
<file path=[Content_Types].xml><?xml version="1.0" encoding="utf-8"?>
<Types xmlns="http://schemas.openxmlformats.org/package/2006/content-types">
  <Default Extension="wmf" ContentType="image/x-wmf"/>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3040" windowHeight="9060" tabRatio="865" firstSheet="1" activeTab="1"/>
  </bookViews>
  <sheets>
    <sheet name="5、1-6突围计划分月版" sheetId="34" r:id="rId1"/>
    <sheet name="1.1、25学年7-3月底稿（fone年初定稿版)" sheetId="13" r:id="rId2"/>
    <sheet name="1.2、25学年3月底稿（fone年初定稿版) " sheetId="23" r:id="rId3"/>
    <sheet name="1.3、25学年2月底稿（fone年初定稿版) " sheetId="32" r:id="rId4"/>
    <sheet name="2.1、25学1-3月底稿（突围版）" sheetId="11" r:id="rId5"/>
    <sheet name="2.2、25学年1月底稿（突围版）" sheetId="16" r:id="rId6"/>
    <sheet name="2.3、25学年2月底稿（突围版）" sheetId="17" r:id="rId7"/>
    <sheet name="2.4、25学年3月底稿（突围版）" sheetId="24" r:id="rId8"/>
    <sheet name="3.1 1-6累计成本分析(内部考核突围版)" sheetId="28" r:id="rId9"/>
    <sheet name="3.2 3月成本分析(内部考核-突围版)" sheetId="29" r:id="rId10"/>
    <sheet name="3.3 25学年2月成本分析底稿（突围版）" sheetId="36" r:id="rId11"/>
    <sheet name="4.1 7-3累计成本分析 (fone年初定稿版)" sheetId="30" r:id="rId12"/>
    <sheet name="4.2 3月成本分析 (fone年初定稿版）" sheetId="31" r:id="rId13"/>
    <sheet name="4.3 25学年2月成本分析底稿（fone版）" sheetId="37" r:id="rId14"/>
    <sheet name="6、25学年7-10月底稿 (fone上报集团版)" sheetId="10" state="hidden" r:id="rId15"/>
    <sheet name="8、25内部考核版明细表" sheetId="6" state="hidden" r:id="rId16"/>
    <sheet name="9、商业内部考核预算情况" sheetId="7" state="hidden"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00000">#REF!</definedName>
    <definedName name="_2个人应收款">#REF!</definedName>
    <definedName name="_2其他应付款其他">#REF!</definedName>
    <definedName name="_2其他应收款">#REF!</definedName>
    <definedName name="_2应付帐款">#REF!</definedName>
    <definedName name="_2应收帐款">#REF!</definedName>
    <definedName name="_DAT1">'[1]利息7月-8月'!$A$4:$A$23</definedName>
    <definedName name="_DAT2">'[1]利息7月-8月'!$B$4:$B$23</definedName>
    <definedName name="_DAT3">'[1]利息7月-8月'!$C$4:$C$23</definedName>
    <definedName name="_DAT4">'[1]利息7月-8月'!#REF!</definedName>
    <definedName name="_DAT5">'[1]利息7月-8月'!#REF!</definedName>
    <definedName name="_DAT6">'[1]利息7月-8月'!$D$4:$D$23</definedName>
    <definedName name="_xlnm._FilterDatabase" localSheetId="15" hidden="1">'8、25内部考核版明细表'!$A$2:$AD$131</definedName>
    <definedName name="_jv2">'[2]NON_OP I&amp;E_JV1'!$A$1</definedName>
    <definedName name="_mon2">[3]Titel!$K$9</definedName>
    <definedName name="_Order1" hidden="1">255</definedName>
    <definedName name="_Order2" hidden="1">255</definedName>
    <definedName name="a">#REF!</definedName>
    <definedName name="aaa">#REF!</definedName>
    <definedName name="Acq_Non_conso_investments">'[4]17. Non consolidated stock'!$F$27</definedName>
    <definedName name="AEINJ_ARS_E410900">'[5]A-Eingang Laender (ändert)'!$C$52</definedName>
    <definedName name="AEINJ_ARS_E410910">'[5]A-Eingang Laender (ändert)'!$D$52</definedName>
    <definedName name="AEINJ_ARS_E410920">'[5]A-Eingang Laender (ändert)'!$E$52</definedName>
    <definedName name="AEINJ_ARS_E410930">'[5]A-Eingang Laender (ändert)'!$F$52</definedName>
    <definedName name="AEINJ_BRL_E410900">'[5]A-Eingang Laender (ändert)'!$C$50</definedName>
    <definedName name="AEINJ_BRL_E410910">'[5]A-Eingang Laender (ändert)'!$D$50</definedName>
    <definedName name="AEINJ_BRL_E410920">'[5]A-Eingang Laender (ändert)'!$E$50</definedName>
    <definedName name="AEINJ_BRL_E410930">'[5]A-Eingang Laender (ändert)'!$F$50</definedName>
    <definedName name="AEINJ_CLP_E410900">'[5]A-Eingang Laender (ändert)'!$C$51</definedName>
    <definedName name="AEINJ_CLP_E410910">'[5]A-Eingang Laender (ändert)'!$D$51</definedName>
    <definedName name="AEINJ_CLP_E410920">'[5]A-Eingang Laender (ändert)'!$E$51</definedName>
    <definedName name="AEINJ_CLP_E410930">'[5]A-Eingang Laender (ändert)'!$F$51</definedName>
    <definedName name="AEINJ_COP_E410900">'[5]A-Eingang Laender (ändert)'!$C$53</definedName>
    <definedName name="AEINJ_COP_E410910">'[5]A-Eingang Laender (ändert)'!$D$53</definedName>
    <definedName name="AEINJ_COP_E410920">'[5]A-Eingang Laender (ändert)'!$E$53</definedName>
    <definedName name="AEINJ_COP_E410930">'[5]A-Eingang Laender (ändert)'!$F$53</definedName>
    <definedName name="AEINJ_EGP_E410900">'[5]A-Eingang Laender (ändert)'!$C$43</definedName>
    <definedName name="AEINJ_EGP_E410910">'[5]A-Eingang Laender (ändert)'!$D$43</definedName>
    <definedName name="AEINJ_EGP_E410920">'[5]A-Eingang Laender (ändert)'!$E$43</definedName>
    <definedName name="AEINJ_EGP_E410930">'[5]A-Eingang Laender (ändert)'!$F$43</definedName>
    <definedName name="AEINJ_ESP_UEGGE">'[5]A-Eingang Laender (ändert)'!$D$23</definedName>
    <definedName name="AEINJ_HKD_E410900">'[5]A-Eingang Laender (ändert)'!$C$59</definedName>
    <definedName name="AEINJ_HKD_E410910">'[5]A-Eingang Laender (ändert)'!$D$59</definedName>
    <definedName name="AEINJ_HKD_E410920">'[5]A-Eingang Laender (ändert)'!$E$59</definedName>
    <definedName name="AEINJ_HKD_E410930">'[5]A-Eingang Laender (ändert)'!$F$59</definedName>
    <definedName name="AEINJ_HRK_E410900">'[5]A-Eingang Laender (ändert)'!$C$35</definedName>
    <definedName name="AEINJ_HRK_E410910">'[5]A-Eingang Laender (ändert)'!$D$35</definedName>
    <definedName name="AEINJ_HRK_E410920">'[5]A-Eingang Laender (ändert)'!$E$35</definedName>
    <definedName name="AEINJ_HRK_E410930">'[5]A-Eingang Laender (ändert)'!$F$35</definedName>
    <definedName name="AEINJ_ILS_E410900">'[5]A-Eingang Laender (ändert)'!$C$60</definedName>
    <definedName name="AEINJ_ILS_E410910">'[5]A-Eingang Laender (ändert)'!$D$60</definedName>
    <definedName name="AEINJ_ILS_E410920">'[5]A-Eingang Laender (ändert)'!$E$60</definedName>
    <definedName name="AEINJ_ILS_E410930">'[5]A-Eingang Laender (ändert)'!$F$60</definedName>
    <definedName name="AEINJ_INR_E410900">'[5]A-Eingang Laender (ändert)'!$C$58</definedName>
    <definedName name="AEINJ_INR_E410910">'[5]A-Eingang Laender (ändert)'!$D$58</definedName>
    <definedName name="AEINJ_INR_E410920">'[5]A-Eingang Laender (ändert)'!$E$58</definedName>
    <definedName name="AEINJ_INR_E410930">'[5]A-Eingang Laender (ändert)'!$F$58</definedName>
    <definedName name="AEINJ_KRW_E410900">'[5]A-Eingang Laender (ändert)'!$C$61</definedName>
    <definedName name="AEINJ_KRW_E410910">'[5]A-Eingang Laender (ändert)'!$D$61</definedName>
    <definedName name="AEINJ_KRW_E410920">'[5]A-Eingang Laender (ändert)'!$E$61</definedName>
    <definedName name="AEINJ_KRW_E410930">'[5]A-Eingang Laender (ändert)'!$F$61</definedName>
    <definedName name="AEINJ_MAD_E410900">'[5]A-Eingang Laender (ändert)'!$C$44</definedName>
    <definedName name="AEINJ_MAD_E410910">'[5]A-Eingang Laender (ändert)'!$D$44</definedName>
    <definedName name="AEINJ_MAD_E410920">'[5]A-Eingang Laender (ändert)'!$E$44</definedName>
    <definedName name="AEINJ_MAD_E410930">'[5]A-Eingang Laender (ändert)'!$F$44</definedName>
    <definedName name="AEINJ_MXN_E410900">'[5]A-Eingang Laender (ändert)'!$C$49</definedName>
    <definedName name="AEINJ_MXN_E410910">'[5]A-Eingang Laender (ändert)'!$D$49</definedName>
    <definedName name="AEINJ_MXN_E410920">'[5]A-Eingang Laender (ändert)'!$E$49</definedName>
    <definedName name="AEINJ_MXN_E410930">'[5]A-Eingang Laender (ändert)'!$F$49</definedName>
    <definedName name="AEINJ_MYR_E410900">'[5]A-Eingang Laender (ändert)'!$C$65</definedName>
    <definedName name="AEINJ_MYR_E410910">'[5]A-Eingang Laender (ändert)'!$D$65</definedName>
    <definedName name="AEINJ_MYR_E410920">'[5]A-Eingang Laender (ändert)'!$E$65</definedName>
    <definedName name="AEINJ_MYR_E410930">'[5]A-Eingang Laender (ändert)'!$F$65</definedName>
    <definedName name="AEINJ_ROL_E410900">'[5]A-Eingang Laender (ändert)'!$C$36</definedName>
    <definedName name="AEINJ_ROL_E410910">'[5]A-Eingang Laender (ändert)'!$D$36</definedName>
    <definedName name="AEINJ_ROL_E410920">'[5]A-Eingang Laender (ändert)'!$E$36</definedName>
    <definedName name="AEINJ_ROL_E410930">'[5]A-Eingang Laender (ändert)'!$F$36</definedName>
    <definedName name="AEINJ_SAR_E410900">'[5]A-Eingang Laender (ändert)'!$C$63</definedName>
    <definedName name="AEINJ_SAR_E410910">'[5]A-Eingang Laender (ändert)'!$D$63</definedName>
    <definedName name="AEINJ_SAR_E410920">'[5]A-Eingang Laender (ändert)'!$E$63</definedName>
    <definedName name="AEINJ_SAR_E410930">'[5]A-Eingang Laender (ändert)'!$F$63</definedName>
    <definedName name="AEINJ_SGD_E410900">'[5]A-Eingang Laender (ändert)'!$C$62</definedName>
    <definedName name="AEINJ_SGD_E410910">'[5]A-Eingang Laender (ändert)'!$D$62</definedName>
    <definedName name="AEINJ_SGD_E410920">'[5]A-Eingang Laender (ändert)'!$E$62</definedName>
    <definedName name="AEINJ_SGD_E410930">'[5]A-Eingang Laender (ändert)'!$F$62</definedName>
    <definedName name="AEINJ_SIT_E410900">'[5]A-Eingang Laender (ändert)'!$C$34</definedName>
    <definedName name="AEINJ_SIT_E410910">'[5]A-Eingang Laender (ändert)'!$D$34</definedName>
    <definedName name="AEINJ_SIT_E410920">'[5]A-Eingang Laender (ändert)'!$E$34</definedName>
    <definedName name="AEINJ_SIT_E410930">'[5]A-Eingang Laender (ändert)'!$F$34</definedName>
    <definedName name="AEINJ_SKK_E410900">'[5]A-Eingang Laender (ändert)'!$C$37</definedName>
    <definedName name="AEINJ_SKK_E410910">'[5]A-Eingang Laender (ändert)'!$D$37</definedName>
    <definedName name="AEINJ_SKK_E410920">'[5]A-Eingang Laender (ändert)'!$E$37</definedName>
    <definedName name="AEINJ_SKK_E410930">'[5]A-Eingang Laender (ändert)'!$F$37</definedName>
    <definedName name="AEINJ_THB_E410900">'[5]A-Eingang Laender (ändert)'!$C$64</definedName>
    <definedName name="AEINJ_THB_E410910">'[5]A-Eingang Laender (ändert)'!$D$64</definedName>
    <definedName name="AEINJ_THB_E410920">'[5]A-Eingang Laender (ändert)'!$E$64</definedName>
    <definedName name="AEINJ_THB_E410930">'[5]A-Eingang Laender (ändert)'!$F$64</definedName>
    <definedName name="AEINJ_TRL_E410900">'[5]A-Eingang Laender (ändert)'!$C$33</definedName>
    <definedName name="AEINJ_TRL_E410910">'[5]A-Eingang Laender (ändert)'!$D$33</definedName>
    <definedName name="AEINJ_TRL_E410920">'[5]A-Eingang Laender (ändert)'!$E$33</definedName>
    <definedName name="AEINJ_TRL_E410930">'[5]A-Eingang Laender (ändert)'!$F$33</definedName>
    <definedName name="AEINJ_UAH_E410900">'[5]A-Eingang Laender (ändert)'!$C$38</definedName>
    <definedName name="AEINJ_UAH_E410910">'[5]A-Eingang Laender (ändert)'!$D$38</definedName>
    <definedName name="AEINJ_UAH_E410920">'[5]A-Eingang Laender (ändert)'!$E$38</definedName>
    <definedName name="AEINJ_UAH_E410930">'[5]A-Eingang Laender (ändert)'!$F$38</definedName>
    <definedName name="aging">[6]账龄分析表!$A$1:$I$1092</definedName>
    <definedName name="as">[7]TB!$A$2:$H$227</definedName>
    <definedName name="asabj_ao">'[8]Movem. in fixed assets - Depr.'!$I$19</definedName>
    <definedName name="asas">'[8]Movem. in fixed assets - Depr.'!$I$20</definedName>
    <definedName name="asdad">[3]Titel!$G$8</definedName>
    <definedName name="Average_rate_N">'[4]General Data'!$G$11</definedName>
    <definedName name="B">#REF!</definedName>
    <definedName name="CASJ_C523100">'[5]Cash-Flow (offen)'!$H$14</definedName>
    <definedName name="CASJ_C523200">'[5]Cash-Flow (offen)'!$H$15</definedName>
    <definedName name="CIT_Rate">#REF!</definedName>
    <definedName name="CLIENT_NAME">#REF!</definedName>
    <definedName name="Closing_rate_N">'[4]General Data'!$G$10</definedName>
    <definedName name="COFE.">#REF!</definedName>
    <definedName name="Col_AC_3112_ApRepLocalApresRet">[4]Assets!$M$1:$M$65536</definedName>
    <definedName name="Col_AC_3112_AvRepLocalApresRet">[4]Assets!$K$1:$K$65536</definedName>
    <definedName name="Col_AC_AnneeNLocalApresRet">[4]Assets!$E$1:$E$65536</definedName>
    <definedName name="Col_PA_3112_AvRepLocalApresRet">[4]Liabilities!$K$1:$K$65536</definedName>
    <definedName name="Col_PA_AnneeNLocalApresRet">[4]Liabilities!$E$1:$E$65536</definedName>
    <definedName name="Col_Par_Reel_P130">'[4]General Data'!$K$1:$K$65536</definedName>
    <definedName name="Col_Par_Reel_P260">'[4]General Data'!$L$1:$L$65536</definedName>
    <definedName name="Col_PL_AnneeNLocalApresRet">'[4]P-L'!$E$1:$E$65536</definedName>
    <definedName name="COMM">#REF!</definedName>
    <definedName name="Current">#REF!</definedName>
    <definedName name="custlist">[9]Customer_Country!$G$9:$G$202</definedName>
    <definedName name="D">#N/A</definedName>
    <definedName name="DA_3009720238500000393" hidden="1">#REF!</definedName>
    <definedName name="DA_3010657909000000014" hidden="1">[10]合并外余额!$P$7</definedName>
    <definedName name="DA_3010657909000000019" hidden="1">#REF!</definedName>
    <definedName name="DA_3010657909000000024" hidden="1">#REF!</definedName>
    <definedName name="DA_3010657909000000054" hidden="1">[10]合并外余额!$K$11</definedName>
    <definedName name="DA_3010657909000000069" hidden="1">#REF!</definedName>
    <definedName name="DA_3010657909000000093" hidden="1">[10]合并外交易!$J$8</definedName>
    <definedName name="DA_3010657909000000101" hidden="1">#REF!</definedName>
    <definedName name="DA_3010657909000000125" hidden="1">'[10]For disclosure'!$D$12</definedName>
    <definedName name="DA_3010657909000000135" hidden="1">'[10]For disclosure'!$D$18</definedName>
    <definedName name="DA_3010657909000000197" hidden="1">[10]合并外余额!$K$16</definedName>
    <definedName name="DA_3010657909000000209" hidden="1">[10]合并外余额!$P$16</definedName>
    <definedName name="DA_3010657909000000216" hidden="1">#REF!</definedName>
    <definedName name="DA_3010657909000000219" hidden="1">#REF!</definedName>
    <definedName name="DA_3010657909000000222" hidden="1">#REF!</definedName>
    <definedName name="DA_3010657909000000466" hidden="1">#REF!</definedName>
    <definedName name="Database">#REF!</definedName>
    <definedName name="DEC_V">[11]index!$A$1:$T$337</definedName>
    <definedName name="DEPT">#REF!</definedName>
    <definedName name="einheit">[12]Titel!$B$9</definedName>
    <definedName name="ERGM_E415100">'[13]Profit and loss'!$G$8</definedName>
    <definedName name="ERGM_E415200">'[13]Profit and loss'!$G$9</definedName>
    <definedName name="ERGM_E500000">'[13]Profit and loss'!$G$14</definedName>
    <definedName name="ERGM_E500100">'[13]Profit and loss'!$G$15</definedName>
    <definedName name="ERGM_E510000">'[13]Profit and loss'!$G$16</definedName>
    <definedName name="ExpandFromCode">"MU220001AL15"</definedName>
    <definedName name="ExpandFromCodeEXT">"AMU220001AL15"</definedName>
    <definedName name="ExpandFromLevel">"RU"</definedName>
    <definedName name="ExpandTo">"TOTAL"</definedName>
    <definedName name="F">[14]销量!$C$9</definedName>
    <definedName name="F7.1">#REF!</definedName>
    <definedName name="F7.2">#REF!</definedName>
    <definedName name="FirstFreeRow">15</definedName>
    <definedName name="G">[14]销量!$B$1:$B$16</definedName>
    <definedName name="gggg">[15]Titel!$B$9</definedName>
    <definedName name="gha">[3]Titel!$B$8</definedName>
    <definedName name="GUVM_G400000">'[13]Profit and loss'!$G$18</definedName>
    <definedName name="GUVM_G410000">'[13]Profit and loss'!$G$13</definedName>
    <definedName name="GUVM_G412000">'[13]Profit and loss'!$G$11</definedName>
    <definedName name="GUVM_G413000">'[13]Profit and loss'!$G$12</definedName>
    <definedName name="GUVM_G415000">'[13]Profit and loss'!$G$10</definedName>
    <definedName name="GUVM_G440000">'[13]Profit and loss'!$G$22</definedName>
    <definedName name="GUVM_G500000">'[13]Profit and loss'!$G$17</definedName>
    <definedName name="GUVM_G540000">'[13]Profit and loss'!$G$24</definedName>
    <definedName name="GUVM_G550000">'[13]Profit and loss'!$G$19</definedName>
    <definedName name="GUVM_G560000">'[13]Profit and loss'!$G$21</definedName>
    <definedName name="GUVM_G570000">'[13]Profit and loss'!$G$20</definedName>
    <definedName name="GUVM_G601000">'[13]Profit and loss'!$G$27</definedName>
    <definedName name="GUVM_G603000">'[13]Profit and loss'!$G$23</definedName>
    <definedName name="GUVM_G701500">'[13]Profit and loss'!$G$25</definedName>
    <definedName name="GUVM_G900000">'[13]Profit and loss'!$G$26</definedName>
    <definedName name="GUVM_G900500">'[13]Profit and loss'!$G$28</definedName>
    <definedName name="H">[14]销量!$A$15</definedName>
    <definedName name="HEADER">#REF!</definedName>
    <definedName name="ID.NO">#REF!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"11/04/2022 02:32:26"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J">[14]销量!$A$26</definedName>
    <definedName name="jahr">[12]Titel!$G$8</definedName>
    <definedName name="judge">[16]报表封面!$I$11</definedName>
    <definedName name="K">[14]销量!$C$39</definedName>
    <definedName name="Konzernverkehr_Auswahl">#N/A</definedName>
    <definedName name="L">[14]销量!$C$27</definedName>
    <definedName name="Language">[17]Basic_information!$F$2</definedName>
    <definedName name="M_S">#REF!</definedName>
    <definedName name="mon">[12]Titel!$K$9</definedName>
    <definedName name="MvtCorpAcquisitions_Loc">'[4]14. Fixed assets'!$E$36</definedName>
    <definedName name="MvtIncorpAcquisitions_Loc">'[4]13. Intangible assets'!$E$18</definedName>
    <definedName name="NAME">#REF!</definedName>
    <definedName name="NoColumnKeys">10</definedName>
    <definedName name="NoRowKeys">1</definedName>
    <definedName name="ORIGI">#REF!</definedName>
    <definedName name="OUTPUT">#REF!</definedName>
    <definedName name="PART_ID">[18]Sheet1!$A$1:$G$2000</definedName>
    <definedName name="PERIOD_END">#REF!</definedName>
    <definedName name="PL_R990">'[19]P-L'!$C$59</definedName>
    <definedName name="PREPARED_BY">#REF!</definedName>
    <definedName name="PREPARED_DATE">#REF!</definedName>
    <definedName name="_xlnm.Print_Area">#REF!</definedName>
    <definedName name="Print_Area_MI">#REF!</definedName>
    <definedName name="Print_Area_Reset">#N/A</definedName>
    <definedName name="Print_Areapp">#REF!</definedName>
    <definedName name="_xlnm.Print_Titles">#N/A</definedName>
    <definedName name="Prior">#REF!</definedName>
    <definedName name="Pro.">{#N/A,#N/A,FALSE,"Summary";#N/A,#N/A,FALSE,"Subsidiaries";#N/A,#N/A,FALSE,"Associated";#N/A,#N/A,FALSE,"BS"}</definedName>
    <definedName name="produccion_gas_anual">#REF!</definedName>
    <definedName name="ProductStatus">#REF!</definedName>
    <definedName name="profitoil_contrat_extranj">#REF!</definedName>
    <definedName name="ProjectName">{"Client Name or Project Name"}</definedName>
    <definedName name="ProjectName_1">{"Client Name or Project Name"}</definedName>
    <definedName name="ProjectName_17">{"Client Name or Project Name"}</definedName>
    <definedName name="ProjectName_17_1">{"Client Name or Project Name"}</definedName>
    <definedName name="ProjectName_17_2">{"Client Name or Project Name"}</definedName>
    <definedName name="ProjectName_19">{"Client Name or Project Name"}</definedName>
    <definedName name="ProjectName_19_1">{"Client Name or Project Name"}</definedName>
    <definedName name="ProjectName_19_2">{"Client Name or Project Name"}</definedName>
    <definedName name="ProjectName_2">{"Client Name or Project Name"}</definedName>
    <definedName name="ProjectName_21">{"Client Name or Project Name"}</definedName>
    <definedName name="ProjectName_21_1">{"Client Name or Project Name"}</definedName>
    <definedName name="ProjectName_21_2">{"Client Name or Project Name"}</definedName>
    <definedName name="ProjectName_31">{"Client Name or Project Name"}</definedName>
    <definedName name="ProjectName_31_1">{"Client Name or Project Name"}</definedName>
    <definedName name="ProjectName_31_2">{"Client Name or Project Name"}</definedName>
    <definedName name="ProjectName_4">{"Client Name or Project Name"}</definedName>
    <definedName name="ProjectName_4_1">{"Client Name or Project Name"}</definedName>
    <definedName name="ProjectName_4_2">{"Client Name or Project Name"}</definedName>
    <definedName name="qq">[20]Titel!$B$9</definedName>
    <definedName name="Recorder">#REF!</definedName>
    <definedName name="RESING">#REF!</definedName>
    <definedName name="Row_AC_A303">[4]Assets!$A$18:$IV$18</definedName>
    <definedName name="Row_AC_A305">[4]Assets!$A$20:$IV$20</definedName>
    <definedName name="Row_AC_A451">[4]Assets!$A$21:$IV$21</definedName>
    <definedName name="Row_AC_A452">[4]Assets!$A$22:$IV$22</definedName>
    <definedName name="Row_AC_A501">[4]Assets!$A$23:$IV$23</definedName>
    <definedName name="Row_AC_A502">[4]Assets!$A$24:$IV$24</definedName>
    <definedName name="Row_AC_A601">[4]Assets!$A$25:$IV$25</definedName>
    <definedName name="Row_AC_A602">[4]Assets!$A$26:$IV$26</definedName>
    <definedName name="Row_AC_A621">[4]Assets!$A$28:$IV$28</definedName>
    <definedName name="Row_AC_A622">[4]Assets!$A$29:$IV$29</definedName>
    <definedName name="Row_AC_A625">[4]Assets!$A$32:$IV$32</definedName>
    <definedName name="Row_AC_A701">[4]Assets!$A$33:$IV$33</definedName>
    <definedName name="Row_AC_A800">[4]Assets!$A$36:$IV$36</definedName>
    <definedName name="Row_AC_A851">[4]Assets!$A$38:$IV$38</definedName>
    <definedName name="Row_AC_A854">[4]Assets!$A$41:$IV$41</definedName>
    <definedName name="Row_AC_A855">[4]Assets!$A$42:$IV$42</definedName>
    <definedName name="Row_PA_P140">[4]Liabilities!$A$10:$IV$10</definedName>
    <definedName name="Row_PA_P250">[4]Liabilities!$A$13:$IV$13</definedName>
    <definedName name="Row_PA_P500">[4]Liabilities!$A$19:$IV$19</definedName>
    <definedName name="Row_PA_P520">[4]Liabilities!$A$20:$IV$20</definedName>
    <definedName name="Row_PA_P600">[4]Liabilities!$A$21:$IV$21</definedName>
    <definedName name="Row_PA_P710">[4]Liabilities!$A$22:$IV$22</definedName>
    <definedName name="Row_PA_P740">[4]Liabilities!$A$25:$IV$25</definedName>
    <definedName name="Row_PAR_RecusEquivalenceLocal">'[4]General Data'!$A$38:$IV$38</definedName>
    <definedName name="Row_PAR_RecusInterLocal">'[4]General Data'!$A$35:$IV$35</definedName>
    <definedName name="Row_PL_R401">'[4]P-L'!$A$20:$IV$20</definedName>
    <definedName name="Row_PL_R402">'[4]P-L'!$A$21:$IV$21</definedName>
    <definedName name="Row_PL_R403">'[4]P-L'!$A$22:$IV$22</definedName>
    <definedName name="Row_PL_R421">'[4]P-L'!$A$24:$IV$24</definedName>
    <definedName name="Row_PL_R422">'[4]P-L'!$A$25:$IV$25</definedName>
    <definedName name="Row_PL_R552">'[4]P-L'!$A$41:$IV$41</definedName>
    <definedName name="Row_PL_R554">'[4]P-L'!$A$43:$IV$43</definedName>
    <definedName name="Row_PL_R650">'[4]P-L'!$A$47:$IV$47</definedName>
    <definedName name="Row_PL_R701">'[4]P-L'!$A$48:$IV$48</definedName>
    <definedName name="s">[14]销量!$C$4</definedName>
    <definedName name="SAPRangeKEYFIG_Tabelle4_MgtEBIT">#REF!</definedName>
    <definedName name="SAPRangeKEYFIG_Tabelle4_PL_inLC">#REF!</definedName>
    <definedName name="SAPRangeKEYFIG_Tabelle4_PLinLocalCurrency">#REF!</definedName>
    <definedName name="SAPRangeKEYFIG_Tabelle61_cashflow_EATKADA">#REF!</definedName>
    <definedName name="SAPRangePOPER_Tabelle17_Tabelle17D1">[21]Header!$E$22</definedName>
    <definedName name="SAPRangePOPER_Tabelle4_MgtEBIT">#REF!</definedName>
    <definedName name="SAPRangePOPER_Tabelle4_PL_inLC">#REF!</definedName>
    <definedName name="SAPRangePOPER_Tabelle4_PLinLocalCurrency">#REF!</definedName>
    <definedName name="SAPRangePOPER_Tabelle61_cashflow_EATKADA">#REF!</definedName>
    <definedName name="SAPRangeRBUNIT_Tabelle6_Headcnt">#REF!</definedName>
    <definedName name="SAPRangeRITEM_Tabelle4_MgtEBIT">#REF!</definedName>
    <definedName name="SAPRangeRITEM_Tabelle4_PL_inLC">#REF!</definedName>
    <definedName name="SAPRangeRITEM_Tabelle4_PLinLocalCurrency">#REF!</definedName>
    <definedName name="SAPRangeRITEM_Tabelle61_cashflow_EATKADA">#REF!</definedName>
    <definedName name="SAPRangeRVERS_Tabelle4_MgtEBIT">#REF!</definedName>
    <definedName name="SAPRangeRVERS_Tabelle4_PL_inLC">#REF!</definedName>
    <definedName name="SAPRangeRVERS_Tabelle4_PLinLocalCurrency">#REF!</definedName>
    <definedName name="SAPRangeRVERS_Tabelle61_cashflow_EATKADA">#REF!</definedName>
    <definedName name="SAPRangeRVERS_Tabelle8_BS">#REF!</definedName>
    <definedName name="SAPRangeRYEAR_Tabelle1_Tabelle1D1">[22]Header!$E$21</definedName>
    <definedName name="SAPRangeRYEAR_Tabelle17_Tabelle17D1">[21]Header!$E$21</definedName>
    <definedName name="SAPRangeRYEAR_Tabelle4_MgtEBIT">#REF!</definedName>
    <definedName name="SAPRangeRYEAR_Tabelle4_PL_inLC">#REF!</definedName>
    <definedName name="SAPRangeRYEAR_Tabelle4_PLinLocalCurrency">#REF!</definedName>
    <definedName name="SAPRangeRYEAR_Tabelle61_cashflow_EATKADA">#REF!</definedName>
    <definedName name="SAPRangeRYEAR_Tabelle71_Personel">[23]Personel!#REF!</definedName>
    <definedName name="SAPTrigger_Tabelle24_Tabelle24D1">[24]sapactivexlhiddensheet!$D$39</definedName>
    <definedName name="SAPTrigger_Tabelle24_Tabelle24D2">[24]sapactivexlhiddensheet!$BO$39</definedName>
    <definedName name="SAPTrigger_Tabelle24_UploadF101Stat">[24]sapactivexlhiddensheet!$BR$39</definedName>
    <definedName name="SAPTrigger_Tabelle29_ExportF10.2">[24]sapactivexlhiddensheet!$BP$39</definedName>
    <definedName name="SAPTrigger_Tabelle35_ExportF15.2">[25]sapactivexlhiddensheet!$BV$39</definedName>
    <definedName name="SAPTrigger_Tabelle4_MgtEBIT">[23]sapactivexlhiddensheet!$E$39</definedName>
    <definedName name="SAPTrigger_Tabelle4_PL_inLC">[23]sapactivexlhiddensheet!$B$39</definedName>
    <definedName name="SAPTrigger_Tabelle61_cashflow_EATKADA">[26]sapactivexlhiddensheet!$D$39</definedName>
    <definedName name="SAPTrigger_Tabelle8_BS">[26]sapactivexlhiddensheet!$G$39</definedName>
    <definedName name="SAPTrigger_Tabelle9_Tabelle9D1">[27]sapactivexlhiddensheet!$AA$39</definedName>
    <definedName name="sasa">[28]Customer_Country!$G$9:$G$202</definedName>
    <definedName name="sel">#REF!</definedName>
    <definedName name="Sheet1">#REF!</definedName>
    <definedName name="Sheet10">#REF!</definedName>
    <definedName name="Sheet2">#REF!</definedName>
    <definedName name="Sheet3">#REF!</definedName>
    <definedName name="Sheet4">#REF!</definedName>
    <definedName name="Sheet5">#REF!</definedName>
    <definedName name="Sheet6">#REF!</definedName>
    <definedName name="Sheet7">#REF!</definedName>
    <definedName name="Sheet8">#REF!</definedName>
    <definedName name="Sheet9">#REF!</definedName>
    <definedName name="sm">#REF!</definedName>
    <definedName name="sp">6</definedName>
    <definedName name="t">#REF!</definedName>
    <definedName name="Tax_rate">#REF!</definedName>
    <definedName name="TEL">#REF!</definedName>
    <definedName name="TEST0">'[1]利息7月-8月'!$A$4:$D$23</definedName>
    <definedName name="TEST1">'[29]利息7月-8月'!$A$4:$D$23</definedName>
    <definedName name="TESTHKEY">'[1]利息7月-8月'!$D$3:$D$3</definedName>
    <definedName name="TESTKEYS">'[1]利息7月-8月'!$A$4:$C$23</definedName>
    <definedName name="TESTVKEY">'[1]利息7月-8月'!$A$3:$C$3</definedName>
    <definedName name="TextRefCopyRangeCount" hidden="1">4</definedName>
    <definedName name="ThisArtText">"MU220001AL15 - MU Export NEA Sweden"</definedName>
    <definedName name="ThisCurr">"EUR"</definedName>
    <definedName name="ThisSort">"Thousands"</definedName>
    <definedName name="UERLJ_ARS_E410800">'[5]U-Erloese Laender(ändert)'!$C$52</definedName>
    <definedName name="UERLJ_ARS_E410810">'[5]U-Erloese Laender(ändert)'!$D$52</definedName>
    <definedName name="UERLJ_ARS_E410820">'[5]U-Erloese Laender(ändert)'!$E$52</definedName>
    <definedName name="UERLJ_ARS_E410830">'[5]U-Erloese Laender(ändert)'!$F$52</definedName>
    <definedName name="UERLJ_BRL_E410800">'[5]U-Erloese Laender(ändert)'!$C$50</definedName>
    <definedName name="UERLJ_BRL_E410810">'[5]U-Erloese Laender(ändert)'!$D$50</definedName>
    <definedName name="UERLJ_BRL_E410820">'[5]U-Erloese Laender(ändert)'!$E$50</definedName>
    <definedName name="UERLJ_BRL_E410830">'[5]U-Erloese Laender(ändert)'!$F$50</definedName>
    <definedName name="UERLJ_CLP_E410800">'[5]U-Erloese Laender(ändert)'!$C$51</definedName>
    <definedName name="UERLJ_CLP_E410810">'[5]U-Erloese Laender(ändert)'!$D$51</definedName>
    <definedName name="UERLJ_CLP_E410820">'[5]U-Erloese Laender(ändert)'!$E$51</definedName>
    <definedName name="UERLJ_CLP_E410830">'[5]U-Erloese Laender(ändert)'!$F$51</definedName>
    <definedName name="UERLJ_COP_E410800">'[5]U-Erloese Laender(ändert)'!$C$53</definedName>
    <definedName name="UERLJ_COP_E410810">'[5]U-Erloese Laender(ändert)'!$D$53</definedName>
    <definedName name="UERLJ_COP_E410820">'[5]U-Erloese Laender(ändert)'!$E$53</definedName>
    <definedName name="UERLJ_COP_E410830">'[5]U-Erloese Laender(ändert)'!$F$53</definedName>
    <definedName name="UERLJ_EGP_E410800">'[5]U-Erloese Laender(ändert)'!$C$43</definedName>
    <definedName name="UERLJ_EGP_E410810">'[5]U-Erloese Laender(ändert)'!$D$43</definedName>
    <definedName name="UERLJ_EGP_E410820">'[5]U-Erloese Laender(ändert)'!$E$43</definedName>
    <definedName name="UERLJ_EGP_E410830">'[5]U-Erloese Laender(ändert)'!$F$43</definedName>
    <definedName name="UERLJ_HKD_E410800">'[5]U-Erloese Laender(ändert)'!$C$59</definedName>
    <definedName name="UERLJ_HKD_E410810">'[5]U-Erloese Laender(ändert)'!$D$59</definedName>
    <definedName name="UERLJ_HKD_E410820">'[5]U-Erloese Laender(ändert)'!$E$59</definedName>
    <definedName name="UERLJ_HKD_E410830">'[5]U-Erloese Laender(ändert)'!$F$59</definedName>
    <definedName name="UERLJ_HRK_E410800">'[5]U-Erloese Laender(ändert)'!$C$35</definedName>
    <definedName name="UERLJ_HRK_E410810">'[5]U-Erloese Laender(ändert)'!$D$35</definedName>
    <definedName name="UERLJ_HRK_E410820">'[5]U-Erloese Laender(ändert)'!$E$35</definedName>
    <definedName name="UERLJ_HRK_E410830">'[5]U-Erloese Laender(ändert)'!$F$35</definedName>
    <definedName name="UERLJ_ILS_E410800">'[5]U-Erloese Laender(ändert)'!$C$60</definedName>
    <definedName name="UERLJ_ILS_E410810">'[5]U-Erloese Laender(ändert)'!$D$60</definedName>
    <definedName name="UERLJ_ILS_E410820">'[5]U-Erloese Laender(ändert)'!$E$60</definedName>
    <definedName name="UERLJ_ILS_E410830">'[5]U-Erloese Laender(ändert)'!$F$60</definedName>
    <definedName name="UERLJ_INR_E410800">'[5]U-Erloese Laender(ändert)'!$C$58</definedName>
    <definedName name="UERLJ_INR_E410810">'[5]U-Erloese Laender(ändert)'!$D$58</definedName>
    <definedName name="UERLJ_INR_E410820">'[5]U-Erloese Laender(ändert)'!$E$58</definedName>
    <definedName name="UERLJ_INR_E410830">'[5]U-Erloese Laender(ändert)'!$F$58</definedName>
    <definedName name="UERLJ_KRW_E410800">'[5]U-Erloese Laender(ändert)'!$C$61</definedName>
    <definedName name="UERLJ_KRW_E410810">'[5]U-Erloese Laender(ändert)'!$D$61</definedName>
    <definedName name="UERLJ_KRW_E410820">'[5]U-Erloese Laender(ändert)'!$E$61</definedName>
    <definedName name="UERLJ_KRW_E410830">'[5]U-Erloese Laender(ändert)'!$F$61</definedName>
    <definedName name="UERLJ_MAD_E410800">'[5]U-Erloese Laender(ändert)'!$C$44</definedName>
    <definedName name="UERLJ_MAD_E410810">'[5]U-Erloese Laender(ändert)'!$D$44</definedName>
    <definedName name="UERLJ_MAD_E410820">'[5]U-Erloese Laender(ändert)'!$E$44</definedName>
    <definedName name="UERLJ_MAD_E410830">'[5]U-Erloese Laender(ändert)'!$F$44</definedName>
    <definedName name="UERLJ_MXN_E410800">'[5]U-Erloese Laender(ändert)'!$C$49</definedName>
    <definedName name="UERLJ_MXN_E410810">'[5]U-Erloese Laender(ändert)'!$D$49</definedName>
    <definedName name="UERLJ_MXN_E410820">'[5]U-Erloese Laender(ändert)'!$E$49</definedName>
    <definedName name="UERLJ_MXN_E410830">'[5]U-Erloese Laender(ändert)'!$F$49</definedName>
    <definedName name="UERLJ_MYR_E410800">'[5]U-Erloese Laender(ändert)'!$C$65</definedName>
    <definedName name="UERLJ_MYR_E410810">'[5]U-Erloese Laender(ändert)'!$D$65</definedName>
    <definedName name="UERLJ_MYR_E410820">'[5]U-Erloese Laender(ändert)'!$E$65</definedName>
    <definedName name="UERLJ_MYR_E410830">'[5]U-Erloese Laender(ändert)'!$F$65</definedName>
    <definedName name="UERLJ_ROL_E410800">'[5]U-Erloese Laender(ändert)'!$C$36</definedName>
    <definedName name="UERLJ_ROL_E410810">'[5]U-Erloese Laender(ändert)'!$D$36</definedName>
    <definedName name="UERLJ_ROL_E410820">'[5]U-Erloese Laender(ändert)'!$E$36</definedName>
    <definedName name="UERLJ_ROL_E410830">'[5]U-Erloese Laender(ändert)'!$F$36</definedName>
    <definedName name="UERLJ_SAR_E410800">'[5]U-Erloese Laender(ändert)'!$C$63</definedName>
    <definedName name="UERLJ_SAR_E410810">'[5]U-Erloese Laender(ändert)'!$D$63</definedName>
    <definedName name="UERLJ_SAR_E410820">'[5]U-Erloese Laender(ändert)'!$E$63</definedName>
    <definedName name="UERLJ_SAR_E410830">'[5]U-Erloese Laender(ändert)'!$F$63</definedName>
    <definedName name="UERLJ_SGD_E410800">'[5]U-Erloese Laender(ändert)'!$C$62</definedName>
    <definedName name="UERLJ_SGD_E410810">'[5]U-Erloese Laender(ändert)'!$D$62</definedName>
    <definedName name="UERLJ_SGD_E410820">'[5]U-Erloese Laender(ändert)'!$E$62</definedName>
    <definedName name="UERLJ_SGD_E410830">'[5]U-Erloese Laender(ändert)'!$F$62</definedName>
    <definedName name="UERLJ_SIT_E410800">'[5]U-Erloese Laender(ändert)'!$C$34</definedName>
    <definedName name="UERLJ_SIT_E410810">'[5]U-Erloese Laender(ändert)'!$D$34</definedName>
    <definedName name="UERLJ_SIT_E410820">'[5]U-Erloese Laender(ändert)'!$E$34</definedName>
    <definedName name="UERLJ_SIT_E410830">'[5]U-Erloese Laender(ändert)'!$F$34</definedName>
    <definedName name="UERLJ_SKK_E410800">'[5]U-Erloese Laender(ändert)'!$C$37</definedName>
    <definedName name="UERLJ_SKK_E410810">'[5]U-Erloese Laender(ändert)'!$D$37</definedName>
    <definedName name="UERLJ_SKK_E410820">'[5]U-Erloese Laender(ändert)'!$E$37</definedName>
    <definedName name="UERLJ_SKK_E410830">'[5]U-Erloese Laender(ändert)'!$F$37</definedName>
    <definedName name="UERLJ_THB_E410800">'[5]U-Erloese Laender(ändert)'!$C$64</definedName>
    <definedName name="UERLJ_THB_E410810">'[5]U-Erloese Laender(ändert)'!$D$64</definedName>
    <definedName name="UERLJ_THB_E410820">'[5]U-Erloese Laender(ändert)'!$E$64</definedName>
    <definedName name="UERLJ_THB_E410830">'[5]U-Erloese Laender(ändert)'!$F$64</definedName>
    <definedName name="UERLJ_TRL_E410800">'[5]U-Erloese Laender(ändert)'!$C$33</definedName>
    <definedName name="UERLJ_TRL_E410810">'[5]U-Erloese Laender(ändert)'!$D$33</definedName>
    <definedName name="UERLJ_TRL_E410820">'[5]U-Erloese Laender(ändert)'!$E$33</definedName>
    <definedName name="UERLJ_TRL_E410830">'[5]U-Erloese Laender(ändert)'!$F$33</definedName>
    <definedName name="UERLJ_UAH_E410800">'[5]U-Erloese Laender(ändert)'!$C$38</definedName>
    <definedName name="UERLJ_UAH_E410810">'[5]U-Erloese Laender(ändert)'!$D$38</definedName>
    <definedName name="UERLJ_UAH_E410820">'[5]U-Erloese Laender(ändert)'!$E$38</definedName>
    <definedName name="UERLJ_UAH_E410830">'[5]U-Erloese Laender(ändert)'!$F$38</definedName>
    <definedName name="UFPrn20021219113110">#REF!</definedName>
    <definedName name="UFPrn20021219113332">#REF!</definedName>
    <definedName name="UFPrn20021219113410">#REF!</definedName>
    <definedName name="UFPrn20021219113449">#REF!</definedName>
    <definedName name="UFPrn20021219114434">#REF!</definedName>
    <definedName name="UFPrn20021219114731">#REF!</definedName>
    <definedName name="UFPrn20021219114825">#REF!</definedName>
    <definedName name="UFPrn20021219114838">#REF!</definedName>
    <definedName name="UFPrn20021219115040">#REF!</definedName>
    <definedName name="UFPrn20030106194533">#REF!</definedName>
    <definedName name="UFPrn20041214104220">#REF!</definedName>
    <definedName name="UFPrn20041214104239">#REF!</definedName>
    <definedName name="UFPrn20050420155141">[30]Sum!$A$1:$M$37</definedName>
    <definedName name="UFPrn20060508083911">[31]AP!$A$2:$P$110</definedName>
    <definedName name="UFPrn20060804132628">'[32]O1-1'!$A$5:$D$231</definedName>
    <definedName name="wada">[3]Titel!$B$9</definedName>
    <definedName name="waehr">[12]Titel!$B$8</definedName>
    <definedName name="x">IF(SUM(#REF!)&gt;1,1,IF(SUM(#REF!)=1,1,0))</definedName>
    <definedName name="zhao">[20]Titel!$B$9</definedName>
    <definedName name="zhao1">[20]Titel!$B$8</definedName>
    <definedName name="คช">[33]เครื่องมือ!$B$391</definedName>
    <definedName name="คชผ4">[33]เครื่องมือ!$J$391</definedName>
    <definedName name="คชผ5">[33]เครื่องมือ!$K$391</definedName>
    <definedName name="คชผ6">[33]เครื่องมือ!$L$391</definedName>
    <definedName name="คต25">[34]เครื่องตกแต่ง!$B$76</definedName>
    <definedName name="คม25">[34]เครื่องมือ!$B$131</definedName>
    <definedName name="ย">[33]ยานพาหนะ!$B$79</definedName>
    <definedName name="อ">[33]อาคาร!$B$70</definedName>
    <definedName name="อ2">[34]อาคาร!$B$19</definedName>
    <definedName name="อ25">[34]อาคาร!$K$19</definedName>
    <definedName name="อ26">[34]อาคาร!$L$19</definedName>
    <definedName name="啊">#REF!</definedName>
    <definedName name="啊啊">#REF!</definedName>
    <definedName name="北部区域_教育后勤">'[35]2.3 科目分析'!$T$4:$T$23</definedName>
    <definedName name="嚓0">#REF!</definedName>
    <definedName name="产量预算">[36]XL4Poppy!$A$15</definedName>
    <definedName name="产量预算和计划">'[37]制费-分月'!$A$15</definedName>
    <definedName name="产销量预算1">[36]XL4Poppy!$C$4</definedName>
    <definedName name="大多数">[38]XL4Poppy!$A$15</definedName>
    <definedName name="订单产品信息">#REF!</definedName>
    <definedName name="东部区域_教育后勤">'[35]2.3 科目分析'!$U$4:$U$23</definedName>
    <definedName name="工">#REF!</definedName>
    <definedName name="海亮后勤车队">'[35]2.3 科目分析'!$AD$4:$AD$23</definedName>
    <definedName name="海亮医院">'[35]2.3 科目分析'!$AE$4:$AE$23</definedName>
    <definedName name="合并">#REF!</definedName>
    <definedName name="后勤商业运营部">'[35]2.3 科目分析'!$AF$4:$AF$23</definedName>
    <definedName name="基本盘">'[35]2.3 科目分析'!$U$26:$U$34</definedName>
    <definedName name="集团管理部门">'[35]2.3 科目分析'!$Y$5:$Y$23</definedName>
    <definedName name="教育园特色餐饮">'[35]2.3 科目分析'!$AC$4:$AC$23</definedName>
    <definedName name="苛" hidden="1">{"M1sPrint",#N/A,FALSE,"M1s"}</definedName>
    <definedName name="年">#REF!</definedName>
    <definedName name="念心湖酒店">'[35]2.3 科目分析'!$AB$4:$AB$23</definedName>
    <definedName name="其他货币资金.dbf">[39]其他货币资金.dbf!$A$1:$H$25</definedName>
    <definedName name="趋势分析">[40]目录!#REF!</definedName>
    <definedName name="人力">#REF!</definedName>
    <definedName name="日">#REF!</definedName>
    <definedName name="商超业务_便利店">'[35]2.3 科目分析'!$W$4:$W$23</definedName>
    <definedName name="商超业务_商业街">'[35]2.3 科目分析'!$X$4:$X$23</definedName>
    <definedName name="商业">'[35]2.3 科目分析'!$V$26:$V$34</definedName>
    <definedName name="省市">'[41]Sheet1 (2)'!$A$1:$A$3</definedName>
    <definedName name="收DA111" hidden="1">#REF!</definedName>
    <definedName name="收费">'[1]利息7月-8月'!#REF!</definedName>
    <definedName name="收费111" hidden="1">#REF!</definedName>
    <definedName name="收费收费" hidden="1">#REF!</definedName>
    <definedName name="税费金缴付">'[42]利息7月-8月'!$B$4:$B$23</definedName>
    <definedName name="税金1">'[1]利息7月-8月'!$C$4:$C$23</definedName>
    <definedName name="天马2019">IF(SUM(#REF!)&gt;1,1,IF(SUM(#REF!)=1,1,0))</definedName>
    <definedName name="西南区域_教育后勤">'[35]2.3 科目分析'!$V$4:$V$23</definedName>
    <definedName name="线上商城业务">'[35]2.3 科目分析'!$AG$4:$AG$23</definedName>
    <definedName name="银行存款.dbf">[39]银行存款.dbf!$A$1:$H$21</definedName>
    <definedName name="应收员工个人表">'[43]OPEN ITEN KEY'!#REF!</definedName>
    <definedName name="应收账款2分析">#REF!</definedName>
    <definedName name="预算">#REF!</definedName>
    <definedName name="月">#REF!</definedName>
    <definedName name="增长级">'[35]2.3 科目分析'!$T$26:$T$34</definedName>
    <definedName name="制造费用分析1">'[1]利息7月-8月'!$A$4:$A$23</definedName>
    <definedName name="中心管理部门">'[35]2.3 科目分析'!$Z$4:$Z$23</definedName>
    <definedName name="中心其余业务部门">'[35]2.3 科目分析'!$AA$4:$AA$23</definedName>
    <definedName name="전">#REF!</definedName>
    <definedName name="주택사업본부">#REF!</definedName>
    <definedName name="철구사업본부">#REF!</definedName>
    <definedName name="商超业务_便利店" localSheetId="8">#REF!</definedName>
    <definedName name="东部区域_教育后勤" localSheetId="8">#REF!</definedName>
    <definedName name="中心管理部门" localSheetId="8">#REF!</definedName>
    <definedName name="中心其余业务部门" localSheetId="8">#REF!</definedName>
    <definedName name="念心湖酒店" localSheetId="8">#REF!</definedName>
    <definedName name="教育园特色餐饮" localSheetId="8">#REF!</definedName>
    <definedName name="海亮后勤车队" localSheetId="8">#REF!</definedName>
    <definedName name="海亮医院" localSheetId="8">#REF!</definedName>
    <definedName name="后勤商业运营部" localSheetId="8">#REF!</definedName>
    <definedName name="线上商城业务" localSheetId="8">#REF!</definedName>
    <definedName name="北部区域_教育后勤" localSheetId="8">#REF!</definedName>
    <definedName name="西南区域_教育后勤" localSheetId="8">#REF!</definedName>
    <definedName name="商超业务_商业街" localSheetId="8">#REF!</definedName>
    <definedName name="集团管理部门" localSheetId="8">#REF!</definedName>
    <definedName name="商业" localSheetId="8">#REF!</definedName>
    <definedName name="基本盘" localSheetId="8">#REF!</definedName>
    <definedName name="增长级" localSheetId="8">#REF!</definedName>
    <definedName name="_xlnm._FilterDatabase" localSheetId="8" hidden="1">'3.1 1-6累计成本分析(内部考核突围版)'!$A$7:$WUP$140</definedName>
    <definedName name="商超业务_便利店" localSheetId="9">#REF!</definedName>
    <definedName name="东部区域_教育后勤" localSheetId="9">#REF!</definedName>
    <definedName name="中心管理部门" localSheetId="9">#REF!</definedName>
    <definedName name="中心其余业务部门" localSheetId="9">#REF!</definedName>
    <definedName name="念心湖酒店" localSheetId="9">#REF!</definedName>
    <definedName name="教育园特色餐饮" localSheetId="9">#REF!</definedName>
    <definedName name="海亮后勤车队" localSheetId="9">#REF!</definedName>
    <definedName name="海亮医院" localSheetId="9">#REF!</definedName>
    <definedName name="后勤商业运营部" localSheetId="9">#REF!</definedName>
    <definedName name="线上商城业务" localSheetId="9">#REF!</definedName>
    <definedName name="北部区域_教育后勤" localSheetId="9">#REF!</definedName>
    <definedName name="西南区域_教育后勤" localSheetId="9">#REF!</definedName>
    <definedName name="商超业务_商业街" localSheetId="9">#REF!</definedName>
    <definedName name="集团管理部门" localSheetId="9">#REF!</definedName>
    <definedName name="商业" localSheetId="9">#REF!</definedName>
    <definedName name="基本盘" localSheetId="9">#REF!</definedName>
    <definedName name="增长级" localSheetId="9">#REF!</definedName>
    <definedName name="_xlnm._FilterDatabase" localSheetId="9" hidden="1">'3.2 3月成本分析(内部考核-突围版)'!$A$7:$WUP$143</definedName>
    <definedName name="商超业务_便利店" localSheetId="11">#REF!</definedName>
    <definedName name="东部区域_教育后勤" localSheetId="11">#REF!</definedName>
    <definedName name="中心管理部门" localSheetId="11">#REF!</definedName>
    <definedName name="中心其余业务部门" localSheetId="11">#REF!</definedName>
    <definedName name="念心湖酒店" localSheetId="11">#REF!</definedName>
    <definedName name="教育园特色餐饮" localSheetId="11">#REF!</definedName>
    <definedName name="海亮后勤车队" localSheetId="11">#REF!</definedName>
    <definedName name="海亮医院" localSheetId="11">#REF!</definedName>
    <definedName name="后勤商业运营部" localSheetId="11">#REF!</definedName>
    <definedName name="线上商城业务" localSheetId="11">#REF!</definedName>
    <definedName name="北部区域_教育后勤" localSheetId="11">#REF!</definedName>
    <definedName name="西南区域_教育后勤" localSheetId="11">#REF!</definedName>
    <definedName name="商超业务_商业街" localSheetId="11">#REF!</definedName>
    <definedName name="集团管理部门" localSheetId="11">#REF!</definedName>
    <definedName name="商业" localSheetId="11">#REF!</definedName>
    <definedName name="基本盘" localSheetId="11">#REF!</definedName>
    <definedName name="增长级" localSheetId="11">#REF!</definedName>
    <definedName name="_xlnm._FilterDatabase" localSheetId="11" hidden="1">'4.1 7-3累计成本分析 (fone年初定稿版)'!$A$1:$AE$142</definedName>
    <definedName name="商超业务_便利店" localSheetId="12">#REF!</definedName>
    <definedName name="东部区域_教育后勤" localSheetId="12">#REF!</definedName>
    <definedName name="中心管理部门" localSheetId="12">#REF!</definedName>
    <definedName name="中心其余业务部门" localSheetId="12">#REF!</definedName>
    <definedName name="念心湖酒店" localSheetId="12">#REF!</definedName>
    <definedName name="教育园特色餐饮" localSheetId="12">#REF!</definedName>
    <definedName name="海亮后勤车队" localSheetId="12">#REF!</definedName>
    <definedName name="海亮医院" localSheetId="12">#REF!</definedName>
    <definedName name="后勤商业运营部" localSheetId="12">#REF!</definedName>
    <definedName name="线上商城业务" localSheetId="12">#REF!</definedName>
    <definedName name="北部区域_教育后勤" localSheetId="12">#REF!</definedName>
    <definedName name="西南区域_教育后勤" localSheetId="12">#REF!</definedName>
    <definedName name="商超业务_商业街" localSheetId="12">#REF!</definedName>
    <definedName name="集团管理部门" localSheetId="12">#REF!</definedName>
    <definedName name="商业" localSheetId="12">#REF!</definedName>
    <definedName name="基本盘" localSheetId="12">#REF!</definedName>
    <definedName name="增长级" localSheetId="12">#REF!</definedName>
    <definedName name="_xlnm._FilterDatabase" localSheetId="12" hidden="1">'4.2 3月成本分析 (fone年初定稿版）'!$A$1:$AE$142</definedName>
    <definedName name="_00000" localSheetId="3">#REF!</definedName>
    <definedName name="_2个人应收款" localSheetId="3">#REF!</definedName>
    <definedName name="_2其他应付款其他" localSheetId="3">#REF!</definedName>
    <definedName name="_2其他应收款" localSheetId="3">#REF!</definedName>
    <definedName name="_2应付帐款" localSheetId="3">#REF!</definedName>
    <definedName name="_2应收帐款" localSheetId="3">#REF!</definedName>
    <definedName name="a" localSheetId="3">#REF!</definedName>
    <definedName name="aaa" localSheetId="3">#REF!</definedName>
    <definedName name="B" localSheetId="3">#REF!</definedName>
    <definedName name="CIT_Rate" localSheetId="3">#REF!</definedName>
    <definedName name="CLIENT_NAME" localSheetId="3">#REF!</definedName>
    <definedName name="COFE." localSheetId="3">#REF!</definedName>
    <definedName name="COMM" localSheetId="3">#REF!</definedName>
    <definedName name="Current" localSheetId="3">#REF!</definedName>
    <definedName name="DA_3009720238500000393" localSheetId="3" hidden="1">#REF!</definedName>
    <definedName name="DA_3010657909000000019" localSheetId="3" hidden="1">#REF!</definedName>
    <definedName name="DA_3010657909000000024" localSheetId="3" hidden="1">#REF!</definedName>
    <definedName name="DA_3010657909000000069" localSheetId="3" hidden="1">#REF!</definedName>
    <definedName name="DA_3010657909000000101" localSheetId="3" hidden="1">#REF!</definedName>
    <definedName name="DA_3010657909000000216" localSheetId="3" hidden="1">#REF!</definedName>
    <definedName name="DA_3010657909000000219" localSheetId="3" hidden="1">#REF!</definedName>
    <definedName name="DA_3010657909000000222" localSheetId="3" hidden="1">#REF!</definedName>
    <definedName name="DA_3010657909000000466" localSheetId="3" hidden="1">#REF!</definedName>
    <definedName name="Database" localSheetId="3">#REF!</definedName>
    <definedName name="DEPT" localSheetId="3">#REF!</definedName>
    <definedName name="F7.1" localSheetId="3">#REF!</definedName>
    <definedName name="F7.2" localSheetId="3">#REF!</definedName>
    <definedName name="HEADER" localSheetId="3">#REF!</definedName>
    <definedName name="ID.NO" localSheetId="3">#REF!</definedName>
    <definedName name="M_S" localSheetId="3">#REF!</definedName>
    <definedName name="NAME" localSheetId="3">#REF!</definedName>
    <definedName name="ORIGI" localSheetId="3">#REF!</definedName>
    <definedName name="OUTPUT" localSheetId="3">#REF!</definedName>
    <definedName name="PERIOD_END" localSheetId="3">#REF!</definedName>
    <definedName name="PREPARED_BY" localSheetId="3">#REF!</definedName>
    <definedName name="PREPARED_DATE" localSheetId="3">#REF!</definedName>
    <definedName name="_xlnm.Print_Area" localSheetId="3">#REF!</definedName>
    <definedName name="Print_Area_MI" localSheetId="3">#REF!</definedName>
    <definedName name="Print_Areapp" localSheetId="3">#REF!</definedName>
    <definedName name="Prior" localSheetId="3">#REF!</definedName>
    <definedName name="produccion_gas_anual" localSheetId="3">#REF!</definedName>
    <definedName name="ProductStatus" localSheetId="3">#REF!</definedName>
    <definedName name="profitoil_contrat_extranj" localSheetId="3">#REF!</definedName>
    <definedName name="Recorder" localSheetId="3">#REF!</definedName>
    <definedName name="RESING" localSheetId="3">#REF!</definedName>
    <definedName name="SAPRangeKEYFIG_Tabelle4_MgtEBIT" localSheetId="3">#REF!</definedName>
    <definedName name="SAPRangeKEYFIG_Tabelle4_PL_inLC" localSheetId="3">#REF!</definedName>
    <definedName name="SAPRangeKEYFIG_Tabelle4_PLinLocalCurrency" localSheetId="3">#REF!</definedName>
    <definedName name="SAPRangeKEYFIG_Tabelle61_cashflow_EATKADA" localSheetId="3">#REF!</definedName>
    <definedName name="SAPRangePOPER_Tabelle4_MgtEBIT" localSheetId="3">#REF!</definedName>
    <definedName name="SAPRangePOPER_Tabelle4_PL_inLC" localSheetId="3">#REF!</definedName>
    <definedName name="SAPRangePOPER_Tabelle4_PLinLocalCurrency" localSheetId="3">#REF!</definedName>
    <definedName name="SAPRangePOPER_Tabelle61_cashflow_EATKADA" localSheetId="3">#REF!</definedName>
    <definedName name="SAPRangeRBUNIT_Tabelle6_Headcnt" localSheetId="3">#REF!</definedName>
    <definedName name="SAPRangeRITEM_Tabelle4_MgtEBIT" localSheetId="3">#REF!</definedName>
    <definedName name="SAPRangeRITEM_Tabelle4_PL_inLC" localSheetId="3">#REF!</definedName>
    <definedName name="SAPRangeRITEM_Tabelle4_PLinLocalCurrency" localSheetId="3">#REF!</definedName>
    <definedName name="SAPRangeRITEM_Tabelle61_cashflow_EATKADA" localSheetId="3">#REF!</definedName>
    <definedName name="SAPRangeRVERS_Tabelle4_MgtEBIT" localSheetId="3">#REF!</definedName>
    <definedName name="SAPRangeRVERS_Tabelle4_PL_inLC" localSheetId="3">#REF!</definedName>
    <definedName name="SAPRangeRVERS_Tabelle4_PLinLocalCurrency" localSheetId="3">#REF!</definedName>
    <definedName name="SAPRangeRVERS_Tabelle61_cashflow_EATKADA" localSheetId="3">#REF!</definedName>
    <definedName name="SAPRangeRVERS_Tabelle8_BS" localSheetId="3">#REF!</definedName>
    <definedName name="SAPRangeRYEAR_Tabelle4_MgtEBIT" localSheetId="3">#REF!</definedName>
    <definedName name="SAPRangeRYEAR_Tabelle4_PL_inLC" localSheetId="3">#REF!</definedName>
    <definedName name="SAPRangeRYEAR_Tabelle4_PLinLocalCurrency" localSheetId="3">#REF!</definedName>
    <definedName name="SAPRangeRYEAR_Tabelle61_cashflow_EATKADA" localSheetId="3">#REF!</definedName>
    <definedName name="sel" localSheetId="3">#REF!</definedName>
    <definedName name="Sheet1" localSheetId="3">#REF!</definedName>
    <definedName name="Sheet10" localSheetId="3">#REF!</definedName>
    <definedName name="Sheet2" localSheetId="3">#REF!</definedName>
    <definedName name="Sheet3" localSheetId="3">#REF!</definedName>
    <definedName name="Sheet4" localSheetId="3">#REF!</definedName>
    <definedName name="Sheet5" localSheetId="3">#REF!</definedName>
    <definedName name="Sheet6" localSheetId="3">#REF!</definedName>
    <definedName name="Sheet7" localSheetId="3">#REF!</definedName>
    <definedName name="Sheet8" localSheetId="3">#REF!</definedName>
    <definedName name="Sheet9" localSheetId="3">#REF!</definedName>
    <definedName name="sm" localSheetId="3">#REF!</definedName>
    <definedName name="t" localSheetId="3">#REF!</definedName>
    <definedName name="Tax_rate" localSheetId="3">#REF!</definedName>
    <definedName name="TEL" localSheetId="3">#REF!</definedName>
    <definedName name="UFPrn20021219113110" localSheetId="3">#REF!</definedName>
    <definedName name="UFPrn20021219113332" localSheetId="3">#REF!</definedName>
    <definedName name="UFPrn20021219113410" localSheetId="3">#REF!</definedName>
    <definedName name="UFPrn20021219113449" localSheetId="3">#REF!</definedName>
    <definedName name="UFPrn20021219114434" localSheetId="3">#REF!</definedName>
    <definedName name="UFPrn20021219114731" localSheetId="3">#REF!</definedName>
    <definedName name="UFPrn20021219114825" localSheetId="3">#REF!</definedName>
    <definedName name="UFPrn20021219114838" localSheetId="3">#REF!</definedName>
    <definedName name="UFPrn20021219115040" localSheetId="3">#REF!</definedName>
    <definedName name="UFPrn20030106194533" localSheetId="3">#REF!</definedName>
    <definedName name="UFPrn20041214104220" localSheetId="3">#REF!</definedName>
    <definedName name="UFPrn20041214104239" localSheetId="3">#REF!</definedName>
    <definedName name="x" localSheetId="3">IF(SUM(#REF!)&gt;1,1,IF(SUM(#REF!)=1,1,0))</definedName>
    <definedName name="คช" localSheetId="3">[33]เครื่องมือ!$B$391</definedName>
    <definedName name="คชผ4" localSheetId="3">[33]เครื่องมือ!$J$391</definedName>
    <definedName name="คชผ5" localSheetId="3">[33]เครื่องมือ!$K$391</definedName>
    <definedName name="คชผ6" localSheetId="3">[33]เครื่องมือ!$L$391</definedName>
    <definedName name="คต25" localSheetId="3">[34]เครื่องตกแต่ง!$B$76</definedName>
    <definedName name="คม25" localSheetId="3">[34]เครื่องมือ!$B$131</definedName>
    <definedName name="ย" localSheetId="3">[33]ยานพาหนะ!$B$79</definedName>
    <definedName name="อ" localSheetId="3">[33]อาคาร!$B$70</definedName>
    <definedName name="อ2" localSheetId="3">[34]อาคาร!$B$19</definedName>
    <definedName name="อ25" localSheetId="3">[34]อาคาร!$K$19</definedName>
    <definedName name="อ26" localSheetId="3">[34]อาคาร!$L$19</definedName>
    <definedName name="啊" localSheetId="3">#REF!</definedName>
    <definedName name="啊啊" localSheetId="3">#REF!</definedName>
    <definedName name="嚓0" localSheetId="3">#REF!</definedName>
    <definedName name="订单产品信息" localSheetId="3">#REF!</definedName>
    <definedName name="工" localSheetId="3">#REF!</definedName>
    <definedName name="合并" localSheetId="3">#REF!</definedName>
    <definedName name="年" localSheetId="3">#REF!</definedName>
    <definedName name="人力" localSheetId="3">#REF!</definedName>
    <definedName name="日" localSheetId="3">#REF!</definedName>
    <definedName name="收DA111" localSheetId="3" hidden="1">#REF!</definedName>
    <definedName name="收费111" localSheetId="3" hidden="1">#REF!</definedName>
    <definedName name="收费收费" localSheetId="3" hidden="1">#REF!</definedName>
    <definedName name="天马2019" localSheetId="3">IF(SUM(#REF!)&gt;1,1,IF(SUM(#REF!)=1,1,0))</definedName>
    <definedName name="应收账款2分析" localSheetId="3">#REF!</definedName>
    <definedName name="预算" localSheetId="3">#REF!</definedName>
    <definedName name="月" localSheetId="3">#REF!</definedName>
    <definedName name="전" localSheetId="3">#REF!</definedName>
    <definedName name="주택사업본부" localSheetId="3">#REF!</definedName>
    <definedName name="철구사업본부" localSheetId="3">#REF!</definedName>
    <definedName name="_00000" localSheetId="0">#REF!</definedName>
    <definedName name="_2个人应收款" localSheetId="0">#REF!</definedName>
    <definedName name="_2其他应付款其他" localSheetId="0">#REF!</definedName>
    <definedName name="_2其他应收款" localSheetId="0">#REF!</definedName>
    <definedName name="_2应付帐款" localSheetId="0">#REF!</definedName>
    <definedName name="_2应收帐款" localSheetId="0">#REF!</definedName>
    <definedName name="a" localSheetId="0">#REF!</definedName>
    <definedName name="aaa" localSheetId="0">#REF!</definedName>
    <definedName name="B" localSheetId="0">#REF!</definedName>
    <definedName name="CIT_Rate" localSheetId="0">#REF!</definedName>
    <definedName name="CLIENT_NAME" localSheetId="0">#REF!</definedName>
    <definedName name="COFE." localSheetId="0">#REF!</definedName>
    <definedName name="COMM" localSheetId="0">#REF!</definedName>
    <definedName name="Current" localSheetId="0">#REF!</definedName>
    <definedName name="DA_3009720238500000393" localSheetId="0" hidden="1">#REF!</definedName>
    <definedName name="DA_3010657909000000019" localSheetId="0" hidden="1">#REF!</definedName>
    <definedName name="DA_3010657909000000024" localSheetId="0" hidden="1">#REF!</definedName>
    <definedName name="DA_3010657909000000069" localSheetId="0" hidden="1">#REF!</definedName>
    <definedName name="DA_3010657909000000101" localSheetId="0" hidden="1">#REF!</definedName>
    <definedName name="DA_3010657909000000216" localSheetId="0" hidden="1">#REF!</definedName>
    <definedName name="DA_3010657909000000219" localSheetId="0" hidden="1">#REF!</definedName>
    <definedName name="DA_3010657909000000222" localSheetId="0" hidden="1">#REF!</definedName>
    <definedName name="DA_3010657909000000466" localSheetId="0" hidden="1">#REF!</definedName>
    <definedName name="Database" localSheetId="0">#REF!</definedName>
    <definedName name="DEPT" localSheetId="0">#REF!</definedName>
    <definedName name="F7.1" localSheetId="0">#REF!</definedName>
    <definedName name="F7.2" localSheetId="0">#REF!</definedName>
    <definedName name="HEADER" localSheetId="0">#REF!</definedName>
    <definedName name="ID.NO" localSheetId="0">#REF!</definedName>
    <definedName name="M_S" localSheetId="0">#REF!</definedName>
    <definedName name="NAME" localSheetId="0">#REF!</definedName>
    <definedName name="ORIGI" localSheetId="0">#REF!</definedName>
    <definedName name="OUTPUT" localSheetId="0">#REF!</definedName>
    <definedName name="PERIOD_END" localSheetId="0">#REF!</definedName>
    <definedName name="PREPARED_BY" localSheetId="0">#REF!</definedName>
    <definedName name="PREPARED_DATE" localSheetId="0">#REF!</definedName>
    <definedName name="_xlnm.Print_Area" localSheetId="0">#REF!</definedName>
    <definedName name="Print_Area_MI" localSheetId="0">#REF!</definedName>
    <definedName name="Print_Areapp" localSheetId="0">#REF!</definedName>
    <definedName name="Prior" localSheetId="0">#REF!</definedName>
    <definedName name="produccion_gas_anual" localSheetId="0">#REF!</definedName>
    <definedName name="ProductStatus" localSheetId="0">#REF!</definedName>
    <definedName name="profitoil_contrat_extranj" localSheetId="0">#REF!</definedName>
    <definedName name="Recorder" localSheetId="0">#REF!</definedName>
    <definedName name="RESING" localSheetId="0">#REF!</definedName>
    <definedName name="SAPRangeKEYFIG_Tabelle4_MgtEBIT" localSheetId="0">#REF!</definedName>
    <definedName name="SAPRangeKEYFIG_Tabelle4_PL_inLC" localSheetId="0">#REF!</definedName>
    <definedName name="SAPRangeKEYFIG_Tabelle4_PLinLocalCurrency" localSheetId="0">#REF!</definedName>
    <definedName name="SAPRangeKEYFIG_Tabelle61_cashflow_EATKADA" localSheetId="0">#REF!</definedName>
    <definedName name="SAPRangePOPER_Tabelle4_MgtEBIT" localSheetId="0">#REF!</definedName>
    <definedName name="SAPRangePOPER_Tabelle4_PL_inLC" localSheetId="0">#REF!</definedName>
    <definedName name="SAPRangePOPER_Tabelle4_PLinLocalCurrency" localSheetId="0">#REF!</definedName>
    <definedName name="SAPRangePOPER_Tabelle61_cashflow_EATKADA" localSheetId="0">#REF!</definedName>
    <definedName name="SAPRangeRBUNIT_Tabelle6_Headcnt" localSheetId="0">#REF!</definedName>
    <definedName name="SAPRangeRITEM_Tabelle4_MgtEBIT" localSheetId="0">#REF!</definedName>
    <definedName name="SAPRangeRITEM_Tabelle4_PL_inLC" localSheetId="0">#REF!</definedName>
    <definedName name="SAPRangeRITEM_Tabelle4_PLinLocalCurrency" localSheetId="0">#REF!</definedName>
    <definedName name="SAPRangeRITEM_Tabelle61_cashflow_EATKADA" localSheetId="0">#REF!</definedName>
    <definedName name="SAPRangeRVERS_Tabelle4_MgtEBIT" localSheetId="0">#REF!</definedName>
    <definedName name="SAPRangeRVERS_Tabelle4_PL_inLC" localSheetId="0">#REF!</definedName>
    <definedName name="SAPRangeRVERS_Tabelle4_PLinLocalCurrency" localSheetId="0">#REF!</definedName>
    <definedName name="SAPRangeRVERS_Tabelle61_cashflow_EATKADA" localSheetId="0">#REF!</definedName>
    <definedName name="SAPRangeRVERS_Tabelle8_BS" localSheetId="0">#REF!</definedName>
    <definedName name="SAPRangeRYEAR_Tabelle4_MgtEBIT" localSheetId="0">#REF!</definedName>
    <definedName name="SAPRangeRYEAR_Tabelle4_PL_inLC" localSheetId="0">#REF!</definedName>
    <definedName name="SAPRangeRYEAR_Tabelle4_PLinLocalCurrency" localSheetId="0">#REF!</definedName>
    <definedName name="SAPRangeRYEAR_Tabelle61_cashflow_EATKADA" localSheetId="0">#REF!</definedName>
    <definedName name="sel" localSheetId="0">#REF!</definedName>
    <definedName name="Sheet1" localSheetId="0">#REF!</definedName>
    <definedName name="Sheet10" localSheetId="0">#REF!</definedName>
    <definedName name="Sheet2" localSheetId="0">#REF!</definedName>
    <definedName name="Sheet3" localSheetId="0">#REF!</definedName>
    <definedName name="Sheet4" localSheetId="0">#REF!</definedName>
    <definedName name="Sheet5" localSheetId="0">#REF!</definedName>
    <definedName name="Sheet6" localSheetId="0">#REF!</definedName>
    <definedName name="Sheet7" localSheetId="0">#REF!</definedName>
    <definedName name="Sheet8" localSheetId="0">#REF!</definedName>
    <definedName name="Sheet9" localSheetId="0">#REF!</definedName>
    <definedName name="sm" localSheetId="0">#REF!</definedName>
    <definedName name="t" localSheetId="0">#REF!</definedName>
    <definedName name="Tax_rate" localSheetId="0">#REF!</definedName>
    <definedName name="TEL" localSheetId="0">#REF!</definedName>
    <definedName name="UFPrn20021219113110" localSheetId="0">#REF!</definedName>
    <definedName name="UFPrn20021219113332" localSheetId="0">#REF!</definedName>
    <definedName name="UFPrn20021219113410" localSheetId="0">#REF!</definedName>
    <definedName name="UFPrn20021219113449" localSheetId="0">#REF!</definedName>
    <definedName name="UFPrn20021219114434" localSheetId="0">#REF!</definedName>
    <definedName name="UFPrn20021219114731" localSheetId="0">#REF!</definedName>
    <definedName name="UFPrn20021219114825" localSheetId="0">#REF!</definedName>
    <definedName name="UFPrn20021219114838" localSheetId="0">#REF!</definedName>
    <definedName name="UFPrn20021219115040" localSheetId="0">#REF!</definedName>
    <definedName name="UFPrn20030106194533" localSheetId="0">#REF!</definedName>
    <definedName name="UFPrn20041214104220" localSheetId="0">#REF!</definedName>
    <definedName name="UFPrn20041214104239" localSheetId="0">#REF!</definedName>
    <definedName name="x" localSheetId="0">IF(SUM(#REF!)&gt;1,1,IF(SUM(#REF!)=1,1,0))</definedName>
    <definedName name="คช" localSheetId="0">[33]เครื่องมือ!$B$391</definedName>
    <definedName name="คชผ4" localSheetId="0">[33]เครื่องมือ!$J$391</definedName>
    <definedName name="คชผ5" localSheetId="0">[33]เครื่องมือ!$K$391</definedName>
    <definedName name="คชผ6" localSheetId="0">[33]เครื่องมือ!$L$391</definedName>
    <definedName name="คต25" localSheetId="0">[34]เครื่องตกแต่ง!$B$76</definedName>
    <definedName name="คม25" localSheetId="0">[34]เครื่องมือ!$B$131</definedName>
    <definedName name="ย" localSheetId="0">[33]ยานพาหนะ!$B$79</definedName>
    <definedName name="อ" localSheetId="0">[33]อาคาร!$B$70</definedName>
    <definedName name="อ2" localSheetId="0">[34]อาคาร!$B$19</definedName>
    <definedName name="อ25" localSheetId="0">[34]อาคาร!$K$19</definedName>
    <definedName name="อ26" localSheetId="0">[34]อาคาร!$L$19</definedName>
    <definedName name="啊" localSheetId="0">#REF!</definedName>
    <definedName name="啊啊" localSheetId="0">#REF!</definedName>
    <definedName name="嚓0" localSheetId="0">#REF!</definedName>
    <definedName name="订单产品信息" localSheetId="0">#REF!</definedName>
    <definedName name="工" localSheetId="0">#REF!</definedName>
    <definedName name="合并" localSheetId="0">#REF!</definedName>
    <definedName name="年" localSheetId="0">#REF!</definedName>
    <definedName name="人力" localSheetId="0">#REF!</definedName>
    <definedName name="日" localSheetId="0">#REF!</definedName>
    <definedName name="收DA111" localSheetId="0" hidden="1">#REF!</definedName>
    <definedName name="收费111" localSheetId="0" hidden="1">#REF!</definedName>
    <definedName name="收费收费" localSheetId="0" hidden="1">#REF!</definedName>
    <definedName name="天马2019" localSheetId="0">IF(SUM(#REF!)&gt;1,1,IF(SUM(#REF!)=1,1,0))</definedName>
    <definedName name="应收账款2分析" localSheetId="0">#REF!</definedName>
    <definedName name="预算" localSheetId="0">#REF!</definedName>
    <definedName name="月" localSheetId="0">#REF!</definedName>
    <definedName name="전" localSheetId="0">#REF!</definedName>
    <definedName name="주택사업본부" localSheetId="0">#REF!</definedName>
    <definedName name="철구사업본부" localSheetId="0">#REF!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郑施佳</author>
  </authors>
  <commentList>
    <comment ref="C54" authorId="0">
      <text>
        <r>
          <rPr>
            <b/>
            <sz val="9"/>
            <rFont val="宋体"/>
            <charset val="134"/>
          </rPr>
          <t>郑施佳:</t>
        </r>
        <r>
          <rPr>
            <sz val="9"/>
            <rFont val="宋体"/>
            <charset val="134"/>
          </rPr>
          <t xml:space="preserve">
27588-2508=25080
（剔除无量初中食堂、景东海高食堂、天等食堂预算）</t>
        </r>
      </text>
    </comment>
    <comment ref="AC54" authorId="0">
      <text>
        <r>
          <rPr>
            <b/>
            <sz val="9"/>
            <rFont val="宋体"/>
            <charset val="134"/>
          </rPr>
          <t>郑施佳:</t>
        </r>
        <r>
          <rPr>
            <sz val="9"/>
            <rFont val="宋体"/>
            <charset val="134"/>
          </rPr>
          <t xml:space="preserve">
1656-254=1402（剔除无量初中食堂、景东海高食堂、天等食堂预算）
</t>
        </r>
      </text>
    </comment>
    <comment ref="C124" authorId="0">
      <text>
        <r>
          <rPr>
            <b/>
            <sz val="9"/>
            <rFont val="宋体"/>
            <charset val="134"/>
          </rPr>
          <t>郑施佳:</t>
        </r>
        <r>
          <rPr>
            <sz val="9"/>
            <rFont val="宋体"/>
            <charset val="134"/>
          </rPr>
          <t xml:space="preserve">
内部考核版=8221-2160-500+400=5961
（内部考核基础上剔除2160过账收入、原500万线上商城校服收入，新增400万校服平台服务费收入）</t>
        </r>
      </text>
    </comment>
    <comment ref="AC124" authorId="0">
      <text>
        <r>
          <rPr>
            <b/>
            <sz val="9"/>
            <rFont val="宋体"/>
            <charset val="134"/>
          </rPr>
          <t>郑施佳:</t>
        </r>
        <r>
          <rPr>
            <sz val="9"/>
            <rFont val="宋体"/>
            <charset val="134"/>
          </rPr>
          <t xml:space="preserve">
内部考核版=596-500*0.4+400=796
（剔除原500万线上校服对应的200万收入，新增校服平台信息服务费400万利润）
</t>
        </r>
      </text>
    </comment>
  </commentList>
</comments>
</file>

<file path=xl/sharedStrings.xml><?xml version="1.0" encoding="utf-8"?>
<sst xmlns="http://schemas.openxmlformats.org/spreadsheetml/2006/main" count="21956" uniqueCount="266">
  <si>
    <t>指标</t>
  </si>
  <si>
    <t>分析单元</t>
  </si>
  <si>
    <t>营业收入</t>
  </si>
  <si>
    <t>税前利润</t>
  </si>
  <si>
    <t>合计</t>
  </si>
  <si>
    <t>生活体验广场</t>
  </si>
  <si>
    <t>中西餐厅</t>
  </si>
  <si>
    <t>教育园特色餐饮</t>
  </si>
  <si>
    <t>酒店客房部</t>
  </si>
  <si>
    <t>酒店早餐厅</t>
  </si>
  <si>
    <t>酒店中餐厅</t>
  </si>
  <si>
    <t>念心湖酒店本级小计</t>
  </si>
  <si>
    <t>海亮后勤车队</t>
  </si>
  <si>
    <t>海亮医院</t>
  </si>
  <si>
    <t>后勤加工中心</t>
  </si>
  <si>
    <t>科研大厦食堂</t>
  </si>
  <si>
    <t>后勤一卡通管理</t>
  </si>
  <si>
    <t>湘湖后勤</t>
  </si>
  <si>
    <t>中心其余业务部门小计</t>
  </si>
  <si>
    <t>后勤安全管理部</t>
  </si>
  <si>
    <t>后勤餐饮运营部</t>
  </si>
  <si>
    <t>后勤管理中心总监室</t>
  </si>
  <si>
    <t>后勤物业管理部</t>
  </si>
  <si>
    <t>后勤综合管理部</t>
  </si>
  <si>
    <t>中心管理部门小计</t>
  </si>
  <si>
    <t>1. 后勤管理中心合计</t>
  </si>
  <si>
    <t>景东配送</t>
  </si>
  <si>
    <t>康铭景东一中餐厅</t>
  </si>
  <si>
    <t>元谋一中食堂</t>
  </si>
  <si>
    <t>皓峰无量初中店</t>
  </si>
  <si>
    <t>皓峰景东一中店</t>
  </si>
  <si>
    <t>皓峰景东彝族海高店</t>
  </si>
  <si>
    <t>皓峰天等海高店</t>
  </si>
  <si>
    <t>陆良配送</t>
  </si>
  <si>
    <t>江陵配送</t>
  </si>
  <si>
    <t>石屏一中食堂</t>
  </si>
  <si>
    <t>西南元谋集采项目</t>
  </si>
  <si>
    <t>琼林育贤科技项目</t>
  </si>
  <si>
    <t>西南存量</t>
  </si>
  <si>
    <t>天等高中物业服务</t>
  </si>
  <si>
    <t>红培基地劳务派遣</t>
  </si>
  <si>
    <t>若尔盖食堂劳务外包</t>
  </si>
  <si>
    <t>镇沅配送</t>
  </si>
  <si>
    <t>长顺配送</t>
  </si>
  <si>
    <t>西南新拓配送业务1</t>
  </si>
  <si>
    <t>西南新拓配送业务2</t>
  </si>
  <si>
    <t>西南新拓科技业务1</t>
  </si>
  <si>
    <t>西南增量</t>
  </si>
  <si>
    <t>西南区域总经理室</t>
  </si>
  <si>
    <t>西南区域合计</t>
  </si>
  <si>
    <t>玉门一中项目本级</t>
  </si>
  <si>
    <t>玉门一中食堂</t>
  </si>
  <si>
    <t>玉门一中后勤</t>
  </si>
  <si>
    <t>皓峰玉门一中店</t>
  </si>
  <si>
    <t>周口配送</t>
  </si>
  <si>
    <t>达拉特旗校服</t>
  </si>
  <si>
    <t>周口配送-团仓店</t>
  </si>
  <si>
    <t>西安吉利便利店</t>
  </si>
  <si>
    <t>北部存量</t>
  </si>
  <si>
    <t>兰州新区餐饮项目</t>
  </si>
  <si>
    <t>兰州新区便利店项目</t>
  </si>
  <si>
    <t>长治配送</t>
  </si>
  <si>
    <t>南阳配送</t>
  </si>
  <si>
    <t>腾飞路小学食堂</t>
  </si>
  <si>
    <t>周口示范区物业</t>
  </si>
  <si>
    <t>房山区配送</t>
  </si>
  <si>
    <t>腾飞路小学物业项目</t>
  </si>
  <si>
    <t>北部新拓配送业务1</t>
  </si>
  <si>
    <t>北部新拓配送业务2</t>
  </si>
  <si>
    <t>北部新拓配送业务3</t>
  </si>
  <si>
    <t>北部科技产品1</t>
  </si>
  <si>
    <t>北部新拓餐饮业务</t>
  </si>
  <si>
    <t>北部新拓物业项目</t>
  </si>
  <si>
    <t>北部增量</t>
  </si>
  <si>
    <t>北部区域总经理室</t>
  </si>
  <si>
    <t>北部区域合计</t>
  </si>
  <si>
    <t>帕瓦项目</t>
  </si>
  <si>
    <t>武夷山餐饮项目</t>
  </si>
  <si>
    <t>武夷山便利店项目</t>
  </si>
  <si>
    <t>武夷山物业项目</t>
  </si>
  <si>
    <t>嘉祥配送</t>
  </si>
  <si>
    <t>亳州配送</t>
  </si>
  <si>
    <t>东部存量</t>
  </si>
  <si>
    <t>亳州食堂雇员派遣</t>
  </si>
  <si>
    <t>利辛配送</t>
  </si>
  <si>
    <t>鸠江配送</t>
  </si>
  <si>
    <t>济宁高新区配送</t>
  </si>
  <si>
    <t>东部新拓配送业务5</t>
  </si>
  <si>
    <t>东部新拓配送业务1</t>
  </si>
  <si>
    <t>东部新拓配送业务2</t>
  </si>
  <si>
    <t>东部新拓配送业务3</t>
  </si>
  <si>
    <t>东部增量</t>
  </si>
  <si>
    <t>东部区域总经理室</t>
  </si>
  <si>
    <t>东部区域合计</t>
  </si>
  <si>
    <t>三大区域小计</t>
  </si>
  <si>
    <t>后勤品牌战略部</t>
  </si>
  <si>
    <t>后勤财务管理部</t>
  </si>
  <si>
    <t>后勤人资管理部</t>
  </si>
  <si>
    <t>后勤学院</t>
  </si>
  <si>
    <t>后勤集团总裁室</t>
  </si>
  <si>
    <t>后勤解决方案部</t>
  </si>
  <si>
    <t>后勤市场管理部</t>
  </si>
  <si>
    <t>后勤数智研发部</t>
  </si>
  <si>
    <t>后勤供应发展部</t>
  </si>
  <si>
    <t>托管学校入模产品服务</t>
  </si>
  <si>
    <t>集团管理部门合计</t>
  </si>
  <si>
    <t>2.1后勤集团增长极合计（不含商业）</t>
  </si>
  <si>
    <t>皓峰初中店</t>
  </si>
  <si>
    <t>皓峰高中店</t>
  </si>
  <si>
    <t>皓峰国际店</t>
  </si>
  <si>
    <t>皓峰教工店</t>
  </si>
  <si>
    <t>皓峰综合店</t>
  </si>
  <si>
    <t>皓峰私高店</t>
  </si>
  <si>
    <t>皓峰天马店</t>
  </si>
  <si>
    <t>皓峰高复中心店</t>
  </si>
  <si>
    <t>两校一园便利店</t>
  </si>
  <si>
    <t>皓峰宁海1店</t>
  </si>
  <si>
    <t>皓峰宁海2店</t>
  </si>
  <si>
    <t>皓峰文成店</t>
  </si>
  <si>
    <t>皓峰芜湖店</t>
  </si>
  <si>
    <t>皓峰仙桃店</t>
  </si>
  <si>
    <t>皓峰镇江店</t>
  </si>
  <si>
    <t>皓峰科研大厦店</t>
  </si>
  <si>
    <t>异地便利店</t>
  </si>
  <si>
    <t>商超业务-便利店合计</t>
  </si>
  <si>
    <t>海实文创店</t>
  </si>
  <si>
    <t>教育园文创店</t>
  </si>
  <si>
    <t>宁海公学文创店</t>
  </si>
  <si>
    <t>教育园咖啡店</t>
  </si>
  <si>
    <t>教育园嗨购店</t>
  </si>
  <si>
    <t>教育园校服店</t>
  </si>
  <si>
    <t>商超业务-商业街合计</t>
  </si>
  <si>
    <t>线上商城业务</t>
  </si>
  <si>
    <t>后勤数智零售部</t>
  </si>
  <si>
    <t>2.2 后勤商业业务合计</t>
  </si>
  <si>
    <t>2. 后勤集团增长极合计（含商业）</t>
  </si>
  <si>
    <t>3. 教育后勤总计</t>
  </si>
  <si>
    <t>604</t>
  </si>
  <si>
    <t>月份</t>
  </si>
  <si>
    <t>&lt;202604</t>
  </si>
  <si>
    <t>&lt;202504</t>
  </si>
  <si>
    <t xml:space="preserve"> </t>
  </si>
  <si>
    <t>餐饮支出</t>
  </si>
  <si>
    <t>物资销售成本</t>
  </si>
  <si>
    <t>毛利额</t>
  </si>
  <si>
    <t>毛利率</t>
  </si>
  <si>
    <t>人力成本</t>
  </si>
  <si>
    <t>其他支出</t>
  </si>
  <si>
    <t>营业外收入</t>
  </si>
  <si>
    <t>营业外支出</t>
  </si>
  <si>
    <t>税前利润率</t>
  </si>
  <si>
    <t>职工人数</t>
  </si>
  <si>
    <t>人均营收</t>
  </si>
  <si>
    <t>人力成本率</t>
  </si>
  <si>
    <t>一元创收</t>
  </si>
  <si>
    <t>一元创利</t>
  </si>
  <si>
    <t>实际值</t>
  </si>
  <si>
    <t>年初预算数</t>
  </si>
  <si>
    <t>预算完成率</t>
  </si>
  <si>
    <t>预实差异</t>
  </si>
  <si>
    <t>同期</t>
  </si>
  <si>
    <t>/</t>
  </si>
  <si>
    <t>镇沅一中食堂</t>
  </si>
  <si>
    <t>长顺项目本级</t>
  </si>
  <si>
    <t>西南新拓科技业务2</t>
  </si>
  <si>
    <t>西南新拓配送业务3</t>
  </si>
  <si>
    <t>西南区域小计</t>
  </si>
  <si>
    <t>虎林配送</t>
  </si>
  <si>
    <t>周口示范区物业项目</t>
  </si>
  <si>
    <t>北部区域小计</t>
  </si>
  <si>
    <t>亳州地区福利外拓</t>
  </si>
  <si>
    <t>东部区域小计</t>
  </si>
  <si>
    <t>存量</t>
  </si>
  <si>
    <t>增量</t>
  </si>
  <si>
    <t>区域管理部门</t>
  </si>
  <si>
    <t>合计（含管理部门）</t>
  </si>
  <si>
    <t>合计（不含管理部门）</t>
  </si>
  <si>
    <t>西南区域管理部门人效</t>
  </si>
  <si>
    <t>北部区域管理部门人效</t>
  </si>
  <si>
    <t>东部区域管理部门人效</t>
  </si>
  <si>
    <t>603</t>
  </si>
  <si>
    <t>602</t>
  </si>
  <si>
    <t>512</t>
  </si>
  <si>
    <t>202601-202603</t>
  </si>
  <si>
    <t>202501-202503</t>
  </si>
  <si>
    <t>382.651943999999</t>
  </si>
  <si>
    <t>突围计划1-6整体目标</t>
  </si>
  <si>
    <t>完成进度</t>
  </si>
  <si>
    <t>考核数</t>
  </si>
  <si>
    <t>预算值</t>
  </si>
  <si>
    <t>601</t>
  </si>
  <si>
    <t>增长极管理部门合计</t>
  </si>
  <si>
    <t>工资</t>
  </si>
  <si>
    <t>社保</t>
  </si>
  <si>
    <t>公积金</t>
  </si>
  <si>
    <t>劳务费</t>
  </si>
  <si>
    <t>其他人力成本</t>
  </si>
  <si>
    <t>车辆费用</t>
  </si>
  <si>
    <t>能耗费</t>
  </si>
  <si>
    <t>差旅费</t>
  </si>
  <si>
    <t>业务招待费</t>
  </si>
  <si>
    <t>长顺商城</t>
  </si>
  <si>
    <t>&lt;202511</t>
  </si>
  <si>
    <t>&lt;202411</t>
  </si>
  <si>
    <t>统计月份数</t>
  </si>
  <si>
    <t>2.1后勤集团合计（不含商业）</t>
  </si>
  <si>
    <t>2. 后勤集团合计（含商业）</t>
  </si>
  <si>
    <t xml:space="preserve">                    指标
分析单元
</t>
  </si>
  <si>
    <t>物资成本</t>
  </si>
  <si>
    <t>人均用工成本</t>
  </si>
  <si>
    <t>24实际</t>
  </si>
  <si>
    <t>25内部考核</t>
  </si>
  <si>
    <t>25预算</t>
  </si>
  <si>
    <t>变动值</t>
  </si>
  <si>
    <t>教育园特色餐饮合计</t>
  </si>
  <si>
    <t>念心湖酒店合计</t>
  </si>
  <si>
    <t>基本盘业务部门小计</t>
  </si>
  <si>
    <t>基本盘管理部小计</t>
  </si>
  <si>
    <t>1.1基本盘合计</t>
  </si>
  <si>
    <t>后勤市场拓展部</t>
  </si>
  <si>
    <t>后勤总经理室</t>
  </si>
  <si>
    <t>增长极管理部门小计</t>
  </si>
  <si>
    <t>元谋一中床品</t>
  </si>
  <si>
    <t>西南存量业务小计</t>
  </si>
  <si>
    <t>西南增量业务小计</t>
  </si>
  <si>
    <t>西南管理部门</t>
  </si>
  <si>
    <t>西北存量业务小计</t>
  </si>
  <si>
    <t>兰州新区物业项目</t>
  </si>
  <si>
    <t>西北增量业务小计</t>
  </si>
  <si>
    <t>北部管理部门</t>
  </si>
  <si>
    <t>东部存量业务小计</t>
  </si>
  <si>
    <t>东部新拓食堂1</t>
  </si>
  <si>
    <t>东部增量业务小计</t>
  </si>
  <si>
    <t>东部管理部门</t>
  </si>
  <si>
    <t>区域汇总</t>
  </si>
  <si>
    <t>区域存量业务</t>
  </si>
  <si>
    <t>区域增量业务</t>
  </si>
  <si>
    <t>2.1增长极三大区域+管理部门合计（不含商超业务）</t>
  </si>
  <si>
    <t>便利店业务小计</t>
  </si>
  <si>
    <t>商业街本级</t>
  </si>
  <si>
    <t>商业街小计</t>
  </si>
  <si>
    <t>后勤商业运营部</t>
  </si>
  <si>
    <t>线下商超合计</t>
  </si>
  <si>
    <t>商超业务合计</t>
  </si>
  <si>
    <t>2.2增长极合计（包含商超业务）</t>
  </si>
  <si>
    <t>3.1智汇后勤集团总计</t>
  </si>
  <si>
    <t>剔除自有食堂、三个外拓食堂数据</t>
  </si>
  <si>
    <t>后勤数智研发部、后勤学院调整至增长极管理部门</t>
  </si>
  <si>
    <t>纯经营数据，不含考核还原、资金计划奖励</t>
  </si>
  <si>
    <t>内部分析用，故含经营分析手动调整</t>
  </si>
  <si>
    <t>24预算</t>
  </si>
  <si>
    <t>25挑战目标</t>
  </si>
  <si>
    <t>25努力目标</t>
  </si>
  <si>
    <t>同比-努力值</t>
  </si>
  <si>
    <t>便利店业务</t>
  </si>
  <si>
    <t>商业街</t>
  </si>
  <si>
    <t>线下商超小计</t>
  </si>
  <si>
    <t>福利商城</t>
  </si>
  <si>
    <t>绘星迹</t>
  </si>
  <si>
    <t>线上商城业务小计</t>
  </si>
  <si>
    <t>1、25挑战目标为责任状数，努力目标为预算数</t>
  </si>
  <si>
    <t>2、线上商城营收挑战目标=5961=8221-2160-500+400（内部考核基础上剔除2160过账收入、原500万线上商城校服收入，新增400万校服平台服务费收入）</t>
  </si>
  <si>
    <t>3、线上商城利润挑战目标=796=596-500*0.4+400（剔除原500万线上校服对应的200万收入，新增校服平台信息服务费400万利润）</t>
  </si>
  <si>
    <t>同比</t>
  </si>
  <si>
    <t>人均产值</t>
  </si>
  <si>
    <t>人均利润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</si>
</sst>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 #,##0_ ;_ * \-#,##0_ ;_ * &quot;-&quot;??_ ;_ @_ "/>
    <numFmt numFmtId="177" formatCode="0.0%"/>
    <numFmt numFmtId="178" formatCode="0.0"/>
    <numFmt numFmtId="179" formatCode="0_ "/>
    <numFmt numFmtId="180" formatCode="0.0_ "/>
    <numFmt numFmtId="181" formatCode="0.00_);[Red]\(0.00\)"/>
    <numFmt numFmtId="182" formatCode="0_);[Red]\(0\)"/>
    <numFmt numFmtId="183" formatCode="_ * #,##0.00_ ;_ * \-#,##0.00_ ;_ * &quot;-&quot;??.00_ ;_ @_ "/>
    <numFmt numFmtId="184" formatCode="_ * #,##0.0000_ ;_ * \-#,##0.0000_ ;_ * &quot;-&quot;??.0000_ ;_ @_ "/>
    <numFmt numFmtId="185" formatCode="0.000000000_ "/>
    <numFmt numFmtId="186" formatCode="0.00000_ "/>
    <numFmt numFmtId="187" formatCode="_ * #,##0.0_ ;_ * \-#,##0.0_ ;_ * &quot;-&quot;??.0_ ;_ @_ "/>
    <numFmt numFmtId="188" formatCode="0.00000000_ "/>
    <numFmt numFmtId="189" formatCode="_ * #,##0.0_ ;_ * \-#,##0.0_ ;_ * &quot;-&quot;??_ ;_ @_ "/>
  </numFmts>
  <fonts count="55">
    <font>
      <sz val="11"/>
      <color theme="1"/>
      <name val="等线"/>
      <charset val="134"/>
      <scheme val="minor"/>
    </font>
    <font>
      <sz val="11"/>
      <color theme="1"/>
      <name val="微软雅黑"/>
      <charset val="134"/>
    </font>
    <font>
      <b/>
      <sz val="11"/>
      <color rgb="FF002060"/>
      <name val="微软雅黑"/>
      <charset val="134"/>
    </font>
    <font>
      <sz val="11"/>
      <color theme="0"/>
      <name val="微软雅黑"/>
      <charset val="134"/>
    </font>
    <font>
      <sz val="11"/>
      <color rgb="FF002060"/>
      <name val="微软雅黑"/>
      <charset val="134"/>
    </font>
    <font>
      <sz val="10"/>
      <color theme="2" tint="-0.899838251899777"/>
      <name val="微软雅黑"/>
      <charset val="134"/>
    </font>
    <font>
      <sz val="11"/>
      <color theme="2" tint="-0.899838251899777"/>
      <name val="微软雅黑"/>
      <charset val="134"/>
    </font>
    <font>
      <b/>
      <sz val="11"/>
      <color theme="0"/>
      <name val="微软雅黑"/>
      <charset val="134"/>
    </font>
    <font>
      <sz val="9"/>
      <color theme="1"/>
      <name val="微软雅黑"/>
      <charset val="134"/>
    </font>
    <font>
      <sz val="9"/>
      <color rgb="FFFF0000"/>
      <name val="微软雅黑"/>
      <charset val="134"/>
    </font>
    <font>
      <sz val="9"/>
      <color theme="0" tint="-0.149845881527146"/>
      <name val="微软雅黑"/>
      <charset val="134"/>
    </font>
    <font>
      <b/>
      <sz val="11"/>
      <color theme="1"/>
      <name val="微软雅黑"/>
      <charset val="134"/>
    </font>
    <font>
      <sz val="11"/>
      <name val="微软雅黑"/>
      <charset val="134"/>
    </font>
    <font>
      <sz val="11"/>
      <color theme="1" tint="0.149845881527146"/>
      <name val="微软雅黑"/>
      <charset val="134"/>
    </font>
    <font>
      <sz val="11"/>
      <color theme="8" tint="-0.499984740745262"/>
      <name val="微软雅黑"/>
      <charset val="134"/>
    </font>
    <font>
      <sz val="11"/>
      <name val="Calibri"/>
      <charset val="134"/>
    </font>
    <font>
      <sz val="11"/>
      <color rgb="FFFF0000"/>
      <name val="微软雅黑"/>
      <charset val="134"/>
    </font>
    <font>
      <b/>
      <sz val="12"/>
      <name val="微软雅黑"/>
      <charset val="134"/>
    </font>
    <font>
      <b/>
      <sz val="11"/>
      <color theme="8" tint="-0.499984740745262"/>
      <name val="微软雅黑"/>
      <charset val="134"/>
    </font>
    <font>
      <b/>
      <sz val="11"/>
      <name val="微软雅黑"/>
      <charset val="134"/>
    </font>
    <font>
      <b/>
      <sz val="10"/>
      <name val="微软雅黑"/>
      <charset val="134"/>
    </font>
    <font>
      <sz val="9.75"/>
      <name val="Helvetica Neue"/>
      <charset val="134"/>
    </font>
    <font>
      <b/>
      <sz val="10"/>
      <color rgb="FF002060"/>
      <name val="微软雅黑"/>
      <charset val="134"/>
    </font>
    <font>
      <b/>
      <sz val="11"/>
      <color rgb="FF1F4E78"/>
      <name val="微软雅黑"/>
      <charset val="134"/>
    </font>
    <font>
      <b/>
      <sz val="11"/>
      <color rgb="FFFF0000"/>
      <name val="微软雅黑"/>
      <charset val="134"/>
    </font>
    <font>
      <sz val="11"/>
      <color theme="1" tint="0.149998474074526"/>
      <name val="微软雅黑"/>
      <charset val="134"/>
    </font>
    <font>
      <sz val="11"/>
      <color theme="8" tint="-0.5"/>
      <name val="微软雅黑"/>
      <charset val="134"/>
    </font>
    <font>
      <sz val="11"/>
      <color theme="1" tint="0.149876400036622"/>
      <name val="微软雅黑"/>
      <charset val="134"/>
    </font>
    <font>
      <sz val="9.75"/>
      <color rgb="FF000000"/>
      <name val="Helvetica Neue"/>
      <charset val="134"/>
    </font>
    <font>
      <sz val="11"/>
      <color theme="1" tint="0.149937437055574"/>
      <name val="微软雅黑"/>
      <charset val="134"/>
    </font>
    <font>
      <sz val="11"/>
      <name val="宋体-简"/>
      <charset val="134"/>
    </font>
    <font>
      <b/>
      <sz val="11"/>
      <color theme="1" tint="0.149876400036622"/>
      <name val="微软雅黑"/>
      <charset val="134"/>
    </font>
    <font>
      <b/>
      <sz val="11"/>
      <name val="Calibri"/>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69">
    <fill>
      <patternFill patternType="none"/>
    </fill>
    <fill>
      <patternFill patternType="gray125"/>
    </fill>
    <fill>
      <patternFill patternType="solid">
        <fgColor theme="4"/>
        <bgColor indexed="64"/>
      </patternFill>
    </fill>
    <fill>
      <patternFill patternType="solid">
        <fgColor theme="2" tint="-0.0999786370433668"/>
        <bgColor indexed="64"/>
      </patternFill>
    </fill>
    <fill>
      <patternFill patternType="solid">
        <fgColor rgb="FF00B0F0"/>
        <bgColor indexed="64"/>
      </patternFill>
    </fill>
    <fill>
      <patternFill patternType="solid">
        <fgColor theme="9"/>
        <bgColor indexed="64"/>
      </patternFill>
    </fill>
    <fill>
      <patternFill patternType="solid">
        <fgColor theme="4" tint="0.799829096346934"/>
        <bgColor indexed="64"/>
      </patternFill>
    </fill>
    <fill>
      <patternFill patternType="solid">
        <fgColor theme="5"/>
        <bgColor indexed="64"/>
      </patternFill>
    </fill>
    <fill>
      <patternFill patternType="solid">
        <fgColor rgb="FFFFFF00"/>
        <bgColor indexed="64"/>
      </patternFill>
    </fill>
    <fill>
      <patternFill patternType="solid">
        <fgColor theme="0" tint="-0.249977111117893"/>
        <bgColor indexed="64"/>
      </patternFill>
    </fill>
    <fill>
      <patternFill patternType="solid">
        <fgColor theme="6" tint="0.79970702230903"/>
        <bgColor indexed="64"/>
      </patternFill>
    </fill>
    <fill>
      <patternFill patternType="solid">
        <fgColor theme="9" tint="0.599993896298105"/>
        <bgColor indexed="64"/>
      </patternFill>
    </fill>
    <fill>
      <patternFill patternType="solid">
        <fgColor theme="0" tint="-0.0499893185216834"/>
        <bgColor indexed="64"/>
      </patternFill>
    </fill>
    <fill>
      <patternFill patternType="solid">
        <fgColor theme="6" tint="0.599993896298105"/>
        <bgColor indexed="64"/>
      </patternFill>
    </fill>
    <fill>
      <patternFill patternType="solid">
        <fgColor theme="4" tint="0.79970702230903"/>
        <bgColor indexed="64"/>
      </patternFill>
    </fill>
    <fill>
      <patternFill patternType="solid">
        <fgColor theme="0" tint="-0.349986266670736"/>
        <bgColor indexed="64"/>
      </patternFill>
    </fill>
    <fill>
      <patternFill patternType="solid">
        <fgColor rgb="FF00B050"/>
        <bgColor indexed="64"/>
      </patternFill>
    </fill>
    <fill>
      <patternFill patternType="solid">
        <fgColor theme="5" tint="0.799768059327982"/>
        <bgColor indexed="64"/>
      </patternFill>
    </fill>
    <fill>
      <patternFill patternType="solid">
        <fgColor theme="4" tint="0.799768059327982"/>
        <bgColor indexed="64"/>
      </patternFill>
    </fill>
    <fill>
      <patternFill patternType="solid">
        <fgColor theme="5" tint="0.399822992645039"/>
        <bgColor indexed="64"/>
      </patternFill>
    </fill>
    <fill>
      <patternFill patternType="solid">
        <fgColor theme="0"/>
        <bgColor indexed="64"/>
      </patternFill>
    </fill>
    <fill>
      <patternFill patternType="solid">
        <fgColor rgb="FFFFCCFF"/>
        <bgColor indexed="64"/>
      </patternFill>
    </fill>
    <fill>
      <patternFill patternType="solid">
        <fgColor theme="7" tint="0.799829096346934"/>
        <bgColor indexed="64"/>
      </patternFill>
    </fill>
    <fill>
      <patternFill patternType="solid">
        <fgColor theme="7" tint="0.799768059327982"/>
        <bgColor indexed="64"/>
      </patternFill>
    </fill>
    <fill>
      <patternFill patternType="solid">
        <fgColor rgb="FFC00000"/>
        <bgColor indexed="64"/>
      </patternFill>
    </fill>
    <fill>
      <patternFill patternType="solid">
        <fgColor rgb="FFD2877A"/>
        <bgColor indexed="64"/>
      </patternFill>
    </fill>
    <fill>
      <patternFill patternType="solid">
        <fgColor theme="4" tint="-0.499984740745262"/>
        <bgColor indexed="64"/>
      </patternFill>
    </fill>
    <fill>
      <patternFill patternType="solid">
        <fgColor rgb="FF89C0C0"/>
        <bgColor indexed="64"/>
      </patternFill>
    </fill>
    <fill>
      <patternFill patternType="solid">
        <fgColor rgb="FF2F4D85"/>
        <bgColor indexed="64"/>
      </patternFill>
    </fill>
    <fill>
      <patternFill patternType="solid">
        <fgColor theme="4" tint="0.79985961485641"/>
        <bgColor indexed="64"/>
      </patternFill>
    </fill>
    <fill>
      <patternFill patternType="solid">
        <fgColor rgb="FFA888FA"/>
        <bgColor indexed="64"/>
      </patternFill>
    </fill>
    <fill>
      <patternFill patternType="solid">
        <fgColor rgb="FFFFC000"/>
        <bgColor indexed="64"/>
      </patternFill>
    </fill>
    <fill>
      <patternFill patternType="solid">
        <fgColor rgb="FFC04B38"/>
        <bgColor indexed="64"/>
      </patternFill>
    </fill>
    <fill>
      <patternFill patternType="solid">
        <fgColor theme="9" tint="0.399853511154515"/>
        <bgColor indexed="64"/>
      </patternFill>
    </fill>
    <fill>
      <patternFill patternType="solid">
        <fgColor theme="5" tint="0.399853511154515"/>
        <bgColor indexed="64"/>
      </patternFill>
    </fill>
    <fill>
      <patternFill patternType="solid">
        <fgColor theme="7" tint="-0.249977111117893"/>
        <bgColor indexed="64"/>
      </patternFill>
    </fill>
    <fill>
      <patternFill patternType="solid">
        <fgColor theme="7" tint="-0.499984740745262"/>
        <bgColor indexed="64"/>
      </patternFill>
    </fill>
    <fill>
      <patternFill patternType="solid">
        <fgColor theme="4" tint="-0.5"/>
        <bgColor indexed="64"/>
      </patternFill>
    </fill>
    <fill>
      <patternFill patternType="solid">
        <fgColor theme="4" tint="0.8"/>
        <bgColor indexed="64"/>
      </patternFill>
    </fill>
    <fill>
      <patternFill patternType="solid">
        <fgColor theme="9" tint="0.4"/>
        <bgColor indexed="64"/>
      </patternFill>
    </fill>
    <fill>
      <patternFill patternType="solid">
        <fgColor theme="4" tint="0.799890133365886"/>
        <bgColor indexed="64"/>
      </patternFill>
    </fill>
    <fill>
      <patternFill patternType="solid">
        <fgColor theme="9" tint="0.399975585192419"/>
        <bgColor indexed="64"/>
      </patternFill>
    </fill>
    <fill>
      <patternFill patternType="solid">
        <fgColor theme="4" tint="0.799951170384838"/>
        <bgColor indexed="64"/>
      </patternFill>
    </fill>
    <fill>
      <patternFill patternType="solid">
        <fgColor theme="5" tint="0.39994506668294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s>
  <borders count="33">
    <border>
      <left/>
      <right/>
      <top/>
      <bottom/>
      <diagonal/>
    </border>
    <border diagonalDown="1">
      <left style="medium">
        <color auto="1"/>
      </left>
      <right style="thin">
        <color auto="1"/>
      </right>
      <top style="medium">
        <color auto="1"/>
      </top>
      <bottom/>
      <diagonal style="thin">
        <color auto="1"/>
      </diagonal>
    </border>
    <border>
      <left/>
      <right style="thin">
        <color auto="1"/>
      </right>
      <top/>
      <bottom/>
      <diagonal/>
    </border>
    <border diagonalDown="1">
      <left style="medium">
        <color auto="1"/>
      </left>
      <right style="thin">
        <color auto="1"/>
      </right>
      <top/>
      <bottom/>
      <diagonal style="thin">
        <color auto="1"/>
      </diagonal>
    </border>
    <border>
      <left style="medium">
        <color auto="1"/>
      </left>
      <right style="thin">
        <color auto="1"/>
      </right>
      <top/>
      <bottom/>
      <diagonal/>
    </border>
    <border>
      <left style="medium">
        <color auto="1"/>
      </left>
      <right style="thin">
        <color auto="1"/>
      </right>
      <top/>
      <bottom style="medium">
        <color auto="1"/>
      </bottom>
      <diagonal/>
    </border>
    <border>
      <left/>
      <right/>
      <top/>
      <bottom style="medium">
        <color auto="1"/>
      </bottom>
      <diagonal/>
    </border>
    <border>
      <left/>
      <right style="thin">
        <color auto="1"/>
      </right>
      <top/>
      <bottom style="medium">
        <color auto="1"/>
      </bottom>
      <diagonal/>
    </border>
    <border>
      <left/>
      <right/>
      <top style="medium">
        <color auto="1"/>
      </top>
      <bottom/>
      <diagonal/>
    </border>
    <border>
      <left/>
      <right style="medium">
        <color auto="1"/>
      </right>
      <top/>
      <bottom/>
      <diagonal/>
    </border>
    <border>
      <left/>
      <right style="medium">
        <color auto="1"/>
      </right>
      <top/>
      <bottom style="medium">
        <color auto="1"/>
      </bottom>
      <diagonal/>
    </border>
    <border>
      <left/>
      <right style="medium">
        <color auto="1"/>
      </right>
      <top style="medium">
        <color auto="1"/>
      </top>
      <bottom/>
      <diagonal/>
    </border>
    <border>
      <left style="medium">
        <color auto="1"/>
      </left>
      <right/>
      <top/>
      <bottom/>
      <diagonal/>
    </border>
    <border diagonalDown="1">
      <left style="medium">
        <color auto="1"/>
      </left>
      <right/>
      <top style="medium">
        <color auto="1"/>
      </top>
      <bottom/>
      <diagonal style="thin">
        <color auto="1"/>
      </diagonal>
    </border>
    <border diagonalDown="1">
      <left style="medium">
        <color auto="1"/>
      </left>
      <right/>
      <top/>
      <bottom/>
      <diagonal style="thin">
        <color auto="1"/>
      </diagonal>
    </border>
    <border>
      <left style="medium">
        <color auto="1"/>
      </left>
      <right/>
      <top/>
      <bottom style="thin">
        <color auto="1"/>
      </bottom>
      <diagonal/>
    </border>
    <border>
      <left/>
      <right/>
      <top/>
      <bottom style="thin">
        <color auto="1"/>
      </bottom>
      <diagonal/>
    </border>
    <border>
      <left style="medium">
        <color auto="1"/>
      </left>
      <right/>
      <top/>
      <bottom style="medium">
        <color auto="1"/>
      </bottom>
      <diagonal/>
    </border>
    <border>
      <left style="medium">
        <color auto="1"/>
      </left>
      <right/>
      <top style="medium">
        <color auto="1"/>
      </top>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33"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0" fillId="44" borderId="25"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26" applyNumberFormat="0" applyFill="0" applyAlignment="0" applyProtection="0">
      <alignment vertical="center"/>
    </xf>
    <xf numFmtId="0" fontId="40" fillId="0" borderId="26" applyNumberFormat="0" applyFill="0" applyAlignment="0" applyProtection="0">
      <alignment vertical="center"/>
    </xf>
    <xf numFmtId="0" fontId="41" fillId="0" borderId="27" applyNumberFormat="0" applyFill="0" applyAlignment="0" applyProtection="0">
      <alignment vertical="center"/>
    </xf>
    <xf numFmtId="0" fontId="41" fillId="0" borderId="0" applyNumberFormat="0" applyFill="0" applyBorder="0" applyAlignment="0" applyProtection="0">
      <alignment vertical="center"/>
    </xf>
    <xf numFmtId="0" fontId="42" fillId="45" borderId="28" applyNumberFormat="0" applyAlignment="0" applyProtection="0">
      <alignment vertical="center"/>
    </xf>
    <xf numFmtId="0" fontId="43" fillId="46" borderId="29" applyNumberFormat="0" applyAlignment="0" applyProtection="0">
      <alignment vertical="center"/>
    </xf>
    <xf numFmtId="0" fontId="44" fillId="46" borderId="28" applyNumberFormat="0" applyAlignment="0" applyProtection="0">
      <alignment vertical="center"/>
    </xf>
    <xf numFmtId="0" fontId="45" fillId="47" borderId="30" applyNumberFormat="0" applyAlignment="0" applyProtection="0">
      <alignment vertical="center"/>
    </xf>
    <xf numFmtId="0" fontId="46" fillId="0" borderId="31" applyNumberFormat="0" applyFill="0" applyAlignment="0" applyProtection="0">
      <alignment vertical="center"/>
    </xf>
    <xf numFmtId="0" fontId="47" fillId="0" borderId="32" applyNumberFormat="0" applyFill="0" applyAlignment="0" applyProtection="0">
      <alignment vertical="center"/>
    </xf>
    <xf numFmtId="0" fontId="48" fillId="48" borderId="0" applyNumberFormat="0" applyBorder="0" applyAlignment="0" applyProtection="0">
      <alignment vertical="center"/>
    </xf>
    <xf numFmtId="0" fontId="49" fillId="49" borderId="0" applyNumberFormat="0" applyBorder="0" applyAlignment="0" applyProtection="0">
      <alignment vertical="center"/>
    </xf>
    <xf numFmtId="0" fontId="50" fillId="50" borderId="0" applyNumberFormat="0" applyBorder="0" applyAlignment="0" applyProtection="0">
      <alignment vertical="center"/>
    </xf>
    <xf numFmtId="0" fontId="51" fillId="2" borderId="0" applyNumberFormat="0" applyBorder="0" applyAlignment="0" applyProtection="0">
      <alignment vertical="center"/>
    </xf>
    <xf numFmtId="0" fontId="52" fillId="51" borderId="0" applyNumberFormat="0" applyBorder="0" applyAlignment="0" applyProtection="0">
      <alignment vertical="center"/>
    </xf>
    <xf numFmtId="0" fontId="52" fillId="52" borderId="0" applyNumberFormat="0" applyBorder="0" applyAlignment="0" applyProtection="0">
      <alignment vertical="center"/>
    </xf>
    <xf numFmtId="0" fontId="51" fillId="53" borderId="0" applyNumberFormat="0" applyBorder="0" applyAlignment="0" applyProtection="0">
      <alignment vertical="center"/>
    </xf>
    <xf numFmtId="0" fontId="51" fillId="7" borderId="0" applyNumberFormat="0" applyBorder="0" applyAlignment="0" applyProtection="0">
      <alignment vertical="center"/>
    </xf>
    <xf numFmtId="0" fontId="52" fillId="54" borderId="0" applyNumberFormat="0" applyBorder="0" applyAlignment="0" applyProtection="0">
      <alignment vertical="center"/>
    </xf>
    <xf numFmtId="0" fontId="52" fillId="55"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2" fillId="58" borderId="0" applyNumberFormat="0" applyBorder="0" applyAlignment="0" applyProtection="0">
      <alignment vertical="center"/>
    </xf>
    <xf numFmtId="0" fontId="52" fillId="13"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2" fillId="61" borderId="0" applyNumberFormat="0" applyBorder="0" applyAlignment="0" applyProtection="0">
      <alignment vertical="center"/>
    </xf>
    <xf numFmtId="0" fontId="52" fillId="62"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2" fillId="65" borderId="0" applyNumberFormat="0" applyBorder="0" applyAlignment="0" applyProtection="0">
      <alignment vertical="center"/>
    </xf>
    <xf numFmtId="0" fontId="52" fillId="66" borderId="0" applyNumberFormat="0" applyBorder="0" applyAlignment="0" applyProtection="0">
      <alignment vertical="center"/>
    </xf>
    <xf numFmtId="0" fontId="51" fillId="67" borderId="0" applyNumberFormat="0" applyBorder="0" applyAlignment="0" applyProtection="0">
      <alignment vertical="center"/>
    </xf>
    <xf numFmtId="0" fontId="51" fillId="5" borderId="0" applyNumberFormat="0" applyBorder="0" applyAlignment="0" applyProtection="0">
      <alignment vertical="center"/>
    </xf>
    <xf numFmtId="0" fontId="52" fillId="68" borderId="0" applyNumberFormat="0" applyBorder="0" applyAlignment="0" applyProtection="0">
      <alignment vertical="center"/>
    </xf>
    <xf numFmtId="0" fontId="52" fillId="11" borderId="0" applyNumberFormat="0" applyBorder="0" applyAlignment="0" applyProtection="0">
      <alignment vertical="center"/>
    </xf>
    <xf numFmtId="0" fontId="51" fillId="41" borderId="0" applyNumberFormat="0" applyBorder="0" applyAlignment="0" applyProtection="0">
      <alignment vertical="center"/>
    </xf>
    <xf numFmtId="0" fontId="0" fillId="0" borderId="0">
      <alignment vertical="center"/>
    </xf>
    <xf numFmtId="43" fontId="0" fillId="0" borderId="0" applyFont="0" applyFill="0" applyBorder="0" applyAlignment="0" applyProtection="0">
      <alignment vertical="center"/>
    </xf>
  </cellStyleXfs>
  <cellXfs count="750">
    <xf numFmtId="0" fontId="0" fillId="0" borderId="0" xfId="0">
      <alignment vertical="center"/>
    </xf>
    <xf numFmtId="0" fontId="1" fillId="0" borderId="0" xfId="0" applyFont="1">
      <alignment vertical="center"/>
    </xf>
    <xf numFmtId="43" fontId="2" fillId="0" borderId="1" xfId="50" applyFont="1" applyFill="1" applyBorder="1" applyAlignment="1">
      <alignment horizontal="left" vertical="center" wrapText="1" readingOrder="1"/>
    </xf>
    <xf numFmtId="1" fontId="3" fillId="2" borderId="0" xfId="50" applyNumberFormat="1" applyFont="1" applyFill="1" applyBorder="1" applyAlignment="1">
      <alignment horizontal="center" vertical="center" wrapText="1" readingOrder="1"/>
    </xf>
    <xf numFmtId="1" fontId="3" fillId="2" borderId="2" xfId="50" applyNumberFormat="1" applyFont="1" applyFill="1" applyBorder="1" applyAlignment="1">
      <alignment horizontal="center" vertical="center" wrapText="1" readingOrder="1"/>
    </xf>
    <xf numFmtId="1" fontId="3" fillId="2" borderId="0" xfId="50" applyNumberFormat="1" applyFont="1" applyFill="1" applyAlignment="1">
      <alignment horizontal="center" vertical="center" wrapText="1" readingOrder="1"/>
    </xf>
    <xf numFmtId="43" fontId="2" fillId="0" borderId="3" xfId="50" applyFont="1" applyFill="1" applyBorder="1" applyAlignment="1">
      <alignment horizontal="left" vertical="center" wrapText="1" readingOrder="1"/>
    </xf>
    <xf numFmtId="0" fontId="4" fillId="3" borderId="0" xfId="50" applyNumberFormat="1" applyFont="1" applyFill="1" applyBorder="1" applyAlignment="1">
      <alignment horizontal="center" vertical="center" wrapText="1" readingOrder="1"/>
    </xf>
    <xf numFmtId="0" fontId="4" fillId="4" borderId="0" xfId="50" applyNumberFormat="1" applyFont="1" applyFill="1" applyBorder="1" applyAlignment="1">
      <alignment horizontal="center" vertical="center" wrapText="1" readingOrder="1"/>
    </xf>
    <xf numFmtId="0" fontId="4" fillId="5" borderId="0" xfId="50" applyNumberFormat="1" applyFont="1" applyFill="1" applyBorder="1" applyAlignment="1">
      <alignment horizontal="center" vertical="center" wrapText="1" readingOrder="1"/>
    </xf>
    <xf numFmtId="0" fontId="4" fillId="3" borderId="2" xfId="50" applyNumberFormat="1" applyFont="1" applyFill="1" applyBorder="1" applyAlignment="1">
      <alignment horizontal="center" vertical="center" wrapText="1" readingOrder="1"/>
    </xf>
    <xf numFmtId="43" fontId="5" fillId="0" borderId="4" xfId="50" applyFont="1" applyFill="1" applyBorder="1" applyAlignment="1">
      <alignment horizontal="center" vertical="center" wrapText="1" readingOrder="1"/>
    </xf>
    <xf numFmtId="1" fontId="5" fillId="0" borderId="0" xfId="50" applyNumberFormat="1" applyFont="1" applyFill="1" applyBorder="1" applyAlignment="1">
      <alignment horizontal="center" vertical="center" wrapText="1" readingOrder="1"/>
    </xf>
    <xf numFmtId="1" fontId="5" fillId="0" borderId="2" xfId="50" applyNumberFormat="1" applyFont="1" applyFill="1" applyBorder="1" applyAlignment="1">
      <alignment horizontal="center" vertical="center" wrapText="1" readingOrder="1"/>
    </xf>
    <xf numFmtId="1" fontId="6" fillId="0" borderId="0" xfId="50" applyNumberFormat="1" applyFont="1" applyFill="1" applyBorder="1" applyAlignment="1">
      <alignment horizontal="center" vertical="center" wrapText="1" readingOrder="1"/>
    </xf>
    <xf numFmtId="43" fontId="2" fillId="6" borderId="4" xfId="50" applyFont="1" applyFill="1" applyBorder="1" applyAlignment="1">
      <alignment horizontal="center" vertical="center" wrapText="1" readingOrder="1"/>
    </xf>
    <xf numFmtId="1" fontId="4" fillId="6" borderId="0" xfId="50" applyNumberFormat="1" applyFont="1" applyFill="1" applyBorder="1" applyAlignment="1">
      <alignment horizontal="center" vertical="center" wrapText="1" readingOrder="1"/>
    </xf>
    <xf numFmtId="1" fontId="4" fillId="6" borderId="2" xfId="50" applyNumberFormat="1" applyFont="1" applyFill="1" applyBorder="1" applyAlignment="1">
      <alignment horizontal="center" vertical="center" wrapText="1" readingOrder="1"/>
    </xf>
    <xf numFmtId="1" fontId="4" fillId="0" borderId="0" xfId="50" applyNumberFormat="1" applyFont="1" applyFill="1" applyBorder="1" applyAlignment="1">
      <alignment horizontal="center" vertical="center" wrapText="1" readingOrder="1"/>
    </xf>
    <xf numFmtId="1" fontId="7" fillId="7" borderId="5" xfId="50" applyNumberFormat="1" applyFont="1" applyFill="1" applyBorder="1" applyAlignment="1">
      <alignment horizontal="center" vertical="center" wrapText="1" readingOrder="1"/>
    </xf>
    <xf numFmtId="1" fontId="7" fillId="7" borderId="6" xfId="50" applyNumberFormat="1" applyFont="1" applyFill="1" applyBorder="1" applyAlignment="1">
      <alignment horizontal="center" vertical="center" wrapText="1" readingOrder="1"/>
    </xf>
    <xf numFmtId="1" fontId="7" fillId="7" borderId="7" xfId="50" applyNumberFormat="1" applyFont="1" applyFill="1" applyBorder="1" applyAlignment="1">
      <alignment horizontal="center" vertical="center" wrapText="1" readingOrder="1"/>
    </xf>
    <xf numFmtId="0" fontId="8" fillId="0" borderId="0" xfId="0" applyFont="1">
      <alignment vertical="center"/>
    </xf>
    <xf numFmtId="176" fontId="9" fillId="8" borderId="0" xfId="0" applyNumberFormat="1" applyFont="1" applyFill="1">
      <alignment vertical="center"/>
    </xf>
    <xf numFmtId="1" fontId="3" fillId="2" borderId="8" xfId="50" applyNumberFormat="1" applyFont="1" applyFill="1" applyBorder="1" applyAlignment="1">
      <alignment horizontal="center" vertical="center" wrapText="1" readingOrder="1"/>
    </xf>
    <xf numFmtId="177" fontId="5" fillId="0" borderId="0" xfId="3" applyNumberFormat="1" applyFont="1" applyFill="1" applyBorder="1" applyAlignment="1">
      <alignment horizontal="center" vertical="center" wrapText="1" readingOrder="1"/>
    </xf>
    <xf numFmtId="177" fontId="5" fillId="0" borderId="2" xfId="3" applyNumberFormat="1" applyFont="1" applyFill="1" applyBorder="1" applyAlignment="1">
      <alignment horizontal="center" vertical="center" wrapText="1" readingOrder="1"/>
    </xf>
    <xf numFmtId="178" fontId="6" fillId="0" borderId="0" xfId="50" applyNumberFormat="1" applyFont="1" applyFill="1" applyBorder="1" applyAlignment="1">
      <alignment horizontal="center" vertical="center" wrapText="1" readingOrder="1"/>
    </xf>
    <xf numFmtId="177" fontId="4" fillId="6" borderId="0" xfId="3" applyNumberFormat="1" applyFont="1" applyFill="1" applyBorder="1" applyAlignment="1">
      <alignment horizontal="center" vertical="center" wrapText="1" readingOrder="1"/>
    </xf>
    <xf numFmtId="177" fontId="4" fillId="6" borderId="2" xfId="3" applyNumberFormat="1" applyFont="1" applyFill="1" applyBorder="1" applyAlignment="1">
      <alignment horizontal="center" vertical="center" wrapText="1" readingOrder="1"/>
    </xf>
    <xf numFmtId="178" fontId="4" fillId="6" borderId="0" xfId="50" applyNumberFormat="1" applyFont="1" applyFill="1" applyBorder="1" applyAlignment="1">
      <alignment horizontal="center" vertical="center" wrapText="1" readingOrder="1"/>
    </xf>
    <xf numFmtId="177" fontId="7" fillId="7" borderId="6" xfId="3" applyNumberFormat="1" applyFont="1" applyFill="1" applyBorder="1" applyAlignment="1">
      <alignment horizontal="center" vertical="center" wrapText="1" readingOrder="1"/>
    </xf>
    <xf numFmtId="177" fontId="7" fillId="7" borderId="7" xfId="3" applyNumberFormat="1" applyFont="1" applyFill="1" applyBorder="1" applyAlignment="1">
      <alignment horizontal="center" vertical="center" wrapText="1" readingOrder="1"/>
    </xf>
    <xf numFmtId="178" fontId="7" fillId="7" borderId="6" xfId="50" applyNumberFormat="1" applyFont="1" applyFill="1" applyBorder="1" applyAlignment="1">
      <alignment horizontal="center" vertical="center" wrapText="1" readingOrder="1"/>
    </xf>
    <xf numFmtId="1" fontId="3" fillId="2" borderId="9" xfId="50" applyNumberFormat="1" applyFont="1" applyFill="1" applyBorder="1" applyAlignment="1">
      <alignment horizontal="center" vertical="center" wrapText="1" readingOrder="1"/>
    </xf>
    <xf numFmtId="0" fontId="4" fillId="9" borderId="9" xfId="50" applyNumberFormat="1" applyFont="1" applyFill="1" applyBorder="1" applyAlignment="1">
      <alignment horizontal="center" vertical="center" wrapText="1" readingOrder="1"/>
    </xf>
    <xf numFmtId="1" fontId="4" fillId="6" borderId="9" xfId="50" applyNumberFormat="1" applyFont="1" applyFill="1" applyBorder="1" applyAlignment="1">
      <alignment horizontal="center" vertical="center" wrapText="1" readingOrder="1"/>
    </xf>
    <xf numFmtId="177" fontId="1" fillId="0" borderId="0" xfId="3" applyNumberFormat="1" applyFont="1">
      <alignment vertical="center"/>
    </xf>
    <xf numFmtId="1" fontId="4" fillId="0" borderId="9" xfId="50" applyNumberFormat="1" applyFont="1" applyFill="1" applyBorder="1" applyAlignment="1">
      <alignment horizontal="center" vertical="center" wrapText="1" readingOrder="1"/>
    </xf>
    <xf numFmtId="176" fontId="1" fillId="0" borderId="0" xfId="0" applyNumberFormat="1" applyFont="1">
      <alignment vertical="center"/>
    </xf>
    <xf numFmtId="1" fontId="7" fillId="7" borderId="10" xfId="50" applyNumberFormat="1" applyFont="1" applyFill="1" applyBorder="1" applyAlignment="1">
      <alignment horizontal="center" vertical="center" wrapText="1" readingOrder="1"/>
    </xf>
    <xf numFmtId="1" fontId="3" fillId="2" borderId="11" xfId="50" applyNumberFormat="1" applyFont="1" applyFill="1" applyBorder="1" applyAlignment="1">
      <alignment horizontal="center" vertical="center" wrapText="1" readingOrder="1"/>
    </xf>
    <xf numFmtId="0" fontId="4" fillId="3" borderId="9" xfId="50" applyNumberFormat="1" applyFont="1" applyFill="1" applyBorder="1" applyAlignment="1">
      <alignment horizontal="center" vertical="center" wrapText="1" readingOrder="1"/>
    </xf>
    <xf numFmtId="1" fontId="5" fillId="0" borderId="9" xfId="50" applyNumberFormat="1" applyFont="1" applyFill="1" applyBorder="1" applyAlignment="1">
      <alignment horizontal="center" vertical="center" wrapText="1" readingOrder="1"/>
    </xf>
    <xf numFmtId="176" fontId="10" fillId="0" borderId="0" xfId="0" applyNumberFormat="1" applyFont="1">
      <alignment vertical="center"/>
    </xf>
    <xf numFmtId="1" fontId="7" fillId="2" borderId="0" xfId="50" applyNumberFormat="1" applyFont="1" applyFill="1" applyBorder="1" applyAlignment="1">
      <alignment horizontal="center" vertical="center" wrapText="1" readingOrder="1"/>
    </xf>
    <xf numFmtId="1" fontId="7" fillId="2" borderId="0" xfId="50" applyNumberFormat="1" applyFont="1" applyFill="1" applyAlignment="1">
      <alignment horizontal="center" vertical="center" wrapText="1" readingOrder="1"/>
    </xf>
    <xf numFmtId="1" fontId="7" fillId="2" borderId="9" xfId="50" applyNumberFormat="1" applyFont="1" applyFill="1" applyBorder="1" applyAlignment="1">
      <alignment horizontal="center" vertical="center" wrapText="1" readingOrder="1"/>
    </xf>
    <xf numFmtId="178" fontId="6" fillId="0" borderId="9" xfId="50" applyNumberFormat="1" applyFont="1" applyFill="1" applyBorder="1" applyAlignment="1">
      <alignment horizontal="center" vertical="center" wrapText="1" readingOrder="1"/>
    </xf>
    <xf numFmtId="178" fontId="4" fillId="6" borderId="9" xfId="50" applyNumberFormat="1" applyFont="1" applyFill="1" applyBorder="1" applyAlignment="1">
      <alignment horizontal="center" vertical="center" wrapText="1" readingOrder="1"/>
    </xf>
    <xf numFmtId="178" fontId="6" fillId="0" borderId="12" xfId="50" applyNumberFormat="1" applyFont="1" applyFill="1" applyBorder="1" applyAlignment="1">
      <alignment horizontal="center" vertical="center" wrapText="1" readingOrder="1"/>
    </xf>
    <xf numFmtId="178" fontId="7" fillId="7" borderId="10" xfId="50" applyNumberFormat="1" applyFont="1" applyFill="1" applyBorder="1" applyAlignment="1">
      <alignment horizontal="center" vertical="center" wrapText="1" readingOrder="1"/>
    </xf>
    <xf numFmtId="0" fontId="1" fillId="0" borderId="0" xfId="49" applyFont="1" applyAlignment="1">
      <alignment vertical="center" wrapText="1"/>
    </xf>
    <xf numFmtId="0" fontId="11" fillId="0" borderId="0" xfId="49" applyFont="1">
      <alignment vertical="center"/>
    </xf>
    <xf numFmtId="0" fontId="1" fillId="0" borderId="0" xfId="49" applyFont="1">
      <alignment vertical="center"/>
    </xf>
    <xf numFmtId="0" fontId="1" fillId="0" borderId="0" xfId="49" applyFont="1" applyAlignment="1">
      <alignment horizontal="center" vertical="center"/>
    </xf>
    <xf numFmtId="9" fontId="1" fillId="0" borderId="0" xfId="3" applyFont="1" applyFill="1" applyBorder="1" applyAlignment="1" applyProtection="1">
      <alignment horizontal="center" vertical="center"/>
    </xf>
    <xf numFmtId="177" fontId="1" fillId="0" borderId="0" xfId="3" applyNumberFormat="1" applyFont="1" applyFill="1" applyBorder="1" applyAlignment="1" applyProtection="1">
      <alignment horizontal="center" vertical="center"/>
    </xf>
    <xf numFmtId="0" fontId="1" fillId="0" borderId="0" xfId="3" applyNumberFormat="1" applyFont="1" applyFill="1" applyBorder="1" applyAlignment="1" applyProtection="1">
      <alignment horizontal="center" vertical="center"/>
    </xf>
    <xf numFmtId="178" fontId="1" fillId="0" borderId="0" xfId="49" applyNumberFormat="1" applyFont="1" applyAlignment="1">
      <alignment horizontal="center" vertical="center"/>
    </xf>
    <xf numFmtId="43" fontId="2" fillId="0" borderId="13" xfId="50" applyFont="1" applyFill="1" applyBorder="1" applyAlignment="1">
      <alignment horizontal="left" vertical="center" wrapText="1" readingOrder="1"/>
    </xf>
    <xf numFmtId="1" fontId="1" fillId="10" borderId="8" xfId="50" applyNumberFormat="1" applyFont="1" applyFill="1" applyBorder="1" applyAlignment="1">
      <alignment horizontal="center" vertical="center" wrapText="1" readingOrder="1"/>
    </xf>
    <xf numFmtId="43" fontId="2" fillId="0" borderId="14" xfId="50" applyFont="1" applyFill="1" applyBorder="1" applyAlignment="1">
      <alignment horizontal="left" vertical="center" wrapText="1" readingOrder="1"/>
    </xf>
    <xf numFmtId="0" fontId="4" fillId="11" borderId="0" xfId="50" applyNumberFormat="1" applyFont="1" applyFill="1" applyBorder="1" applyAlignment="1">
      <alignment horizontal="center" vertical="center" wrapText="1" readingOrder="1"/>
    </xf>
    <xf numFmtId="43" fontId="4" fillId="0" borderId="12" xfId="50" applyFont="1" applyFill="1" applyBorder="1" applyAlignment="1">
      <alignment horizontal="left" vertical="center" wrapText="1" readingOrder="1"/>
    </xf>
    <xf numFmtId="43" fontId="4" fillId="12" borderId="12" xfId="50" applyFont="1" applyFill="1" applyBorder="1" applyAlignment="1">
      <alignment horizontal="left" vertical="center" wrapText="1" readingOrder="1"/>
    </xf>
    <xf numFmtId="1" fontId="4" fillId="12" borderId="0" xfId="50" applyNumberFormat="1" applyFont="1" applyFill="1" applyBorder="1" applyAlignment="1">
      <alignment horizontal="center" vertical="center" wrapText="1" readingOrder="1"/>
    </xf>
    <xf numFmtId="43" fontId="2" fillId="13" borderId="12" xfId="50" applyFont="1" applyFill="1" applyBorder="1" applyAlignment="1">
      <alignment horizontal="left" vertical="center" wrapText="1" readingOrder="1"/>
    </xf>
    <xf numFmtId="1" fontId="2" fillId="13" borderId="0" xfId="50" applyNumberFormat="1" applyFont="1" applyFill="1" applyBorder="1" applyAlignment="1">
      <alignment horizontal="center" vertical="center" wrapText="1" readingOrder="1"/>
    </xf>
    <xf numFmtId="43" fontId="2" fillId="14" borderId="12" xfId="50" applyFont="1" applyFill="1" applyBorder="1" applyAlignment="1">
      <alignment horizontal="left" vertical="center" wrapText="1" readingOrder="1"/>
    </xf>
    <xf numFmtId="1" fontId="2" fillId="14" borderId="0" xfId="50" applyNumberFormat="1" applyFont="1" applyFill="1" applyBorder="1" applyAlignment="1">
      <alignment horizontal="center" vertical="center" wrapText="1" readingOrder="1"/>
    </xf>
    <xf numFmtId="1" fontId="2" fillId="15" borderId="0" xfId="50" applyNumberFormat="1" applyFont="1" applyFill="1" applyBorder="1" applyAlignment="1">
      <alignment horizontal="center" vertical="center" wrapText="1" readingOrder="1"/>
    </xf>
    <xf numFmtId="1" fontId="7" fillId="7" borderId="15" xfId="50" applyNumberFormat="1" applyFont="1" applyFill="1" applyBorder="1" applyAlignment="1">
      <alignment horizontal="left" vertical="center" wrapText="1" readingOrder="1"/>
    </xf>
    <xf numFmtId="1" fontId="7" fillId="7" borderId="16" xfId="50" applyNumberFormat="1" applyFont="1" applyFill="1" applyBorder="1" applyAlignment="1">
      <alignment horizontal="center" vertical="center" wrapText="1" readingOrder="1"/>
    </xf>
    <xf numFmtId="1" fontId="7" fillId="15" borderId="16" xfId="50" applyNumberFormat="1" applyFont="1" applyFill="1" applyBorder="1" applyAlignment="1">
      <alignment horizontal="center" vertical="center" wrapText="1" readingOrder="1"/>
    </xf>
    <xf numFmtId="1" fontId="7" fillId="16" borderId="16" xfId="50" applyNumberFormat="1" applyFont="1" applyFill="1" applyBorder="1" applyAlignment="1">
      <alignment horizontal="center" vertical="center" wrapText="1" readingOrder="1"/>
    </xf>
    <xf numFmtId="43" fontId="4" fillId="17" borderId="12" xfId="50" applyFont="1" applyFill="1" applyBorder="1" applyAlignment="1">
      <alignment horizontal="left" vertical="center" wrapText="1" readingOrder="1"/>
    </xf>
    <xf numFmtId="1" fontId="4" fillId="17" borderId="0" xfId="50" applyNumberFormat="1" applyFont="1" applyFill="1" applyBorder="1" applyAlignment="1">
      <alignment horizontal="center" vertical="center" wrapText="1" readingOrder="1"/>
    </xf>
    <xf numFmtId="43" fontId="2" fillId="18" borderId="12" xfId="50" applyFont="1" applyFill="1" applyBorder="1" applyAlignment="1">
      <alignment horizontal="left" vertical="center" wrapText="1" readingOrder="1"/>
    </xf>
    <xf numFmtId="1" fontId="2" fillId="18" borderId="0" xfId="50" applyNumberFormat="1" applyFont="1" applyFill="1" applyBorder="1" applyAlignment="1">
      <alignment horizontal="center" vertical="center" wrapText="1" readingOrder="1"/>
    </xf>
    <xf numFmtId="9" fontId="1" fillId="19" borderId="8" xfId="3" applyFont="1" applyFill="1" applyBorder="1" applyAlignment="1">
      <alignment horizontal="center" vertical="center" wrapText="1" readingOrder="1"/>
    </xf>
    <xf numFmtId="177" fontId="1" fillId="19" borderId="8" xfId="3" applyNumberFormat="1" applyFont="1" applyFill="1" applyBorder="1" applyAlignment="1">
      <alignment horizontal="center" vertical="center" wrapText="1" readingOrder="1"/>
    </xf>
    <xf numFmtId="1" fontId="1" fillId="20" borderId="8" xfId="50" applyNumberFormat="1" applyFont="1" applyFill="1" applyBorder="1" applyAlignment="1">
      <alignment horizontal="center" vertical="center" wrapText="1" readingOrder="1"/>
    </xf>
    <xf numFmtId="1" fontId="1" fillId="19" borderId="8" xfId="50" applyNumberFormat="1" applyFont="1" applyFill="1" applyBorder="1" applyAlignment="1">
      <alignment horizontal="center" vertical="center" wrapText="1" readingOrder="1"/>
    </xf>
    <xf numFmtId="9" fontId="4" fillId="3" borderId="0" xfId="3" applyFont="1" applyFill="1" applyBorder="1" applyAlignment="1">
      <alignment horizontal="center" vertical="center" wrapText="1" readingOrder="1"/>
    </xf>
    <xf numFmtId="9" fontId="4" fillId="11" borderId="0" xfId="3" applyFont="1" applyFill="1" applyBorder="1" applyAlignment="1">
      <alignment horizontal="center" vertical="center" wrapText="1" readingOrder="1"/>
    </xf>
    <xf numFmtId="177" fontId="4" fillId="21" borderId="0" xfId="3" applyNumberFormat="1" applyFont="1" applyFill="1" applyBorder="1" applyAlignment="1">
      <alignment horizontal="center" vertical="center" wrapText="1" readingOrder="1"/>
    </xf>
    <xf numFmtId="0" fontId="4" fillId="21" borderId="0" xfId="50" applyNumberFormat="1" applyFont="1" applyFill="1" applyBorder="1" applyAlignment="1">
      <alignment horizontal="center" vertical="center" wrapText="1" readingOrder="1"/>
    </xf>
    <xf numFmtId="9" fontId="4" fillId="0" borderId="0" xfId="3" applyFont="1" applyFill="1" applyBorder="1" applyAlignment="1">
      <alignment horizontal="center" vertical="center" wrapText="1" readingOrder="1"/>
    </xf>
    <xf numFmtId="179" fontId="4" fillId="0" borderId="0" xfId="3" applyNumberFormat="1" applyFont="1" applyFill="1" applyBorder="1" applyAlignment="1">
      <alignment horizontal="center" vertical="center" wrapText="1" readingOrder="1"/>
    </xf>
    <xf numFmtId="9" fontId="4" fillId="12" borderId="0" xfId="3" applyFont="1" applyFill="1" applyBorder="1" applyAlignment="1">
      <alignment horizontal="center" vertical="center" wrapText="1" readingOrder="1"/>
    </xf>
    <xf numFmtId="179" fontId="4" fillId="12" borderId="0" xfId="3" applyNumberFormat="1" applyFont="1" applyFill="1" applyBorder="1" applyAlignment="1">
      <alignment horizontal="center" vertical="center" wrapText="1" readingOrder="1"/>
    </xf>
    <xf numFmtId="9" fontId="2" fillId="13" borderId="0" xfId="3" applyFont="1" applyFill="1" applyBorder="1" applyAlignment="1">
      <alignment horizontal="center" vertical="center" wrapText="1" readingOrder="1"/>
    </xf>
    <xf numFmtId="179" fontId="2" fillId="13" borderId="0" xfId="3" applyNumberFormat="1" applyFont="1" applyFill="1" applyBorder="1" applyAlignment="1">
      <alignment horizontal="center" vertical="center" wrapText="1" readingOrder="1"/>
    </xf>
    <xf numFmtId="9" fontId="2" fillId="14" borderId="0" xfId="3" applyFont="1" applyFill="1" applyBorder="1" applyAlignment="1">
      <alignment horizontal="center" vertical="center" wrapText="1" readingOrder="1"/>
    </xf>
    <xf numFmtId="179" fontId="2" fillId="14" borderId="0" xfId="3" applyNumberFormat="1" applyFont="1" applyFill="1" applyBorder="1" applyAlignment="1">
      <alignment horizontal="center" vertical="center" wrapText="1" readingOrder="1"/>
    </xf>
    <xf numFmtId="9" fontId="7" fillId="7" borderId="16" xfId="3" applyFont="1" applyFill="1" applyBorder="1" applyAlignment="1">
      <alignment horizontal="center" vertical="center" wrapText="1" readingOrder="1"/>
    </xf>
    <xf numFmtId="177" fontId="7" fillId="7" borderId="16" xfId="3" applyNumberFormat="1" applyFont="1" applyFill="1" applyBorder="1" applyAlignment="1">
      <alignment horizontal="center" vertical="center" wrapText="1" readingOrder="1"/>
    </xf>
    <xf numFmtId="179" fontId="7" fillId="7" borderId="16" xfId="3" applyNumberFormat="1" applyFont="1" applyFill="1" applyBorder="1" applyAlignment="1">
      <alignment horizontal="center" vertical="center" wrapText="1" readingOrder="1"/>
    </xf>
    <xf numFmtId="177" fontId="2" fillId="14" borderId="0" xfId="3" applyNumberFormat="1" applyFont="1" applyFill="1" applyBorder="1" applyAlignment="1">
      <alignment horizontal="center" vertical="center" wrapText="1" readingOrder="1"/>
    </xf>
    <xf numFmtId="9" fontId="4" fillId="17" borderId="0" xfId="3" applyFont="1" applyFill="1" applyBorder="1" applyAlignment="1">
      <alignment horizontal="center" vertical="center" wrapText="1" readingOrder="1"/>
    </xf>
    <xf numFmtId="177" fontId="4" fillId="17" borderId="0" xfId="3" applyNumberFormat="1" applyFont="1" applyFill="1" applyBorder="1" applyAlignment="1">
      <alignment horizontal="center" vertical="center" wrapText="1" readingOrder="1"/>
    </xf>
    <xf numFmtId="179" fontId="4" fillId="17" borderId="0" xfId="3" applyNumberFormat="1" applyFont="1" applyFill="1" applyBorder="1" applyAlignment="1">
      <alignment horizontal="center" vertical="center" wrapText="1" readingOrder="1"/>
    </xf>
    <xf numFmtId="177" fontId="4" fillId="0" borderId="0" xfId="3" applyNumberFormat="1" applyFont="1" applyFill="1" applyBorder="1" applyAlignment="1">
      <alignment horizontal="center" vertical="center" wrapText="1" readingOrder="1"/>
    </xf>
    <xf numFmtId="9" fontId="2" fillId="18" borderId="0" xfId="3" applyFont="1" applyFill="1" applyBorder="1" applyAlignment="1">
      <alignment horizontal="center" vertical="center" wrapText="1" readingOrder="1"/>
    </xf>
    <xf numFmtId="177" fontId="2" fillId="18" borderId="0" xfId="3" applyNumberFormat="1" applyFont="1" applyFill="1" applyBorder="1" applyAlignment="1">
      <alignment horizontal="center" vertical="center" wrapText="1" readingOrder="1"/>
    </xf>
    <xf numFmtId="179" fontId="2" fillId="18" borderId="0" xfId="3" applyNumberFormat="1" applyFont="1" applyFill="1" applyBorder="1" applyAlignment="1">
      <alignment horizontal="center" vertical="center" wrapText="1" readingOrder="1"/>
    </xf>
    <xf numFmtId="178" fontId="12" fillId="19" borderId="8" xfId="50" applyNumberFormat="1" applyFont="1" applyFill="1" applyBorder="1" applyAlignment="1">
      <alignment horizontal="center" vertical="center" wrapText="1" readingOrder="1"/>
    </xf>
    <xf numFmtId="1" fontId="12" fillId="19" borderId="8" xfId="50" applyNumberFormat="1" applyFont="1" applyFill="1" applyBorder="1" applyAlignment="1">
      <alignment horizontal="center" vertical="center" wrapText="1" readingOrder="1"/>
    </xf>
    <xf numFmtId="9" fontId="12" fillId="19" borderId="8" xfId="3" applyFont="1" applyFill="1" applyBorder="1" applyAlignment="1">
      <alignment horizontal="center" vertical="center" wrapText="1" readingOrder="1"/>
    </xf>
    <xf numFmtId="0" fontId="4" fillId="21" borderId="0" xfId="3" applyNumberFormat="1" applyFont="1" applyFill="1" applyBorder="1" applyAlignment="1">
      <alignment horizontal="center" vertical="center" wrapText="1" readingOrder="1"/>
    </xf>
    <xf numFmtId="178" fontId="4" fillId="21" borderId="0" xfId="50" applyNumberFormat="1" applyFont="1" applyFill="1" applyBorder="1" applyAlignment="1">
      <alignment horizontal="center" vertical="center" wrapText="1" readingOrder="1"/>
    </xf>
    <xf numFmtId="9" fontId="4" fillId="21" borderId="0" xfId="3" applyFont="1" applyFill="1" applyBorder="1" applyAlignment="1">
      <alignment horizontal="center" vertical="center" wrapText="1" readingOrder="1"/>
    </xf>
    <xf numFmtId="180" fontId="4" fillId="0" borderId="0" xfId="3" applyNumberFormat="1" applyFont="1" applyFill="1" applyBorder="1" applyAlignment="1">
      <alignment horizontal="center" vertical="center" wrapText="1" readingOrder="1"/>
    </xf>
    <xf numFmtId="178" fontId="4" fillId="0" borderId="0" xfId="50" applyNumberFormat="1" applyFont="1" applyFill="1" applyBorder="1" applyAlignment="1">
      <alignment horizontal="center" vertical="center" wrapText="1" readingOrder="1"/>
    </xf>
    <xf numFmtId="180" fontId="4" fillId="12" borderId="0" xfId="3" applyNumberFormat="1" applyFont="1" applyFill="1" applyBorder="1" applyAlignment="1">
      <alignment horizontal="center" vertical="center" wrapText="1" readingOrder="1"/>
    </xf>
    <xf numFmtId="178" fontId="4" fillId="12" borderId="0" xfId="50" applyNumberFormat="1" applyFont="1" applyFill="1" applyBorder="1" applyAlignment="1">
      <alignment horizontal="center" vertical="center" wrapText="1" readingOrder="1"/>
    </xf>
    <xf numFmtId="180" fontId="2" fillId="13" borderId="0" xfId="3" applyNumberFormat="1" applyFont="1" applyFill="1" applyBorder="1" applyAlignment="1">
      <alignment horizontal="center" vertical="center" wrapText="1" readingOrder="1"/>
    </xf>
    <xf numFmtId="178" fontId="2" fillId="13" borderId="0" xfId="50" applyNumberFormat="1" applyFont="1" applyFill="1" applyBorder="1" applyAlignment="1">
      <alignment horizontal="center" vertical="center" wrapText="1" readingOrder="1"/>
    </xf>
    <xf numFmtId="180" fontId="2" fillId="14" borderId="0" xfId="3" applyNumberFormat="1" applyFont="1" applyFill="1" applyBorder="1" applyAlignment="1">
      <alignment horizontal="center" vertical="center" wrapText="1" readingOrder="1"/>
    </xf>
    <xf numFmtId="178" fontId="2" fillId="14" borderId="0" xfId="50" applyNumberFormat="1" applyFont="1" applyFill="1" applyBorder="1" applyAlignment="1">
      <alignment horizontal="center" vertical="center" wrapText="1" readingOrder="1"/>
    </xf>
    <xf numFmtId="180" fontId="7" fillId="7" borderId="16" xfId="3" applyNumberFormat="1" applyFont="1" applyFill="1" applyBorder="1" applyAlignment="1">
      <alignment horizontal="center" vertical="center" wrapText="1" readingOrder="1"/>
    </xf>
    <xf numFmtId="178" fontId="7" fillId="7" borderId="16" xfId="50" applyNumberFormat="1" applyFont="1" applyFill="1" applyBorder="1" applyAlignment="1">
      <alignment horizontal="center" vertical="center" wrapText="1" readingOrder="1"/>
    </xf>
    <xf numFmtId="180" fontId="4" fillId="17" borderId="0" xfId="3" applyNumberFormat="1" applyFont="1" applyFill="1" applyBorder="1" applyAlignment="1">
      <alignment horizontal="center" vertical="center" wrapText="1" readingOrder="1"/>
    </xf>
    <xf numFmtId="178" fontId="4" fillId="17" borderId="0" xfId="50" applyNumberFormat="1" applyFont="1" applyFill="1" applyBorder="1" applyAlignment="1">
      <alignment horizontal="center" vertical="center" wrapText="1" readingOrder="1"/>
    </xf>
    <xf numFmtId="180" fontId="2" fillId="18" borderId="0" xfId="3" applyNumberFormat="1" applyFont="1" applyFill="1" applyBorder="1" applyAlignment="1">
      <alignment horizontal="center" vertical="center" wrapText="1" readingOrder="1"/>
    </xf>
    <xf numFmtId="178" fontId="2" fillId="18" borderId="0" xfId="50" applyNumberFormat="1" applyFont="1" applyFill="1" applyBorder="1" applyAlignment="1">
      <alignment horizontal="center" vertical="center" wrapText="1" readingOrder="1"/>
    </xf>
    <xf numFmtId="43" fontId="1" fillId="0" borderId="0" xfId="49" applyNumberFormat="1" applyFont="1" applyAlignment="1">
      <alignment horizontal="center" vertical="center"/>
    </xf>
    <xf numFmtId="43" fontId="1" fillId="0" borderId="0" xfId="49" applyNumberFormat="1" applyFont="1">
      <alignment vertical="center"/>
    </xf>
    <xf numFmtId="43" fontId="2" fillId="22" borderId="12" xfId="50" applyFont="1" applyFill="1" applyBorder="1" applyAlignment="1">
      <alignment horizontal="left" vertical="center" wrapText="1" readingOrder="1"/>
    </xf>
    <xf numFmtId="1" fontId="2" fillId="22" borderId="0" xfId="50" applyNumberFormat="1" applyFont="1" applyFill="1" applyBorder="1" applyAlignment="1">
      <alignment horizontal="center" vertical="center" wrapText="1" readingOrder="1"/>
    </xf>
    <xf numFmtId="43" fontId="2" fillId="23" borderId="12" xfId="50" applyFont="1" applyFill="1" applyBorder="1" applyAlignment="1">
      <alignment horizontal="left" vertical="center" wrapText="1" indent="1" readingOrder="1"/>
    </xf>
    <xf numFmtId="1" fontId="4" fillId="23" borderId="0" xfId="50" applyNumberFormat="1" applyFont="1" applyFill="1" applyBorder="1" applyAlignment="1">
      <alignment horizontal="center" vertical="center" wrapText="1" readingOrder="1"/>
    </xf>
    <xf numFmtId="1" fontId="7" fillId="4" borderId="16" xfId="50" applyNumberFormat="1" applyFont="1" applyFill="1" applyBorder="1" applyAlignment="1">
      <alignment horizontal="center" vertical="center" wrapText="1" readingOrder="1"/>
    </xf>
    <xf numFmtId="1" fontId="7" fillId="24" borderId="17" xfId="50" applyNumberFormat="1" applyFont="1" applyFill="1" applyBorder="1" applyAlignment="1">
      <alignment horizontal="left" vertical="center" wrapText="1" readingOrder="1"/>
    </xf>
    <xf numFmtId="1" fontId="7" fillId="24" borderId="6" xfId="50" applyNumberFormat="1" applyFont="1" applyFill="1" applyBorder="1" applyAlignment="1">
      <alignment horizontal="center" vertical="center" wrapText="1" readingOrder="1"/>
    </xf>
    <xf numFmtId="9" fontId="2" fillId="22" borderId="0" xfId="3" applyFont="1" applyFill="1" applyBorder="1" applyAlignment="1">
      <alignment horizontal="center" vertical="center" wrapText="1" readingOrder="1"/>
    </xf>
    <xf numFmtId="177" fontId="2" fillId="22" borderId="0" xfId="3" applyNumberFormat="1" applyFont="1" applyFill="1" applyBorder="1" applyAlignment="1">
      <alignment horizontal="center" vertical="center" wrapText="1" readingOrder="1"/>
    </xf>
    <xf numFmtId="179" fontId="2" fillId="22" borderId="0" xfId="3" applyNumberFormat="1" applyFont="1" applyFill="1" applyBorder="1" applyAlignment="1">
      <alignment horizontal="center" vertical="center" wrapText="1" readingOrder="1"/>
    </xf>
    <xf numFmtId="9" fontId="4" fillId="23" borderId="0" xfId="3" applyFont="1" applyFill="1" applyBorder="1" applyAlignment="1">
      <alignment horizontal="center" vertical="center" wrapText="1" readingOrder="1"/>
    </xf>
    <xf numFmtId="177" fontId="4" fillId="23" borderId="0" xfId="3" applyNumberFormat="1" applyFont="1" applyFill="1" applyBorder="1" applyAlignment="1">
      <alignment horizontal="center" vertical="center" wrapText="1" readingOrder="1"/>
    </xf>
    <xf numFmtId="179" fontId="4" fillId="23" borderId="0" xfId="3" applyNumberFormat="1" applyFont="1" applyFill="1" applyBorder="1" applyAlignment="1">
      <alignment horizontal="center" vertical="center" wrapText="1" readingOrder="1"/>
    </xf>
    <xf numFmtId="10" fontId="4" fillId="0" borderId="0" xfId="3" applyNumberFormat="1" applyFont="1" applyFill="1" applyBorder="1" applyAlignment="1">
      <alignment horizontal="center" vertical="center" wrapText="1" readingOrder="1"/>
    </xf>
    <xf numFmtId="10" fontId="4" fillId="12" borderId="0" xfId="3" applyNumberFormat="1" applyFont="1" applyFill="1" applyBorder="1" applyAlignment="1">
      <alignment horizontal="center" vertical="center" wrapText="1" readingOrder="1"/>
    </xf>
    <xf numFmtId="177" fontId="4" fillId="12" borderId="0" xfId="3" applyNumberFormat="1" applyFont="1" applyFill="1" applyBorder="1" applyAlignment="1">
      <alignment horizontal="center" vertical="center" wrapText="1" readingOrder="1"/>
    </xf>
    <xf numFmtId="177" fontId="2" fillId="13" borderId="0" xfId="3" applyNumberFormat="1" applyFont="1" applyFill="1" applyBorder="1" applyAlignment="1">
      <alignment horizontal="center" vertical="center" wrapText="1" readingOrder="1"/>
    </xf>
    <xf numFmtId="9" fontId="4" fillId="16" borderId="0" xfId="3" applyFont="1" applyFill="1" applyBorder="1" applyAlignment="1">
      <alignment horizontal="center" vertical="center" wrapText="1" readingOrder="1"/>
    </xf>
    <xf numFmtId="9" fontId="2" fillId="23" borderId="0" xfId="3" applyFont="1" applyFill="1" applyBorder="1" applyAlignment="1">
      <alignment horizontal="center" vertical="center" wrapText="1" readingOrder="1"/>
    </xf>
    <xf numFmtId="177" fontId="2" fillId="23" borderId="0" xfId="3" applyNumberFormat="1" applyFont="1" applyFill="1" applyBorder="1" applyAlignment="1">
      <alignment horizontal="center" vertical="center" wrapText="1" readingOrder="1"/>
    </xf>
    <xf numFmtId="179" fontId="2" fillId="22" borderId="0" xfId="50" applyNumberFormat="1" applyFont="1" applyFill="1" applyBorder="1" applyAlignment="1">
      <alignment horizontal="center" vertical="center" wrapText="1" readingOrder="1"/>
    </xf>
    <xf numFmtId="179" fontId="7" fillId="24" borderId="6" xfId="50" applyNumberFormat="1" applyFont="1" applyFill="1" applyBorder="1" applyAlignment="1">
      <alignment horizontal="center" vertical="center" wrapText="1" readingOrder="1"/>
    </xf>
    <xf numFmtId="180" fontId="2" fillId="22" borderId="0" xfId="3" applyNumberFormat="1" applyFont="1" applyFill="1" applyBorder="1" applyAlignment="1">
      <alignment horizontal="center" vertical="center" wrapText="1" readingOrder="1"/>
    </xf>
    <xf numFmtId="178" fontId="2" fillId="22" borderId="0" xfId="50" applyNumberFormat="1" applyFont="1" applyFill="1" applyBorder="1" applyAlignment="1">
      <alignment horizontal="center" vertical="center" wrapText="1" readingOrder="1"/>
    </xf>
    <xf numFmtId="180" fontId="4" fillId="23" borderId="0" xfId="3" applyNumberFormat="1" applyFont="1" applyFill="1" applyBorder="1" applyAlignment="1">
      <alignment horizontal="center" vertical="center" wrapText="1" readingOrder="1"/>
    </xf>
    <xf numFmtId="178" fontId="4" fillId="23" borderId="0" xfId="50" applyNumberFormat="1" applyFont="1" applyFill="1" applyBorder="1" applyAlignment="1">
      <alignment horizontal="center" vertical="center" wrapText="1" readingOrder="1"/>
    </xf>
    <xf numFmtId="178" fontId="2" fillId="23" borderId="0" xfId="50" applyNumberFormat="1" applyFont="1" applyFill="1" applyBorder="1" applyAlignment="1">
      <alignment horizontal="center" vertical="center" wrapText="1" readingOrder="1"/>
    </xf>
    <xf numFmtId="9" fontId="7" fillId="24" borderId="6" xfId="3" applyFont="1" applyFill="1" applyBorder="1" applyAlignment="1">
      <alignment horizontal="center" vertical="center" wrapText="1" readingOrder="1"/>
    </xf>
    <xf numFmtId="180" fontId="1" fillId="0" borderId="0" xfId="3" applyNumberFormat="1" applyFont="1" applyFill="1" applyBorder="1" applyAlignment="1" applyProtection="1">
      <alignment horizontal="center" vertical="center"/>
    </xf>
    <xf numFmtId="176" fontId="1" fillId="0" borderId="0" xfId="49" applyNumberFormat="1" applyFont="1" applyAlignment="1">
      <alignment horizontal="center" vertical="center"/>
    </xf>
    <xf numFmtId="0" fontId="12" fillId="0" borderId="0" xfId="0" applyFont="1">
      <alignment vertical="center"/>
    </xf>
    <xf numFmtId="43" fontId="12" fillId="0" borderId="0" xfId="0" applyNumberFormat="1" applyFont="1">
      <alignment vertical="center"/>
    </xf>
    <xf numFmtId="179" fontId="12" fillId="0" borderId="0" xfId="0" applyNumberFormat="1" applyFont="1" applyAlignment="1"/>
    <xf numFmtId="0" fontId="13" fillId="0" borderId="0" xfId="0" applyFont="1">
      <alignment vertical="center"/>
    </xf>
    <xf numFmtId="0" fontId="14" fillId="0" borderId="0" xfId="0" applyFont="1">
      <alignment vertical="center"/>
    </xf>
    <xf numFmtId="0" fontId="15" fillId="0" borderId="0" xfId="0" applyFont="1" applyAlignment="1"/>
    <xf numFmtId="176" fontId="12" fillId="0" borderId="0" xfId="1" applyNumberFormat="1" applyFont="1" applyFill="1" applyAlignment="1">
      <alignment vertical="center"/>
    </xf>
    <xf numFmtId="0" fontId="12" fillId="0" borderId="16" xfId="0" applyFont="1" applyBorder="1">
      <alignment vertical="center"/>
    </xf>
    <xf numFmtId="9" fontId="12" fillId="0" borderId="0" xfId="3" applyFont="1" applyAlignment="1">
      <alignment vertical="center"/>
    </xf>
    <xf numFmtId="9" fontId="12" fillId="0" borderId="0" xfId="3" applyFont="1" applyAlignment="1">
      <alignment horizontal="center" vertical="center"/>
    </xf>
    <xf numFmtId="0" fontId="12" fillId="0" borderId="0" xfId="0" applyFont="1" applyAlignment="1">
      <alignment horizontal="center" vertical="center"/>
    </xf>
    <xf numFmtId="181" fontId="12" fillId="0" borderId="0" xfId="3" applyNumberFormat="1" applyFont="1" applyAlignment="1">
      <alignment vertical="center"/>
    </xf>
    <xf numFmtId="43" fontId="12" fillId="0" borderId="0" xfId="3" applyNumberFormat="1" applyFont="1" applyAlignment="1">
      <alignment vertical="center"/>
    </xf>
    <xf numFmtId="0" fontId="12" fillId="0" borderId="0" xfId="0" applyFont="1" applyAlignment="1"/>
    <xf numFmtId="176" fontId="12" fillId="0" borderId="0" xfId="0" applyNumberFormat="1" applyFont="1">
      <alignment vertical="center"/>
    </xf>
    <xf numFmtId="0" fontId="12" fillId="25" borderId="0" xfId="0" applyFont="1" applyFill="1" applyAlignment="1"/>
    <xf numFmtId="179" fontId="12" fillId="0" borderId="0" xfId="0" applyNumberFormat="1" applyFont="1">
      <alignment vertical="center"/>
    </xf>
    <xf numFmtId="176" fontId="16" fillId="0" borderId="0" xfId="0" applyNumberFormat="1" applyFont="1">
      <alignment vertical="center"/>
    </xf>
    <xf numFmtId="9" fontId="13" fillId="0" borderId="0" xfId="3" applyFont="1" applyFill="1" applyBorder="1" applyAlignment="1">
      <alignment horizontal="right" vertical="center"/>
    </xf>
    <xf numFmtId="0" fontId="17" fillId="0" borderId="18" xfId="0" applyFont="1" applyBorder="1" applyAlignment="1">
      <alignment horizontal="centerContinuous"/>
    </xf>
    <xf numFmtId="0" fontId="17" fillId="0" borderId="8" xfId="0" applyFont="1" applyBorder="1" applyAlignment="1">
      <alignment horizontal="center"/>
    </xf>
    <xf numFmtId="0" fontId="7" fillId="26" borderId="12" xfId="0" applyFont="1" applyFill="1" applyBorder="1" applyAlignment="1">
      <alignment horizontal="center" vertical="center"/>
    </xf>
    <xf numFmtId="0" fontId="7" fillId="27" borderId="18" xfId="0" applyFont="1" applyFill="1" applyBorder="1" applyAlignment="1">
      <alignment horizontal="center" vertical="center" wrapText="1"/>
    </xf>
    <xf numFmtId="0" fontId="7" fillId="27" borderId="8" xfId="0" applyFont="1" applyFill="1" applyBorder="1" applyAlignment="1">
      <alignment horizontal="center" vertical="center" wrapText="1"/>
    </xf>
    <xf numFmtId="0" fontId="7" fillId="27" borderId="11" xfId="0" applyFont="1" applyFill="1" applyBorder="1" applyAlignment="1">
      <alignment horizontal="center" vertical="center" wrapText="1"/>
    </xf>
    <xf numFmtId="0" fontId="7" fillId="25" borderId="18" xfId="0" applyFont="1" applyFill="1" applyBorder="1" applyAlignment="1">
      <alignment horizontal="center" vertical="center" wrapText="1"/>
    </xf>
    <xf numFmtId="0" fontId="7" fillId="25" borderId="8" xfId="0" applyFont="1" applyFill="1" applyBorder="1" applyAlignment="1">
      <alignment horizontal="center" vertical="center" wrapText="1"/>
    </xf>
    <xf numFmtId="0" fontId="7" fillId="26" borderId="12" xfId="0" applyFont="1" applyFill="1" applyBorder="1">
      <alignment vertical="center"/>
    </xf>
    <xf numFmtId="0" fontId="7" fillId="28" borderId="12" xfId="0" applyFont="1" applyFill="1" applyBorder="1" applyAlignment="1">
      <alignment horizontal="center" vertical="center" wrapText="1"/>
    </xf>
    <xf numFmtId="0" fontId="7" fillId="28" borderId="0" xfId="0" applyFont="1" applyFill="1" applyAlignment="1">
      <alignment horizontal="center" vertical="center" wrapText="1"/>
    </xf>
    <xf numFmtId="9" fontId="7" fillId="28" borderId="0" xfId="3" applyFont="1" applyFill="1" applyBorder="1" applyAlignment="1">
      <alignment horizontal="center" vertical="center" wrapText="1"/>
    </xf>
    <xf numFmtId="182" fontId="7" fillId="28" borderId="9" xfId="3" applyNumberFormat="1" applyFont="1" applyFill="1" applyBorder="1" applyAlignment="1">
      <alignment horizontal="center" vertical="center" wrapText="1"/>
    </xf>
    <xf numFmtId="0" fontId="13" fillId="0" borderId="12" xfId="0" applyFont="1" applyBorder="1" applyAlignment="1">
      <alignment horizontal="left" vertical="center" indent="2"/>
    </xf>
    <xf numFmtId="176" fontId="13" fillId="12" borderId="12" xfId="0" applyNumberFormat="1" applyFont="1" applyFill="1" applyBorder="1" applyAlignment="1">
      <alignment horizontal="right" vertical="center"/>
    </xf>
    <xf numFmtId="176" fontId="13" fillId="0" borderId="0" xfId="0" applyNumberFormat="1" applyFont="1" applyAlignment="1">
      <alignment horizontal="right" vertical="center"/>
    </xf>
    <xf numFmtId="9" fontId="13" fillId="0" borderId="0" xfId="3" applyFont="1" applyFill="1" applyBorder="1" applyAlignment="1">
      <alignment horizontal="center" vertical="center"/>
    </xf>
    <xf numFmtId="176" fontId="13" fillId="12" borderId="0" xfId="0" applyNumberFormat="1" applyFont="1" applyFill="1" applyAlignment="1">
      <alignment horizontal="right" vertical="center"/>
    </xf>
    <xf numFmtId="176" fontId="13" fillId="0" borderId="9" xfId="3" applyNumberFormat="1" applyFont="1" applyFill="1" applyBorder="1" applyAlignment="1">
      <alignment horizontal="right" vertical="center"/>
    </xf>
    <xf numFmtId="0" fontId="14" fillId="29" borderId="12" xfId="0" applyFont="1" applyFill="1" applyBorder="1" applyAlignment="1">
      <alignment horizontal="left" vertical="center" indent="1"/>
    </xf>
    <xf numFmtId="176" fontId="14" fillId="29" borderId="12" xfId="0" applyNumberFormat="1" applyFont="1" applyFill="1" applyBorder="1" applyAlignment="1">
      <alignment horizontal="right" vertical="center"/>
    </xf>
    <xf numFmtId="176" fontId="14" fillId="29" borderId="0" xfId="0" applyNumberFormat="1" applyFont="1" applyFill="1" applyAlignment="1">
      <alignment horizontal="right" vertical="center"/>
    </xf>
    <xf numFmtId="9" fontId="14" fillId="29" borderId="0" xfId="3" applyFont="1" applyFill="1" applyBorder="1" applyAlignment="1">
      <alignment horizontal="center" vertical="center"/>
    </xf>
    <xf numFmtId="176" fontId="14" fillId="29" borderId="9" xfId="3" applyNumberFormat="1" applyFont="1" applyFill="1" applyBorder="1" applyAlignment="1">
      <alignment horizontal="right" vertical="center"/>
    </xf>
    <xf numFmtId="176" fontId="14" fillId="29" borderId="0" xfId="3" applyNumberFormat="1" applyFont="1" applyFill="1" applyBorder="1" applyAlignment="1">
      <alignment horizontal="right" vertical="center"/>
    </xf>
    <xf numFmtId="0" fontId="13" fillId="0" borderId="12" xfId="0" applyFont="1" applyBorder="1" applyAlignment="1">
      <alignment horizontal="left" vertical="center" indent="3"/>
    </xf>
    <xf numFmtId="0" fontId="7" fillId="24" borderId="12" xfId="0" applyFont="1" applyFill="1" applyBorder="1" applyAlignment="1">
      <alignment horizontal="left" vertical="center"/>
    </xf>
    <xf numFmtId="176" fontId="7" fillId="24" borderId="12" xfId="1" applyNumberFormat="1" applyFont="1" applyFill="1" applyBorder="1" applyAlignment="1">
      <alignment horizontal="right" vertical="center"/>
    </xf>
    <xf numFmtId="176" fontId="7" fillId="24" borderId="0" xfId="1" applyNumberFormat="1" applyFont="1" applyFill="1" applyBorder="1" applyAlignment="1">
      <alignment horizontal="right" vertical="center"/>
    </xf>
    <xf numFmtId="9" fontId="7" fillId="24" borderId="0" xfId="3" applyFont="1" applyFill="1" applyBorder="1" applyAlignment="1">
      <alignment horizontal="center" vertical="center"/>
    </xf>
    <xf numFmtId="176" fontId="7" fillId="24" borderId="0" xfId="0" applyNumberFormat="1" applyFont="1" applyFill="1" applyAlignment="1">
      <alignment horizontal="right" vertical="center"/>
    </xf>
    <xf numFmtId="176" fontId="7" fillId="24" borderId="9" xfId="1" applyNumberFormat="1" applyFont="1" applyFill="1" applyBorder="1" applyAlignment="1">
      <alignment horizontal="right" vertical="center"/>
    </xf>
    <xf numFmtId="183" fontId="13" fillId="0" borderId="0" xfId="0" applyNumberFormat="1" applyFont="1" applyAlignment="1">
      <alignment horizontal="right" vertical="center"/>
    </xf>
    <xf numFmtId="183" fontId="13" fillId="12" borderId="0" xfId="0" applyNumberFormat="1" applyFont="1" applyFill="1" applyAlignment="1">
      <alignment horizontal="right" vertical="center"/>
    </xf>
    <xf numFmtId="0" fontId="13" fillId="30" borderId="12" xfId="0" applyFont="1" applyFill="1" applyBorder="1" applyAlignment="1">
      <alignment horizontal="left" vertical="center" indent="3"/>
    </xf>
    <xf numFmtId="0" fontId="18" fillId="31" borderId="12" xfId="0" applyFont="1" applyFill="1" applyBorder="1" applyAlignment="1">
      <alignment horizontal="left" vertical="center" indent="1"/>
    </xf>
    <xf numFmtId="176" fontId="18" fillId="31" borderId="12" xfId="0" applyNumberFormat="1" applyFont="1" applyFill="1" applyBorder="1" applyAlignment="1">
      <alignment horizontal="right" vertical="center"/>
    </xf>
    <xf numFmtId="176" fontId="18" fillId="31" borderId="0" xfId="0" applyNumberFormat="1" applyFont="1" applyFill="1" applyAlignment="1">
      <alignment horizontal="right" vertical="center"/>
    </xf>
    <xf numFmtId="9" fontId="18" fillId="31" borderId="0" xfId="3" applyFont="1" applyFill="1" applyBorder="1" applyAlignment="1">
      <alignment horizontal="center" vertical="center"/>
    </xf>
    <xf numFmtId="176" fontId="18" fillId="31" borderId="9" xfId="3" applyNumberFormat="1" applyFont="1" applyFill="1" applyBorder="1" applyAlignment="1">
      <alignment horizontal="right" vertical="center"/>
    </xf>
    <xf numFmtId="0" fontId="7" fillId="25" borderId="11" xfId="0" applyFont="1" applyFill="1" applyBorder="1" applyAlignment="1">
      <alignment horizontal="center" vertical="center" wrapText="1"/>
    </xf>
    <xf numFmtId="0" fontId="19" fillId="0" borderId="0" xfId="0" applyFont="1">
      <alignment vertical="center"/>
    </xf>
    <xf numFmtId="9" fontId="7" fillId="25" borderId="18" xfId="3" applyFont="1" applyFill="1" applyBorder="1" applyAlignment="1">
      <alignment horizontal="center" vertical="center"/>
    </xf>
    <xf numFmtId="9" fontId="7" fillId="25" borderId="8" xfId="3" applyFont="1" applyFill="1" applyBorder="1" applyAlignment="1">
      <alignment horizontal="center" vertical="center"/>
    </xf>
    <xf numFmtId="9" fontId="7" fillId="25" borderId="11" xfId="3" applyFont="1" applyFill="1" applyBorder="1" applyAlignment="1">
      <alignment horizontal="center" vertical="center"/>
    </xf>
    <xf numFmtId="9" fontId="7" fillId="27" borderId="18" xfId="3" applyFont="1" applyFill="1" applyBorder="1" applyAlignment="1">
      <alignment horizontal="center" vertical="center"/>
    </xf>
    <xf numFmtId="9" fontId="7" fillId="27" borderId="8" xfId="3" applyFont="1" applyFill="1" applyBorder="1" applyAlignment="1">
      <alignment horizontal="center" vertical="center"/>
    </xf>
    <xf numFmtId="9" fontId="7" fillId="32" borderId="12" xfId="3" applyFont="1" applyFill="1" applyBorder="1" applyAlignment="1">
      <alignment horizontal="center" vertical="center" wrapText="1"/>
    </xf>
    <xf numFmtId="9" fontId="7" fillId="32" borderId="0" xfId="3" applyFont="1" applyFill="1" applyBorder="1" applyAlignment="1">
      <alignment horizontal="center" vertical="center" wrapText="1"/>
    </xf>
    <xf numFmtId="9" fontId="7" fillId="32" borderId="9" xfId="3" applyFont="1" applyFill="1" applyBorder="1" applyAlignment="1">
      <alignment horizontal="center" vertical="center" wrapText="1"/>
    </xf>
    <xf numFmtId="9" fontId="7" fillId="26" borderId="12" xfId="3" applyFont="1" applyFill="1" applyBorder="1" applyAlignment="1">
      <alignment horizontal="center" vertical="center" wrapText="1"/>
    </xf>
    <xf numFmtId="9" fontId="7" fillId="26" borderId="0" xfId="3" applyFont="1" applyFill="1" applyBorder="1" applyAlignment="1">
      <alignment horizontal="center" vertical="center" wrapText="1"/>
    </xf>
    <xf numFmtId="9" fontId="13" fillId="12" borderId="12" xfId="3" applyFont="1" applyFill="1" applyBorder="1" applyAlignment="1">
      <alignment horizontal="right" vertical="center"/>
    </xf>
    <xf numFmtId="9" fontId="14" fillId="29" borderId="12" xfId="3" applyFont="1" applyFill="1" applyBorder="1" applyAlignment="1">
      <alignment horizontal="right" vertical="center"/>
    </xf>
    <xf numFmtId="9" fontId="14" fillId="29" borderId="0" xfId="3" applyFont="1" applyFill="1" applyBorder="1" applyAlignment="1">
      <alignment horizontal="right" vertical="center"/>
    </xf>
    <xf numFmtId="9" fontId="7" fillId="24" borderId="12" xfId="3" applyFont="1" applyFill="1" applyBorder="1" applyAlignment="1">
      <alignment horizontal="right" vertical="center"/>
    </xf>
    <xf numFmtId="9" fontId="7" fillId="24" borderId="0" xfId="3" applyFont="1" applyFill="1" applyBorder="1" applyAlignment="1">
      <alignment horizontal="right" vertical="center"/>
    </xf>
    <xf numFmtId="183" fontId="13" fillId="12" borderId="12" xfId="3" applyNumberFormat="1" applyFont="1" applyFill="1" applyBorder="1" applyAlignment="1">
      <alignment horizontal="right" vertical="center"/>
    </xf>
    <xf numFmtId="183" fontId="13" fillId="0" borderId="0" xfId="3" applyNumberFormat="1" applyFont="1" applyFill="1" applyBorder="1" applyAlignment="1">
      <alignment horizontal="right" vertical="center"/>
    </xf>
    <xf numFmtId="9" fontId="18" fillId="31" borderId="12" xfId="3" applyFont="1" applyFill="1" applyBorder="1" applyAlignment="1">
      <alignment horizontal="right" vertical="center"/>
    </xf>
    <xf numFmtId="9" fontId="18" fillId="31" borderId="0" xfId="3" applyFont="1" applyFill="1" applyBorder="1" applyAlignment="1">
      <alignment horizontal="right" vertical="center"/>
    </xf>
    <xf numFmtId="9" fontId="19" fillId="0" borderId="0" xfId="0" applyNumberFormat="1" applyFont="1">
      <alignment vertical="center"/>
    </xf>
    <xf numFmtId="9" fontId="7" fillId="27" borderId="11" xfId="3" applyFont="1" applyFill="1" applyBorder="1" applyAlignment="1">
      <alignment horizontal="center" vertical="center"/>
    </xf>
    <xf numFmtId="0" fontId="7" fillId="25" borderId="18" xfId="0" applyFont="1" applyFill="1" applyBorder="1" applyAlignment="1">
      <alignment horizontal="centerContinuous" vertical="center" wrapText="1"/>
    </xf>
    <xf numFmtId="0" fontId="7" fillId="25" borderId="8" xfId="0" applyFont="1" applyFill="1" applyBorder="1" applyAlignment="1">
      <alignment horizontal="centerContinuous" vertical="center" wrapText="1"/>
    </xf>
    <xf numFmtId="9" fontId="7" fillId="25" borderId="8" xfId="3" applyFont="1" applyFill="1" applyBorder="1" applyAlignment="1">
      <alignment horizontal="centerContinuous" vertical="center" wrapText="1"/>
    </xf>
    <xf numFmtId="182" fontId="7" fillId="25" borderId="8" xfId="3" applyNumberFormat="1" applyFont="1" applyFill="1" applyBorder="1" applyAlignment="1">
      <alignment horizontal="centerContinuous" vertical="center" wrapText="1"/>
    </xf>
    <xf numFmtId="9" fontId="7" fillId="26" borderId="9" xfId="3" applyFont="1" applyFill="1" applyBorder="1" applyAlignment="1">
      <alignment horizontal="center" vertical="center" wrapText="1"/>
    </xf>
    <xf numFmtId="0" fontId="7" fillId="32" borderId="12" xfId="0" applyFont="1" applyFill="1" applyBorder="1" applyAlignment="1">
      <alignment horizontal="center" vertical="center" wrapText="1"/>
    </xf>
    <xf numFmtId="0" fontId="7" fillId="32" borderId="0" xfId="0" applyFont="1" applyFill="1" applyAlignment="1">
      <alignment horizontal="center" vertical="center" wrapText="1"/>
    </xf>
    <xf numFmtId="9" fontId="13" fillId="12" borderId="0" xfId="3" applyFont="1" applyFill="1" applyBorder="1" applyAlignment="1">
      <alignment horizontal="center" vertical="center"/>
    </xf>
    <xf numFmtId="9" fontId="13" fillId="0" borderId="9" xfId="3" applyFont="1" applyFill="1" applyBorder="1" applyAlignment="1">
      <alignment horizontal="right" vertical="center"/>
    </xf>
    <xf numFmtId="9" fontId="14" fillId="29" borderId="9" xfId="3" applyFont="1" applyFill="1" applyBorder="1" applyAlignment="1">
      <alignment horizontal="right" vertical="center"/>
    </xf>
    <xf numFmtId="9" fontId="7" fillId="24" borderId="9" xfId="3" applyFont="1" applyFill="1" applyBorder="1" applyAlignment="1">
      <alignment horizontal="right" vertical="center"/>
    </xf>
    <xf numFmtId="176" fontId="16" fillId="12" borderId="12" xfId="0" applyNumberFormat="1" applyFont="1" applyFill="1" applyBorder="1" applyAlignment="1">
      <alignment horizontal="right" vertical="center"/>
    </xf>
    <xf numFmtId="183" fontId="13" fillId="12" borderId="0" xfId="3" applyNumberFormat="1" applyFont="1" applyFill="1" applyBorder="1" applyAlignment="1">
      <alignment horizontal="center" vertical="center"/>
    </xf>
    <xf numFmtId="183" fontId="13" fillId="0" borderId="9" xfId="3" applyNumberFormat="1" applyFont="1" applyFill="1" applyBorder="1" applyAlignment="1">
      <alignment horizontal="right" vertical="center"/>
    </xf>
    <xf numFmtId="184" fontId="13" fillId="0" borderId="0" xfId="0" applyNumberFormat="1" applyFont="1" applyAlignment="1">
      <alignment horizontal="right" vertical="center"/>
    </xf>
    <xf numFmtId="176" fontId="16" fillId="33" borderId="12" xfId="0" applyNumberFormat="1" applyFont="1" applyFill="1" applyBorder="1" applyAlignment="1">
      <alignment horizontal="right" vertical="center"/>
    </xf>
    <xf numFmtId="9" fontId="18" fillId="31" borderId="9" xfId="3" applyFont="1" applyFill="1" applyBorder="1" applyAlignment="1">
      <alignment horizontal="right" vertical="center"/>
    </xf>
    <xf numFmtId="184" fontId="13" fillId="0" borderId="9" xfId="3" applyNumberFormat="1" applyFont="1" applyFill="1" applyBorder="1" applyAlignment="1">
      <alignment horizontal="right" vertical="center"/>
    </xf>
    <xf numFmtId="176" fontId="13" fillId="34" borderId="0" xfId="0" applyNumberFormat="1" applyFont="1" applyFill="1" applyAlignment="1">
      <alignment horizontal="right" vertical="center"/>
    </xf>
    <xf numFmtId="185" fontId="12" fillId="0" borderId="0" xfId="0" applyNumberFormat="1" applyFont="1">
      <alignment vertical="center"/>
    </xf>
    <xf numFmtId="186" fontId="12" fillId="0" borderId="0" xfId="0" applyNumberFormat="1" applyFont="1">
      <alignment vertical="center"/>
    </xf>
    <xf numFmtId="185" fontId="19" fillId="0" borderId="0" xfId="0" applyNumberFormat="1" applyFont="1">
      <alignment vertical="center"/>
    </xf>
    <xf numFmtId="186" fontId="19" fillId="0" borderId="0" xfId="0" applyNumberFormat="1" applyFont="1">
      <alignment vertical="center"/>
    </xf>
    <xf numFmtId="186" fontId="16" fillId="0" borderId="0" xfId="0" applyNumberFormat="1" applyFont="1">
      <alignment vertical="center"/>
    </xf>
    <xf numFmtId="43" fontId="16" fillId="0" borderId="0" xfId="3" applyNumberFormat="1" applyFont="1" applyAlignment="1">
      <alignment vertical="center"/>
    </xf>
    <xf numFmtId="9" fontId="13" fillId="8" borderId="12" xfId="3" applyFont="1" applyFill="1" applyBorder="1" applyAlignment="1">
      <alignment horizontal="right" vertical="center"/>
    </xf>
    <xf numFmtId="0" fontId="7" fillId="35" borderId="18" xfId="0" applyFont="1" applyFill="1" applyBorder="1" applyAlignment="1">
      <alignment horizontal="center" vertical="center" wrapText="1"/>
    </xf>
    <xf numFmtId="0" fontId="7" fillId="35" borderId="8" xfId="0" applyFont="1" applyFill="1" applyBorder="1" applyAlignment="1">
      <alignment horizontal="center" vertical="center" wrapText="1"/>
    </xf>
    <xf numFmtId="0" fontId="7" fillId="35" borderId="11" xfId="0" applyFont="1" applyFill="1" applyBorder="1" applyAlignment="1">
      <alignment horizontal="center" vertical="center" wrapText="1"/>
    </xf>
    <xf numFmtId="0" fontId="7" fillId="36" borderId="12" xfId="0" applyFont="1" applyFill="1" applyBorder="1" applyAlignment="1">
      <alignment horizontal="center" vertical="center" wrapText="1"/>
    </xf>
    <xf numFmtId="0" fontId="7" fillId="36" borderId="0" xfId="0" applyFont="1" applyFill="1" applyAlignment="1">
      <alignment horizontal="center" vertical="center" wrapText="1"/>
    </xf>
    <xf numFmtId="9" fontId="7" fillId="36" borderId="0" xfId="3" applyFont="1" applyFill="1" applyBorder="1" applyAlignment="1">
      <alignment horizontal="center" vertical="center" wrapText="1"/>
    </xf>
    <xf numFmtId="43" fontId="7" fillId="36" borderId="9" xfId="0" applyNumberFormat="1" applyFont="1" applyFill="1" applyBorder="1" applyAlignment="1">
      <alignment horizontal="center" vertical="center" wrapText="1"/>
    </xf>
    <xf numFmtId="43" fontId="13" fillId="0" borderId="9" xfId="3" applyNumberFormat="1" applyFont="1" applyFill="1" applyBorder="1" applyAlignment="1">
      <alignment horizontal="right" vertical="center"/>
    </xf>
    <xf numFmtId="43" fontId="14" fillId="29" borderId="9" xfId="3" applyNumberFormat="1" applyFont="1" applyFill="1" applyBorder="1" applyAlignment="1">
      <alignment horizontal="right" vertical="center"/>
    </xf>
    <xf numFmtId="176" fontId="13" fillId="12" borderId="12" xfId="1" applyNumberFormat="1" applyFont="1" applyFill="1" applyBorder="1" applyAlignment="1">
      <alignment horizontal="right" vertical="center"/>
    </xf>
    <xf numFmtId="43" fontId="7" fillId="24" borderId="9" xfId="3" applyNumberFormat="1" applyFont="1" applyFill="1" applyBorder="1" applyAlignment="1">
      <alignment horizontal="right" vertical="center"/>
    </xf>
    <xf numFmtId="183" fontId="13" fillId="12" borderId="12" xfId="0" applyNumberFormat="1" applyFont="1" applyFill="1" applyBorder="1" applyAlignment="1">
      <alignment horizontal="right" vertical="center"/>
    </xf>
    <xf numFmtId="43" fontId="18" fillId="31" borderId="9" xfId="3" applyNumberFormat="1" applyFont="1" applyFill="1" applyBorder="1" applyAlignment="1">
      <alignment horizontal="right" vertical="center"/>
    </xf>
    <xf numFmtId="43" fontId="7" fillId="35" borderId="11" xfId="0" applyNumberFormat="1" applyFont="1" applyFill="1" applyBorder="1" applyAlignment="1">
      <alignment horizontal="center" vertical="center" wrapText="1"/>
    </xf>
    <xf numFmtId="9" fontId="7" fillId="35" borderId="18" xfId="3" applyFont="1" applyFill="1" applyBorder="1" applyAlignment="1">
      <alignment horizontal="center" vertical="center" wrapText="1"/>
    </xf>
    <xf numFmtId="9" fontId="7" fillId="35" borderId="8" xfId="3" applyFont="1" applyFill="1" applyBorder="1" applyAlignment="1">
      <alignment horizontal="center" vertical="center" wrapText="1"/>
    </xf>
    <xf numFmtId="9" fontId="7" fillId="36" borderId="12" xfId="3" applyFont="1" applyFill="1" applyBorder="1" applyAlignment="1">
      <alignment horizontal="center" vertical="center" wrapText="1"/>
    </xf>
    <xf numFmtId="0" fontId="7" fillId="36" borderId="9" xfId="0" applyFont="1" applyFill="1" applyBorder="1" applyAlignment="1">
      <alignment horizontal="center" vertical="center" wrapText="1"/>
    </xf>
    <xf numFmtId="187" fontId="13" fillId="12" borderId="12" xfId="0" applyNumberFormat="1" applyFont="1" applyFill="1" applyBorder="1" applyAlignment="1">
      <alignment horizontal="right" vertical="center"/>
    </xf>
    <xf numFmtId="187" fontId="13" fillId="0" borderId="0" xfId="0" applyNumberFormat="1" applyFont="1" applyAlignment="1">
      <alignment horizontal="right" vertical="center"/>
    </xf>
    <xf numFmtId="187" fontId="14" fillId="29" borderId="12" xfId="0" applyNumberFormat="1" applyFont="1" applyFill="1" applyBorder="1" applyAlignment="1">
      <alignment horizontal="right" vertical="center"/>
    </xf>
    <xf numFmtId="187" fontId="14" fillId="29" borderId="0" xfId="0" applyNumberFormat="1" applyFont="1" applyFill="1" applyAlignment="1">
      <alignment horizontal="right" vertical="center"/>
    </xf>
    <xf numFmtId="187" fontId="13" fillId="12" borderId="12" xfId="1" applyNumberFormat="1" applyFont="1" applyFill="1" applyBorder="1" applyAlignment="1">
      <alignment horizontal="right" vertical="center"/>
    </xf>
    <xf numFmtId="187" fontId="7" fillId="24" borderId="12" xfId="1" applyNumberFormat="1" applyFont="1" applyFill="1" applyBorder="1" applyAlignment="1">
      <alignment horizontal="right" vertical="center"/>
    </xf>
    <xf numFmtId="187" fontId="7" fillId="24" borderId="0" xfId="0" applyNumberFormat="1" applyFont="1" applyFill="1" applyAlignment="1">
      <alignment horizontal="right" vertical="center"/>
    </xf>
    <xf numFmtId="187" fontId="18" fillId="31" borderId="12" xfId="0" applyNumberFormat="1" applyFont="1" applyFill="1" applyBorder="1" applyAlignment="1">
      <alignment horizontal="right" vertical="center"/>
    </xf>
    <xf numFmtId="187" fontId="18" fillId="31" borderId="0" xfId="0" applyNumberFormat="1" applyFont="1" applyFill="1" applyAlignment="1">
      <alignment horizontal="right" vertical="center"/>
    </xf>
    <xf numFmtId="43" fontId="16" fillId="0" borderId="0" xfId="3" applyNumberFormat="1" applyFont="1" applyFill="1" applyAlignment="1">
      <alignment vertical="center"/>
    </xf>
    <xf numFmtId="43" fontId="7" fillId="35" borderId="8" xfId="3" applyNumberFormat="1" applyFont="1" applyFill="1" applyBorder="1" applyAlignment="1">
      <alignment horizontal="center" vertical="center" wrapText="1"/>
    </xf>
    <xf numFmtId="43" fontId="7" fillId="36" borderId="9" xfId="3" applyNumberFormat="1" applyFont="1" applyFill="1" applyBorder="1" applyAlignment="1">
      <alignment horizontal="center" vertical="center" wrapText="1"/>
    </xf>
    <xf numFmtId="43" fontId="7" fillId="36" borderId="0" xfId="3" applyNumberFormat="1" applyFont="1" applyFill="1" applyBorder="1" applyAlignment="1">
      <alignment horizontal="center" vertical="center" wrapText="1"/>
    </xf>
    <xf numFmtId="9" fontId="7" fillId="36" borderId="9" xfId="3" applyFont="1" applyFill="1" applyBorder="1" applyAlignment="1">
      <alignment horizontal="center" vertical="center" wrapText="1"/>
    </xf>
    <xf numFmtId="9" fontId="13" fillId="12" borderId="0" xfId="3" applyFont="1" applyFill="1" applyBorder="1" applyAlignment="1">
      <alignment horizontal="right" vertical="center"/>
    </xf>
    <xf numFmtId="183" fontId="13" fillId="12" borderId="0" xfId="3" applyNumberFormat="1" applyFont="1" applyFill="1" applyBorder="1" applyAlignment="1">
      <alignment horizontal="right" vertical="center"/>
    </xf>
    <xf numFmtId="188" fontId="12" fillId="0" borderId="0" xfId="0" applyNumberFormat="1" applyFont="1">
      <alignment vertical="center"/>
    </xf>
    <xf numFmtId="0" fontId="7" fillId="26" borderId="12" xfId="0" applyFont="1" applyFill="1" applyBorder="1" applyAlignment="1">
      <alignment horizontal="left" vertical="center"/>
    </xf>
    <xf numFmtId="176" fontId="7" fillId="26" borderId="12" xfId="1" applyNumberFormat="1" applyFont="1" applyFill="1" applyBorder="1" applyAlignment="1">
      <alignment horizontal="right" vertical="center"/>
    </xf>
    <xf numFmtId="176" fontId="7" fillId="26" borderId="0" xfId="1" applyNumberFormat="1" applyFont="1" applyFill="1" applyBorder="1" applyAlignment="1">
      <alignment horizontal="right" vertical="center"/>
    </xf>
    <xf numFmtId="9" fontId="7" fillId="26" borderId="0" xfId="3" applyFont="1" applyFill="1" applyBorder="1" applyAlignment="1">
      <alignment horizontal="center" vertical="center"/>
    </xf>
    <xf numFmtId="176" fontId="7" fillId="26" borderId="0" xfId="0" applyNumberFormat="1" applyFont="1" applyFill="1" applyAlignment="1">
      <alignment horizontal="right" vertical="center"/>
    </xf>
    <xf numFmtId="176" fontId="7" fillId="26" borderId="9" xfId="1" applyNumberFormat="1" applyFont="1" applyFill="1" applyBorder="1" applyAlignment="1">
      <alignment horizontal="right" vertical="center"/>
    </xf>
    <xf numFmtId="9" fontId="12" fillId="0" borderId="0" xfId="3" applyFont="1" applyFill="1" applyBorder="1" applyAlignment="1">
      <alignment horizontal="center" vertical="center"/>
    </xf>
    <xf numFmtId="0" fontId="12" fillId="0" borderId="12" xfId="0" applyFont="1" applyBorder="1" applyAlignment="1">
      <alignment horizontal="left" vertical="center" indent="2"/>
    </xf>
    <xf numFmtId="9" fontId="13" fillId="0" borderId="12" xfId="3" applyFont="1" applyFill="1" applyBorder="1" applyAlignment="1">
      <alignment horizontal="right" vertical="center"/>
    </xf>
    <xf numFmtId="9" fontId="7" fillId="26" borderId="12" xfId="3" applyFont="1" applyFill="1" applyBorder="1" applyAlignment="1">
      <alignment horizontal="right" vertical="center"/>
    </xf>
    <xf numFmtId="9" fontId="7" fillId="26" borderId="0" xfId="3" applyFont="1" applyFill="1" applyBorder="1" applyAlignment="1">
      <alignment horizontal="right" vertical="center"/>
    </xf>
    <xf numFmtId="9" fontId="12" fillId="0" borderId="12" xfId="3" applyFont="1" applyFill="1" applyBorder="1" applyAlignment="1">
      <alignment horizontal="right" vertical="center"/>
    </xf>
    <xf numFmtId="9" fontId="12" fillId="0" borderId="0" xfId="3" applyFont="1" applyFill="1" applyBorder="1" applyAlignment="1">
      <alignment horizontal="right" vertical="center"/>
    </xf>
    <xf numFmtId="9" fontId="7" fillId="26" borderId="9" xfId="3" applyFont="1" applyFill="1" applyBorder="1" applyAlignment="1">
      <alignment horizontal="right" vertical="center"/>
    </xf>
    <xf numFmtId="9" fontId="12" fillId="0" borderId="9" xfId="3" applyFont="1" applyFill="1" applyBorder="1" applyAlignment="1">
      <alignment horizontal="right" vertical="center"/>
    </xf>
    <xf numFmtId="176" fontId="7" fillId="26" borderId="9" xfId="3" applyNumberFormat="1" applyFont="1" applyFill="1" applyBorder="1" applyAlignment="1">
      <alignment horizontal="right" vertical="center"/>
    </xf>
    <xf numFmtId="176" fontId="13" fillId="0" borderId="12" xfId="0" applyNumberFormat="1" applyFont="1" applyBorder="1" applyAlignment="1">
      <alignment horizontal="right" vertical="center"/>
    </xf>
    <xf numFmtId="43" fontId="7" fillId="26" borderId="9" xfId="3" applyNumberFormat="1" applyFont="1" applyFill="1" applyBorder="1" applyAlignment="1">
      <alignment horizontal="right" vertical="center"/>
    </xf>
    <xf numFmtId="176" fontId="12" fillId="0" borderId="12" xfId="0" applyNumberFormat="1" applyFont="1" applyBorder="1" applyAlignment="1">
      <alignment horizontal="right" vertical="center"/>
    </xf>
    <xf numFmtId="176" fontId="12" fillId="0" borderId="0" xfId="0" applyNumberFormat="1" applyFont="1" applyAlignment="1">
      <alignment horizontal="right" vertical="center"/>
    </xf>
    <xf numFmtId="43" fontId="12" fillId="0" borderId="9" xfId="3" applyNumberFormat="1" applyFont="1" applyFill="1" applyBorder="1" applyAlignment="1">
      <alignment horizontal="right" vertical="center"/>
    </xf>
    <xf numFmtId="187" fontId="13" fillId="0" borderId="12" xfId="0" applyNumberFormat="1" applyFont="1" applyBorder="1" applyAlignment="1">
      <alignment horizontal="right" vertical="center"/>
    </xf>
    <xf numFmtId="187" fontId="7" fillId="26" borderId="12" xfId="1" applyNumberFormat="1" applyFont="1" applyFill="1" applyBorder="1" applyAlignment="1">
      <alignment horizontal="right" vertical="center"/>
    </xf>
    <xf numFmtId="187" fontId="7" fillId="26" borderId="0" xfId="0" applyNumberFormat="1" applyFont="1" applyFill="1" applyAlignment="1">
      <alignment horizontal="right" vertical="center"/>
    </xf>
    <xf numFmtId="187" fontId="12" fillId="0" borderId="12" xfId="0" applyNumberFormat="1" applyFont="1" applyBorder="1" applyAlignment="1">
      <alignment horizontal="right" vertical="center"/>
    </xf>
    <xf numFmtId="187" fontId="12" fillId="0" borderId="0" xfId="0" applyNumberFormat="1" applyFont="1" applyAlignment="1">
      <alignment horizontal="right" vertical="center"/>
    </xf>
    <xf numFmtId="176" fontId="18" fillId="31" borderId="0" xfId="3" applyNumberFormat="1" applyFont="1" applyFill="1" applyBorder="1" applyAlignment="1">
      <alignment horizontal="right" vertical="center"/>
    </xf>
    <xf numFmtId="0" fontId="19" fillId="21" borderId="17" xfId="0" applyFont="1" applyFill="1" applyBorder="1">
      <alignment vertical="center"/>
    </xf>
    <xf numFmtId="176" fontId="20" fillId="21" borderId="17" xfId="0" applyNumberFormat="1" applyFont="1" applyFill="1" applyBorder="1">
      <alignment vertical="center"/>
    </xf>
    <xf numFmtId="176" fontId="20" fillId="21" borderId="6" xfId="0" applyNumberFormat="1" applyFont="1" applyFill="1" applyBorder="1">
      <alignment vertical="center"/>
    </xf>
    <xf numFmtId="9" fontId="20" fillId="21" borderId="6" xfId="3" applyFont="1" applyFill="1" applyBorder="1" applyAlignment="1">
      <alignment horizontal="center" vertical="center"/>
    </xf>
    <xf numFmtId="176" fontId="20" fillId="21" borderId="10" xfId="0" applyNumberFormat="1" applyFont="1" applyFill="1" applyBorder="1">
      <alignment vertical="center"/>
    </xf>
    <xf numFmtId="176" fontId="2" fillId="0" borderId="0" xfId="0" applyNumberFormat="1" applyFont="1">
      <alignment vertical="center"/>
    </xf>
    <xf numFmtId="3" fontId="21" fillId="0" borderId="0" xfId="0" applyNumberFormat="1" applyFont="1" applyAlignment="1">
      <alignment wrapText="1"/>
    </xf>
    <xf numFmtId="9" fontId="13" fillId="0" borderId="0" xfId="3" applyFont="1" applyFill="1" applyAlignment="1">
      <alignment horizontal="right" vertical="center"/>
    </xf>
    <xf numFmtId="9" fontId="2" fillId="0" borderId="0" xfId="3" applyFont="1" applyFill="1" applyBorder="1" applyAlignment="1">
      <alignment vertical="center"/>
    </xf>
    <xf numFmtId="176" fontId="12" fillId="0" borderId="0" xfId="1" applyNumberFormat="1" applyFont="1" applyAlignment="1">
      <alignment vertical="center"/>
    </xf>
    <xf numFmtId="181" fontId="21" fillId="0" borderId="0" xfId="0" applyNumberFormat="1" applyFont="1" applyAlignment="1">
      <alignment wrapText="1"/>
    </xf>
    <xf numFmtId="9" fontId="12" fillId="0" borderId="0" xfId="3" applyFont="1" applyFill="1" applyBorder="1" applyAlignment="1">
      <alignment vertical="center"/>
    </xf>
    <xf numFmtId="176" fontId="12" fillId="0" borderId="0" xfId="1" applyNumberFormat="1" applyFont="1" applyFill="1" applyBorder="1" applyAlignment="1">
      <alignment vertical="center"/>
    </xf>
    <xf numFmtId="0" fontId="12" fillId="0" borderId="19" xfId="0" applyFont="1" applyBorder="1">
      <alignment vertical="center"/>
    </xf>
    <xf numFmtId="176" fontId="12" fillId="0" borderId="19" xfId="0" applyNumberFormat="1" applyFont="1" applyBorder="1">
      <alignment vertical="center"/>
    </xf>
    <xf numFmtId="9" fontId="13" fillId="0" borderId="19" xfId="3" applyFont="1" applyFill="1" applyBorder="1" applyAlignment="1">
      <alignment horizontal="right" vertical="center"/>
    </xf>
    <xf numFmtId="176" fontId="12" fillId="0" borderId="20" xfId="0" applyNumberFormat="1" applyFont="1" applyBorder="1">
      <alignment vertical="center"/>
    </xf>
    <xf numFmtId="176" fontId="12" fillId="0" borderId="2" xfId="0" applyNumberFormat="1" applyFont="1" applyBorder="1">
      <alignment vertical="center"/>
    </xf>
    <xf numFmtId="176" fontId="13" fillId="0" borderId="2" xfId="3" applyNumberFormat="1" applyFont="1" applyFill="1" applyBorder="1" applyAlignment="1">
      <alignment horizontal="right" vertical="center"/>
    </xf>
    <xf numFmtId="176" fontId="12" fillId="0" borderId="16" xfId="0" applyNumberFormat="1" applyFont="1" applyBorder="1">
      <alignment vertical="center"/>
    </xf>
    <xf numFmtId="179" fontId="12" fillId="0" borderId="16" xfId="0" applyNumberFormat="1" applyFont="1" applyBorder="1">
      <alignment vertical="center"/>
    </xf>
    <xf numFmtId="9" fontId="13" fillId="0" borderId="16" xfId="3" applyFont="1" applyFill="1" applyBorder="1" applyAlignment="1">
      <alignment horizontal="right" vertical="center"/>
    </xf>
    <xf numFmtId="176" fontId="13" fillId="0" borderId="16" xfId="0" applyNumberFormat="1" applyFont="1" applyBorder="1" applyAlignment="1">
      <alignment horizontal="right" vertical="center"/>
    </xf>
    <xf numFmtId="179" fontId="12" fillId="0" borderId="21" xfId="0" applyNumberFormat="1" applyFont="1" applyBorder="1">
      <alignment vertical="center"/>
    </xf>
    <xf numFmtId="176" fontId="13" fillId="0" borderId="0" xfId="3" applyNumberFormat="1" applyFont="1" applyFill="1" applyAlignment="1">
      <alignment horizontal="right" vertical="center"/>
    </xf>
    <xf numFmtId="176" fontId="12" fillId="0" borderId="22" xfId="1" applyNumberFormat="1" applyFont="1" applyBorder="1" applyAlignment="1">
      <alignment vertical="center"/>
    </xf>
    <xf numFmtId="179" fontId="12" fillId="0" borderId="19" xfId="0" applyNumberFormat="1" applyFont="1" applyBorder="1">
      <alignment vertical="center"/>
    </xf>
    <xf numFmtId="179" fontId="12" fillId="0" borderId="20" xfId="0" applyNumberFormat="1" applyFont="1" applyBorder="1">
      <alignment vertical="center"/>
    </xf>
    <xf numFmtId="176" fontId="12" fillId="0" borderId="23" xfId="1" applyNumberFormat="1" applyFont="1" applyBorder="1" applyAlignment="1">
      <alignment vertical="center"/>
    </xf>
    <xf numFmtId="176" fontId="12" fillId="0" borderId="2" xfId="1" applyNumberFormat="1" applyFont="1" applyFill="1" applyBorder="1" applyAlignment="1">
      <alignment vertical="center"/>
    </xf>
    <xf numFmtId="176" fontId="12" fillId="0" borderId="24" xfId="1" applyNumberFormat="1" applyFont="1" applyBorder="1" applyAlignment="1">
      <alignment vertical="center"/>
    </xf>
    <xf numFmtId="176" fontId="12" fillId="0" borderId="16" xfId="1" applyNumberFormat="1" applyFont="1" applyFill="1" applyBorder="1" applyAlignment="1">
      <alignment vertical="center"/>
    </xf>
    <xf numFmtId="176" fontId="12" fillId="0" borderId="21" xfId="1" applyNumberFormat="1" applyFont="1" applyFill="1" applyBorder="1" applyAlignment="1">
      <alignment vertical="center"/>
    </xf>
    <xf numFmtId="9" fontId="20" fillId="21" borderId="17" xfId="3" applyFont="1" applyFill="1" applyBorder="1" applyAlignment="1">
      <alignment vertical="center"/>
    </xf>
    <xf numFmtId="9" fontId="20" fillId="21" borderId="6" xfId="3" applyFont="1" applyFill="1" applyBorder="1" applyAlignment="1">
      <alignment vertical="center"/>
    </xf>
    <xf numFmtId="9" fontId="12" fillId="0" borderId="19" xfId="3" applyFont="1" applyFill="1" applyBorder="1" applyAlignment="1">
      <alignment vertical="center"/>
    </xf>
    <xf numFmtId="9" fontId="12" fillId="0" borderId="16" xfId="3" applyFont="1" applyFill="1" applyBorder="1" applyAlignment="1">
      <alignment vertical="center"/>
    </xf>
    <xf numFmtId="9" fontId="12" fillId="0" borderId="0" xfId="3" applyFont="1" applyFill="1" applyAlignment="1">
      <alignment vertical="center"/>
    </xf>
    <xf numFmtId="9" fontId="20" fillId="21" borderId="10" xfId="3" applyFont="1" applyFill="1" applyBorder="1" applyAlignment="1">
      <alignment vertical="center"/>
    </xf>
    <xf numFmtId="176" fontId="2" fillId="0" borderId="0" xfId="0" applyNumberFormat="1" applyFont="1" applyAlignment="1">
      <alignment horizontal="center" vertical="center"/>
    </xf>
    <xf numFmtId="9" fontId="12" fillId="0" borderId="19" xfId="3" applyFont="1" applyFill="1" applyBorder="1" applyAlignment="1">
      <alignment horizontal="center" vertical="center"/>
    </xf>
    <xf numFmtId="9" fontId="12" fillId="0" borderId="20" xfId="3" applyFont="1" applyFill="1" applyBorder="1" applyAlignment="1">
      <alignment vertical="center"/>
    </xf>
    <xf numFmtId="9" fontId="12" fillId="0" borderId="2" xfId="3" applyFont="1" applyFill="1" applyBorder="1" applyAlignment="1">
      <alignment vertical="center"/>
    </xf>
    <xf numFmtId="9" fontId="13" fillId="0" borderId="2" xfId="3" applyFont="1" applyFill="1" applyBorder="1" applyAlignment="1">
      <alignment horizontal="right" vertical="center"/>
    </xf>
    <xf numFmtId="9" fontId="13" fillId="0" borderId="16" xfId="3" applyFont="1" applyFill="1" applyBorder="1" applyAlignment="1">
      <alignment horizontal="center" vertical="center"/>
    </xf>
    <xf numFmtId="9" fontId="12" fillId="0" borderId="21" xfId="3" applyFont="1" applyFill="1" applyBorder="1" applyAlignment="1">
      <alignment vertical="center"/>
    </xf>
    <xf numFmtId="9" fontId="13" fillId="0" borderId="0" xfId="3" applyFont="1" applyFill="1" applyAlignment="1">
      <alignment horizontal="center" vertical="center"/>
    </xf>
    <xf numFmtId="9" fontId="12" fillId="0" borderId="0" xfId="3" applyFont="1" applyFill="1" applyAlignment="1">
      <alignment horizontal="center" vertical="center"/>
    </xf>
    <xf numFmtId="176" fontId="12" fillId="0" borderId="0" xfId="1" applyNumberFormat="1" applyFont="1" applyFill="1" applyBorder="1" applyAlignment="1">
      <alignment horizontal="center" vertical="center"/>
    </xf>
    <xf numFmtId="9" fontId="13" fillId="0" borderId="19" xfId="3" applyFont="1" applyFill="1" applyBorder="1" applyAlignment="1">
      <alignment horizontal="center" vertical="center"/>
    </xf>
    <xf numFmtId="176" fontId="12" fillId="0" borderId="0" xfId="1" applyNumberFormat="1" applyFont="1" applyFill="1" applyAlignment="1">
      <alignment horizontal="center" vertical="center"/>
    </xf>
    <xf numFmtId="182" fontId="12" fillId="0" borderId="0" xfId="3" applyNumberFormat="1" applyFont="1" applyFill="1" applyBorder="1" applyAlignment="1">
      <alignment vertical="center"/>
    </xf>
    <xf numFmtId="43" fontId="20" fillId="21" borderId="10" xfId="3" applyNumberFormat="1" applyFont="1" applyFill="1" applyBorder="1" applyAlignment="1">
      <alignment vertical="center"/>
    </xf>
    <xf numFmtId="9" fontId="22" fillId="0" borderId="0" xfId="3" applyFont="1" applyFill="1" applyBorder="1" applyAlignment="1">
      <alignment vertical="center"/>
    </xf>
    <xf numFmtId="176" fontId="22" fillId="0" borderId="0" xfId="0" applyNumberFormat="1" applyFont="1">
      <alignment vertical="center"/>
    </xf>
    <xf numFmtId="43" fontId="22" fillId="0" borderId="0" xfId="0" applyNumberFormat="1" applyFont="1">
      <alignment vertical="center"/>
    </xf>
    <xf numFmtId="176" fontId="13" fillId="0" borderId="0" xfId="1" applyNumberFormat="1" applyFont="1" applyFill="1" applyBorder="1" applyAlignment="1">
      <alignment horizontal="right" vertical="center"/>
    </xf>
    <xf numFmtId="43" fontId="13" fillId="0" borderId="0" xfId="1" applyFont="1" applyFill="1" applyBorder="1" applyAlignment="1">
      <alignment horizontal="right" vertical="center"/>
    </xf>
    <xf numFmtId="43" fontId="12" fillId="0" borderId="19" xfId="0" applyNumberFormat="1" applyFont="1" applyBorder="1">
      <alignment vertical="center"/>
    </xf>
    <xf numFmtId="182" fontId="13" fillId="0" borderId="23" xfId="3" applyNumberFormat="1" applyFont="1" applyFill="1" applyBorder="1" applyAlignment="1">
      <alignment horizontal="right" vertical="center"/>
    </xf>
    <xf numFmtId="182" fontId="13" fillId="0" borderId="0" xfId="3" applyNumberFormat="1" applyFont="1" applyFill="1" applyBorder="1" applyAlignment="1">
      <alignment horizontal="right" vertical="center"/>
    </xf>
    <xf numFmtId="182" fontId="12" fillId="0" borderId="24" xfId="0" applyNumberFormat="1" applyFont="1" applyBorder="1">
      <alignment vertical="center"/>
    </xf>
    <xf numFmtId="182" fontId="12" fillId="0" borderId="16" xfId="0" applyNumberFormat="1" applyFont="1" applyBorder="1">
      <alignment vertical="center"/>
    </xf>
    <xf numFmtId="43" fontId="12" fillId="0" borderId="16" xfId="1" applyFont="1" applyFill="1" applyBorder="1" applyAlignment="1">
      <alignment vertical="center"/>
    </xf>
    <xf numFmtId="181" fontId="13" fillId="0" borderId="0" xfId="3" applyNumberFormat="1" applyFont="1" applyFill="1" applyBorder="1" applyAlignment="1">
      <alignment horizontal="right" vertical="center"/>
    </xf>
    <xf numFmtId="0" fontId="23" fillId="0" borderId="0" xfId="0" applyFont="1" applyAlignment="1">
      <alignment vertical="center" wrapText="1"/>
    </xf>
    <xf numFmtId="0" fontId="24" fillId="0" borderId="0" xfId="0" applyFont="1" applyAlignment="1">
      <alignment vertical="center" wrapText="1"/>
    </xf>
    <xf numFmtId="10" fontId="20" fillId="21" borderId="10" xfId="3" applyNumberFormat="1" applyFont="1" applyFill="1" applyBorder="1" applyAlignment="1">
      <alignment vertical="center"/>
    </xf>
    <xf numFmtId="187" fontId="20" fillId="21" borderId="17" xfId="0" applyNumberFormat="1" applyFont="1" applyFill="1" applyBorder="1">
      <alignment vertical="center"/>
    </xf>
    <xf numFmtId="187" fontId="20" fillId="21" borderId="6" xfId="0" applyNumberFormat="1" applyFont="1" applyFill="1" applyBorder="1">
      <alignment vertical="center"/>
    </xf>
    <xf numFmtId="176" fontId="13" fillId="0" borderId="0" xfId="1" applyNumberFormat="1" applyFont="1" applyFill="1" applyAlignment="1">
      <alignment horizontal="right" vertical="center"/>
    </xf>
    <xf numFmtId="9" fontId="12" fillId="0" borderId="22" xfId="3" applyFont="1" applyFill="1" applyBorder="1" applyAlignment="1">
      <alignment vertical="center"/>
    </xf>
    <xf numFmtId="9" fontId="12" fillId="0" borderId="19" xfId="3" applyFont="1" applyBorder="1" applyAlignment="1">
      <alignment vertical="center"/>
    </xf>
    <xf numFmtId="9" fontId="12" fillId="0" borderId="20" xfId="3" applyFont="1" applyBorder="1" applyAlignment="1">
      <alignment vertical="center"/>
    </xf>
    <xf numFmtId="181" fontId="12" fillId="0" borderId="22" xfId="3" applyNumberFormat="1" applyFont="1" applyFill="1" applyBorder="1" applyAlignment="1">
      <alignment vertical="center"/>
    </xf>
    <xf numFmtId="181" fontId="12" fillId="0" borderId="19" xfId="3" applyNumberFormat="1" applyFont="1" applyFill="1" applyBorder="1" applyAlignment="1">
      <alignment vertical="center"/>
    </xf>
    <xf numFmtId="9" fontId="12" fillId="0" borderId="23" xfId="3" applyFont="1" applyFill="1" applyBorder="1" applyAlignment="1">
      <alignment vertical="center"/>
    </xf>
    <xf numFmtId="9" fontId="12" fillId="0" borderId="0" xfId="3" applyFont="1" applyBorder="1" applyAlignment="1">
      <alignment vertical="center"/>
    </xf>
    <xf numFmtId="9" fontId="12" fillId="0" borderId="2" xfId="3" applyFont="1" applyBorder="1" applyAlignment="1">
      <alignment vertical="center"/>
    </xf>
    <xf numFmtId="181" fontId="12" fillId="0" borderId="23" xfId="3" applyNumberFormat="1" applyFont="1" applyFill="1" applyBorder="1" applyAlignment="1">
      <alignment vertical="center"/>
    </xf>
    <xf numFmtId="181" fontId="12" fillId="0" borderId="0" xfId="3" applyNumberFormat="1" applyFont="1" applyFill="1" applyBorder="1" applyAlignment="1">
      <alignment vertical="center"/>
    </xf>
    <xf numFmtId="9" fontId="13" fillId="0" borderId="23" xfId="3" applyFont="1" applyFill="1" applyBorder="1" applyAlignment="1">
      <alignment horizontal="right" vertical="center"/>
    </xf>
    <xf numFmtId="9" fontId="12" fillId="0" borderId="24" xfId="3" applyFont="1" applyFill="1" applyBorder="1" applyAlignment="1">
      <alignment vertical="center"/>
    </xf>
    <xf numFmtId="9" fontId="12" fillId="0" borderId="16" xfId="3" applyFont="1" applyBorder="1" applyAlignment="1">
      <alignment vertical="center"/>
    </xf>
    <xf numFmtId="181" fontId="13" fillId="0" borderId="0" xfId="3" applyNumberFormat="1" applyFont="1" applyFill="1" applyAlignment="1">
      <alignment horizontal="right" vertical="center"/>
    </xf>
    <xf numFmtId="43" fontId="12" fillId="0" borderId="0" xfId="3" applyNumberFormat="1" applyFont="1" applyFill="1" applyBorder="1" applyAlignment="1">
      <alignment vertical="center"/>
    </xf>
    <xf numFmtId="43" fontId="22" fillId="0" borderId="0" xfId="3" applyNumberFormat="1" applyFont="1" applyFill="1" applyBorder="1" applyAlignment="1">
      <alignment vertical="center"/>
    </xf>
    <xf numFmtId="43" fontId="13" fillId="0" borderId="0" xfId="1" applyFont="1" applyFill="1" applyAlignment="1">
      <alignment horizontal="right" vertical="center"/>
    </xf>
    <xf numFmtId="43" fontId="13" fillId="0" borderId="0" xfId="3" applyNumberFormat="1" applyFont="1" applyFill="1" applyAlignment="1">
      <alignment horizontal="right" vertical="center"/>
    </xf>
    <xf numFmtId="43" fontId="12" fillId="0" borderId="20" xfId="3" applyNumberFormat="1" applyFont="1" applyBorder="1" applyAlignment="1">
      <alignment vertical="center"/>
    </xf>
    <xf numFmtId="43" fontId="12" fillId="0" borderId="19" xfId="3" applyNumberFormat="1" applyFont="1" applyBorder="1" applyAlignment="1">
      <alignment vertical="center"/>
    </xf>
    <xf numFmtId="43" fontId="12" fillId="0" borderId="2" xfId="3" applyNumberFormat="1" applyFont="1" applyBorder="1" applyAlignment="1">
      <alignment vertical="center"/>
    </xf>
    <xf numFmtId="43" fontId="12" fillId="0" borderId="0" xfId="3" applyNumberFormat="1" applyFont="1" applyBorder="1" applyAlignment="1">
      <alignment vertical="center"/>
    </xf>
    <xf numFmtId="43" fontId="12" fillId="0" borderId="16" xfId="3" applyNumberFormat="1" applyFont="1" applyBorder="1" applyAlignment="1">
      <alignment vertical="center"/>
    </xf>
    <xf numFmtId="9" fontId="7" fillId="0" borderId="0" xfId="3" applyFont="1" applyFill="1" applyBorder="1" applyAlignment="1">
      <alignment horizontal="right" vertical="center"/>
    </xf>
    <xf numFmtId="176" fontId="7" fillId="0" borderId="0" xfId="0" applyNumberFormat="1" applyFont="1" applyAlignment="1">
      <alignment horizontal="right" vertical="center"/>
    </xf>
    <xf numFmtId="176" fontId="7" fillId="0" borderId="0" xfId="1" applyNumberFormat="1" applyFont="1" applyFill="1" applyBorder="1" applyAlignment="1">
      <alignment horizontal="right" vertical="center"/>
    </xf>
    <xf numFmtId="176" fontId="7" fillId="0" borderId="0" xfId="3" applyNumberFormat="1" applyFont="1" applyFill="1" applyBorder="1" applyAlignment="1">
      <alignment horizontal="right" vertical="center"/>
    </xf>
    <xf numFmtId="9" fontId="7" fillId="0" borderId="0" xfId="3" applyFont="1" applyFill="1" applyBorder="1" applyAlignment="1">
      <alignment horizontal="center" vertical="center"/>
    </xf>
    <xf numFmtId="43" fontId="7" fillId="0" borderId="0" xfId="3" applyNumberFormat="1" applyFont="1" applyFill="1" applyBorder="1" applyAlignment="1">
      <alignment horizontal="right" vertical="center"/>
    </xf>
    <xf numFmtId="187" fontId="7" fillId="0" borderId="0" xfId="1" applyNumberFormat="1" applyFont="1" applyFill="1" applyBorder="1" applyAlignment="1">
      <alignment horizontal="right" vertical="center"/>
    </xf>
    <xf numFmtId="187" fontId="7" fillId="0" borderId="0" xfId="0" applyNumberFormat="1" applyFont="1" applyAlignment="1">
      <alignment horizontal="right" vertical="center"/>
    </xf>
    <xf numFmtId="189" fontId="7" fillId="0" borderId="0" xfId="3" applyNumberFormat="1" applyFont="1" applyFill="1" applyBorder="1" applyAlignment="1">
      <alignment horizontal="right" vertical="center"/>
    </xf>
    <xf numFmtId="9" fontId="3" fillId="0" borderId="0" xfId="3" applyFont="1" applyFill="1" applyBorder="1" applyAlignment="1">
      <alignment horizontal="center" vertical="center"/>
    </xf>
    <xf numFmtId="43" fontId="3" fillId="0" borderId="0" xfId="3" applyNumberFormat="1" applyFont="1" applyFill="1" applyBorder="1" applyAlignment="1">
      <alignment horizontal="center" vertical="center"/>
    </xf>
    <xf numFmtId="176" fontId="3" fillId="0" borderId="0" xfId="0" applyNumberFormat="1" applyFont="1">
      <alignment vertical="center"/>
    </xf>
    <xf numFmtId="0" fontId="7" fillId="0" borderId="0" xfId="0" applyFont="1" applyAlignment="1">
      <alignment horizontal="left" vertical="center"/>
    </xf>
    <xf numFmtId="180" fontId="12" fillId="0" borderId="0" xfId="0" applyNumberFormat="1" applyFont="1">
      <alignment vertical="center"/>
    </xf>
    <xf numFmtId="0" fontId="12" fillId="0" borderId="0" xfId="0" applyFont="1" applyFill="1" applyAlignment="1">
      <alignment vertical="center"/>
    </xf>
    <xf numFmtId="43" fontId="12" fillId="0" borderId="0" xfId="0" applyNumberFormat="1" applyFont="1" applyFill="1" applyAlignment="1">
      <alignment vertical="center"/>
    </xf>
    <xf numFmtId="179" fontId="12" fillId="0" borderId="0" xfId="0" applyNumberFormat="1" applyFont="1" applyFill="1" applyAlignment="1"/>
    <xf numFmtId="0" fontId="25" fillId="0" borderId="0" xfId="0" applyFont="1" applyFill="1" applyAlignment="1">
      <alignment vertical="center"/>
    </xf>
    <xf numFmtId="0" fontId="26" fillId="0" borderId="0" xfId="0" applyFont="1" applyFill="1" applyAlignment="1">
      <alignment vertical="center"/>
    </xf>
    <xf numFmtId="0" fontId="15" fillId="0" borderId="0" xfId="0" applyFont="1" applyFill="1" applyAlignment="1"/>
    <xf numFmtId="0" fontId="12" fillId="0" borderId="0" xfId="0" applyFont="1" applyAlignment="1">
      <alignment vertical="center"/>
    </xf>
    <xf numFmtId="0" fontId="12" fillId="0" borderId="0" xfId="0" applyFont="1" applyFill="1" applyAlignment="1"/>
    <xf numFmtId="43" fontId="12" fillId="0" borderId="0" xfId="0" applyNumberFormat="1" applyFont="1" applyAlignment="1">
      <alignment vertical="center"/>
    </xf>
    <xf numFmtId="176" fontId="12" fillId="0" borderId="0" xfId="0" applyNumberFormat="1" applyFont="1" applyAlignment="1">
      <alignment vertical="center"/>
    </xf>
    <xf numFmtId="0" fontId="19" fillId="0" borderId="0" xfId="0" applyFont="1" applyAlignment="1">
      <alignment vertical="center"/>
    </xf>
    <xf numFmtId="179" fontId="12" fillId="0" borderId="0" xfId="0" applyNumberFormat="1" applyFont="1" applyAlignment="1">
      <alignment vertical="center"/>
    </xf>
    <xf numFmtId="176" fontId="16" fillId="0" borderId="0" xfId="0" applyNumberFormat="1" applyFont="1" applyFill="1" applyAlignment="1">
      <alignment vertical="center"/>
    </xf>
    <xf numFmtId="9" fontId="25" fillId="0" borderId="0" xfId="3" applyFont="1" applyFill="1" applyBorder="1" applyAlignment="1">
      <alignment horizontal="right" vertical="center"/>
    </xf>
    <xf numFmtId="0" fontId="7" fillId="37" borderId="12" xfId="0" applyFont="1" applyFill="1" applyBorder="1" applyAlignment="1">
      <alignment horizontal="center" vertical="center"/>
    </xf>
    <xf numFmtId="0" fontId="7" fillId="37" borderId="12" xfId="0" applyFont="1" applyFill="1" applyBorder="1" applyAlignment="1">
      <alignment vertical="center"/>
    </xf>
    <xf numFmtId="0" fontId="7" fillId="32" borderId="0" xfId="0" applyFont="1" applyFill="1" applyBorder="1" applyAlignment="1">
      <alignment horizontal="center" vertical="center" wrapText="1"/>
    </xf>
    <xf numFmtId="0" fontId="7" fillId="28" borderId="0" xfId="0" applyFont="1" applyFill="1" applyBorder="1" applyAlignment="1">
      <alignment horizontal="center" vertical="center" wrapText="1"/>
    </xf>
    <xf numFmtId="0" fontId="25" fillId="0" borderId="12" xfId="0" applyFont="1" applyFill="1" applyBorder="1" applyAlignment="1">
      <alignment horizontal="left" vertical="center" indent="2"/>
    </xf>
    <xf numFmtId="176" fontId="25" fillId="12" borderId="12" xfId="0" applyNumberFormat="1" applyFont="1" applyFill="1" applyBorder="1" applyAlignment="1">
      <alignment horizontal="right" vertical="center"/>
    </xf>
    <xf numFmtId="176" fontId="25" fillId="0" borderId="0" xfId="0" applyNumberFormat="1" applyFont="1" applyFill="1" applyBorder="1" applyAlignment="1">
      <alignment horizontal="right" vertical="center"/>
    </xf>
    <xf numFmtId="9" fontId="25" fillId="0" borderId="0" xfId="3" applyFont="1" applyFill="1" applyBorder="1" applyAlignment="1">
      <alignment horizontal="center" vertical="center"/>
    </xf>
    <xf numFmtId="176" fontId="25" fillId="12" borderId="0" xfId="0" applyNumberFormat="1" applyFont="1" applyFill="1" applyBorder="1" applyAlignment="1">
      <alignment horizontal="right" vertical="center"/>
    </xf>
    <xf numFmtId="176" fontId="25" fillId="0" borderId="0" xfId="3" applyNumberFormat="1" applyFont="1" applyFill="1" applyBorder="1" applyAlignment="1">
      <alignment horizontal="right" vertical="center"/>
    </xf>
    <xf numFmtId="176" fontId="25" fillId="0" borderId="9" xfId="3" applyNumberFormat="1" applyFont="1" applyFill="1" applyBorder="1" applyAlignment="1">
      <alignment horizontal="right" vertical="center"/>
    </xf>
    <xf numFmtId="0" fontId="26" fillId="38" borderId="12" xfId="0" applyFont="1" applyFill="1" applyBorder="1" applyAlignment="1">
      <alignment horizontal="left" vertical="center" indent="1"/>
    </xf>
    <xf numFmtId="176" fontId="26" fillId="38" borderId="12" xfId="0" applyNumberFormat="1" applyFont="1" applyFill="1" applyBorder="1" applyAlignment="1">
      <alignment horizontal="right" vertical="center"/>
    </xf>
    <xf numFmtId="176" fontId="26" fillId="38" borderId="0" xfId="0" applyNumberFormat="1" applyFont="1" applyFill="1" applyBorder="1" applyAlignment="1">
      <alignment horizontal="right" vertical="center"/>
    </xf>
    <xf numFmtId="9" fontId="26" fillId="38" borderId="0" xfId="3" applyFont="1" applyFill="1" applyBorder="1" applyAlignment="1">
      <alignment horizontal="center" vertical="center"/>
    </xf>
    <xf numFmtId="176" fontId="26" fillId="38" borderId="9" xfId="3" applyNumberFormat="1" applyFont="1" applyFill="1" applyBorder="1" applyAlignment="1">
      <alignment horizontal="right" vertical="center"/>
    </xf>
    <xf numFmtId="176" fontId="26" fillId="38" borderId="0" xfId="3" applyNumberFormat="1" applyFont="1" applyFill="1" applyBorder="1" applyAlignment="1">
      <alignment horizontal="right" vertical="center"/>
    </xf>
    <xf numFmtId="0" fontId="25" fillId="0" borderId="12" xfId="0" applyFont="1" applyFill="1" applyBorder="1" applyAlignment="1">
      <alignment horizontal="left" vertical="center" indent="3"/>
    </xf>
    <xf numFmtId="176" fontId="7" fillId="24" borderId="0" xfId="0" applyNumberFormat="1" applyFont="1" applyFill="1" applyBorder="1" applyAlignment="1">
      <alignment horizontal="right" vertical="center"/>
    </xf>
    <xf numFmtId="183" fontId="25" fillId="0" borderId="0" xfId="0" applyNumberFormat="1" applyFont="1" applyFill="1" applyBorder="1" applyAlignment="1">
      <alignment horizontal="right" vertical="center"/>
    </xf>
    <xf numFmtId="183" fontId="25" fillId="12" borderId="0" xfId="0" applyNumberFormat="1" applyFont="1" applyFill="1" applyBorder="1" applyAlignment="1">
      <alignment horizontal="right" vertical="center"/>
    </xf>
    <xf numFmtId="176" fontId="18" fillId="31" borderId="0" xfId="0" applyNumberFormat="1" applyFont="1" applyFill="1" applyBorder="1" applyAlignment="1">
      <alignment horizontal="right" vertical="center"/>
    </xf>
    <xf numFmtId="9" fontId="19" fillId="0" borderId="0" xfId="0" applyNumberFormat="1" applyFont="1" applyAlignment="1">
      <alignment vertical="center"/>
    </xf>
    <xf numFmtId="9" fontId="26" fillId="38" borderId="0" xfId="3" applyFont="1" applyFill="1" applyBorder="1" applyAlignment="1">
      <alignment horizontal="right" vertical="center"/>
    </xf>
    <xf numFmtId="0" fontId="18" fillId="39" borderId="12" xfId="0" applyFont="1" applyFill="1" applyBorder="1" applyAlignment="1">
      <alignment horizontal="left" vertical="center" indent="1"/>
    </xf>
    <xf numFmtId="176" fontId="18" fillId="39" borderId="12" xfId="0" applyNumberFormat="1" applyFont="1" applyFill="1" applyBorder="1" applyAlignment="1">
      <alignment horizontal="right" vertical="center"/>
    </xf>
    <xf numFmtId="176" fontId="18" fillId="39" borderId="0" xfId="0" applyNumberFormat="1" applyFont="1" applyFill="1" applyBorder="1" applyAlignment="1">
      <alignment horizontal="right" vertical="center"/>
    </xf>
    <xf numFmtId="9" fontId="18" fillId="39" borderId="0" xfId="3" applyFont="1" applyFill="1" applyBorder="1" applyAlignment="1">
      <alignment horizontal="right" vertical="center"/>
    </xf>
    <xf numFmtId="176" fontId="18" fillId="39" borderId="9" xfId="3" applyNumberFormat="1" applyFont="1" applyFill="1" applyBorder="1" applyAlignment="1">
      <alignment horizontal="right" vertical="center"/>
    </xf>
    <xf numFmtId="0" fontId="7" fillId="37" borderId="12" xfId="0" applyFont="1" applyFill="1" applyBorder="1" applyAlignment="1">
      <alignment horizontal="left" vertical="center"/>
    </xf>
    <xf numFmtId="176" fontId="7" fillId="37" borderId="12" xfId="1" applyNumberFormat="1" applyFont="1" applyFill="1" applyBorder="1" applyAlignment="1">
      <alignment horizontal="right" vertical="center"/>
    </xf>
    <xf numFmtId="176" fontId="7" fillId="37" borderId="0" xfId="1" applyNumberFormat="1" applyFont="1" applyFill="1" applyBorder="1" applyAlignment="1">
      <alignment horizontal="right" vertical="center"/>
    </xf>
    <xf numFmtId="9" fontId="7" fillId="37" borderId="0" xfId="3" applyFont="1" applyFill="1" applyBorder="1" applyAlignment="1">
      <alignment horizontal="center" vertical="center"/>
    </xf>
    <xf numFmtId="176" fontId="7" fillId="37" borderId="0" xfId="0" applyNumberFormat="1" applyFont="1" applyFill="1" applyBorder="1" applyAlignment="1">
      <alignment horizontal="right" vertical="center"/>
    </xf>
    <xf numFmtId="176" fontId="7" fillId="37" borderId="9" xfId="1" applyNumberFormat="1" applyFont="1" applyFill="1" applyBorder="1" applyAlignment="1">
      <alignment horizontal="right" vertical="center"/>
    </xf>
    <xf numFmtId="0" fontId="12" fillId="0" borderId="12" xfId="0" applyFont="1" applyFill="1" applyBorder="1" applyAlignment="1">
      <alignment horizontal="left" vertical="center" indent="2"/>
    </xf>
    <xf numFmtId="0" fontId="19" fillId="21" borderId="17" xfId="0" applyNumberFormat="1" applyFont="1" applyFill="1" applyBorder="1" applyAlignment="1">
      <alignment vertical="center"/>
    </xf>
    <xf numFmtId="183" fontId="20" fillId="21" borderId="17" xfId="0" applyNumberFormat="1" applyFont="1" applyFill="1" applyBorder="1" applyAlignment="1">
      <alignment vertical="center"/>
    </xf>
    <xf numFmtId="183" fontId="20" fillId="21" borderId="6" xfId="0" applyNumberFormat="1" applyFont="1" applyFill="1" applyBorder="1" applyAlignment="1">
      <alignment vertical="center"/>
    </xf>
    <xf numFmtId="176" fontId="20" fillId="21" borderId="10" xfId="0" applyNumberFormat="1" applyFont="1" applyFill="1" applyBorder="1" applyAlignment="1">
      <alignment vertical="center"/>
    </xf>
    <xf numFmtId="176" fontId="20" fillId="21" borderId="17" xfId="0" applyNumberFormat="1" applyFont="1" applyFill="1" applyBorder="1" applyAlignment="1">
      <alignment vertical="center"/>
    </xf>
    <xf numFmtId="176" fontId="20" fillId="21" borderId="6" xfId="0" applyNumberFormat="1" applyFont="1" applyFill="1" applyBorder="1" applyAlignment="1">
      <alignment vertical="center"/>
    </xf>
    <xf numFmtId="180" fontId="12" fillId="0" borderId="0" xfId="0" applyNumberFormat="1" applyFont="1" applyAlignment="1">
      <alignment vertical="center"/>
    </xf>
    <xf numFmtId="176" fontId="7" fillId="0" borderId="0" xfId="0" applyNumberFormat="1" applyFont="1" applyFill="1" applyBorder="1" applyAlignment="1">
      <alignment horizontal="right" vertical="center"/>
    </xf>
    <xf numFmtId="187" fontId="7" fillId="0" borderId="0" xfId="0" applyNumberFormat="1" applyFont="1" applyFill="1" applyBorder="1" applyAlignment="1">
      <alignment horizontal="right" vertical="center"/>
    </xf>
    <xf numFmtId="176" fontId="3" fillId="0" borderId="0" xfId="0" applyNumberFormat="1" applyFont="1" applyFill="1" applyBorder="1" applyAlignment="1">
      <alignment vertical="center"/>
    </xf>
    <xf numFmtId="0" fontId="7" fillId="0" borderId="0" xfId="0" applyFont="1" applyFill="1" applyBorder="1" applyAlignment="1">
      <alignment horizontal="left" vertical="center"/>
    </xf>
    <xf numFmtId="0" fontId="21" fillId="0" borderId="0" xfId="0" applyFont="1" applyAlignment="1">
      <alignment wrapText="1"/>
    </xf>
    <xf numFmtId="9" fontId="16" fillId="0" borderId="0" xfId="3" applyFont="1" applyFill="1" applyAlignment="1">
      <alignment vertical="center"/>
    </xf>
    <xf numFmtId="0" fontId="17" fillId="0" borderId="0" xfId="0" applyFont="1" applyBorder="1" applyAlignment="1">
      <alignment horizontal="center"/>
    </xf>
    <xf numFmtId="176" fontId="25" fillId="12" borderId="12" xfId="1" applyNumberFormat="1" applyFont="1" applyFill="1" applyBorder="1" applyAlignment="1">
      <alignment horizontal="right" vertical="center"/>
    </xf>
    <xf numFmtId="183" fontId="25" fillId="0" borderId="0" xfId="3" applyNumberFormat="1" applyFont="1" applyFill="1" applyBorder="1" applyAlignment="1">
      <alignment horizontal="right" vertical="center"/>
    </xf>
    <xf numFmtId="0" fontId="12" fillId="0" borderId="12" xfId="0" applyFont="1" applyFill="1" applyBorder="1" applyAlignment="1">
      <alignment horizontal="left" vertical="center" indent="3"/>
    </xf>
    <xf numFmtId="176" fontId="12" fillId="12" borderId="12" xfId="0" applyNumberFormat="1" applyFont="1" applyFill="1" applyBorder="1" applyAlignment="1">
      <alignment horizontal="right" vertical="center"/>
    </xf>
    <xf numFmtId="176" fontId="12" fillId="0" borderId="0" xfId="0" applyNumberFormat="1" applyFont="1" applyFill="1" applyBorder="1" applyAlignment="1">
      <alignment horizontal="right" vertical="center"/>
    </xf>
    <xf numFmtId="176" fontId="12" fillId="12" borderId="0" xfId="0" applyNumberFormat="1" applyFont="1" applyFill="1" applyBorder="1" applyAlignment="1">
      <alignment horizontal="right" vertical="center"/>
    </xf>
    <xf numFmtId="176" fontId="12" fillId="0" borderId="0" xfId="3" applyNumberFormat="1" applyFont="1" applyFill="1" applyBorder="1" applyAlignment="1">
      <alignment horizontal="right" vertical="center"/>
    </xf>
    <xf numFmtId="0" fontId="17" fillId="0" borderId="0" xfId="0" applyFont="1" applyFill="1" applyAlignment="1">
      <alignment horizontal="center"/>
    </xf>
    <xf numFmtId="176" fontId="25" fillId="0" borderId="12" xfId="0" applyNumberFormat="1" applyFont="1" applyFill="1" applyBorder="1" applyAlignment="1">
      <alignment horizontal="right" vertical="center"/>
    </xf>
    <xf numFmtId="0" fontId="25" fillId="39" borderId="12" xfId="0" applyFont="1" applyFill="1" applyBorder="1" applyAlignment="1">
      <alignment horizontal="left" vertical="center" indent="3"/>
    </xf>
    <xf numFmtId="9" fontId="7" fillId="37" borderId="0" xfId="3" applyFont="1" applyFill="1" applyBorder="1" applyAlignment="1">
      <alignment horizontal="right" vertical="center"/>
    </xf>
    <xf numFmtId="176" fontId="12" fillId="0" borderId="12" xfId="0" applyNumberFormat="1" applyFont="1" applyFill="1" applyBorder="1" applyAlignment="1">
      <alignment horizontal="right" vertical="center"/>
    </xf>
    <xf numFmtId="176" fontId="2" fillId="0" borderId="0" xfId="0" applyNumberFormat="1" applyFont="1" applyFill="1" applyBorder="1" applyAlignment="1">
      <alignment vertical="center"/>
    </xf>
    <xf numFmtId="0" fontId="27" fillId="0" borderId="0" xfId="0" applyFont="1">
      <alignment vertical="center"/>
    </xf>
    <xf numFmtId="0" fontId="27" fillId="0" borderId="12" xfId="0" applyFont="1" applyBorder="1" applyAlignment="1">
      <alignment horizontal="left" vertical="center" indent="2"/>
    </xf>
    <xf numFmtId="176" fontId="27" fillId="12" borderId="12" xfId="0" applyNumberFormat="1" applyFont="1" applyFill="1" applyBorder="1" applyAlignment="1">
      <alignment horizontal="right" vertical="center"/>
    </xf>
    <xf numFmtId="176" fontId="27" fillId="0" borderId="0" xfId="0" applyNumberFormat="1" applyFont="1" applyAlignment="1">
      <alignment horizontal="right" vertical="center"/>
    </xf>
    <xf numFmtId="9" fontId="27" fillId="0" borderId="0" xfId="3" applyFont="1" applyFill="1" applyBorder="1" applyAlignment="1">
      <alignment horizontal="right" vertical="center"/>
    </xf>
    <xf numFmtId="176" fontId="27" fillId="12" borderId="0" xfId="0" applyNumberFormat="1" applyFont="1" applyFill="1" applyAlignment="1">
      <alignment horizontal="right" vertical="center"/>
    </xf>
    <xf numFmtId="176" fontId="27" fillId="0" borderId="9" xfId="3" applyNumberFormat="1" applyFont="1" applyFill="1" applyBorder="1" applyAlignment="1">
      <alignment horizontal="right" vertical="center"/>
    </xf>
    <xf numFmtId="0" fontId="14" fillId="40" borderId="12" xfId="0" applyFont="1" applyFill="1" applyBorder="1" applyAlignment="1">
      <alignment horizontal="left" vertical="center" indent="1"/>
    </xf>
    <xf numFmtId="176" fontId="14" fillId="40" borderId="12" xfId="0" applyNumberFormat="1" applyFont="1" applyFill="1" applyBorder="1" applyAlignment="1">
      <alignment horizontal="right" vertical="center"/>
    </xf>
    <xf numFmtId="176" fontId="14" fillId="40" borderId="0" xfId="0" applyNumberFormat="1" applyFont="1" applyFill="1" applyAlignment="1">
      <alignment horizontal="right" vertical="center"/>
    </xf>
    <xf numFmtId="9" fontId="14" fillId="40" borderId="0" xfId="3" applyFont="1" applyFill="1" applyBorder="1" applyAlignment="1">
      <alignment horizontal="right" vertical="center"/>
    </xf>
    <xf numFmtId="176" fontId="14" fillId="40" borderId="9" xfId="3" applyNumberFormat="1" applyFont="1" applyFill="1" applyBorder="1" applyAlignment="1">
      <alignment horizontal="right" vertical="center"/>
    </xf>
    <xf numFmtId="176" fontId="27" fillId="12" borderId="12" xfId="1" applyNumberFormat="1" applyFont="1" applyFill="1" applyBorder="1" applyAlignment="1">
      <alignment horizontal="right" vertical="center"/>
    </xf>
    <xf numFmtId="0" fontId="27" fillId="0" borderId="12" xfId="0" applyFont="1" applyBorder="1" applyAlignment="1">
      <alignment horizontal="left" vertical="center" indent="3"/>
    </xf>
    <xf numFmtId="0" fontId="12" fillId="0" borderId="12" xfId="0" applyFont="1" applyBorder="1" applyAlignment="1">
      <alignment horizontal="left" vertical="center" indent="3"/>
    </xf>
    <xf numFmtId="176" fontId="12" fillId="12" borderId="0" xfId="0" applyNumberFormat="1" applyFont="1" applyFill="1" applyAlignment="1">
      <alignment horizontal="right" vertical="center"/>
    </xf>
    <xf numFmtId="176" fontId="12" fillId="0" borderId="9" xfId="3" applyNumberFormat="1" applyFont="1" applyFill="1" applyBorder="1" applyAlignment="1">
      <alignment horizontal="right" vertical="center"/>
    </xf>
    <xf numFmtId="10" fontId="12" fillId="0" borderId="0" xfId="3" applyNumberFormat="1" applyFont="1" applyAlignment="1">
      <alignment vertical="center"/>
    </xf>
    <xf numFmtId="176" fontId="27" fillId="12" borderId="0" xfId="1" applyNumberFormat="1" applyFont="1" applyFill="1" applyBorder="1" applyAlignment="1">
      <alignment horizontal="right" vertical="center"/>
    </xf>
    <xf numFmtId="9" fontId="27" fillId="12" borderId="12" xfId="3" applyFont="1" applyFill="1" applyBorder="1" applyAlignment="1">
      <alignment horizontal="right" vertical="center"/>
    </xf>
    <xf numFmtId="176" fontId="14" fillId="40" borderId="9" xfId="0" applyNumberFormat="1" applyFont="1" applyFill="1" applyBorder="1" applyAlignment="1">
      <alignment horizontal="right" vertical="center"/>
    </xf>
    <xf numFmtId="9" fontId="14" fillId="40" borderId="12" xfId="3" applyFont="1" applyFill="1" applyBorder="1" applyAlignment="1">
      <alignment horizontal="right" vertical="center"/>
    </xf>
    <xf numFmtId="183" fontId="27" fillId="12" borderId="0" xfId="0" applyNumberFormat="1" applyFont="1" applyFill="1" applyAlignment="1">
      <alignment horizontal="right" vertical="center"/>
    </xf>
    <xf numFmtId="183" fontId="27" fillId="0" borderId="9" xfId="3" applyNumberFormat="1" applyFont="1" applyFill="1" applyBorder="1" applyAlignment="1">
      <alignment horizontal="right" vertical="center"/>
    </xf>
    <xf numFmtId="9" fontId="12" fillId="12" borderId="12" xfId="3" applyFont="1" applyFill="1" applyBorder="1" applyAlignment="1">
      <alignment horizontal="right" vertical="center"/>
    </xf>
    <xf numFmtId="9" fontId="27" fillId="12" borderId="0" xfId="3" applyFont="1" applyFill="1" applyBorder="1" applyAlignment="1">
      <alignment horizontal="center" vertical="center"/>
    </xf>
    <xf numFmtId="9" fontId="27" fillId="0" borderId="9" xfId="3" applyFont="1" applyFill="1" applyBorder="1" applyAlignment="1">
      <alignment horizontal="right" vertical="center"/>
    </xf>
    <xf numFmtId="176" fontId="27" fillId="0" borderId="0" xfId="3" applyNumberFormat="1" applyFont="1" applyFill="1" applyBorder="1" applyAlignment="1">
      <alignment horizontal="right" vertical="center"/>
    </xf>
    <xf numFmtId="9" fontId="14" fillId="40" borderId="0" xfId="3" applyFont="1" applyFill="1" applyBorder="1" applyAlignment="1">
      <alignment horizontal="center" vertical="center"/>
    </xf>
    <xf numFmtId="9" fontId="14" fillId="40" borderId="9" xfId="3" applyFont="1" applyFill="1" applyBorder="1" applyAlignment="1">
      <alignment horizontal="right" vertical="center"/>
    </xf>
    <xf numFmtId="176" fontId="14" fillId="40" borderId="0" xfId="3" applyNumberFormat="1" applyFont="1" applyFill="1" applyBorder="1" applyAlignment="1">
      <alignment horizontal="right" vertical="center"/>
    </xf>
    <xf numFmtId="183" fontId="27" fillId="12" borderId="12" xfId="0" applyNumberFormat="1" applyFont="1" applyFill="1" applyBorder="1" applyAlignment="1">
      <alignment horizontal="right" vertical="center"/>
    </xf>
    <xf numFmtId="183" fontId="27" fillId="0" borderId="0" xfId="3" applyNumberFormat="1" applyFont="1" applyFill="1" applyBorder="1" applyAlignment="1">
      <alignment horizontal="right" vertical="center"/>
    </xf>
    <xf numFmtId="183" fontId="27" fillId="8" borderId="12" xfId="0" applyNumberFormat="1" applyFont="1" applyFill="1" applyBorder="1" applyAlignment="1">
      <alignment horizontal="right" vertical="center"/>
    </xf>
    <xf numFmtId="176" fontId="27" fillId="8" borderId="12" xfId="0" applyNumberFormat="1" applyFont="1" applyFill="1" applyBorder="1" applyAlignment="1">
      <alignment horizontal="right" vertical="center"/>
    </xf>
    <xf numFmtId="9" fontId="12" fillId="12" borderId="0" xfId="3" applyFont="1" applyFill="1" applyBorder="1" applyAlignment="1">
      <alignment horizontal="center" vertical="center"/>
    </xf>
    <xf numFmtId="187" fontId="27" fillId="12" borderId="12" xfId="1" applyNumberFormat="1" applyFont="1" applyFill="1" applyBorder="1" applyAlignment="1">
      <alignment horizontal="right" vertical="center"/>
    </xf>
    <xf numFmtId="9" fontId="27" fillId="0" borderId="0" xfId="3" applyFont="1" applyFill="1" applyBorder="1" applyAlignment="1">
      <alignment horizontal="center" vertical="center"/>
    </xf>
    <xf numFmtId="183" fontId="27" fillId="0" borderId="0" xfId="3" applyNumberFormat="1" applyFont="1" applyFill="1" applyBorder="1" applyAlignment="1">
      <alignment horizontal="center" vertical="center"/>
    </xf>
    <xf numFmtId="183" fontId="27" fillId="0" borderId="0" xfId="0" applyNumberFormat="1" applyFont="1" applyAlignment="1">
      <alignment horizontal="right" vertical="center"/>
    </xf>
    <xf numFmtId="185" fontId="19" fillId="0" borderId="0" xfId="0" applyNumberFormat="1" applyFont="1" applyAlignment="1">
      <alignment horizontal="center" vertical="center"/>
    </xf>
    <xf numFmtId="176" fontId="27" fillId="12" borderId="0" xfId="0" applyNumberFormat="1" applyFont="1" applyFill="1" applyAlignment="1">
      <alignment horizontal="center" vertical="center"/>
    </xf>
    <xf numFmtId="176" fontId="14" fillId="40" borderId="0" xfId="0" applyNumberFormat="1" applyFont="1" applyFill="1" applyAlignment="1">
      <alignment horizontal="center" vertical="center"/>
    </xf>
    <xf numFmtId="176" fontId="14" fillId="40" borderId="0" xfId="3" applyNumberFormat="1" applyFont="1" applyFill="1" applyBorder="1" applyAlignment="1">
      <alignment horizontal="center" vertical="center"/>
    </xf>
    <xf numFmtId="176" fontId="7" fillId="24" borderId="0" xfId="0" applyNumberFormat="1" applyFont="1" applyFill="1" applyAlignment="1">
      <alignment horizontal="center" vertical="center"/>
    </xf>
    <xf numFmtId="183" fontId="27" fillId="12" borderId="12" xfId="3" applyNumberFormat="1" applyFont="1" applyFill="1" applyBorder="1" applyAlignment="1">
      <alignment horizontal="right" vertical="center"/>
    </xf>
    <xf numFmtId="183" fontId="27" fillId="12" borderId="0" xfId="3" applyNumberFormat="1" applyFont="1" applyFill="1" applyBorder="1" applyAlignment="1">
      <alignment horizontal="center" vertical="center"/>
    </xf>
    <xf numFmtId="9" fontId="27" fillId="8" borderId="12" xfId="3" applyFont="1" applyFill="1" applyBorder="1" applyAlignment="1">
      <alignment horizontal="right" vertical="center"/>
    </xf>
    <xf numFmtId="176" fontId="18" fillId="31" borderId="0" xfId="0" applyNumberFormat="1" applyFont="1" applyFill="1" applyAlignment="1">
      <alignment horizontal="center" vertical="center"/>
    </xf>
    <xf numFmtId="9" fontId="7" fillId="35" borderId="8" xfId="3" applyFont="1" applyFill="1" applyBorder="1" applyAlignment="1">
      <alignment horizontal="center" vertical="center"/>
    </xf>
    <xf numFmtId="187" fontId="27" fillId="12" borderId="12" xfId="0" applyNumberFormat="1" applyFont="1" applyFill="1" applyBorder="1" applyAlignment="1">
      <alignment horizontal="right" vertical="center"/>
    </xf>
    <xf numFmtId="187" fontId="27" fillId="0" borderId="0" xfId="0" applyNumberFormat="1" applyFont="1" applyAlignment="1">
      <alignment horizontal="right" vertical="center"/>
    </xf>
    <xf numFmtId="9" fontId="27" fillId="12" borderId="0" xfId="3" applyFont="1" applyFill="1" applyBorder="1" applyAlignment="1">
      <alignment horizontal="right" vertical="center"/>
    </xf>
    <xf numFmtId="43" fontId="27" fillId="0" borderId="9" xfId="3" applyNumberFormat="1" applyFont="1" applyFill="1" applyBorder="1" applyAlignment="1">
      <alignment horizontal="right" vertical="center"/>
    </xf>
    <xf numFmtId="187" fontId="14" fillId="40" borderId="12" xfId="0" applyNumberFormat="1" applyFont="1" applyFill="1" applyBorder="1" applyAlignment="1">
      <alignment horizontal="right" vertical="center"/>
    </xf>
    <xf numFmtId="187" fontId="14" fillId="40" borderId="0" xfId="0" applyNumberFormat="1" applyFont="1" applyFill="1" applyAlignment="1">
      <alignment horizontal="right" vertical="center"/>
    </xf>
    <xf numFmtId="43" fontId="14" fillId="40" borderId="9" xfId="3" applyNumberFormat="1" applyFont="1" applyFill="1" applyBorder="1" applyAlignment="1">
      <alignment horizontal="right" vertical="center"/>
    </xf>
    <xf numFmtId="43" fontId="14" fillId="40" borderId="0" xfId="3" applyNumberFormat="1" applyFont="1" applyFill="1" applyBorder="1" applyAlignment="1">
      <alignment horizontal="right" vertical="center"/>
    </xf>
    <xf numFmtId="43" fontId="27" fillId="0" borderId="0" xfId="3" applyNumberFormat="1" applyFont="1" applyFill="1" applyBorder="1" applyAlignment="1">
      <alignment horizontal="right" vertical="center"/>
    </xf>
    <xf numFmtId="43" fontId="7" fillId="24" borderId="0" xfId="3" applyNumberFormat="1" applyFont="1" applyFill="1" applyBorder="1" applyAlignment="1">
      <alignment horizontal="right" vertical="center"/>
    </xf>
    <xf numFmtId="183" fontId="27" fillId="12" borderId="0" xfId="3" applyNumberFormat="1" applyFont="1" applyFill="1" applyBorder="1" applyAlignment="1">
      <alignment horizontal="right" vertical="center"/>
    </xf>
    <xf numFmtId="187" fontId="12" fillId="12" borderId="12" xfId="0" applyNumberFormat="1" applyFont="1" applyFill="1" applyBorder="1" applyAlignment="1">
      <alignment horizontal="right" vertical="center"/>
    </xf>
    <xf numFmtId="9" fontId="12" fillId="12" borderId="0" xfId="3" applyFont="1" applyFill="1" applyBorder="1" applyAlignment="1">
      <alignment horizontal="right" vertical="center"/>
    </xf>
    <xf numFmtId="43" fontId="12" fillId="0" borderId="0" xfId="3" applyNumberFormat="1" applyFont="1" applyFill="1" applyBorder="1" applyAlignment="1">
      <alignment horizontal="right" vertical="center"/>
    </xf>
    <xf numFmtId="43" fontId="18" fillId="31" borderId="0" xfId="3" applyNumberFormat="1" applyFont="1" applyFill="1" applyBorder="1" applyAlignment="1">
      <alignment horizontal="right" vertical="center"/>
    </xf>
    <xf numFmtId="176" fontId="27" fillId="12" borderId="0" xfId="0" applyNumberFormat="1" applyFont="1" applyFill="1" applyAlignment="1" applyProtection="1">
      <alignment horizontal="right" vertical="center"/>
      <protection locked="0"/>
    </xf>
    <xf numFmtId="176" fontId="27" fillId="0" borderId="12" xfId="0" applyNumberFormat="1" applyFont="1" applyBorder="1" applyAlignment="1">
      <alignment horizontal="right" vertical="center"/>
    </xf>
    <xf numFmtId="0" fontId="18" fillId="41" borderId="12" xfId="0" applyFont="1" applyFill="1" applyBorder="1" applyAlignment="1">
      <alignment horizontal="left" vertical="center" indent="1"/>
    </xf>
    <xf numFmtId="176" fontId="27" fillId="41" borderId="12" xfId="0" applyNumberFormat="1" applyFont="1" applyFill="1" applyBorder="1" applyAlignment="1">
      <alignment horizontal="right" vertical="center"/>
    </xf>
    <xf numFmtId="176" fontId="27" fillId="41" borderId="0" xfId="0" applyNumberFormat="1" applyFont="1" applyFill="1" applyAlignment="1">
      <alignment horizontal="right" vertical="center"/>
    </xf>
    <xf numFmtId="9" fontId="27" fillId="41" borderId="0" xfId="3" applyFont="1" applyFill="1" applyBorder="1" applyAlignment="1">
      <alignment horizontal="right" vertical="center"/>
    </xf>
    <xf numFmtId="176" fontId="27" fillId="41" borderId="9" xfId="3" applyNumberFormat="1" applyFont="1" applyFill="1" applyBorder="1" applyAlignment="1">
      <alignment horizontal="right" vertical="center"/>
    </xf>
    <xf numFmtId="9" fontId="27" fillId="0" borderId="12" xfId="3" applyFont="1" applyFill="1" applyBorder="1" applyAlignment="1">
      <alignment horizontal="right" vertical="center"/>
    </xf>
    <xf numFmtId="10" fontId="27" fillId="0" borderId="12" xfId="3" applyNumberFormat="1" applyFont="1" applyFill="1" applyBorder="1" applyAlignment="1">
      <alignment horizontal="right" vertical="center"/>
    </xf>
    <xf numFmtId="9" fontId="27" fillId="41" borderId="12" xfId="3" applyFont="1" applyFill="1" applyBorder="1" applyAlignment="1">
      <alignment horizontal="right" vertical="center"/>
    </xf>
    <xf numFmtId="9" fontId="27" fillId="41" borderId="0" xfId="3" applyFont="1" applyFill="1" applyBorder="1" applyAlignment="1">
      <alignment horizontal="center" vertical="center"/>
    </xf>
    <xf numFmtId="9" fontId="27" fillId="41" borderId="9" xfId="3" applyFont="1" applyFill="1" applyBorder="1" applyAlignment="1">
      <alignment horizontal="right" vertical="center"/>
    </xf>
    <xf numFmtId="176" fontId="27" fillId="41" borderId="0" xfId="3" applyNumberFormat="1" applyFont="1" applyFill="1" applyBorder="1" applyAlignment="1">
      <alignment horizontal="right" vertical="center"/>
    </xf>
    <xf numFmtId="176" fontId="27" fillId="41" borderId="0" xfId="0" applyNumberFormat="1" applyFont="1" applyFill="1" applyAlignment="1">
      <alignment horizontal="center" vertical="center"/>
    </xf>
    <xf numFmtId="176" fontId="7" fillId="26" borderId="0" xfId="0" applyNumberFormat="1" applyFont="1" applyFill="1" applyAlignment="1">
      <alignment horizontal="center" vertical="center"/>
    </xf>
    <xf numFmtId="187" fontId="27" fillId="0" borderId="12" xfId="0" applyNumberFormat="1" applyFont="1" applyBorder="1" applyAlignment="1">
      <alignment horizontal="right" vertical="center"/>
    </xf>
    <xf numFmtId="43" fontId="7" fillId="26" borderId="0" xfId="3" applyNumberFormat="1" applyFont="1" applyFill="1" applyBorder="1" applyAlignment="1">
      <alignment horizontal="right" vertical="center"/>
    </xf>
    <xf numFmtId="0" fontId="7" fillId="24" borderId="17" xfId="0" applyFont="1" applyFill="1" applyBorder="1" applyAlignment="1">
      <alignment horizontal="left" vertical="center"/>
    </xf>
    <xf numFmtId="176" fontId="7" fillId="24" borderId="17" xfId="1" applyNumberFormat="1" applyFont="1" applyFill="1" applyBorder="1" applyAlignment="1">
      <alignment horizontal="right" vertical="center"/>
    </xf>
    <xf numFmtId="176" fontId="7" fillId="24" borderId="6" xfId="1" applyNumberFormat="1" applyFont="1" applyFill="1" applyBorder="1" applyAlignment="1">
      <alignment horizontal="right" vertical="center"/>
    </xf>
    <xf numFmtId="9" fontId="7" fillId="24" borderId="6" xfId="3" applyFont="1" applyFill="1" applyBorder="1" applyAlignment="1">
      <alignment horizontal="right" vertical="center"/>
    </xf>
    <xf numFmtId="176" fontId="7" fillId="24" borderId="6" xfId="0" applyNumberFormat="1" applyFont="1" applyFill="1" applyBorder="1" applyAlignment="1">
      <alignment horizontal="right" vertical="center"/>
    </xf>
    <xf numFmtId="176" fontId="7" fillId="24" borderId="10" xfId="1" applyNumberFormat="1" applyFont="1" applyFill="1" applyBorder="1" applyAlignment="1">
      <alignment horizontal="right" vertical="center"/>
    </xf>
    <xf numFmtId="4" fontId="15" fillId="0" borderId="0" xfId="0" applyNumberFormat="1" applyFont="1" applyAlignment="1">
      <alignment wrapText="1"/>
    </xf>
    <xf numFmtId="9" fontId="7" fillId="24" borderId="17" xfId="3" applyFont="1" applyFill="1" applyBorder="1" applyAlignment="1">
      <alignment horizontal="right" vertical="center"/>
    </xf>
    <xf numFmtId="9" fontId="7" fillId="24" borderId="6" xfId="3" applyFont="1" applyFill="1" applyBorder="1" applyAlignment="1">
      <alignment horizontal="center" vertical="center"/>
    </xf>
    <xf numFmtId="9" fontId="7" fillId="24" borderId="10" xfId="3" applyFont="1" applyFill="1" applyBorder="1" applyAlignment="1">
      <alignment horizontal="right" vertical="center"/>
    </xf>
    <xf numFmtId="176" fontId="18" fillId="31" borderId="0" xfId="3" applyNumberFormat="1" applyFont="1" applyFill="1" applyBorder="1" applyAlignment="1">
      <alignment horizontal="center" vertical="center"/>
    </xf>
    <xf numFmtId="176" fontId="7" fillId="24" borderId="6" xfId="0" applyNumberFormat="1" applyFont="1" applyFill="1" applyBorder="1" applyAlignment="1">
      <alignment horizontal="center" vertical="center"/>
    </xf>
    <xf numFmtId="176" fontId="20" fillId="21" borderId="6" xfId="0" applyNumberFormat="1" applyFont="1" applyFill="1" applyBorder="1" applyAlignment="1">
      <alignment horizontal="center" vertical="center"/>
    </xf>
    <xf numFmtId="0" fontId="28" fillId="0" borderId="0" xfId="0" applyFont="1" applyAlignment="1">
      <alignment wrapText="1"/>
    </xf>
    <xf numFmtId="187" fontId="7" fillId="24" borderId="17" xfId="1" applyNumberFormat="1" applyFont="1" applyFill="1" applyBorder="1" applyAlignment="1">
      <alignment horizontal="right" vertical="center"/>
    </xf>
    <xf numFmtId="187" fontId="7" fillId="24" borderId="6" xfId="0" applyNumberFormat="1" applyFont="1" applyFill="1" applyBorder="1" applyAlignment="1">
      <alignment horizontal="right" vertical="center"/>
    </xf>
    <xf numFmtId="43" fontId="7" fillId="24" borderId="10" xfId="3" applyNumberFormat="1" applyFont="1" applyFill="1" applyBorder="1" applyAlignment="1">
      <alignment horizontal="right" vertical="center"/>
    </xf>
    <xf numFmtId="43" fontId="7" fillId="24" borderId="6" xfId="3" applyNumberFormat="1" applyFont="1" applyFill="1" applyBorder="1" applyAlignment="1">
      <alignment horizontal="right" vertical="center"/>
    </xf>
    <xf numFmtId="43" fontId="20" fillId="21" borderId="6" xfId="3" applyNumberFormat="1" applyFont="1" applyFill="1" applyBorder="1" applyAlignment="1">
      <alignment vertical="center"/>
    </xf>
    <xf numFmtId="43" fontId="2" fillId="0" borderId="0" xfId="0" applyNumberFormat="1" applyFont="1">
      <alignment vertical="center"/>
    </xf>
    <xf numFmtId="184" fontId="27" fillId="0" borderId="9" xfId="3" applyNumberFormat="1" applyFont="1" applyFill="1" applyBorder="1" applyAlignment="1">
      <alignment horizontal="right" vertical="center"/>
    </xf>
    <xf numFmtId="0" fontId="15" fillId="0" borderId="0" xfId="0" applyFont="1" applyAlignment="1">
      <alignment wrapText="1"/>
    </xf>
    <xf numFmtId="10" fontId="15" fillId="0" borderId="0" xfId="0" applyNumberFormat="1" applyFont="1" applyAlignment="1">
      <alignment wrapText="1"/>
    </xf>
    <xf numFmtId="0" fontId="15" fillId="0" borderId="0" xfId="0" applyFont="1" applyAlignment="1">
      <alignment horizontal="center" wrapText="1"/>
    </xf>
    <xf numFmtId="43" fontId="15" fillId="0" borderId="0" xfId="0" applyNumberFormat="1" applyFont="1" applyAlignment="1">
      <alignment wrapText="1"/>
    </xf>
    <xf numFmtId="176" fontId="27" fillId="0" borderId="0" xfId="1" applyNumberFormat="1" applyFont="1" applyFill="1" applyAlignment="1">
      <alignment horizontal="right" vertical="center"/>
    </xf>
    <xf numFmtId="176" fontId="27" fillId="0" borderId="0" xfId="1" applyNumberFormat="1" applyFont="1" applyFill="1" applyBorder="1" applyAlignment="1">
      <alignment horizontal="right" vertical="center"/>
    </xf>
    <xf numFmtId="43" fontId="27" fillId="0" borderId="0" xfId="1" applyFont="1" applyFill="1" applyAlignment="1">
      <alignment horizontal="right" vertical="center"/>
    </xf>
    <xf numFmtId="43" fontId="27" fillId="0" borderId="0" xfId="3" applyNumberFormat="1" applyFont="1" applyFill="1" applyAlignment="1">
      <alignment horizontal="right" vertical="center"/>
    </xf>
    <xf numFmtId="9" fontId="21" fillId="0" borderId="0" xfId="3" applyFont="1" applyAlignment="1">
      <alignment wrapText="1"/>
    </xf>
    <xf numFmtId="0" fontId="17" fillId="0" borderId="12" xfId="0" applyFont="1" applyBorder="1" applyAlignment="1">
      <alignment horizontal="center"/>
    </xf>
    <xf numFmtId="0" fontId="17" fillId="0" borderId="0" xfId="0" applyFont="1" applyAlignment="1">
      <alignment horizontal="center"/>
    </xf>
    <xf numFmtId="9" fontId="12" fillId="0" borderId="0" xfId="3" applyFont="1">
      <alignment vertical="center"/>
    </xf>
    <xf numFmtId="9" fontId="7" fillId="27" borderId="8" xfId="3" applyFont="1" applyFill="1" applyBorder="1" applyAlignment="1">
      <alignment horizontal="center" vertical="center" wrapText="1"/>
    </xf>
    <xf numFmtId="9" fontId="7" fillId="27" borderId="11" xfId="3" applyFont="1" applyFill="1" applyBorder="1" applyAlignment="1">
      <alignment horizontal="center" vertical="center" wrapText="1"/>
    </xf>
    <xf numFmtId="0" fontId="7" fillId="28" borderId="9" xfId="0" applyFont="1" applyFill="1" applyBorder="1" applyAlignment="1">
      <alignment horizontal="center" vertical="center" wrapText="1"/>
    </xf>
    <xf numFmtId="9" fontId="7" fillId="28" borderId="0" xfId="3" applyFont="1" applyFill="1" applyAlignment="1">
      <alignment horizontal="center" vertical="center" wrapText="1"/>
    </xf>
    <xf numFmtId="9" fontId="7" fillId="28" borderId="9" xfId="3" applyFont="1" applyFill="1" applyBorder="1" applyAlignment="1">
      <alignment horizontal="center" vertical="center" wrapText="1"/>
    </xf>
    <xf numFmtId="176" fontId="27" fillId="0" borderId="9" xfId="0" applyNumberFormat="1" applyFont="1" applyBorder="1" applyAlignment="1">
      <alignment horizontal="right" vertical="center"/>
    </xf>
    <xf numFmtId="9" fontId="27" fillId="0" borderId="0" xfId="3" applyFont="1" applyAlignment="1">
      <alignment horizontal="right" vertical="center"/>
    </xf>
    <xf numFmtId="9" fontId="27" fillId="0" borderId="9" xfId="3" applyFont="1" applyBorder="1" applyAlignment="1">
      <alignment horizontal="right" vertical="center"/>
    </xf>
    <xf numFmtId="9" fontId="14" fillId="40" borderId="0" xfId="3" applyFont="1" applyFill="1" applyAlignment="1">
      <alignment horizontal="right" vertical="center"/>
    </xf>
    <xf numFmtId="176" fontId="12" fillId="0" borderId="9" xfId="0" applyNumberFormat="1" applyFont="1" applyBorder="1" applyAlignment="1">
      <alignment horizontal="right" vertical="center"/>
    </xf>
    <xf numFmtId="9" fontId="12" fillId="0" borderId="0" xfId="3" applyFont="1" applyAlignment="1">
      <alignment horizontal="right" vertical="center"/>
    </xf>
    <xf numFmtId="9" fontId="12" fillId="0" borderId="9" xfId="3" applyFont="1" applyBorder="1" applyAlignment="1">
      <alignment horizontal="right" vertical="center"/>
    </xf>
    <xf numFmtId="176" fontId="18" fillId="31" borderId="9" xfId="0" applyNumberFormat="1" applyFont="1" applyFill="1" applyBorder="1" applyAlignment="1">
      <alignment horizontal="right" vertical="center"/>
    </xf>
    <xf numFmtId="9" fontId="18" fillId="31" borderId="0" xfId="3" applyFont="1" applyFill="1" applyAlignment="1">
      <alignment horizontal="right" vertical="center"/>
    </xf>
    <xf numFmtId="176" fontId="18" fillId="41" borderId="12" xfId="0" applyNumberFormat="1" applyFont="1" applyFill="1" applyBorder="1" applyAlignment="1">
      <alignment horizontal="right" vertical="center"/>
    </xf>
    <xf numFmtId="176" fontId="18" fillId="41" borderId="0" xfId="0" applyNumberFormat="1" applyFont="1" applyFill="1" applyAlignment="1">
      <alignment horizontal="right" vertical="center"/>
    </xf>
    <xf numFmtId="9" fontId="18" fillId="41" borderId="0" xfId="3" applyFont="1" applyFill="1" applyBorder="1" applyAlignment="1">
      <alignment horizontal="right" vertical="center"/>
    </xf>
    <xf numFmtId="176" fontId="18" fillId="41" borderId="9" xfId="3" applyNumberFormat="1" applyFont="1" applyFill="1" applyBorder="1" applyAlignment="1">
      <alignment horizontal="right" vertical="center"/>
    </xf>
    <xf numFmtId="9" fontId="18" fillId="41" borderId="12" xfId="3" applyFont="1" applyFill="1" applyBorder="1" applyAlignment="1">
      <alignment horizontal="right" vertical="center"/>
    </xf>
    <xf numFmtId="9" fontId="18" fillId="41" borderId="0" xfId="3" applyFont="1" applyFill="1" applyBorder="1" applyAlignment="1">
      <alignment horizontal="center" vertical="center"/>
    </xf>
    <xf numFmtId="9" fontId="18" fillId="41" borderId="9" xfId="3" applyFont="1" applyFill="1" applyBorder="1" applyAlignment="1">
      <alignment horizontal="right" vertical="center"/>
    </xf>
    <xf numFmtId="176" fontId="18" fillId="41" borderId="0" xfId="3" applyNumberFormat="1" applyFont="1" applyFill="1" applyBorder="1" applyAlignment="1">
      <alignment horizontal="right" vertical="center"/>
    </xf>
    <xf numFmtId="176" fontId="18" fillId="41" borderId="0" xfId="0" applyNumberFormat="1" applyFont="1" applyFill="1" applyAlignment="1">
      <alignment horizontal="center" vertical="center"/>
    </xf>
    <xf numFmtId="187" fontId="18" fillId="41" borderId="12" xfId="0" applyNumberFormat="1" applyFont="1" applyFill="1" applyBorder="1" applyAlignment="1">
      <alignment horizontal="right" vertical="center"/>
    </xf>
    <xf numFmtId="187" fontId="18" fillId="41" borderId="0" xfId="0" applyNumberFormat="1" applyFont="1" applyFill="1" applyAlignment="1">
      <alignment horizontal="right" vertical="center"/>
    </xf>
    <xf numFmtId="43" fontId="18" fillId="41" borderId="9" xfId="3" applyNumberFormat="1" applyFont="1" applyFill="1" applyBorder="1" applyAlignment="1">
      <alignment horizontal="right" vertical="center"/>
    </xf>
    <xf numFmtId="43" fontId="18" fillId="41" borderId="0" xfId="3" applyNumberFormat="1" applyFont="1" applyFill="1" applyBorder="1" applyAlignment="1">
      <alignment horizontal="right" vertical="center"/>
    </xf>
    <xf numFmtId="176" fontId="18" fillId="41" borderId="9" xfId="0" applyNumberFormat="1" applyFont="1" applyFill="1" applyBorder="1" applyAlignment="1">
      <alignment horizontal="right" vertical="center"/>
    </xf>
    <xf numFmtId="9" fontId="18" fillId="41" borderId="0" xfId="3" applyFont="1" applyFill="1" applyAlignment="1">
      <alignment horizontal="right" vertical="center"/>
    </xf>
    <xf numFmtId="9" fontId="20" fillId="21" borderId="6" xfId="3" applyFont="1" applyFill="1" applyBorder="1">
      <alignment vertical="center"/>
    </xf>
    <xf numFmtId="9" fontId="20" fillId="21" borderId="10" xfId="3" applyFont="1" applyFill="1" applyBorder="1">
      <alignment vertical="center"/>
    </xf>
    <xf numFmtId="0" fontId="29" fillId="0" borderId="0" xfId="0" applyFont="1">
      <alignment vertical="center"/>
    </xf>
    <xf numFmtId="9" fontId="29" fillId="0" borderId="0" xfId="3" applyFont="1" applyFill="1" applyBorder="1" applyAlignment="1">
      <alignment horizontal="right" vertical="center"/>
    </xf>
    <xf numFmtId="0" fontId="29" fillId="0" borderId="12" xfId="0" applyFont="1" applyBorder="1" applyAlignment="1">
      <alignment horizontal="left" vertical="center" indent="2"/>
    </xf>
    <xf numFmtId="176" fontId="29" fillId="12" borderId="12" xfId="0" applyNumberFormat="1" applyFont="1" applyFill="1" applyBorder="1" applyAlignment="1">
      <alignment horizontal="right" vertical="center"/>
    </xf>
    <xf numFmtId="176" fontId="29" fillId="0" borderId="0" xfId="0" applyNumberFormat="1" applyFont="1" applyAlignment="1">
      <alignment horizontal="right" vertical="center"/>
    </xf>
    <xf numFmtId="9" fontId="29" fillId="0" borderId="0" xfId="3" applyFont="1" applyFill="1" applyBorder="1" applyAlignment="1">
      <alignment horizontal="center" vertical="center"/>
    </xf>
    <xf numFmtId="176" fontId="29" fillId="12" borderId="0" xfId="0" applyNumberFormat="1" applyFont="1" applyFill="1" applyAlignment="1">
      <alignment horizontal="right" vertical="center"/>
    </xf>
    <xf numFmtId="176" fontId="29" fillId="0" borderId="9" xfId="3" applyNumberFormat="1" applyFont="1" applyFill="1" applyBorder="1" applyAlignment="1">
      <alignment horizontal="right" vertical="center"/>
    </xf>
    <xf numFmtId="0" fontId="14" fillId="42" borderId="12" xfId="0" applyFont="1" applyFill="1" applyBorder="1" applyAlignment="1">
      <alignment horizontal="left" vertical="center" indent="1"/>
    </xf>
    <xf numFmtId="176" fontId="14" fillId="42" borderId="12" xfId="0" applyNumberFormat="1" applyFont="1" applyFill="1" applyBorder="1" applyAlignment="1">
      <alignment horizontal="right" vertical="center"/>
    </xf>
    <xf numFmtId="176" fontId="14" fillId="42" borderId="0" xfId="0" applyNumberFormat="1" applyFont="1" applyFill="1" applyAlignment="1">
      <alignment horizontal="right" vertical="center"/>
    </xf>
    <xf numFmtId="9" fontId="14" fillId="42" borderId="0" xfId="3" applyFont="1" applyFill="1" applyBorder="1" applyAlignment="1">
      <alignment horizontal="center" vertical="center"/>
    </xf>
    <xf numFmtId="176" fontId="14" fillId="42" borderId="9" xfId="3" applyNumberFormat="1" applyFont="1" applyFill="1" applyBorder="1" applyAlignment="1">
      <alignment horizontal="right" vertical="center"/>
    </xf>
    <xf numFmtId="176" fontId="14" fillId="42" borderId="0" xfId="3" applyNumberFormat="1" applyFont="1" applyFill="1" applyBorder="1" applyAlignment="1">
      <alignment horizontal="right" vertical="center"/>
    </xf>
    <xf numFmtId="0" fontId="29" fillId="0" borderId="12" xfId="0" applyFont="1" applyBorder="1" applyAlignment="1">
      <alignment horizontal="left" vertical="center" indent="3"/>
    </xf>
    <xf numFmtId="183" fontId="29" fillId="0" borderId="0" xfId="0" applyNumberFormat="1" applyFont="1" applyAlignment="1">
      <alignment horizontal="right" vertical="center"/>
    </xf>
    <xf numFmtId="183" fontId="29" fillId="12" borderId="0" xfId="0" applyNumberFormat="1" applyFont="1" applyFill="1" applyAlignment="1">
      <alignment horizontal="right" vertical="center"/>
    </xf>
    <xf numFmtId="9" fontId="29" fillId="12" borderId="12" xfId="3" applyFont="1" applyFill="1" applyBorder="1" applyAlignment="1">
      <alignment horizontal="right" vertical="center"/>
    </xf>
    <xf numFmtId="9" fontId="14" fillId="42" borderId="12" xfId="3" applyFont="1" applyFill="1" applyBorder="1" applyAlignment="1">
      <alignment horizontal="right" vertical="center"/>
    </xf>
    <xf numFmtId="9" fontId="14" fillId="42" borderId="0" xfId="3" applyFont="1" applyFill="1" applyBorder="1" applyAlignment="1">
      <alignment horizontal="right" vertical="center"/>
    </xf>
    <xf numFmtId="183" fontId="29" fillId="12" borderId="12" xfId="3" applyNumberFormat="1" applyFont="1" applyFill="1" applyBorder="1" applyAlignment="1">
      <alignment horizontal="right" vertical="center"/>
    </xf>
    <xf numFmtId="183" fontId="29" fillId="0" borderId="0" xfId="3" applyNumberFormat="1" applyFont="1" applyFill="1" applyBorder="1" applyAlignment="1">
      <alignment horizontal="right" vertical="center"/>
    </xf>
    <xf numFmtId="9" fontId="29" fillId="12" borderId="0" xfId="3" applyFont="1" applyFill="1" applyBorder="1" applyAlignment="1">
      <alignment horizontal="center" vertical="center"/>
    </xf>
    <xf numFmtId="9" fontId="29" fillId="0" borderId="9" xfId="3" applyFont="1" applyFill="1" applyBorder="1" applyAlignment="1">
      <alignment horizontal="right" vertical="center"/>
    </xf>
    <xf numFmtId="9" fontId="14" fillId="42" borderId="9" xfId="3" applyFont="1" applyFill="1" applyBorder="1" applyAlignment="1">
      <alignment horizontal="right" vertical="center"/>
    </xf>
    <xf numFmtId="183" fontId="29" fillId="12" borderId="0" xfId="3" applyNumberFormat="1" applyFont="1" applyFill="1" applyBorder="1" applyAlignment="1">
      <alignment horizontal="center" vertical="center"/>
    </xf>
    <xf numFmtId="183" fontId="29" fillId="0" borderId="9" xfId="3" applyNumberFormat="1" applyFont="1" applyFill="1" applyBorder="1" applyAlignment="1">
      <alignment horizontal="right" vertical="center"/>
    </xf>
    <xf numFmtId="184" fontId="29" fillId="0" borderId="0" xfId="0" applyNumberFormat="1" applyFont="1" applyAlignment="1">
      <alignment horizontal="right" vertical="center"/>
    </xf>
    <xf numFmtId="184" fontId="29" fillId="0" borderId="9" xfId="3" applyNumberFormat="1" applyFont="1" applyFill="1" applyBorder="1" applyAlignment="1">
      <alignment horizontal="right" vertical="center"/>
    </xf>
    <xf numFmtId="9" fontId="29" fillId="8" borderId="12" xfId="3" applyFont="1" applyFill="1" applyBorder="1" applyAlignment="1">
      <alignment horizontal="right" vertical="center"/>
    </xf>
    <xf numFmtId="43" fontId="29" fillId="0" borderId="9" xfId="3" applyNumberFormat="1" applyFont="1" applyFill="1" applyBorder="1" applyAlignment="1">
      <alignment horizontal="right" vertical="center"/>
    </xf>
    <xf numFmtId="43" fontId="14" fillId="42" borderId="9" xfId="3" applyNumberFormat="1" applyFont="1" applyFill="1" applyBorder="1" applyAlignment="1">
      <alignment horizontal="right" vertical="center"/>
    </xf>
    <xf numFmtId="176" fontId="29" fillId="12" borderId="12" xfId="1" applyNumberFormat="1" applyFont="1" applyFill="1" applyBorder="1" applyAlignment="1">
      <alignment horizontal="right" vertical="center"/>
    </xf>
    <xf numFmtId="183" fontId="29" fillId="12" borderId="12" xfId="0" applyNumberFormat="1" applyFont="1" applyFill="1" applyBorder="1" applyAlignment="1">
      <alignment horizontal="right" vertical="center"/>
    </xf>
    <xf numFmtId="187" fontId="29" fillId="12" borderId="12" xfId="0" applyNumberFormat="1" applyFont="1" applyFill="1" applyBorder="1" applyAlignment="1">
      <alignment horizontal="right" vertical="center"/>
    </xf>
    <xf numFmtId="187" fontId="29" fillId="0" borderId="0" xfId="0" applyNumberFormat="1" applyFont="1" applyAlignment="1">
      <alignment horizontal="right" vertical="center"/>
    </xf>
    <xf numFmtId="187" fontId="14" fillId="42" borderId="12" xfId="0" applyNumberFormat="1" applyFont="1" applyFill="1" applyBorder="1" applyAlignment="1">
      <alignment horizontal="right" vertical="center"/>
    </xf>
    <xf numFmtId="187" fontId="14" fillId="42" borderId="0" xfId="0" applyNumberFormat="1" applyFont="1" applyFill="1" applyAlignment="1">
      <alignment horizontal="right" vertical="center"/>
    </xf>
    <xf numFmtId="187" fontId="29" fillId="12" borderId="12" xfId="1" applyNumberFormat="1" applyFont="1" applyFill="1" applyBorder="1" applyAlignment="1">
      <alignment horizontal="right" vertical="center"/>
    </xf>
    <xf numFmtId="9" fontId="29" fillId="12" borderId="0" xfId="3" applyFont="1" applyFill="1" applyBorder="1" applyAlignment="1">
      <alignment horizontal="right" vertical="center"/>
    </xf>
    <xf numFmtId="183" fontId="29" fillId="12" borderId="0" xfId="3" applyNumberFormat="1" applyFont="1" applyFill="1" applyBorder="1" applyAlignment="1">
      <alignment horizontal="right" vertical="center"/>
    </xf>
    <xf numFmtId="9" fontId="29" fillId="0" borderId="12" xfId="3" applyFont="1" applyFill="1" applyBorder="1" applyAlignment="1">
      <alignment horizontal="right" vertical="center"/>
    </xf>
    <xf numFmtId="176" fontId="29" fillId="43" borderId="0" xfId="0" applyNumberFormat="1" applyFont="1" applyFill="1" applyAlignment="1">
      <alignment horizontal="right" vertical="center"/>
    </xf>
    <xf numFmtId="183" fontId="18" fillId="31" borderId="12" xfId="0" applyNumberFormat="1" applyFont="1" applyFill="1" applyBorder="1" applyAlignment="1">
      <alignment horizontal="right" vertical="center"/>
    </xf>
    <xf numFmtId="183" fontId="18" fillId="41" borderId="12" xfId="0" applyNumberFormat="1" applyFont="1" applyFill="1" applyBorder="1" applyAlignment="1">
      <alignment horizontal="right" vertical="center"/>
    </xf>
    <xf numFmtId="176" fontId="29" fillId="0" borderId="12" xfId="0" applyNumberFormat="1" applyFont="1" applyBorder="1" applyAlignment="1">
      <alignment horizontal="right" vertical="center"/>
    </xf>
    <xf numFmtId="187" fontId="29" fillId="0" borderId="12" xfId="0" applyNumberFormat="1" applyFont="1" applyBorder="1" applyAlignment="1">
      <alignment horizontal="right" vertical="center"/>
    </xf>
    <xf numFmtId="176" fontId="15" fillId="0" borderId="0" xfId="0" applyNumberFormat="1" applyFont="1" applyAlignment="1"/>
    <xf numFmtId="176" fontId="30" fillId="0" borderId="0" xfId="0" applyNumberFormat="1" applyFont="1" applyAlignment="1"/>
    <xf numFmtId="176" fontId="14" fillId="0" borderId="0" xfId="0" applyNumberFormat="1" applyFont="1">
      <alignment vertical="center"/>
    </xf>
    <xf numFmtId="9" fontId="29" fillId="0" borderId="0" xfId="3" applyFont="1" applyFill="1" applyAlignment="1">
      <alignment horizontal="right" vertical="center"/>
    </xf>
    <xf numFmtId="9" fontId="29" fillId="0" borderId="19" xfId="3" applyFont="1" applyFill="1" applyBorder="1" applyAlignment="1">
      <alignment horizontal="right" vertical="center"/>
    </xf>
    <xf numFmtId="176" fontId="29" fillId="0" borderId="2" xfId="3" applyNumberFormat="1" applyFont="1" applyFill="1" applyBorder="1" applyAlignment="1">
      <alignment horizontal="right" vertical="center"/>
    </xf>
    <xf numFmtId="9" fontId="29" fillId="0" borderId="16" xfId="3" applyFont="1" applyFill="1" applyBorder="1" applyAlignment="1">
      <alignment horizontal="right" vertical="center"/>
    </xf>
    <xf numFmtId="176" fontId="29" fillId="0" borderId="16" xfId="0" applyNumberFormat="1" applyFont="1" applyBorder="1" applyAlignment="1">
      <alignment horizontal="right" vertical="center"/>
    </xf>
    <xf numFmtId="176" fontId="29" fillId="0" borderId="0" xfId="3" applyNumberFormat="1" applyFont="1" applyFill="1" applyAlignment="1">
      <alignment horizontal="right" vertical="center"/>
    </xf>
    <xf numFmtId="9" fontId="29" fillId="0" borderId="2" xfId="3" applyFont="1" applyFill="1" applyBorder="1" applyAlignment="1">
      <alignment horizontal="right" vertical="center"/>
    </xf>
    <xf numFmtId="9" fontId="29" fillId="0" borderId="16" xfId="3" applyFont="1" applyFill="1" applyBorder="1" applyAlignment="1">
      <alignment horizontal="center" vertical="center"/>
    </xf>
    <xf numFmtId="9" fontId="29" fillId="0" borderId="0" xfId="3" applyFont="1" applyFill="1" applyAlignment="1">
      <alignment horizontal="center" vertical="center"/>
    </xf>
    <xf numFmtId="9" fontId="29" fillId="0" borderId="19" xfId="3" applyFont="1" applyFill="1" applyBorder="1" applyAlignment="1">
      <alignment horizontal="center" vertical="center"/>
    </xf>
    <xf numFmtId="176" fontId="29" fillId="0" borderId="0" xfId="1" applyNumberFormat="1" applyFont="1" applyFill="1" applyBorder="1" applyAlignment="1">
      <alignment horizontal="right" vertical="center"/>
    </xf>
    <xf numFmtId="43" fontId="29" fillId="0" borderId="0" xfId="1" applyFont="1" applyFill="1" applyBorder="1" applyAlignment="1">
      <alignment horizontal="right" vertical="center"/>
    </xf>
    <xf numFmtId="182" fontId="29" fillId="0" borderId="23" xfId="3" applyNumberFormat="1" applyFont="1" applyFill="1" applyBorder="1" applyAlignment="1">
      <alignment horizontal="right" vertical="center"/>
    </xf>
    <xf numFmtId="182" fontId="29" fillId="0" borderId="0" xfId="3" applyNumberFormat="1" applyFont="1" applyFill="1" applyBorder="1" applyAlignment="1">
      <alignment horizontal="right" vertical="center"/>
    </xf>
    <xf numFmtId="181" fontId="29" fillId="0" borderId="0" xfId="3" applyNumberFormat="1" applyFont="1" applyFill="1" applyBorder="1" applyAlignment="1">
      <alignment horizontal="right" vertical="center"/>
    </xf>
    <xf numFmtId="176" fontId="29" fillId="0" borderId="0" xfId="1" applyNumberFormat="1" applyFont="1" applyFill="1" applyAlignment="1">
      <alignment horizontal="right" vertical="center"/>
    </xf>
    <xf numFmtId="9" fontId="29" fillId="0" borderId="23" xfId="3" applyFont="1" applyFill="1" applyBorder="1" applyAlignment="1">
      <alignment horizontal="right" vertical="center"/>
    </xf>
    <xf numFmtId="181" fontId="29" fillId="0" borderId="0" xfId="3" applyNumberFormat="1" applyFont="1" applyFill="1" applyAlignment="1">
      <alignment horizontal="right" vertical="center"/>
    </xf>
    <xf numFmtId="43" fontId="29" fillId="0" borderId="0" xfId="1" applyFont="1" applyFill="1" applyAlignment="1">
      <alignment horizontal="right" vertical="center"/>
    </xf>
    <xf numFmtId="43" fontId="29" fillId="0" borderId="0" xfId="3" applyNumberFormat="1" applyFont="1" applyFill="1" applyAlignment="1">
      <alignment horizontal="right" vertical="center"/>
    </xf>
    <xf numFmtId="0" fontId="17" fillId="0" borderId="18" xfId="0" applyFont="1" applyBorder="1" applyAlignment="1">
      <alignment horizontal="center"/>
    </xf>
    <xf numFmtId="176" fontId="31" fillId="12" borderId="9" xfId="0" applyNumberFormat="1" applyFont="1" applyFill="1" applyBorder="1" applyAlignment="1">
      <alignment horizontal="right" vertical="center"/>
    </xf>
    <xf numFmtId="176" fontId="18" fillId="40" borderId="9" xfId="0" applyNumberFormat="1" applyFont="1" applyFill="1" applyBorder="1" applyAlignment="1">
      <alignment horizontal="right" vertical="center"/>
    </xf>
    <xf numFmtId="176" fontId="7" fillId="24" borderId="9" xfId="0" applyNumberFormat="1" applyFont="1" applyFill="1" applyBorder="1" applyAlignment="1">
      <alignment horizontal="right" vertical="center"/>
    </xf>
    <xf numFmtId="176" fontId="19" fillId="12" borderId="9" xfId="0" applyNumberFormat="1" applyFont="1" applyFill="1" applyBorder="1" applyAlignment="1">
      <alignment horizontal="right" vertical="center"/>
    </xf>
    <xf numFmtId="0" fontId="17" fillId="0" borderId="11" xfId="0" applyFont="1" applyBorder="1" applyAlignment="1">
      <alignment horizontal="center"/>
    </xf>
    <xf numFmtId="182" fontId="7" fillId="32" borderId="12" xfId="3" applyNumberFormat="1" applyFont="1" applyFill="1" applyBorder="1" applyAlignment="1">
      <alignment horizontal="center" vertical="center" wrapText="1"/>
    </xf>
    <xf numFmtId="182" fontId="7" fillId="32" borderId="0" xfId="3" applyNumberFormat="1" applyFont="1" applyFill="1" applyBorder="1" applyAlignment="1">
      <alignment horizontal="center" vertical="center" wrapText="1"/>
    </xf>
    <xf numFmtId="182" fontId="7" fillId="32" borderId="9" xfId="3" applyNumberFormat="1" applyFont="1" applyFill="1" applyBorder="1" applyAlignment="1">
      <alignment horizontal="center" vertical="center" wrapText="1"/>
    </xf>
    <xf numFmtId="176" fontId="31" fillId="12" borderId="9" xfId="0" applyNumberFormat="1" applyFont="1" applyFill="1" applyBorder="1" applyAlignment="1" applyProtection="1">
      <alignment horizontal="right" vertical="center"/>
      <protection locked="0"/>
    </xf>
    <xf numFmtId="176" fontId="31" fillId="12" borderId="9" xfId="0" applyNumberFormat="1" applyFont="1" applyFill="1" applyBorder="1" applyAlignment="1">
      <alignment horizontal="center" vertical="center"/>
    </xf>
    <xf numFmtId="176" fontId="7" fillId="26" borderId="9" xfId="0" applyNumberFormat="1" applyFont="1" applyFill="1" applyBorder="1" applyAlignment="1">
      <alignment horizontal="right" vertical="center"/>
    </xf>
    <xf numFmtId="176" fontId="7" fillId="24" borderId="10" xfId="0" applyNumberFormat="1" applyFont="1" applyFill="1" applyBorder="1" applyAlignment="1">
      <alignment horizontal="right" vertical="center"/>
    </xf>
    <xf numFmtId="9" fontId="2" fillId="0" borderId="0" xfId="3" applyFont="1" applyFill="1" applyAlignment="1">
      <alignment vertical="center"/>
    </xf>
    <xf numFmtId="10" fontId="32" fillId="0" borderId="0" xfId="0" applyNumberFormat="1" applyFont="1" applyAlignment="1">
      <alignment wrapText="1"/>
    </xf>
    <xf numFmtId="176" fontId="7" fillId="24" borderId="6" xfId="3" applyNumberFormat="1" applyFont="1" applyFill="1" applyBorder="1" applyAlignment="1">
      <alignment horizontal="center" vertical="center"/>
    </xf>
    <xf numFmtId="176" fontId="7" fillId="24" borderId="10" xfId="0" applyNumberFormat="1" applyFont="1" applyFill="1" applyBorder="1" applyAlignment="1">
      <alignment horizontal="center" vertical="center"/>
    </xf>
    <xf numFmtId="176" fontId="20" fillId="21" borderId="6" xfId="3" applyNumberFormat="1" applyFont="1" applyFill="1" applyBorder="1" applyAlignment="1">
      <alignment horizontal="center" vertical="center"/>
    </xf>
    <xf numFmtId="176" fontId="20" fillId="21" borderId="10" xfId="0" applyNumberFormat="1" applyFont="1" applyFill="1" applyBorder="1" applyAlignment="1">
      <alignment horizontal="center" vertical="center"/>
    </xf>
    <xf numFmtId="176" fontId="19" fillId="0" borderId="0" xfId="1" applyNumberFormat="1" applyFont="1" applyFill="1" applyAlignment="1">
      <alignment vertical="center"/>
    </xf>
    <xf numFmtId="9" fontId="12" fillId="0" borderId="0" xfId="3" applyFont="1" applyAlignment="1" quotePrefix="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千位分隔 2" xfId="50"/>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3" Type="http://schemas.openxmlformats.org/officeDocument/2006/relationships/styles" Target="styles.xml"/><Relationship Id="rId62" Type="http://schemas.openxmlformats.org/officeDocument/2006/relationships/sharedStrings" Target="sharedStrings.xml"/><Relationship Id="rId61" Type="http://schemas.openxmlformats.org/officeDocument/2006/relationships/theme" Target="theme/theme1.xml"/><Relationship Id="rId60" Type="http://schemas.openxmlformats.org/officeDocument/2006/relationships/externalLink" Target="externalLinks/externalLink43.xml"/><Relationship Id="rId6" Type="http://schemas.openxmlformats.org/officeDocument/2006/relationships/worksheet" Target="worksheets/sheet6.xml"/><Relationship Id="rId59" Type="http://schemas.openxmlformats.org/officeDocument/2006/relationships/externalLink" Target="externalLinks/externalLink42.xml"/><Relationship Id="rId58" Type="http://schemas.openxmlformats.org/officeDocument/2006/relationships/externalLink" Target="externalLinks/externalLink41.xml"/><Relationship Id="rId57" Type="http://schemas.openxmlformats.org/officeDocument/2006/relationships/externalLink" Target="externalLinks/externalLink40.xml"/><Relationship Id="rId56" Type="http://schemas.openxmlformats.org/officeDocument/2006/relationships/externalLink" Target="externalLinks/externalLink39.xml"/><Relationship Id="rId55" Type="http://schemas.openxmlformats.org/officeDocument/2006/relationships/externalLink" Target="externalLinks/externalLink38.xml"/><Relationship Id="rId54" Type="http://schemas.openxmlformats.org/officeDocument/2006/relationships/externalLink" Target="externalLinks/externalLink37.xml"/><Relationship Id="rId53" Type="http://schemas.openxmlformats.org/officeDocument/2006/relationships/externalLink" Target="externalLinks/externalLink36.xml"/><Relationship Id="rId52" Type="http://schemas.openxmlformats.org/officeDocument/2006/relationships/externalLink" Target="externalLinks/externalLink35.xml"/><Relationship Id="rId51" Type="http://schemas.openxmlformats.org/officeDocument/2006/relationships/externalLink" Target="externalLinks/externalLink34.xml"/><Relationship Id="rId50" Type="http://schemas.openxmlformats.org/officeDocument/2006/relationships/externalLink" Target="externalLinks/externalLink33.xml"/><Relationship Id="rId5" Type="http://schemas.openxmlformats.org/officeDocument/2006/relationships/worksheet" Target="worksheets/sheet5.xml"/><Relationship Id="rId49" Type="http://schemas.openxmlformats.org/officeDocument/2006/relationships/externalLink" Target="externalLinks/externalLink32.xml"/><Relationship Id="rId48" Type="http://schemas.openxmlformats.org/officeDocument/2006/relationships/externalLink" Target="externalLinks/externalLink31.xml"/><Relationship Id="rId47" Type="http://schemas.openxmlformats.org/officeDocument/2006/relationships/externalLink" Target="externalLinks/externalLink30.xml"/><Relationship Id="rId46" Type="http://schemas.openxmlformats.org/officeDocument/2006/relationships/externalLink" Target="externalLinks/externalLink29.xml"/><Relationship Id="rId45" Type="http://schemas.openxmlformats.org/officeDocument/2006/relationships/externalLink" Target="externalLinks/externalLink28.xml"/><Relationship Id="rId44" Type="http://schemas.openxmlformats.org/officeDocument/2006/relationships/externalLink" Target="externalLinks/externalLink27.xml"/><Relationship Id="rId43" Type="http://schemas.openxmlformats.org/officeDocument/2006/relationships/externalLink" Target="externalLinks/externalLink26.xml"/><Relationship Id="rId42" Type="http://schemas.openxmlformats.org/officeDocument/2006/relationships/externalLink" Target="externalLinks/externalLink25.xml"/><Relationship Id="rId41" Type="http://schemas.openxmlformats.org/officeDocument/2006/relationships/externalLink" Target="externalLinks/externalLink24.xml"/><Relationship Id="rId40" Type="http://schemas.openxmlformats.org/officeDocument/2006/relationships/externalLink" Target="externalLinks/externalLink23.xml"/><Relationship Id="rId4" Type="http://schemas.openxmlformats.org/officeDocument/2006/relationships/worksheet" Target="worksheets/sheet4.xml"/><Relationship Id="rId39" Type="http://schemas.openxmlformats.org/officeDocument/2006/relationships/externalLink" Target="externalLinks/externalLink22.xml"/><Relationship Id="rId38" Type="http://schemas.openxmlformats.org/officeDocument/2006/relationships/externalLink" Target="externalLinks/externalLink21.xml"/><Relationship Id="rId37" Type="http://schemas.openxmlformats.org/officeDocument/2006/relationships/externalLink" Target="externalLinks/externalLink20.xml"/><Relationship Id="rId36" Type="http://schemas.openxmlformats.org/officeDocument/2006/relationships/externalLink" Target="externalLinks/externalLink19.xml"/><Relationship Id="rId35" Type="http://schemas.openxmlformats.org/officeDocument/2006/relationships/externalLink" Target="externalLinks/externalLink18.xml"/><Relationship Id="rId34" Type="http://schemas.openxmlformats.org/officeDocument/2006/relationships/externalLink" Target="externalLinks/externalLink17.xml"/><Relationship Id="rId33" Type="http://schemas.openxmlformats.org/officeDocument/2006/relationships/externalLink" Target="externalLinks/externalLink16.xml"/><Relationship Id="rId32" Type="http://schemas.openxmlformats.org/officeDocument/2006/relationships/externalLink" Target="externalLinks/externalLink15.xml"/><Relationship Id="rId31" Type="http://schemas.openxmlformats.org/officeDocument/2006/relationships/externalLink" Target="externalLinks/externalLink14.xml"/><Relationship Id="rId30" Type="http://schemas.openxmlformats.org/officeDocument/2006/relationships/externalLink" Target="externalLinks/externalLink13.xml"/><Relationship Id="rId3" Type="http://schemas.openxmlformats.org/officeDocument/2006/relationships/worksheet" Target="worksheets/sheet3.xml"/><Relationship Id="rId29" Type="http://schemas.openxmlformats.org/officeDocument/2006/relationships/externalLink" Target="externalLinks/externalLink12.xml"/><Relationship Id="rId28" Type="http://schemas.openxmlformats.org/officeDocument/2006/relationships/externalLink" Target="externalLinks/externalLink11.xml"/><Relationship Id="rId27" Type="http://schemas.openxmlformats.org/officeDocument/2006/relationships/externalLink" Target="externalLinks/externalLink10.xml"/><Relationship Id="rId26" Type="http://schemas.openxmlformats.org/officeDocument/2006/relationships/externalLink" Target="externalLinks/externalLink9.xml"/><Relationship Id="rId25" Type="http://schemas.openxmlformats.org/officeDocument/2006/relationships/externalLink" Target="externalLinks/externalLink8.xml"/><Relationship Id="rId24" Type="http://schemas.openxmlformats.org/officeDocument/2006/relationships/externalLink" Target="externalLinks/externalLink7.xml"/><Relationship Id="rId23" Type="http://schemas.openxmlformats.org/officeDocument/2006/relationships/externalLink" Target="externalLinks/externalLink6.xml"/><Relationship Id="rId22" Type="http://schemas.openxmlformats.org/officeDocument/2006/relationships/externalLink" Target="externalLinks/externalLink5.xml"/><Relationship Id="rId21" Type="http://schemas.openxmlformats.org/officeDocument/2006/relationships/externalLink" Target="externalLinks/externalLink4.xml"/><Relationship Id="rId20" Type="http://schemas.openxmlformats.org/officeDocument/2006/relationships/externalLink" Target="externalLinks/externalLink3.xml"/><Relationship Id="rId2" Type="http://schemas.openxmlformats.org/officeDocument/2006/relationships/worksheet" Target="worksheets/sheet2.xml"/><Relationship Id="rId19" Type="http://schemas.openxmlformats.org/officeDocument/2006/relationships/externalLink" Target="externalLinks/externalLink2.xml"/><Relationship Id="rId18" Type="http://schemas.openxmlformats.org/officeDocument/2006/relationships/externalLink" Target="externalLinks/externalLink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My%20Documents\&#20854;&#20182;\&#38134;&#34892;&#21450;&#25215;&#20817;\&#21033;&#24687;&#34920;\&#21033;&#24687;&#349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cherryc\Local%20Settings\Temporary%20Internet%20Files\OLK7C\JV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1_2004%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zhengshijia\Downloads\cnshafsr03\AUDIT15\TB\2002\12\conshshy.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suzhou%20vesuvius\Dimerco%202003\WP\JD\messer%20sz\kunming\KPMG%20User%20Settings\Desktop\AR-sz.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PBC\dat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zhengshijia\Downloads\LXNTFS01\USER\K\BBS\FH%20report\1.6.2-000705\Budget_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KSB%20Shanghai\My%20Documents\Reports\2003%20Report\CI_08_2003%20Final.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NXX&#30340;&#37325;&#35201;&#25991;&#20214;\&#28145;&#22323;&#25152;&#39033;&#30446;backup\J%20IBOX%202019.03.31\IBOX&#20043;&#21069;&#25152;&#26377;&#24213;&#31295;\20181231WP\27200-1%20Related%20Party%20Balances%20and%20Transactions(22-04-2019%2010.40.48%20AM).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Q:\Jin%20Zhou\projec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1_2004%2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Users\zhengshijia\Downloads\cnshafsr03\AUDIT15\C3510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A:\2001&#35745;&#21010;%20&#31532;11&#31295;&#65288;&#20869;&#25511;&#65289;&#37325;&#25490;&#38144;&#37327;(&#23478;&#30005;&#21333;&#21015;&#65289;\2000&#24180;&#35745;&#21010;&#22823;&#32434;&#65288;&#27979;&#31639;&#6528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2_2004%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My%20Jobs\Danfoss\R-06-Dec&#65288;J&#65289;&#25253;&#3492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KPMG\2005\11_Nitto%20Denko%20Pudong_Final\PY%20WP\2005%20Interim\Hardclose\Workpaper\Gigi\Nitto%20Denko.Pudong.Q2Spkg.English.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Users\zhengshijia\Downloads\Cnshafsr03\AUDIT15\Documents%20and%20Settings\cwu\Local%20Settings\Temporary%20Internet%20Files\OLK201\3%203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Users\zhengshijia\Downloads\cnshafsr03\AUDIT15\TB\2002\12\Rethshy.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2_2004%2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projekte\fklegal\eccs\input\US_GAAP\2002\4q02\US%20GAAP%20Active%20Excel%203q02_290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3\2q2003\Package\US%20GAAP%20Legal%20check%20repor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forecast\2002\FC2%20template%20for%20SSPC.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5\3Q2005\Package\FINAL\Versand\2_1US%20GAAP%20Active%20Excel%203Q0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PMG%20User%20Settings\Desktop\SSPC%202005\Final%20audit\wp\PBC\package\US-GAAP%20Active%20Excel%20Year%20end%202005%20-%20BS%20P&amp;L.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budget\prensation%202002bud.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JNXU\FRESENIUS\Yearly%20report\2005%20year%20end%20closing\Package\US-GAAP%20Active%20Excel%20Year%20end%202005%20-%20NOTES_F25.4%20NEW.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KSB%20Shanghai\My%20Documents\Reports\2003%20Report\CI_08_2003%20Fina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Documents%20and%20Settings\bkzw\&#26700;&#38754;\&#29616;&#37329;&#27969;&#37327;&#34920;&#26684;\&#20202;&#34920;&#20844;&#21496;06&#24180;&#24230;&#39044;&#31639;\2006&#24180;&#24230;&#19977;&#26143;&#31185;&#25216;&#39044;&#31639;&#27719;&#24635;12.17&#65288;&#31532;&#19977;&#27425;&#65289;\Documents%20and%20Settings\bkzw\My%20Documents\&#20854;&#20182;\&#38134;&#34892;&#21450;&#25215;&#20817;\&#21033;&#24687;&#34920;\&#21033;&#24687;&#34920;1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Q1'05\p'ning\Omnova\Inventory%20(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My%20Documents\SBSS\20061120\wp\PBC\(Old)sheet%20200608.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Danfoss%20Zhejiang%20Holip%202007\O%20section\WP\070726.Zhejiang.Holip.O.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Ranong.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kst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zhengshijia\Desktop\&#26085;&#24120;&#24037;&#20316;&#25991;&#20214;\2&#12289;&#32463;&#33829;&#20998;&#26512;\2&#12289;&#32463;&#33829;&#20998;&#26512;&#25968;&#25454;&#21253;\2025&#23398;&#24180;\10&#26376;\202510&#20998;&#26512;&#24635;&#34920;1104xlsx.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001&#35745;&#21010;%20&#31532;11&#31295;&#65288;&#20869;&#25511;&#65289;&#37325;&#25490;&#38144;&#37327;(&#23478;&#30005;&#21333;&#21015;&#65289;\2000&#24180;&#35745;&#21010;&#22823;&#32434;&#65288;&#27979;&#31639;&#65289;.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39044;&#31639;&#32534;&#21046;&#36164;&#26009;\&#28023;&#20449;&#31354;&#35843;&#39044;&#31639;&#31295;\&#25253;&#38598;&#22242;0115\&#35774;&#22791;\&#21407;&#22987;\814\13%20&#38081;&#36335;&#37197;&#20214;.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Users\zhengshijia\Downloads\Zqh003\d\&#35774;&#22791;\&#21407;&#22987;\814\13%20&#38081;&#36335;&#37197;&#20214;.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My%20Documents\&#24213;&#31295;\&#24037;&#20316;&#24213;&#31295;\2005&#24037;&#20316;&#24213;&#31295;\2006&#32929;&#20221;&#20844;&#21496;&#25253;&#34920;&#31995;&#32479;\Huangye\AJ&#32929;&#20221;\2003\&#24180;&#23457;\&#24635;&#21512;&#24182;\qtysk.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Users\anglebaby\Desktop\2019Finish\2&#12289;2019&#24180;&#32463;&#33829;&#20998;&#26512;\2019&#24180;&#21322;&#24180;&#24230;&#32463;&#33829;&#20998;&#26512;&#27169;&#26495;\&#38468;&#20214;1&#65306;&#20844;&#21496;&#25110;&#26495;&#22359;&#32463;&#33829;&#20998;&#26512;&#25968;&#25454;&#34920;-2019&#24180;&#21322;&#24180;&#24230;.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zhengshijia\Downloads\cnshafsr06\Common\Users\cqyao\AppData\Local\Microsoft\Windows\Temporary%20Internet%20Files\Content.Outlook\88S0ZB1K\Expense%20TOD%20&#35774;&#22791;&#36141;&#32622;&#3615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Documents%20and%20Settings\bkzw\My%20Documents\&#20854;&#20182;\&#38134;&#34892;&#21450;&#25215;&#20817;\&#21033;&#24687;&#34920;\&#21033;&#24687;&#34920;12.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Users\zhengshijia\Downloads\Cnwsp0051041\LIZHUQIN\GaryLI\Thales%20project\Thales&amp;Kingdee%20subject%20match.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销量"/>
      <sheetName val="TB"/>
      <sheetName val="17. Non consolidated stock"/>
      <sheetName val="General Data"/>
      <sheetName val="Assets"/>
      <sheetName val="Liabilities"/>
      <sheetName val="P-L"/>
      <sheetName val="14. Fixed assets"/>
      <sheetName val="13. Intangible assets"/>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S"/>
      <sheetName val="PL"/>
      <sheetName val="TB"/>
      <sheetName val="AR"/>
      <sheetName val="prepay"/>
      <sheetName val="advance"/>
      <sheetName val="制费-分月"/>
      <sheetName val="Titel"/>
      <sheetName val="Movem. in fixed assets - Depr."/>
      <sheetName val="A-Eingang Laender (ändert)"/>
      <sheetName val="Cash-Flow (offen)"/>
      <sheetName val="U-Erloese Laender(ände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For disclosure"/>
      <sheetName val="合并外余额"/>
      <sheetName val="合并外交易"/>
      <sheetName val="Tickmarks22-04-2019 10.40.49 AM"/>
      <sheetName val="RNotes22-04-2019 10.40.49 AM"/>
      <sheetName val="TextXRef22-04-2019 10.40.49 AM"/>
      <sheetName val="NumXRef22-04-2019 10.40.49 AM"/>
      <sheetName val="17. Non consolidated stock"/>
      <sheetName val="General Data"/>
      <sheetName val="Assets"/>
      <sheetName val="Liabilities"/>
      <sheetName val="P-L"/>
      <sheetName val="14. Fixed assets"/>
      <sheetName val="13. Intangible assets"/>
      <sheetName val="利息7月-8月"/>
      <sheetName val="制费-分月"/>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POC"/>
      <sheetName val="MD"/>
      <sheetName val="index"/>
      <sheetName val="Sheet1"/>
      <sheetName val="P0902016.STC wulumuqi PP"/>
      <sheetName val="RF_CN_PW_JB_PJ_SUM"/>
      <sheetName val="报表封面"/>
      <sheetName val="Titel"/>
      <sheetName val="Movem. in fixed assets - Dep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 val="利息7月-8月"/>
      <sheetName val="参数表"/>
      <sheetName val="预算科目对应表 "/>
      <sheetName val="合并外余额"/>
      <sheetName val="合并外交易"/>
      <sheetName val="For disclosure"/>
      <sheetName val="17. Non consolidated stock"/>
      <sheetName val="General Data"/>
      <sheetName val="Assets"/>
      <sheetName val="Liabilities"/>
      <sheetName val="P-L"/>
      <sheetName val="14. Fixed assets"/>
      <sheetName val="13. Intangible assets"/>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P-L"/>
      <sheetName val="报表封面"/>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Header"/>
      <sheetName val="INSTRUCTIONS"/>
      <sheetName val="CONTENTS"/>
      <sheetName val="F1"/>
      <sheetName val="F2"/>
      <sheetName val="F3.1"/>
      <sheetName val="F3.2"/>
      <sheetName val="F3.3"/>
      <sheetName val="F4.1"/>
      <sheetName val="F4.2"/>
      <sheetName val="F4.3"/>
      <sheetName val="F5.1_F5.8"/>
      <sheetName val="F6"/>
      <sheetName val="F7.1"/>
      <sheetName val="F7.2"/>
      <sheetName val="ASS"/>
      <sheetName val="F8.1_F8.2"/>
      <sheetName val="F8.3_F8.4"/>
      <sheetName val="F8.5_F8.6"/>
      <sheetName val="TRA"/>
      <sheetName val="8.7"/>
      <sheetName val="F8.8.1_F8.8.2"/>
      <sheetName val="F9"/>
      <sheetName val="F10.1"/>
      <sheetName val="F10.2"/>
      <sheetName val="F11.1"/>
      <sheetName val="F11.2"/>
      <sheetName val="F12"/>
      <sheetName val="F13"/>
      <sheetName val="F14"/>
      <sheetName val="F15.1"/>
      <sheetName val="F15.2"/>
      <sheetName val="F16.1"/>
      <sheetName val="F17"/>
      <sheetName val="F18"/>
      <sheetName val="Notes"/>
      <sheetName val="saphiddenpivotdefinition"/>
      <sheetName val="saphiddenvaluecache"/>
      <sheetName val="saphiddenbackup"/>
      <sheetName val="F26"/>
      <sheetName val="F27"/>
      <sheetName val="F28"/>
      <sheetName val="E31"/>
      <sheetName val="E32"/>
      <sheetName val="E33"/>
      <sheetName val="E34"/>
      <sheetName val="sapactivexlhiddensheet"/>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Head"/>
      <sheetName val="Instruction"/>
      <sheetName val="Keyfigures"/>
      <sheetName val="Reconciliation"/>
      <sheetName val="PL "/>
      <sheetName val="PU"/>
      <sheetName val="BS"/>
      <sheetName val="CashFlow"/>
      <sheetName val="Personel"/>
      <sheetName val="Sales PG 1"/>
      <sheetName val="Sales PG 2"/>
      <sheetName val="ASP"/>
      <sheetName val="Trend"/>
      <sheetName val="Graph PG1"/>
      <sheetName val="Graph PG2"/>
      <sheetName val="Graph PG3"/>
      <sheetName val="Graph PG4"/>
      <sheetName val="RU"/>
      <sheetName val="saphiddenbackup"/>
      <sheetName val="saphiddenpivotdefinition"/>
      <sheetName val="sapactivexlhiddenshee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Instructions"/>
      <sheetName val="Head"/>
      <sheetName val="Keyfigures (1)"/>
      <sheetName val="Keyfigures (2)"/>
      <sheetName val="PL (1)"/>
      <sheetName val="PL (2)"/>
      <sheetName val="Personel"/>
      <sheetName val="Sales PG 1.1"/>
      <sheetName val="Sales PG 1.2"/>
      <sheetName val="Sales PG 2"/>
      <sheetName val="ASP"/>
      <sheetName val="Exist&amp;new product"/>
      <sheetName val="Trend"/>
      <sheetName val="Graph PG1"/>
      <sheetName val="Graph PG2"/>
      <sheetName val="Graph PG3"/>
      <sheetName val="Graph PG4"/>
      <sheetName val="RU"/>
      <sheetName val="saphiddenbackup"/>
      <sheetName val="saphiddenpivotdefinition"/>
      <sheetName val="sapactivexlhiddensheet"/>
      <sheetName val="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Header"/>
      <sheetName val="CONTENTS"/>
      <sheetName val="saphiddenpivotdefinition"/>
      <sheetName val="saphiddenvaluecache"/>
      <sheetName val="saphiddenbackup"/>
      <sheetName val="Notes"/>
      <sheetName val="F20"/>
      <sheetName val="F21"/>
      <sheetName val="F22.1"/>
      <sheetName val="F22.2"/>
      <sheetName val="F22.3"/>
      <sheetName val="F22.4"/>
      <sheetName val="F22.5"/>
      <sheetName val="F23.1"/>
      <sheetName val="F23.2"/>
      <sheetName val="F 24.1"/>
      <sheetName val="F 24.2"/>
      <sheetName val="F25.1"/>
      <sheetName val="F25.2"/>
      <sheetName val="F25.3"/>
      <sheetName val="F25.4"/>
      <sheetName val="F26"/>
      <sheetName val="F27"/>
      <sheetName val="F29.1"/>
      <sheetName val="F29.2"/>
      <sheetName val="F30"/>
      <sheetName val="F31"/>
      <sheetName val="F32"/>
      <sheetName val="F33"/>
      <sheetName val="F34"/>
      <sheetName val="F35"/>
      <sheetName val="F36"/>
      <sheetName val="F37"/>
      <sheetName val="F38.1"/>
      <sheetName val="F38.2"/>
      <sheetName val="F39"/>
      <sheetName val="E1"/>
      <sheetName val="E2"/>
      <sheetName val="E3"/>
      <sheetName val="E4"/>
      <sheetName val="E5"/>
      <sheetName val="sapactivexlhiddensheet"/>
      <sheetName val="Customer_Country"/>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เครื่องมือ"/>
      <sheetName val="ยานพาหนะ"/>
      <sheetName val="อาคาร"/>
      <sheetName val="Sum"/>
      <sheetName val="sapactivexlhiddensheet"/>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Sum"/>
      <sheetName val="WIP,FG - PVC"/>
      <sheetName val="WIP,FG - Cast"/>
      <sheetName val="WIP,FG - Conso"/>
      <sheetName val="121101"/>
      <sheetName val="121102-6"/>
      <sheetName val="Obsolete"/>
      <sheetName val="Aging - FG"/>
      <sheetName val="Aging - FG (2)"/>
      <sheetName val="Aging - RM"/>
      <sheetName val="NRV"/>
      <sheetName val="Sales Forcast"/>
      <sheetName val="Selling Exp."/>
      <sheetName val="Turnover"/>
      <sheetName val="FG"/>
      <sheetName val="Detail - RM"/>
      <sheetName val="Detail - RM '04"/>
      <sheetName val="Detail - Supplies"/>
      <sheetName val="เครื่องตกแต่ง"/>
      <sheetName val="เครื่องมือ"/>
      <sheetName val="อาคาร"/>
      <sheetName val="AP"/>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Asset07"/>
      <sheetName val="AR07"/>
      <sheetName val="AP07"/>
      <sheetName val="BS07"/>
      <sheetName val="PL07"/>
      <sheetName val="TB(1-8)"/>
      <sheetName val="TB(1-7)"/>
      <sheetName val="TB(1-6)"/>
      <sheetName val="BS200606"/>
      <sheetName val="BS200605"/>
      <sheetName val="BS200604"/>
      <sheetName val="P&amp;L0606"/>
      <sheetName val="BS2006Q1"/>
      <sheetName val="P&amp;L0605"/>
      <sheetName val="P&amp;L0604"/>
      <sheetName val="AR0606"/>
      <sheetName val="AP0606"/>
      <sheetName val="AP"/>
      <sheetName val=")AP("/>
      <sheetName val="Pre(AP)"/>
      <sheetName val="Cost of Sales"/>
      <sheetName val="BS200512"/>
      <sheetName val="08S-C"/>
      <sheetName val="08A-C"/>
      <sheetName val="08F-C"/>
      <sheetName val="08O-C"/>
      <sheetName val="BS08"/>
      <sheetName val="PL08"/>
      <sheetName val="AR08"/>
      <sheetName val="AP08"/>
      <sheetName val="XL4Poppy"/>
      <sheetName val="O1-1"/>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sheet1"/>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sheetData sheetId="7766"/>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sheetData sheetId="7794"/>
      <sheetData sheetId="7795"/>
      <sheetData sheetId="7796"/>
      <sheetData sheetId="7797"/>
      <sheetData sheetId="7798"/>
      <sheetData sheetId="7799"/>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Set>
  </externalBook>
</externalLink>
</file>

<file path=xl/externalLinks/externalLink39.xml><?xml version="1.0" encoding="utf-8"?>
<externalLink xmlns="http://schemas.openxmlformats.org/spreadsheetml/2006/main">
  <externalBook xmlns:r="http://schemas.openxmlformats.org/officeDocument/2006/relationships" r:id="rId1">
    <sheetNames>
      <sheetName val="应收票据明细.dbf"/>
      <sheetName val="其他应收款.dbf"/>
      <sheetName val="暗暗啊.dbf"/>
      <sheetName val="方法法.dbf"/>
      <sheetName val="银行存款.dbf"/>
      <sheetName val="其他货币资金.dbf"/>
      <sheetName val="qtysk.dbf"/>
      <sheetName val="XL4Poppy"/>
      <sheetName val="目录"/>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0.xml><?xml version="1.0" encoding="utf-8"?>
<externalLink xmlns="http://schemas.openxmlformats.org/spreadsheetml/2006/main">
  <externalBook xmlns:r="http://schemas.openxmlformats.org/officeDocument/2006/relationships" r:id="rId1">
    <sheetNames>
      <sheetName val="时间表"/>
      <sheetName val="目录"/>
      <sheetName val="关键财务业绩指标（KPI）分析表（自动计算）"/>
      <sheetName val="KPI差异图（自动计算）"/>
      <sheetName val="非财务关键指标表"/>
      <sheetName val="辅助"/>
      <sheetName val="趋势分析"/>
      <sheetName val="资产负债表"/>
      <sheetName val="损益表"/>
      <sheetName val="现金流量表"/>
      <sheetName val="营业收入-细类分析"/>
      <sheetName val="应收账款分析"/>
      <sheetName val="应收账款账龄TOP10"/>
      <sheetName val="预付账款分析"/>
      <sheetName val="应付账款分析"/>
      <sheetName val="应付账款TOP10"/>
      <sheetName val="存货"/>
      <sheetName val="存货分类"/>
      <sheetName val="毛利率分析表"/>
      <sheetName val="管理费用分析"/>
      <sheetName val="管理费用与上年同期差异分析"/>
      <sheetName val="销售费用分析"/>
      <sheetName val="销售费用与上年同期差异分析 "/>
      <sheetName val="税前利润与预算变化水珠图"/>
      <sheetName val="附1-利息支出 "/>
      <sheetName val="附2-税费缴纳"/>
      <sheetName val="附3-投资回报"/>
      <sheetName val="附4-人均成本"/>
      <sheetName val="Sheet1 (2)"/>
      <sheetName val="เครื่องมือ"/>
      <sheetName val="ยานพาหนะ"/>
      <sheetName val="อาคาร"/>
      <sheetName val="表1-资金收支预测表-闵行园"/>
      <sheetName val="表1-资金收支预测表-长宁园"/>
      <sheetName val="表1-资金收支预测表-伶越"/>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1.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2.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OPEN ITEN KE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3.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6.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BP185"/>
  <sheetViews>
    <sheetView zoomScale="65" zoomScaleNormal="65" topLeftCell="A3" workbookViewId="0">
      <pane xSplit="1" ySplit="5" topLeftCell="B8" activePane="bottomRight" state="frozen"/>
      <selection/>
      <selection pane="topRight"/>
      <selection pane="bottomLeft"/>
      <selection pane="bottomRight" activeCell="T26" sqref="T26"/>
    </sheetView>
  </sheetViews>
  <sheetFormatPr defaultColWidth="11.5833333333333" defaultRowHeight="16.2"/>
  <cols>
    <col min="1" max="1" width="36.9166666666667" style="159" customWidth="1"/>
    <col min="2" max="7" width="11.5833333333333" style="159" customWidth="1"/>
    <col min="8" max="8" width="11.5833333333333" style="219" customWidth="1"/>
    <col min="9" max="11" width="11.5833333333333" style="159" customWidth="1"/>
    <col min="12" max="13" width="9.58333333333333" style="169" customWidth="1"/>
    <col min="14" max="14" width="11.5833333333333" style="159" customWidth="1"/>
    <col min="15" max="15" width="11.5833333333333" style="219" customWidth="1"/>
    <col min="16" max="16261" width="11.5833333333333" style="159" customWidth="1"/>
    <col min="16262" max="16271" width="11.5833333333333" style="172" customWidth="1"/>
    <col min="16272" max="16283" width="11.5833333333333" style="164" customWidth="1"/>
    <col min="16284" max="16384" width="11.5833333333333" style="164"/>
  </cols>
  <sheetData>
    <row r="1" hidden="1"/>
    <row r="2" s="159" customFormat="1" hidden="1" spans="2:15">
      <c r="B2" s="172"/>
      <c r="C2" s="172"/>
      <c r="D2" s="167"/>
      <c r="E2" s="167"/>
      <c r="F2" s="167"/>
      <c r="G2" s="167"/>
      <c r="H2" s="219"/>
      <c r="J2" s="219"/>
      <c r="L2" s="554"/>
      <c r="M2" s="554"/>
      <c r="N2" s="173"/>
      <c r="O2" s="219"/>
    </row>
    <row r="3" s="159" customFormat="1" spans="1:15">
      <c r="A3" s="498"/>
      <c r="B3" s="498"/>
      <c r="C3" s="498"/>
      <c r="D3" s="498"/>
      <c r="E3" s="498"/>
      <c r="F3" s="498"/>
      <c r="H3" s="219"/>
      <c r="K3" s="498"/>
      <c r="N3" s="173"/>
      <c r="O3" s="219"/>
    </row>
    <row r="4" s="159" customFormat="1" ht="16.95" spans="1:15">
      <c r="A4" s="498"/>
      <c r="B4" s="498"/>
      <c r="C4" s="498"/>
      <c r="D4" s="498"/>
      <c r="E4" s="498"/>
      <c r="F4" s="498"/>
      <c r="H4" s="219"/>
      <c r="K4" s="498"/>
      <c r="N4" s="173"/>
      <c r="O4" s="219"/>
    </row>
    <row r="5" s="161" customFormat="1" ht="18.15" spans="1:15">
      <c r="A5" s="178"/>
      <c r="B5" s="730" t="s">
        <v>0</v>
      </c>
      <c r="C5" s="179"/>
      <c r="D5" s="179"/>
      <c r="E5" s="179"/>
      <c r="F5" s="179"/>
      <c r="G5" s="179"/>
      <c r="H5" s="179"/>
      <c r="I5" s="179"/>
      <c r="J5" s="179"/>
      <c r="K5" s="179"/>
      <c r="L5" s="179"/>
      <c r="M5" s="179"/>
      <c r="N5" s="179"/>
      <c r="O5" s="735"/>
    </row>
    <row r="6" s="159" customFormat="1" ht="21" customHeight="1" spans="1:16292">
      <c r="A6" s="180" t="s">
        <v>1</v>
      </c>
      <c r="B6" s="181" t="s">
        <v>2</v>
      </c>
      <c r="C6" s="182"/>
      <c r="D6" s="182"/>
      <c r="E6" s="182"/>
      <c r="F6" s="182"/>
      <c r="G6" s="182"/>
      <c r="H6" s="183"/>
      <c r="I6" s="220" t="s">
        <v>3</v>
      </c>
      <c r="J6" s="221"/>
      <c r="K6" s="221"/>
      <c r="L6" s="221"/>
      <c r="M6" s="221"/>
      <c r="N6" s="222"/>
      <c r="O6" s="222"/>
      <c r="XAL6" s="172"/>
      <c r="XAM6" s="172"/>
      <c r="XAN6" s="172"/>
      <c r="XAO6" s="172"/>
      <c r="XAP6" s="172"/>
      <c r="XAQ6" s="172"/>
      <c r="XAR6" s="172"/>
      <c r="XAS6" s="172"/>
      <c r="XAT6" s="172"/>
      <c r="XAU6" s="172"/>
      <c r="XAV6" s="164"/>
      <c r="XAW6" s="164"/>
      <c r="XAX6" s="164"/>
      <c r="XAY6" s="164"/>
      <c r="XAZ6" s="164"/>
      <c r="XBA6" s="164"/>
      <c r="XBB6" s="164"/>
      <c r="XBC6" s="164"/>
      <c r="XBD6" s="164"/>
      <c r="XBE6" s="164"/>
      <c r="XBF6" s="164"/>
      <c r="XBG6" s="164"/>
      <c r="XBH6" s="164"/>
      <c r="XBI6" s="164"/>
      <c r="XBJ6" s="164"/>
      <c r="XBK6" s="164"/>
      <c r="XBL6" s="164"/>
      <c r="XBM6" s="164"/>
      <c r="XBN6" s="164"/>
      <c r="XBO6" s="164"/>
      <c r="XBP6" s="164"/>
    </row>
    <row r="7" s="159" customFormat="1" spans="1:16292">
      <c r="A7" s="186"/>
      <c r="B7" s="187">
        <v>202601</v>
      </c>
      <c r="C7" s="188">
        <v>202602</v>
      </c>
      <c r="D7" s="188">
        <v>202603</v>
      </c>
      <c r="E7" s="188">
        <v>202604</v>
      </c>
      <c r="F7" s="188">
        <v>202605</v>
      </c>
      <c r="G7" s="188">
        <v>202606</v>
      </c>
      <c r="H7" s="631" t="s">
        <v>4</v>
      </c>
      <c r="I7" s="736">
        <v>202601</v>
      </c>
      <c r="J7" s="737">
        <v>202602</v>
      </c>
      <c r="K7" s="737">
        <v>202603</v>
      </c>
      <c r="L7" s="737">
        <v>202604</v>
      </c>
      <c r="M7" s="737">
        <v>202605</v>
      </c>
      <c r="N7" s="737">
        <v>202606</v>
      </c>
      <c r="O7" s="738" t="s">
        <v>4</v>
      </c>
      <c r="XAL7" s="172"/>
      <c r="XAM7" s="172"/>
      <c r="XAN7" s="172"/>
      <c r="XAO7" s="172"/>
      <c r="XAP7" s="172"/>
      <c r="XAQ7" s="172"/>
      <c r="XAR7" s="172"/>
      <c r="XAS7" s="172"/>
      <c r="XAT7" s="172"/>
      <c r="XAU7" s="172"/>
      <c r="XAV7" s="164"/>
      <c r="XAW7" s="164"/>
      <c r="XAX7" s="164"/>
      <c r="XAY7" s="164"/>
      <c r="XAZ7" s="164"/>
      <c r="XBA7" s="164"/>
      <c r="XBB7" s="164"/>
      <c r="XBC7" s="164"/>
      <c r="XBD7" s="164"/>
      <c r="XBE7" s="164"/>
      <c r="XBF7" s="164"/>
      <c r="XBG7" s="164"/>
      <c r="XBH7" s="164"/>
      <c r="XBI7" s="164"/>
      <c r="XBJ7" s="164"/>
      <c r="XBK7" s="164"/>
      <c r="XBL7" s="164"/>
      <c r="XBM7" s="164"/>
      <c r="XBN7" s="164"/>
      <c r="XBO7" s="164"/>
      <c r="XBP7" s="164"/>
    </row>
    <row r="8" s="159" customFormat="1" outlineLevel="1" spans="1:15">
      <c r="A8" s="515" t="s">
        <v>5</v>
      </c>
      <c r="B8" s="580">
        <v>191.778</v>
      </c>
      <c r="C8" s="517">
        <v>35.1097</v>
      </c>
      <c r="D8" s="517">
        <v>198.1283</v>
      </c>
      <c r="E8" s="517">
        <v>196.2081</v>
      </c>
      <c r="F8" s="517">
        <v>180.9193</v>
      </c>
      <c r="G8" s="517">
        <v>154.139</v>
      </c>
      <c r="H8" s="731">
        <f t="shared" ref="H8:H71" si="0">SUM(B8:G8)</f>
        <v>956.2824</v>
      </c>
      <c r="I8" s="580">
        <v>73.17137489</v>
      </c>
      <c r="J8" s="517">
        <v>-19.32947811</v>
      </c>
      <c r="K8" s="517">
        <v>98.13531189</v>
      </c>
      <c r="L8" s="517">
        <v>76.11865189</v>
      </c>
      <c r="M8" s="517">
        <v>67.77434189</v>
      </c>
      <c r="N8" s="517">
        <v>36.73054189</v>
      </c>
      <c r="O8" s="731">
        <f t="shared" ref="O8:O71" si="1">SUM(I8:N8)</f>
        <v>332.60074434</v>
      </c>
    </row>
    <row r="9" s="514" customFormat="1" outlineLevel="1" spans="1:15">
      <c r="A9" s="515" t="s">
        <v>6</v>
      </c>
      <c r="B9" s="580">
        <v>83.20263</v>
      </c>
      <c r="C9" s="517">
        <v>15.56478</v>
      </c>
      <c r="D9" s="517">
        <v>77.40749</v>
      </c>
      <c r="E9" s="517">
        <v>64.32418</v>
      </c>
      <c r="F9" s="517">
        <v>53.55059</v>
      </c>
      <c r="G9" s="517">
        <v>48.49864</v>
      </c>
      <c r="H9" s="731">
        <f t="shared" si="0"/>
        <v>342.54831</v>
      </c>
      <c r="I9" s="580">
        <v>31.92289395</v>
      </c>
      <c r="J9" s="517">
        <v>-8.24539405</v>
      </c>
      <c r="K9" s="517">
        <v>37.31888595</v>
      </c>
      <c r="L9" s="517">
        <v>19.16165595</v>
      </c>
      <c r="M9" s="517">
        <v>11.65216595</v>
      </c>
      <c r="N9" s="517">
        <v>3.94825795000001</v>
      </c>
      <c r="O9" s="731">
        <f t="shared" si="1"/>
        <v>95.7584657</v>
      </c>
    </row>
    <row r="10" s="163" customFormat="1" spans="1:15">
      <c r="A10" s="521" t="s">
        <v>7</v>
      </c>
      <c r="B10" s="522">
        <v>274.98063</v>
      </c>
      <c r="C10" s="523">
        <v>50.67448</v>
      </c>
      <c r="D10" s="523">
        <v>275.53579</v>
      </c>
      <c r="E10" s="523">
        <v>260.53228</v>
      </c>
      <c r="F10" s="523">
        <v>234.46989</v>
      </c>
      <c r="G10" s="523">
        <v>202.63764</v>
      </c>
      <c r="H10" s="732">
        <f t="shared" si="0"/>
        <v>1298.83071</v>
      </c>
      <c r="I10" s="522">
        <v>105.09426884</v>
      </c>
      <c r="J10" s="523">
        <v>-27.57487216</v>
      </c>
      <c r="K10" s="523">
        <v>135.45419784</v>
      </c>
      <c r="L10" s="523">
        <v>95.28030784</v>
      </c>
      <c r="M10" s="523">
        <v>79.42650784</v>
      </c>
      <c r="N10" s="523">
        <v>40.67879984</v>
      </c>
      <c r="O10" s="732">
        <f t="shared" si="1"/>
        <v>428.35921004</v>
      </c>
    </row>
    <row r="11" s="164" customFormat="1" outlineLevel="1" spans="1:15">
      <c r="A11" s="515" t="s">
        <v>8</v>
      </c>
      <c r="B11" s="580">
        <v>31.76</v>
      </c>
      <c r="C11" s="517">
        <v>15.76</v>
      </c>
      <c r="D11" s="517">
        <v>98.66</v>
      </c>
      <c r="E11" s="517">
        <v>18.76</v>
      </c>
      <c r="F11" s="517">
        <v>25.46</v>
      </c>
      <c r="G11" s="517">
        <v>24.66</v>
      </c>
      <c r="H11" s="731">
        <f t="shared" si="0"/>
        <v>215.06</v>
      </c>
      <c r="I11" s="580">
        <v>-31.63521839</v>
      </c>
      <c r="J11" s="517">
        <v>-40.73943039</v>
      </c>
      <c r="K11" s="517">
        <v>44.65516961</v>
      </c>
      <c r="L11" s="517">
        <v>-34.93428239</v>
      </c>
      <c r="M11" s="517">
        <v>-29.27428239</v>
      </c>
      <c r="N11" s="517">
        <v>-138.01209339</v>
      </c>
      <c r="O11" s="731">
        <f t="shared" si="1"/>
        <v>-229.94013734</v>
      </c>
    </row>
    <row r="12" s="159" customFormat="1" outlineLevel="1" spans="1:15">
      <c r="A12" s="515" t="s">
        <v>9</v>
      </c>
      <c r="B12" s="580">
        <v>23.9</v>
      </c>
      <c r="C12" s="517">
        <v>13.4</v>
      </c>
      <c r="D12" s="517">
        <v>37.9</v>
      </c>
      <c r="E12" s="517">
        <v>26.1</v>
      </c>
      <c r="F12" s="517">
        <v>25.1</v>
      </c>
      <c r="G12" s="517">
        <v>19.2</v>
      </c>
      <c r="H12" s="731">
        <f t="shared" si="0"/>
        <v>145.6</v>
      </c>
      <c r="I12" s="580">
        <v>1.18466997</v>
      </c>
      <c r="J12" s="517">
        <v>0.875669969999999</v>
      </c>
      <c r="K12" s="517">
        <v>18.20366997</v>
      </c>
      <c r="L12" s="517">
        <v>3.30866997</v>
      </c>
      <c r="M12" s="517">
        <v>3.72866997</v>
      </c>
      <c r="N12" s="517">
        <v>1.46221597</v>
      </c>
      <c r="O12" s="731">
        <f t="shared" si="1"/>
        <v>28.76356582</v>
      </c>
    </row>
    <row r="13" s="164" customFormat="1" outlineLevel="1" spans="1:15">
      <c r="A13" s="515" t="s">
        <v>10</v>
      </c>
      <c r="B13" s="580">
        <v>22</v>
      </c>
      <c r="C13" s="517">
        <v>9</v>
      </c>
      <c r="D13" s="517">
        <v>21</v>
      </c>
      <c r="E13" s="517">
        <v>20</v>
      </c>
      <c r="F13" s="517">
        <v>21</v>
      </c>
      <c r="G13" s="517">
        <v>21</v>
      </c>
      <c r="H13" s="731">
        <f t="shared" si="0"/>
        <v>114</v>
      </c>
      <c r="I13" s="580">
        <v>-15.62256538</v>
      </c>
      <c r="J13" s="517">
        <v>-17.44506538</v>
      </c>
      <c r="K13" s="517">
        <v>-14.00506538</v>
      </c>
      <c r="L13" s="517">
        <v>-13.52056538</v>
      </c>
      <c r="M13" s="517">
        <v>-13.95056538</v>
      </c>
      <c r="N13" s="517">
        <v>-24.77236538</v>
      </c>
      <c r="O13" s="731">
        <f t="shared" si="1"/>
        <v>-99.31619228</v>
      </c>
    </row>
    <row r="14" s="163" customFormat="1" spans="1:15">
      <c r="A14" s="521" t="s">
        <v>11</v>
      </c>
      <c r="B14" s="522">
        <v>77.66</v>
      </c>
      <c r="C14" s="523">
        <v>38.16</v>
      </c>
      <c r="D14" s="523">
        <v>157.56</v>
      </c>
      <c r="E14" s="523">
        <v>64.86</v>
      </c>
      <c r="F14" s="523">
        <v>71.56</v>
      </c>
      <c r="G14" s="523">
        <v>64.86</v>
      </c>
      <c r="H14" s="732">
        <f t="shared" si="0"/>
        <v>474.66</v>
      </c>
      <c r="I14" s="522">
        <v>-46.0731138</v>
      </c>
      <c r="J14" s="523">
        <v>-57.3088258</v>
      </c>
      <c r="K14" s="523">
        <v>48.8537742</v>
      </c>
      <c r="L14" s="523">
        <v>-45.1461778</v>
      </c>
      <c r="M14" s="523">
        <v>-39.4961778</v>
      </c>
      <c r="N14" s="523">
        <v>-161.3222428</v>
      </c>
      <c r="O14" s="732">
        <f t="shared" si="1"/>
        <v>-300.4927638</v>
      </c>
    </row>
    <row r="15" s="163" customFormat="1" spans="1:15">
      <c r="A15" s="521" t="s">
        <v>12</v>
      </c>
      <c r="B15" s="522">
        <v>395.59589182</v>
      </c>
      <c r="C15" s="523">
        <v>385.59589182</v>
      </c>
      <c r="D15" s="523">
        <v>395.59589182</v>
      </c>
      <c r="E15" s="523">
        <v>405.59589182</v>
      </c>
      <c r="F15" s="523">
        <v>405.59589182</v>
      </c>
      <c r="G15" s="523">
        <v>405.59589182</v>
      </c>
      <c r="H15" s="732">
        <f t="shared" si="0"/>
        <v>2393.57535092</v>
      </c>
      <c r="I15" s="522">
        <v>122.99586585</v>
      </c>
      <c r="J15" s="523">
        <v>207.77552385</v>
      </c>
      <c r="K15" s="523">
        <v>121.07262435</v>
      </c>
      <c r="L15" s="523">
        <v>115.32115065</v>
      </c>
      <c r="M15" s="523">
        <v>84.7040591500001</v>
      </c>
      <c r="N15" s="523">
        <v>101.59782245</v>
      </c>
      <c r="O15" s="732">
        <f t="shared" si="1"/>
        <v>753.4670463</v>
      </c>
    </row>
    <row r="16" s="163" customFormat="1" spans="1:15">
      <c r="A16" s="521" t="s">
        <v>13</v>
      </c>
      <c r="B16" s="522">
        <v>412.69</v>
      </c>
      <c r="C16" s="523">
        <v>86.76</v>
      </c>
      <c r="D16" s="523">
        <v>353.544</v>
      </c>
      <c r="E16" s="523">
        <v>261.538</v>
      </c>
      <c r="F16" s="523">
        <v>290.106</v>
      </c>
      <c r="G16" s="523">
        <v>249.284</v>
      </c>
      <c r="H16" s="732">
        <f t="shared" si="0"/>
        <v>1653.922</v>
      </c>
      <c r="I16" s="522">
        <v>209.39729057</v>
      </c>
      <c r="J16" s="523">
        <v>-25.99770943</v>
      </c>
      <c r="K16" s="523">
        <v>154.85729057</v>
      </c>
      <c r="L16" s="523">
        <v>94.42229057</v>
      </c>
      <c r="M16" s="523">
        <v>96.48129057</v>
      </c>
      <c r="N16" s="523">
        <v>-109.97337643</v>
      </c>
      <c r="O16" s="732">
        <f t="shared" si="1"/>
        <v>419.18707642</v>
      </c>
    </row>
    <row r="17" s="164" customFormat="1" outlineLevel="1" spans="1:15">
      <c r="A17" s="527" t="s">
        <v>14</v>
      </c>
      <c r="B17" s="580">
        <v>0</v>
      </c>
      <c r="C17" s="517">
        <v>0</v>
      </c>
      <c r="D17" s="517">
        <v>0</v>
      </c>
      <c r="E17" s="517">
        <v>0</v>
      </c>
      <c r="F17" s="517">
        <v>0</v>
      </c>
      <c r="G17" s="517">
        <v>0</v>
      </c>
      <c r="H17" s="731">
        <f t="shared" si="0"/>
        <v>0</v>
      </c>
      <c r="I17" s="580">
        <v>-30.40151577</v>
      </c>
      <c r="J17" s="517">
        <v>-27.07621577</v>
      </c>
      <c r="K17" s="517">
        <v>-29.46901577</v>
      </c>
      <c r="L17" s="517">
        <v>-30.67451577</v>
      </c>
      <c r="M17" s="517">
        <v>-30.44951577</v>
      </c>
      <c r="N17" s="517">
        <v>-34.74966577</v>
      </c>
      <c r="O17" s="731">
        <f t="shared" si="1"/>
        <v>-182.82044462</v>
      </c>
    </row>
    <row r="18" s="164" customFormat="1" outlineLevel="1" spans="1:15">
      <c r="A18" s="527" t="s">
        <v>15</v>
      </c>
      <c r="B18" s="580">
        <v>33.15</v>
      </c>
      <c r="C18" s="517">
        <v>24.34</v>
      </c>
      <c r="D18" s="517">
        <v>39.92</v>
      </c>
      <c r="E18" s="517">
        <v>31.49</v>
      </c>
      <c r="F18" s="517">
        <v>29.84</v>
      </c>
      <c r="G18" s="517">
        <v>34.81</v>
      </c>
      <c r="H18" s="731">
        <f t="shared" si="0"/>
        <v>193.55</v>
      </c>
      <c r="I18" s="580">
        <v>-27.41754003</v>
      </c>
      <c r="J18" s="517">
        <v>-30.61314003</v>
      </c>
      <c r="K18" s="517">
        <v>-28.57854003</v>
      </c>
      <c r="L18" s="517">
        <v>-27.26074003</v>
      </c>
      <c r="M18" s="517">
        <v>-28.55074003</v>
      </c>
      <c r="N18" s="517">
        <v>-31.02624003</v>
      </c>
      <c r="O18" s="731">
        <f t="shared" si="1"/>
        <v>-173.44694018</v>
      </c>
    </row>
    <row r="19" s="164" customFormat="1" outlineLevel="1" spans="1:15">
      <c r="A19" s="527" t="s">
        <v>16</v>
      </c>
      <c r="B19" s="580">
        <v>10</v>
      </c>
      <c r="C19" s="517">
        <v>6</v>
      </c>
      <c r="D19" s="517">
        <v>8</v>
      </c>
      <c r="E19" s="517">
        <v>8</v>
      </c>
      <c r="F19" s="517">
        <v>8</v>
      </c>
      <c r="G19" s="517">
        <v>6</v>
      </c>
      <c r="H19" s="731">
        <f t="shared" si="0"/>
        <v>46</v>
      </c>
      <c r="I19" s="580">
        <v>6.048</v>
      </c>
      <c r="J19" s="517">
        <v>3.6288</v>
      </c>
      <c r="K19" s="517">
        <v>4.8384</v>
      </c>
      <c r="L19" s="517">
        <v>4.8384</v>
      </c>
      <c r="M19" s="517">
        <v>4.8384</v>
      </c>
      <c r="N19" s="517">
        <v>-39.6712</v>
      </c>
      <c r="O19" s="731">
        <f t="shared" si="1"/>
        <v>-15.4792</v>
      </c>
    </row>
    <row r="20" s="164" customFormat="1" outlineLevel="1" spans="1:15">
      <c r="A20" s="527" t="s">
        <v>17</v>
      </c>
      <c r="B20" s="580">
        <v>44.8</v>
      </c>
      <c r="C20" s="517">
        <v>44.8</v>
      </c>
      <c r="D20" s="517">
        <v>44.8</v>
      </c>
      <c r="E20" s="517">
        <v>44.75</v>
      </c>
      <c r="F20" s="517">
        <v>44.7</v>
      </c>
      <c r="G20" s="517">
        <v>44.7</v>
      </c>
      <c r="H20" s="731">
        <f t="shared" si="0"/>
        <v>268.55</v>
      </c>
      <c r="I20" s="580">
        <v>19.72104528</v>
      </c>
      <c r="J20" s="517">
        <v>19.63884528</v>
      </c>
      <c r="K20" s="517">
        <v>18.94694528</v>
      </c>
      <c r="L20" s="517">
        <v>19.45654528</v>
      </c>
      <c r="M20" s="517">
        <v>18.63934528</v>
      </c>
      <c r="N20" s="517">
        <v>15.30254528</v>
      </c>
      <c r="O20" s="731">
        <f t="shared" si="1"/>
        <v>111.70527168</v>
      </c>
    </row>
    <row r="21" s="163" customFormat="1" spans="1:15">
      <c r="A21" s="521" t="s">
        <v>18</v>
      </c>
      <c r="B21" s="522">
        <v>87.95</v>
      </c>
      <c r="C21" s="523">
        <v>75.14</v>
      </c>
      <c r="D21" s="523">
        <v>92.72</v>
      </c>
      <c r="E21" s="523">
        <v>84.24</v>
      </c>
      <c r="F21" s="523">
        <v>82.54</v>
      </c>
      <c r="G21" s="523">
        <v>85.51</v>
      </c>
      <c r="H21" s="732">
        <f t="shared" si="0"/>
        <v>508.1</v>
      </c>
      <c r="I21" s="522">
        <v>-32.05001052</v>
      </c>
      <c r="J21" s="523">
        <v>-34.42171052</v>
      </c>
      <c r="K21" s="523">
        <v>-34.26221052</v>
      </c>
      <c r="L21" s="523">
        <v>-33.64031052</v>
      </c>
      <c r="M21" s="523">
        <v>-35.52251052</v>
      </c>
      <c r="N21" s="523">
        <v>-90.14456052</v>
      </c>
      <c r="O21" s="732">
        <f t="shared" si="1"/>
        <v>-260.04131312</v>
      </c>
    </row>
    <row r="22" s="164" customFormat="1" outlineLevel="1" spans="1:15">
      <c r="A22" s="527" t="s">
        <v>19</v>
      </c>
      <c r="B22" s="580">
        <v>6.9</v>
      </c>
      <c r="C22" s="517">
        <v>1.24</v>
      </c>
      <c r="D22" s="517">
        <v>1.24</v>
      </c>
      <c r="E22" s="517">
        <v>1.24</v>
      </c>
      <c r="F22" s="517">
        <v>1.24</v>
      </c>
      <c r="G22" s="517">
        <v>71.12</v>
      </c>
      <c r="H22" s="731">
        <f t="shared" si="0"/>
        <v>82.98</v>
      </c>
      <c r="I22" s="580">
        <v>-62.3569536</v>
      </c>
      <c r="J22" s="517">
        <v>-73.27285227</v>
      </c>
      <c r="K22" s="517">
        <v>-63.75095227</v>
      </c>
      <c r="L22" s="517">
        <v>-73.35895227</v>
      </c>
      <c r="M22" s="517">
        <v>-67.21295227</v>
      </c>
      <c r="N22" s="517">
        <v>-30.95104827</v>
      </c>
      <c r="O22" s="731">
        <f t="shared" si="1"/>
        <v>-370.90371095</v>
      </c>
    </row>
    <row r="23" s="164" customFormat="1" outlineLevel="1" spans="1:15">
      <c r="A23" s="527" t="s">
        <v>20</v>
      </c>
      <c r="B23" s="580">
        <v>3.62</v>
      </c>
      <c r="C23" s="517">
        <v>3.62</v>
      </c>
      <c r="D23" s="517">
        <v>3.62</v>
      </c>
      <c r="E23" s="517">
        <v>3.62</v>
      </c>
      <c r="F23" s="517">
        <v>3.62</v>
      </c>
      <c r="G23" s="517">
        <v>3.62</v>
      </c>
      <c r="H23" s="731">
        <f t="shared" si="0"/>
        <v>21.72</v>
      </c>
      <c r="I23" s="580">
        <v>-17.63728412</v>
      </c>
      <c r="J23" s="517">
        <v>-19.08263612</v>
      </c>
      <c r="K23" s="517">
        <v>-18.50863612</v>
      </c>
      <c r="L23" s="517">
        <v>-17.70263612</v>
      </c>
      <c r="M23" s="517">
        <v>-18.32101912</v>
      </c>
      <c r="N23" s="517">
        <v>-53.51976012</v>
      </c>
      <c r="O23" s="731">
        <f t="shared" si="1"/>
        <v>-144.77197172</v>
      </c>
    </row>
    <row r="24" s="164" customFormat="1" outlineLevel="1" spans="1:15">
      <c r="A24" s="527" t="s">
        <v>21</v>
      </c>
      <c r="B24" s="580">
        <v>63.16</v>
      </c>
      <c r="C24" s="517">
        <v>63.16</v>
      </c>
      <c r="D24" s="517">
        <v>63.16</v>
      </c>
      <c r="E24" s="517">
        <v>63.16</v>
      </c>
      <c r="F24" s="517">
        <v>63.16</v>
      </c>
      <c r="G24" s="517">
        <v>63.2</v>
      </c>
      <c r="H24" s="731">
        <f t="shared" si="0"/>
        <v>379</v>
      </c>
      <c r="I24" s="580">
        <v>-47.71515867</v>
      </c>
      <c r="J24" s="517">
        <v>-47.42015867</v>
      </c>
      <c r="K24" s="517">
        <v>-235.273492</v>
      </c>
      <c r="L24" s="517">
        <v>-49.73515867</v>
      </c>
      <c r="M24" s="517">
        <v>-45.55515867</v>
      </c>
      <c r="N24" s="517">
        <v>-82.909612</v>
      </c>
      <c r="O24" s="731">
        <f t="shared" si="1"/>
        <v>-508.60873868</v>
      </c>
    </row>
    <row r="25" s="164" customFormat="1" outlineLevel="1" spans="1:15">
      <c r="A25" s="527" t="s">
        <v>22</v>
      </c>
      <c r="B25" s="580">
        <v>234.15836215</v>
      </c>
      <c r="C25" s="517">
        <v>226.44661463</v>
      </c>
      <c r="D25" s="517">
        <v>224.55806391</v>
      </c>
      <c r="E25" s="517">
        <v>217.67909176</v>
      </c>
      <c r="F25" s="517">
        <v>218.52708907</v>
      </c>
      <c r="G25" s="517">
        <v>362.85773171</v>
      </c>
      <c r="H25" s="731">
        <f t="shared" si="0"/>
        <v>1484.22695323</v>
      </c>
      <c r="I25" s="580">
        <v>0.75182246</v>
      </c>
      <c r="J25" s="517">
        <v>-1.15098606000001</v>
      </c>
      <c r="K25" s="517">
        <v>2.02396322000001</v>
      </c>
      <c r="L25" s="517">
        <v>-8.43568493000001</v>
      </c>
      <c r="M25" s="517">
        <v>0.695138380000031</v>
      </c>
      <c r="N25" s="517">
        <v>73.6583260200001</v>
      </c>
      <c r="O25" s="731">
        <f t="shared" si="1"/>
        <v>67.5425790900001</v>
      </c>
    </row>
    <row r="26" s="164" customFormat="1" outlineLevel="1" spans="1:15">
      <c r="A26" s="527" t="s">
        <v>23</v>
      </c>
      <c r="B26" s="580">
        <v>0</v>
      </c>
      <c r="C26" s="517">
        <v>0</v>
      </c>
      <c r="D26" s="517">
        <v>0</v>
      </c>
      <c r="E26" s="517">
        <v>0</v>
      </c>
      <c r="F26" s="517">
        <v>0</v>
      </c>
      <c r="G26" s="517">
        <v>0</v>
      </c>
      <c r="H26" s="731">
        <f t="shared" si="0"/>
        <v>0</v>
      </c>
      <c r="I26" s="580">
        <v>0</v>
      </c>
      <c r="J26" s="517">
        <v>0</v>
      </c>
      <c r="K26" s="517">
        <v>0</v>
      </c>
      <c r="L26" s="517">
        <v>0</v>
      </c>
      <c r="M26" s="517">
        <v>0</v>
      </c>
      <c r="N26" s="517">
        <v>0</v>
      </c>
      <c r="O26" s="731">
        <f t="shared" si="1"/>
        <v>0</v>
      </c>
    </row>
    <row r="27" s="163" customFormat="1" spans="1:15">
      <c r="A27" s="521" t="s">
        <v>24</v>
      </c>
      <c r="B27" s="522">
        <v>307.83836215</v>
      </c>
      <c r="C27" s="523">
        <v>294.46661463</v>
      </c>
      <c r="D27" s="523">
        <v>292.57806391</v>
      </c>
      <c r="E27" s="523">
        <v>285.69909176</v>
      </c>
      <c r="F27" s="523">
        <v>286.54708907</v>
      </c>
      <c r="G27" s="523">
        <v>500.79773171</v>
      </c>
      <c r="H27" s="732">
        <f t="shared" si="0"/>
        <v>1967.92695323</v>
      </c>
      <c r="I27" s="522">
        <v>-126.95757393</v>
      </c>
      <c r="J27" s="523">
        <v>-140.92663312</v>
      </c>
      <c r="K27" s="523">
        <v>-315.50911717</v>
      </c>
      <c r="L27" s="523">
        <v>-149.23243199</v>
      </c>
      <c r="M27" s="523">
        <v>-130.39399168</v>
      </c>
      <c r="N27" s="523">
        <v>-93.72209437</v>
      </c>
      <c r="O27" s="732">
        <f t="shared" si="1"/>
        <v>-956.74184226</v>
      </c>
    </row>
    <row r="28" s="159" customFormat="1" spans="1:16292">
      <c r="A28" s="204" t="s">
        <v>25</v>
      </c>
      <c r="B28" s="205">
        <v>1556.71488397</v>
      </c>
      <c r="C28" s="206">
        <v>930.79698645</v>
      </c>
      <c r="D28" s="206">
        <v>1567.53374573</v>
      </c>
      <c r="E28" s="206">
        <v>1362.46526358</v>
      </c>
      <c r="F28" s="206">
        <v>1370.81887089</v>
      </c>
      <c r="G28" s="206">
        <v>1508.68526353</v>
      </c>
      <c r="H28" s="733">
        <f t="shared" si="0"/>
        <v>8297.01501415</v>
      </c>
      <c r="I28" s="205">
        <v>232.40672701</v>
      </c>
      <c r="J28" s="206">
        <v>-78.45422718</v>
      </c>
      <c r="K28" s="206">
        <v>110.46655927</v>
      </c>
      <c r="L28" s="206">
        <v>77.0048287500003</v>
      </c>
      <c r="M28" s="206">
        <v>55.1991775599997</v>
      </c>
      <c r="N28" s="206">
        <v>-312.88565183</v>
      </c>
      <c r="O28" s="733">
        <f t="shared" si="1"/>
        <v>83.73741358</v>
      </c>
      <c r="XAL28" s="172"/>
      <c r="XAM28" s="172"/>
      <c r="XAN28" s="172"/>
      <c r="XAO28" s="172"/>
      <c r="XAP28" s="172"/>
      <c r="XAQ28" s="172"/>
      <c r="XAR28" s="172"/>
      <c r="XAS28" s="172"/>
      <c r="XAT28" s="172"/>
      <c r="XAU28" s="172"/>
      <c r="XAV28" s="164"/>
      <c r="XAW28" s="164"/>
      <c r="XAX28" s="164"/>
      <c r="XAY28" s="164"/>
      <c r="XAZ28" s="164"/>
      <c r="XBA28" s="164"/>
      <c r="XBB28" s="164"/>
      <c r="XBC28" s="164"/>
      <c r="XBD28" s="164"/>
      <c r="XBE28" s="164"/>
      <c r="XBF28" s="164"/>
      <c r="XBG28" s="164"/>
      <c r="XBH28" s="164"/>
      <c r="XBI28" s="164"/>
      <c r="XBJ28" s="164"/>
      <c r="XBK28" s="164"/>
      <c r="XBL28" s="164"/>
      <c r="XBM28" s="164"/>
      <c r="XBN28" s="164"/>
      <c r="XBO28" s="164"/>
      <c r="XBP28" s="164"/>
    </row>
    <row r="29" s="159" customFormat="1" outlineLevel="2" spans="1:15">
      <c r="A29" s="527" t="s">
        <v>26</v>
      </c>
      <c r="B29" s="580">
        <v>559.08000001</v>
      </c>
      <c r="C29" s="517">
        <v>140.7</v>
      </c>
      <c r="D29" s="517">
        <v>614.4</v>
      </c>
      <c r="E29" s="517">
        <v>590.80494087</v>
      </c>
      <c r="F29" s="517">
        <v>543.6</v>
      </c>
      <c r="G29" s="517">
        <v>610.42000005</v>
      </c>
      <c r="H29" s="731">
        <f t="shared" si="0"/>
        <v>3059.00494093</v>
      </c>
      <c r="I29" s="580">
        <v>48.00039022</v>
      </c>
      <c r="J29" s="517">
        <v>-12.11050479</v>
      </c>
      <c r="K29" s="517">
        <v>44.5468342099999</v>
      </c>
      <c r="L29" s="517">
        <v>41.4421210899999</v>
      </c>
      <c r="M29" s="517">
        <v>34.51347521</v>
      </c>
      <c r="N29" s="517">
        <v>59.22411096</v>
      </c>
      <c r="O29" s="731">
        <f t="shared" si="1"/>
        <v>215.6164269</v>
      </c>
    </row>
    <row r="30" s="159" customFormat="1" outlineLevel="2" spans="1:15">
      <c r="A30" s="527" t="s">
        <v>27</v>
      </c>
      <c r="B30" s="580">
        <v>89</v>
      </c>
      <c r="C30" s="517">
        <v>30</v>
      </c>
      <c r="D30" s="517">
        <v>78</v>
      </c>
      <c r="E30" s="517">
        <v>88.9984</v>
      </c>
      <c r="F30" s="517">
        <v>80</v>
      </c>
      <c r="G30" s="517">
        <v>65.8</v>
      </c>
      <c r="H30" s="731">
        <f t="shared" si="0"/>
        <v>431.7984</v>
      </c>
      <c r="I30" s="580">
        <v>9.60539595</v>
      </c>
      <c r="J30" s="517">
        <v>-9.73730405</v>
      </c>
      <c r="K30" s="517">
        <v>4.24359595</v>
      </c>
      <c r="L30" s="517">
        <v>8.75866995</v>
      </c>
      <c r="M30" s="517">
        <v>5.52359595</v>
      </c>
      <c r="N30" s="517">
        <v>9.07759594999999</v>
      </c>
      <c r="O30" s="731">
        <f t="shared" si="1"/>
        <v>27.4715497</v>
      </c>
    </row>
    <row r="31" s="159" customFormat="1" outlineLevel="2" spans="1:15">
      <c r="A31" s="527" t="s">
        <v>28</v>
      </c>
      <c r="B31" s="580">
        <v>85</v>
      </c>
      <c r="C31" s="517">
        <v>40</v>
      </c>
      <c r="D31" s="517">
        <v>70</v>
      </c>
      <c r="E31" s="517">
        <v>69.3048</v>
      </c>
      <c r="F31" s="517">
        <v>70.6</v>
      </c>
      <c r="G31" s="517">
        <v>69</v>
      </c>
      <c r="H31" s="731">
        <f t="shared" si="0"/>
        <v>403.9048</v>
      </c>
      <c r="I31" s="580">
        <v>13.12486133</v>
      </c>
      <c r="J31" s="517">
        <v>-0.0372676099999998</v>
      </c>
      <c r="K31" s="517">
        <v>8.07226133000001</v>
      </c>
      <c r="L31" s="517">
        <v>7.83030181</v>
      </c>
      <c r="M31" s="517">
        <v>8.29526132999999</v>
      </c>
      <c r="N31" s="517">
        <v>8.01812229</v>
      </c>
      <c r="O31" s="731">
        <f t="shared" si="1"/>
        <v>45.30354048</v>
      </c>
    </row>
    <row r="32" s="159" customFormat="1" outlineLevel="2" spans="1:15">
      <c r="A32" s="527" t="s">
        <v>29</v>
      </c>
      <c r="B32" s="580">
        <v>15</v>
      </c>
      <c r="C32" s="517">
        <v>7</v>
      </c>
      <c r="D32" s="517">
        <v>30.2</v>
      </c>
      <c r="E32" s="517">
        <v>34.9968</v>
      </c>
      <c r="F32" s="517">
        <v>35</v>
      </c>
      <c r="G32" s="517">
        <v>35</v>
      </c>
      <c r="H32" s="731">
        <f t="shared" si="0"/>
        <v>157.1968</v>
      </c>
      <c r="I32" s="580">
        <v>3.074497</v>
      </c>
      <c r="J32" s="517">
        <v>0.925297</v>
      </c>
      <c r="K32" s="517">
        <v>7.382497</v>
      </c>
      <c r="L32" s="517">
        <v>8.754537</v>
      </c>
      <c r="M32" s="517">
        <v>8.76249700000001</v>
      </c>
      <c r="N32" s="517">
        <v>8.732497</v>
      </c>
      <c r="O32" s="731">
        <f t="shared" si="1"/>
        <v>37.631822</v>
      </c>
    </row>
    <row r="33" s="159" customFormat="1" outlineLevel="2" spans="1:15">
      <c r="A33" s="527" t="s">
        <v>30</v>
      </c>
      <c r="B33" s="580">
        <v>40.4</v>
      </c>
      <c r="C33" s="517">
        <v>20</v>
      </c>
      <c r="D33" s="517">
        <v>42</v>
      </c>
      <c r="E33" s="517">
        <v>44.9952</v>
      </c>
      <c r="F33" s="517">
        <v>47</v>
      </c>
      <c r="G33" s="517">
        <v>48</v>
      </c>
      <c r="H33" s="731">
        <f t="shared" si="0"/>
        <v>242.3952</v>
      </c>
      <c r="I33" s="580">
        <v>8.41675464999999</v>
      </c>
      <c r="J33" s="517">
        <v>2.06958465</v>
      </c>
      <c r="K33" s="517">
        <v>8.05795465</v>
      </c>
      <c r="L33" s="517">
        <v>8.06318134</v>
      </c>
      <c r="M33" s="517">
        <v>9.53795465</v>
      </c>
      <c r="N33" s="517">
        <v>14.25643675</v>
      </c>
      <c r="O33" s="731">
        <f t="shared" si="1"/>
        <v>50.40186669</v>
      </c>
    </row>
    <row r="34" s="159" customFormat="1" outlineLevel="2" spans="1:15">
      <c r="A34" s="527" t="s">
        <v>31</v>
      </c>
      <c r="B34" s="580">
        <v>55</v>
      </c>
      <c r="C34" s="517">
        <v>26</v>
      </c>
      <c r="D34" s="517">
        <v>60</v>
      </c>
      <c r="E34" s="517">
        <v>55.0044</v>
      </c>
      <c r="F34" s="517">
        <v>55</v>
      </c>
      <c r="G34" s="517">
        <v>50.4</v>
      </c>
      <c r="H34" s="731">
        <f t="shared" si="0"/>
        <v>301.4044</v>
      </c>
      <c r="I34" s="580">
        <v>13.77072423</v>
      </c>
      <c r="J34" s="517">
        <v>4.80862398</v>
      </c>
      <c r="K34" s="517">
        <v>14.76592411</v>
      </c>
      <c r="L34" s="517">
        <v>13.32547426</v>
      </c>
      <c r="M34" s="517">
        <v>13.32592398</v>
      </c>
      <c r="N34" s="517">
        <v>10.75592398</v>
      </c>
      <c r="O34" s="731">
        <f t="shared" si="1"/>
        <v>70.75259454</v>
      </c>
    </row>
    <row r="35" s="159" customFormat="1" outlineLevel="2" spans="1:15">
      <c r="A35" s="527" t="s">
        <v>32</v>
      </c>
      <c r="B35" s="580">
        <v>40</v>
      </c>
      <c r="C35" s="517">
        <v>35</v>
      </c>
      <c r="D35" s="517">
        <v>54</v>
      </c>
      <c r="E35" s="517">
        <v>55</v>
      </c>
      <c r="F35" s="517">
        <v>53.4</v>
      </c>
      <c r="G35" s="517">
        <v>55</v>
      </c>
      <c r="H35" s="731">
        <f t="shared" si="0"/>
        <v>292.4</v>
      </c>
      <c r="I35" s="580">
        <v>9.32262599</v>
      </c>
      <c r="J35" s="517">
        <v>7.44302599</v>
      </c>
      <c r="K35" s="517">
        <v>13.83122599</v>
      </c>
      <c r="L35" s="517">
        <v>14.71858699</v>
      </c>
      <c r="M35" s="517">
        <v>13.63522599</v>
      </c>
      <c r="N35" s="517">
        <v>15.45122599</v>
      </c>
      <c r="O35" s="731">
        <f t="shared" si="1"/>
        <v>74.40191694</v>
      </c>
    </row>
    <row r="36" s="159" customFormat="1" outlineLevel="2" spans="1:15">
      <c r="A36" s="527" t="s">
        <v>33</v>
      </c>
      <c r="B36" s="580">
        <v>220</v>
      </c>
      <c r="C36" s="517">
        <v>5</v>
      </c>
      <c r="D36" s="517">
        <v>430</v>
      </c>
      <c r="E36" s="517">
        <v>470</v>
      </c>
      <c r="F36" s="517">
        <v>440</v>
      </c>
      <c r="G36" s="517">
        <v>480</v>
      </c>
      <c r="H36" s="731">
        <f t="shared" si="0"/>
        <v>2045</v>
      </c>
      <c r="I36" s="580">
        <v>-0.642619000000003</v>
      </c>
      <c r="J36" s="517">
        <v>-25.742619</v>
      </c>
      <c r="K36" s="517">
        <v>38.457381</v>
      </c>
      <c r="L36" s="517">
        <v>44.987494</v>
      </c>
      <c r="M36" s="517">
        <v>38.89578</v>
      </c>
      <c r="N36" s="517">
        <v>46.89578</v>
      </c>
      <c r="O36" s="731">
        <f t="shared" si="1"/>
        <v>142.851197</v>
      </c>
    </row>
    <row r="37" s="159" customFormat="1" outlineLevel="2" spans="1:15">
      <c r="A37" s="527" t="s">
        <v>34</v>
      </c>
      <c r="B37" s="580">
        <v>380</v>
      </c>
      <c r="C37" s="517">
        <v>50</v>
      </c>
      <c r="D37" s="517">
        <v>460</v>
      </c>
      <c r="E37" s="517">
        <v>420.004382</v>
      </c>
      <c r="F37" s="517">
        <v>410</v>
      </c>
      <c r="G37" s="517">
        <v>430</v>
      </c>
      <c r="H37" s="731">
        <f t="shared" si="0"/>
        <v>2150.004382</v>
      </c>
      <c r="I37" s="580">
        <v>18.40547191</v>
      </c>
      <c r="J37" s="517">
        <v>-34.99852809</v>
      </c>
      <c r="K37" s="517">
        <v>34.69387191</v>
      </c>
      <c r="L37" s="517">
        <v>27.21353644</v>
      </c>
      <c r="M37" s="517">
        <v>25.28387191</v>
      </c>
      <c r="N37" s="517">
        <v>34.61344045</v>
      </c>
      <c r="O37" s="731">
        <f t="shared" si="1"/>
        <v>105.21166453</v>
      </c>
    </row>
    <row r="38" s="159" customFormat="1" outlineLevel="2" spans="1:15">
      <c r="A38" s="527" t="s">
        <v>35</v>
      </c>
      <c r="B38" s="580">
        <v>0</v>
      </c>
      <c r="C38" s="517">
        <v>0</v>
      </c>
      <c r="D38" s="517">
        <v>0</v>
      </c>
      <c r="E38" s="517">
        <v>0</v>
      </c>
      <c r="F38" s="517">
        <v>0</v>
      </c>
      <c r="G38" s="517">
        <v>0</v>
      </c>
      <c r="H38" s="731">
        <f t="shared" si="0"/>
        <v>0</v>
      </c>
      <c r="I38" s="580">
        <v>0</v>
      </c>
      <c r="J38" s="517">
        <v>0</v>
      </c>
      <c r="K38" s="517">
        <v>0</v>
      </c>
      <c r="L38" s="517">
        <v>0</v>
      </c>
      <c r="M38" s="517">
        <v>0</v>
      </c>
      <c r="N38" s="517">
        <v>0</v>
      </c>
      <c r="O38" s="731">
        <f t="shared" si="1"/>
        <v>0</v>
      </c>
    </row>
    <row r="39" s="159" customFormat="1" outlineLevel="2" spans="1:15">
      <c r="A39" s="527" t="s">
        <v>36</v>
      </c>
      <c r="B39" s="580">
        <v>0</v>
      </c>
      <c r="C39" s="517">
        <v>0</v>
      </c>
      <c r="D39" s="517">
        <v>0</v>
      </c>
      <c r="E39" s="517">
        <v>0</v>
      </c>
      <c r="F39" s="517">
        <v>0</v>
      </c>
      <c r="G39" s="517">
        <v>0</v>
      </c>
      <c r="H39" s="731">
        <f t="shared" si="0"/>
        <v>0</v>
      </c>
      <c r="I39" s="580">
        <v>0</v>
      </c>
      <c r="J39" s="517">
        <v>0</v>
      </c>
      <c r="K39" s="517">
        <v>0</v>
      </c>
      <c r="L39" s="517">
        <v>0</v>
      </c>
      <c r="M39" s="517">
        <v>0</v>
      </c>
      <c r="N39" s="517">
        <v>0</v>
      </c>
      <c r="O39" s="731">
        <f t="shared" si="1"/>
        <v>0</v>
      </c>
    </row>
    <row r="40" s="159" customFormat="1" outlineLevel="2" spans="1:15">
      <c r="A40" s="527" t="s">
        <v>37</v>
      </c>
      <c r="B40" s="580">
        <v>0</v>
      </c>
      <c r="C40" s="517">
        <v>0</v>
      </c>
      <c r="D40" s="517">
        <v>0</v>
      </c>
      <c r="E40" s="517">
        <v>0</v>
      </c>
      <c r="F40" s="517">
        <v>0</v>
      </c>
      <c r="G40" s="517">
        <v>0</v>
      </c>
      <c r="H40" s="731">
        <f t="shared" si="0"/>
        <v>0</v>
      </c>
      <c r="I40" s="580">
        <v>-0.360089</v>
      </c>
      <c r="J40" s="517">
        <v>-0.360089</v>
      </c>
      <c r="K40" s="517">
        <v>-0.360089</v>
      </c>
      <c r="L40" s="517">
        <v>-0.360089</v>
      </c>
      <c r="M40" s="517">
        <v>-0.360089</v>
      </c>
      <c r="N40" s="517">
        <v>-0.360089</v>
      </c>
      <c r="O40" s="731">
        <f t="shared" si="1"/>
        <v>-2.160534</v>
      </c>
    </row>
    <row r="41" s="163" customFormat="1" spans="1:15">
      <c r="A41" s="521" t="s">
        <v>38</v>
      </c>
      <c r="B41" s="522">
        <v>1483.48000001</v>
      </c>
      <c r="C41" s="523">
        <v>353.7</v>
      </c>
      <c r="D41" s="523">
        <v>1838.6</v>
      </c>
      <c r="E41" s="523">
        <v>1829.10892287</v>
      </c>
      <c r="F41" s="523">
        <v>1734.6</v>
      </c>
      <c r="G41" s="523">
        <v>1843.62000005</v>
      </c>
      <c r="H41" s="732">
        <f t="shared" si="0"/>
        <v>9083.10892293</v>
      </c>
      <c r="I41" s="522">
        <v>122.71801328</v>
      </c>
      <c r="J41" s="523">
        <v>-67.73978092</v>
      </c>
      <c r="K41" s="523">
        <v>173.69145715</v>
      </c>
      <c r="L41" s="523">
        <v>174.73381388</v>
      </c>
      <c r="M41" s="523">
        <v>157.41349702</v>
      </c>
      <c r="N41" s="523">
        <v>206.66504437</v>
      </c>
      <c r="O41" s="732">
        <f t="shared" si="1"/>
        <v>767.48204478</v>
      </c>
    </row>
    <row r="42" s="159" customFormat="1" outlineLevel="2" spans="1:15">
      <c r="A42" s="527" t="s">
        <v>39</v>
      </c>
      <c r="B42" s="580">
        <v>3.33962264</v>
      </c>
      <c r="C42" s="517">
        <v>3.33962264</v>
      </c>
      <c r="D42" s="517">
        <v>4.89811321</v>
      </c>
      <c r="E42" s="517">
        <v>0</v>
      </c>
      <c r="F42" s="517">
        <v>0</v>
      </c>
      <c r="G42" s="517">
        <v>4.89811321</v>
      </c>
      <c r="H42" s="731">
        <f t="shared" si="0"/>
        <v>16.4754717</v>
      </c>
      <c r="I42" s="580">
        <v>1.95174414</v>
      </c>
      <c r="J42" s="517">
        <v>1.95174414</v>
      </c>
      <c r="K42" s="517">
        <v>3.05023471</v>
      </c>
      <c r="L42" s="517">
        <v>-0.3978785</v>
      </c>
      <c r="M42" s="517">
        <v>-0.3978785</v>
      </c>
      <c r="N42" s="517">
        <v>3.05023471</v>
      </c>
      <c r="O42" s="731">
        <f t="shared" si="1"/>
        <v>9.2082007</v>
      </c>
    </row>
    <row r="43" s="159" customFormat="1" outlineLevel="2" spans="1:15">
      <c r="A43" s="527" t="s">
        <v>40</v>
      </c>
      <c r="B43" s="580">
        <v>16.44</v>
      </c>
      <c r="C43" s="517">
        <v>16.44</v>
      </c>
      <c r="D43" s="517">
        <v>16.44</v>
      </c>
      <c r="E43" s="517">
        <v>16.44</v>
      </c>
      <c r="F43" s="517">
        <v>16.44</v>
      </c>
      <c r="G43" s="517">
        <v>16.44</v>
      </c>
      <c r="H43" s="731">
        <f t="shared" si="0"/>
        <v>98.64</v>
      </c>
      <c r="I43" s="580">
        <v>2.08</v>
      </c>
      <c r="J43" s="517">
        <v>2.08</v>
      </c>
      <c r="K43" s="517">
        <v>2.08</v>
      </c>
      <c r="L43" s="517">
        <v>2.07333334</v>
      </c>
      <c r="M43" s="517">
        <v>2.08</v>
      </c>
      <c r="N43" s="517">
        <v>2.08</v>
      </c>
      <c r="O43" s="731">
        <f t="shared" si="1"/>
        <v>12.47333334</v>
      </c>
    </row>
    <row r="44" s="159" customFormat="1" outlineLevel="2" spans="1:15">
      <c r="A44" s="527" t="s">
        <v>41</v>
      </c>
      <c r="B44" s="580">
        <v>90.75</v>
      </c>
      <c r="C44" s="517">
        <v>90.75</v>
      </c>
      <c r="D44" s="517">
        <v>90.75</v>
      </c>
      <c r="E44" s="517">
        <v>90.75</v>
      </c>
      <c r="F44" s="517">
        <v>90.75</v>
      </c>
      <c r="G44" s="517">
        <v>90.75</v>
      </c>
      <c r="H44" s="731">
        <f t="shared" si="0"/>
        <v>544.5</v>
      </c>
      <c r="I44" s="580">
        <v>38.470603</v>
      </c>
      <c r="J44" s="517">
        <v>40.220603</v>
      </c>
      <c r="K44" s="517">
        <v>-15.729397</v>
      </c>
      <c r="L44" s="517">
        <v>-15.728773</v>
      </c>
      <c r="M44" s="517">
        <v>-14.629397</v>
      </c>
      <c r="N44" s="517">
        <v>-12.969397</v>
      </c>
      <c r="O44" s="731">
        <f t="shared" si="1"/>
        <v>19.634242</v>
      </c>
    </row>
    <row r="45" s="159" customFormat="1" outlineLevel="2" spans="1:15">
      <c r="A45" s="528" t="s">
        <v>42</v>
      </c>
      <c r="B45" s="320">
        <v>400</v>
      </c>
      <c r="C45" s="321">
        <v>0</v>
      </c>
      <c r="D45" s="321">
        <v>400</v>
      </c>
      <c r="E45" s="321">
        <v>400</v>
      </c>
      <c r="F45" s="321">
        <v>400</v>
      </c>
      <c r="G45" s="321">
        <v>400</v>
      </c>
      <c r="H45" s="734">
        <f t="shared" si="0"/>
        <v>2000</v>
      </c>
      <c r="I45" s="320">
        <v>15.31444444</v>
      </c>
      <c r="J45" s="321">
        <v>-2.38555556</v>
      </c>
      <c r="K45" s="321">
        <v>15.61444444</v>
      </c>
      <c r="L45" s="321">
        <v>15.61777777</v>
      </c>
      <c r="M45" s="321">
        <v>15.51444444</v>
      </c>
      <c r="N45" s="321">
        <v>16.16444444</v>
      </c>
      <c r="O45" s="734">
        <f t="shared" si="1"/>
        <v>75.83999997</v>
      </c>
    </row>
    <row r="46" s="159" customFormat="1" outlineLevel="2" spans="1:15">
      <c r="A46" s="528" t="s">
        <v>43</v>
      </c>
      <c r="B46" s="320">
        <v>0</v>
      </c>
      <c r="C46" s="321">
        <v>0</v>
      </c>
      <c r="D46" s="321">
        <v>280</v>
      </c>
      <c r="E46" s="321">
        <v>280</v>
      </c>
      <c r="F46" s="321">
        <v>280</v>
      </c>
      <c r="G46" s="321">
        <v>260</v>
      </c>
      <c r="H46" s="734">
        <f t="shared" si="0"/>
        <v>1100</v>
      </c>
      <c r="I46" s="320">
        <v>0</v>
      </c>
      <c r="J46" s="321">
        <v>0</v>
      </c>
      <c r="K46" s="321">
        <v>7.38000000000001</v>
      </c>
      <c r="L46" s="321">
        <v>9.38000000000001</v>
      </c>
      <c r="M46" s="321">
        <v>9.28000000000001</v>
      </c>
      <c r="N46" s="321">
        <v>6.96</v>
      </c>
      <c r="O46" s="734">
        <f t="shared" si="1"/>
        <v>33</v>
      </c>
    </row>
    <row r="47" s="159" customFormat="1" outlineLevel="2" spans="1:15">
      <c r="A47" s="527" t="s">
        <v>44</v>
      </c>
      <c r="B47" s="580">
        <v>0</v>
      </c>
      <c r="C47" s="517">
        <v>0</v>
      </c>
      <c r="D47" s="517">
        <v>110</v>
      </c>
      <c r="E47" s="517">
        <v>220</v>
      </c>
      <c r="F47" s="517">
        <v>385</v>
      </c>
      <c r="G47" s="517">
        <v>385</v>
      </c>
      <c r="H47" s="731">
        <f t="shared" si="0"/>
        <v>1100</v>
      </c>
      <c r="I47" s="580">
        <v>0</v>
      </c>
      <c r="J47" s="517">
        <v>0</v>
      </c>
      <c r="K47" s="517">
        <v>4.848</v>
      </c>
      <c r="L47" s="517">
        <v>7.44799999999999</v>
      </c>
      <c r="M47" s="517">
        <v>10.348</v>
      </c>
      <c r="N47" s="517">
        <v>10.348</v>
      </c>
      <c r="O47" s="731">
        <f t="shared" si="1"/>
        <v>32.992</v>
      </c>
    </row>
    <row r="48" s="159" customFormat="1" outlineLevel="2" spans="1:15">
      <c r="A48" s="527" t="s">
        <v>45</v>
      </c>
      <c r="B48" s="580">
        <v>0</v>
      </c>
      <c r="C48" s="517">
        <v>0</v>
      </c>
      <c r="D48" s="517">
        <v>100</v>
      </c>
      <c r="E48" s="517">
        <v>200</v>
      </c>
      <c r="F48" s="517">
        <v>200</v>
      </c>
      <c r="G48" s="517">
        <v>300</v>
      </c>
      <c r="H48" s="731">
        <f t="shared" si="0"/>
        <v>800</v>
      </c>
      <c r="I48" s="580">
        <v>-2.3</v>
      </c>
      <c r="J48" s="517">
        <v>-2.99</v>
      </c>
      <c r="K48" s="517">
        <v>3.5345</v>
      </c>
      <c r="L48" s="517">
        <v>10.0345</v>
      </c>
      <c r="M48" s="517">
        <v>10.0345</v>
      </c>
      <c r="N48" s="517">
        <v>14.6745</v>
      </c>
      <c r="O48" s="731">
        <f t="shared" si="1"/>
        <v>32.988</v>
      </c>
    </row>
    <row r="49" s="159" customFormat="1" outlineLevel="2" spans="1:15">
      <c r="A49" s="527" t="s">
        <v>46</v>
      </c>
      <c r="B49" s="580">
        <v>0</v>
      </c>
      <c r="C49" s="517">
        <v>0</v>
      </c>
      <c r="D49" s="517">
        <v>0</v>
      </c>
      <c r="E49" s="517">
        <v>0</v>
      </c>
      <c r="F49" s="517">
        <v>0</v>
      </c>
      <c r="G49" s="517">
        <v>0</v>
      </c>
      <c r="H49" s="731">
        <f t="shared" si="0"/>
        <v>0</v>
      </c>
      <c r="I49" s="580">
        <v>0</v>
      </c>
      <c r="J49" s="517">
        <v>0</v>
      </c>
      <c r="K49" s="517">
        <v>0</v>
      </c>
      <c r="L49" s="517">
        <v>0</v>
      </c>
      <c r="M49" s="517">
        <v>0</v>
      </c>
      <c r="N49" s="517">
        <v>0</v>
      </c>
      <c r="O49" s="731">
        <f t="shared" si="1"/>
        <v>0</v>
      </c>
    </row>
    <row r="50" s="163" customFormat="1" spans="1:15">
      <c r="A50" s="521" t="s">
        <v>47</v>
      </c>
      <c r="B50" s="522">
        <v>510.52962264</v>
      </c>
      <c r="C50" s="523">
        <v>110.52962264</v>
      </c>
      <c r="D50" s="523">
        <v>1002.08811321</v>
      </c>
      <c r="E50" s="523">
        <v>1207.19</v>
      </c>
      <c r="F50" s="523">
        <v>1372.19</v>
      </c>
      <c r="G50" s="523">
        <v>1457.08811321</v>
      </c>
      <c r="H50" s="732">
        <f t="shared" si="0"/>
        <v>5659.6154717</v>
      </c>
      <c r="I50" s="522">
        <v>55.51679158</v>
      </c>
      <c r="J50" s="523">
        <v>38.87679158</v>
      </c>
      <c r="K50" s="523">
        <v>20.77778215</v>
      </c>
      <c r="L50" s="523">
        <v>28.42695961</v>
      </c>
      <c r="M50" s="523">
        <v>32.22966894</v>
      </c>
      <c r="N50" s="523">
        <v>40.30778215</v>
      </c>
      <c r="O50" s="732">
        <f t="shared" si="1"/>
        <v>216.13577601</v>
      </c>
    </row>
    <row r="51" s="163" customFormat="1" spans="1:15">
      <c r="A51" s="521" t="s">
        <v>48</v>
      </c>
      <c r="B51" s="522">
        <v>0</v>
      </c>
      <c r="C51" s="523">
        <v>0</v>
      </c>
      <c r="D51" s="523">
        <v>0</v>
      </c>
      <c r="E51" s="523">
        <v>0</v>
      </c>
      <c r="F51" s="523">
        <v>0</v>
      </c>
      <c r="G51" s="523">
        <v>0</v>
      </c>
      <c r="H51" s="732">
        <f t="shared" si="0"/>
        <v>0</v>
      </c>
      <c r="I51" s="522">
        <v>-25.28394072</v>
      </c>
      <c r="J51" s="523">
        <v>-17.32394072</v>
      </c>
      <c r="K51" s="523">
        <v>-19.65564072</v>
      </c>
      <c r="L51" s="523">
        <v>-16.35394072</v>
      </c>
      <c r="M51" s="523">
        <v>-16.35394072</v>
      </c>
      <c r="N51" s="523">
        <v>-34.5485964</v>
      </c>
      <c r="O51" s="732">
        <f t="shared" si="1"/>
        <v>-129.52</v>
      </c>
    </row>
    <row r="52" s="159" customFormat="1" spans="1:15">
      <c r="A52" s="213" t="s">
        <v>49</v>
      </c>
      <c r="B52" s="214">
        <v>1994.00962265</v>
      </c>
      <c r="C52" s="215">
        <v>464.22962264</v>
      </c>
      <c r="D52" s="215">
        <v>2840.68811321</v>
      </c>
      <c r="E52" s="215">
        <v>3036.29892287</v>
      </c>
      <c r="F52" s="215">
        <v>3106.79</v>
      </c>
      <c r="G52" s="215">
        <v>3300.70811326</v>
      </c>
      <c r="H52" s="641">
        <f t="shared" si="0"/>
        <v>14742.72439463</v>
      </c>
      <c r="I52" s="214">
        <v>152.95086414</v>
      </c>
      <c r="J52" s="215">
        <v>-46.18693006</v>
      </c>
      <c r="K52" s="215">
        <v>174.81359858</v>
      </c>
      <c r="L52" s="215">
        <v>186.80683277</v>
      </c>
      <c r="M52" s="215">
        <v>173.28922524</v>
      </c>
      <c r="N52" s="215">
        <v>212.42423012</v>
      </c>
      <c r="O52" s="641">
        <f t="shared" si="1"/>
        <v>854.09782079</v>
      </c>
    </row>
    <row r="53" s="159" customFormat="1" outlineLevel="2" spans="1:16292">
      <c r="A53" s="527" t="s">
        <v>50</v>
      </c>
      <c r="B53" s="580">
        <v>0</v>
      </c>
      <c r="C53" s="517">
        <v>0</v>
      </c>
      <c r="D53" s="517">
        <v>0</v>
      </c>
      <c r="E53" s="517">
        <v>0</v>
      </c>
      <c r="F53" s="517">
        <v>0</v>
      </c>
      <c r="G53" s="517">
        <v>0</v>
      </c>
      <c r="H53" s="731">
        <f t="shared" si="0"/>
        <v>0</v>
      </c>
      <c r="I53" s="580">
        <v>-2.55692834</v>
      </c>
      <c r="J53" s="517">
        <v>-2.69452834</v>
      </c>
      <c r="K53" s="517">
        <v>-2.41692834</v>
      </c>
      <c r="L53" s="517">
        <v>-2.40692834</v>
      </c>
      <c r="M53" s="517">
        <v>-2.70692834</v>
      </c>
      <c r="N53" s="517">
        <v>-4.41142834</v>
      </c>
      <c r="O53" s="731">
        <f t="shared" si="1"/>
        <v>-17.19367004</v>
      </c>
      <c r="XAL53" s="172"/>
      <c r="XAM53" s="172"/>
      <c r="XAN53" s="172"/>
      <c r="XAO53" s="172"/>
      <c r="XAP53" s="172"/>
      <c r="XAQ53" s="172"/>
      <c r="XAR53" s="172"/>
      <c r="XAS53" s="172"/>
      <c r="XAT53" s="172"/>
      <c r="XAU53" s="172"/>
      <c r="XAV53" s="164"/>
      <c r="XAW53" s="164"/>
      <c r="XAX53" s="164"/>
      <c r="XAY53" s="164"/>
      <c r="XAZ53" s="164"/>
      <c r="XBA53" s="164"/>
      <c r="XBB53" s="164"/>
      <c r="XBC53" s="164"/>
      <c r="XBD53" s="164"/>
      <c r="XBE53" s="164"/>
      <c r="XBF53" s="164"/>
      <c r="XBG53" s="164"/>
      <c r="XBH53" s="164"/>
      <c r="XBI53" s="164"/>
      <c r="XBJ53" s="164"/>
      <c r="XBK53" s="164"/>
      <c r="XBL53" s="164"/>
      <c r="XBM53" s="164"/>
      <c r="XBN53" s="164"/>
      <c r="XBO53" s="164"/>
      <c r="XBP53" s="164"/>
    </row>
    <row r="54" s="159" customFormat="1" outlineLevel="2" spans="1:15">
      <c r="A54" s="527" t="s">
        <v>51</v>
      </c>
      <c r="B54" s="580">
        <v>110.00256</v>
      </c>
      <c r="C54" s="517">
        <v>20</v>
      </c>
      <c r="D54" s="517">
        <v>74.99955</v>
      </c>
      <c r="E54" s="517">
        <v>109.99934</v>
      </c>
      <c r="F54" s="517">
        <v>105.00121</v>
      </c>
      <c r="G54" s="517">
        <v>59.99872</v>
      </c>
      <c r="H54" s="731">
        <f t="shared" si="0"/>
        <v>480.00138</v>
      </c>
      <c r="I54" s="580">
        <v>18.30580083</v>
      </c>
      <c r="J54" s="517">
        <v>-12.26985253</v>
      </c>
      <c r="K54" s="517">
        <v>1.85280207</v>
      </c>
      <c r="L54" s="517">
        <v>18.50543743</v>
      </c>
      <c r="M54" s="517">
        <v>16.12879242</v>
      </c>
      <c r="N54" s="517">
        <v>-1.6411931</v>
      </c>
      <c r="O54" s="731">
        <f t="shared" si="1"/>
        <v>40.88178712</v>
      </c>
    </row>
    <row r="55" s="159" customFormat="1" outlineLevel="2" spans="1:16292">
      <c r="A55" s="527" t="s">
        <v>52</v>
      </c>
      <c r="B55" s="580">
        <v>20.95</v>
      </c>
      <c r="C55" s="517">
        <v>20.95</v>
      </c>
      <c r="D55" s="517">
        <v>20.95</v>
      </c>
      <c r="E55" s="517">
        <v>20.95</v>
      </c>
      <c r="F55" s="517">
        <v>20.95</v>
      </c>
      <c r="G55" s="517">
        <v>20.95</v>
      </c>
      <c r="H55" s="731">
        <f t="shared" si="0"/>
        <v>125.7</v>
      </c>
      <c r="I55" s="580">
        <v>1.14893233</v>
      </c>
      <c r="J55" s="517">
        <v>1.32893233</v>
      </c>
      <c r="K55" s="517">
        <v>1.33893233</v>
      </c>
      <c r="L55" s="517">
        <v>1.32893233</v>
      </c>
      <c r="M55" s="517">
        <v>1.34893233</v>
      </c>
      <c r="N55" s="517">
        <v>1.13893233</v>
      </c>
      <c r="O55" s="731">
        <f t="shared" si="1"/>
        <v>7.63359398</v>
      </c>
      <c r="XAL55" s="172"/>
      <c r="XAM55" s="172"/>
      <c r="XAN55" s="172"/>
      <c r="XAO55" s="172"/>
      <c r="XAP55" s="172"/>
      <c r="XAQ55" s="172"/>
      <c r="XAR55" s="172"/>
      <c r="XAS55" s="172"/>
      <c r="XAT55" s="172"/>
      <c r="XAU55" s="172"/>
      <c r="XAV55" s="164"/>
      <c r="XAW55" s="164"/>
      <c r="XAX55" s="164"/>
      <c r="XAY55" s="164"/>
      <c r="XAZ55" s="164"/>
      <c r="XBA55" s="164"/>
      <c r="XBB55" s="164"/>
      <c r="XBC55" s="164"/>
      <c r="XBD55" s="164"/>
      <c r="XBE55" s="164"/>
      <c r="XBF55" s="164"/>
      <c r="XBG55" s="164"/>
      <c r="XBH55" s="164"/>
      <c r="XBI55" s="164"/>
      <c r="XBJ55" s="164"/>
      <c r="XBK55" s="164"/>
      <c r="XBL55" s="164"/>
      <c r="XBM55" s="164"/>
      <c r="XBN55" s="164"/>
      <c r="XBO55" s="164"/>
      <c r="XBP55" s="164"/>
    </row>
    <row r="56" s="159" customFormat="1" outlineLevel="2" spans="1:16292">
      <c r="A56" s="527" t="s">
        <v>53</v>
      </c>
      <c r="B56" s="580">
        <v>56</v>
      </c>
      <c r="C56" s="517">
        <v>20.000064</v>
      </c>
      <c r="D56" s="517">
        <v>35</v>
      </c>
      <c r="E56" s="517">
        <v>56.000176</v>
      </c>
      <c r="F56" s="517">
        <v>56</v>
      </c>
      <c r="G56" s="517">
        <v>40</v>
      </c>
      <c r="H56" s="731">
        <f t="shared" si="0"/>
        <v>263.00024</v>
      </c>
      <c r="I56" s="580">
        <v>12.535286</v>
      </c>
      <c r="J56" s="517">
        <v>2.91375</v>
      </c>
      <c r="K56" s="517">
        <v>6.983386</v>
      </c>
      <c r="L56" s="517">
        <v>13.313562</v>
      </c>
      <c r="M56" s="517">
        <v>13.293386</v>
      </c>
      <c r="N56" s="517">
        <v>9.095186</v>
      </c>
      <c r="O56" s="731">
        <f t="shared" si="1"/>
        <v>58.134556</v>
      </c>
      <c r="XAL56" s="172"/>
      <c r="XAM56" s="172"/>
      <c r="XAN56" s="172"/>
      <c r="XAO56" s="172"/>
      <c r="XAP56" s="172"/>
      <c r="XAQ56" s="172"/>
      <c r="XAR56" s="172"/>
      <c r="XAS56" s="172"/>
      <c r="XAT56" s="172"/>
      <c r="XAU56" s="172"/>
      <c r="XAV56" s="164"/>
      <c r="XAW56" s="164"/>
      <c r="XAX56" s="164"/>
      <c r="XAY56" s="164"/>
      <c r="XAZ56" s="164"/>
      <c r="XBA56" s="164"/>
      <c r="XBB56" s="164"/>
      <c r="XBC56" s="164"/>
      <c r="XBD56" s="164"/>
      <c r="XBE56" s="164"/>
      <c r="XBF56" s="164"/>
      <c r="XBG56" s="164"/>
      <c r="XBH56" s="164"/>
      <c r="XBI56" s="164"/>
      <c r="XBJ56" s="164"/>
      <c r="XBK56" s="164"/>
      <c r="XBL56" s="164"/>
      <c r="XBM56" s="164"/>
      <c r="XBN56" s="164"/>
      <c r="XBO56" s="164"/>
      <c r="XBP56" s="164"/>
    </row>
    <row r="57" s="164" customFormat="1" outlineLevel="2" spans="1:15">
      <c r="A57" s="527" t="s">
        <v>54</v>
      </c>
      <c r="B57" s="580">
        <v>10</v>
      </c>
      <c r="C57" s="517">
        <v>0</v>
      </c>
      <c r="D57" s="517">
        <v>15</v>
      </c>
      <c r="E57" s="517">
        <v>15</v>
      </c>
      <c r="F57" s="517">
        <v>15</v>
      </c>
      <c r="G57" s="517">
        <v>15</v>
      </c>
      <c r="H57" s="731">
        <f t="shared" si="0"/>
        <v>70</v>
      </c>
      <c r="I57" s="580">
        <v>0.35567</v>
      </c>
      <c r="J57" s="517">
        <v>0.70567</v>
      </c>
      <c r="K57" s="517">
        <v>4.00567</v>
      </c>
      <c r="L57" s="517">
        <v>4.00567</v>
      </c>
      <c r="M57" s="517">
        <v>4.00567</v>
      </c>
      <c r="N57" s="517">
        <v>4.00567</v>
      </c>
      <c r="O57" s="731">
        <f t="shared" si="1"/>
        <v>17.08402</v>
      </c>
    </row>
    <row r="58" s="164" customFormat="1" outlineLevel="2" spans="1:15">
      <c r="A58" s="527" t="s">
        <v>55</v>
      </c>
      <c r="B58" s="580">
        <v>0</v>
      </c>
      <c r="C58" s="517">
        <v>0</v>
      </c>
      <c r="D58" s="517">
        <v>0</v>
      </c>
      <c r="E58" s="517">
        <v>0</v>
      </c>
      <c r="F58" s="517">
        <v>0</v>
      </c>
      <c r="G58" s="517">
        <v>0</v>
      </c>
      <c r="H58" s="731">
        <f t="shared" si="0"/>
        <v>0</v>
      </c>
      <c r="I58" s="580">
        <v>0</v>
      </c>
      <c r="J58" s="517">
        <v>0</v>
      </c>
      <c r="K58" s="517">
        <v>0</v>
      </c>
      <c r="L58" s="517">
        <v>0</v>
      </c>
      <c r="M58" s="517">
        <v>0</v>
      </c>
      <c r="N58" s="517">
        <v>0</v>
      </c>
      <c r="O58" s="731">
        <f t="shared" si="1"/>
        <v>0</v>
      </c>
    </row>
    <row r="59" s="164" customFormat="1" outlineLevel="2" spans="1:15">
      <c r="A59" s="527" t="s">
        <v>56</v>
      </c>
      <c r="B59" s="580">
        <v>0</v>
      </c>
      <c r="C59" s="517">
        <v>0</v>
      </c>
      <c r="D59" s="517">
        <v>0</v>
      </c>
      <c r="E59" s="517">
        <v>0</v>
      </c>
      <c r="F59" s="517">
        <v>0</v>
      </c>
      <c r="G59" s="517">
        <v>0</v>
      </c>
      <c r="H59" s="731">
        <f t="shared" si="0"/>
        <v>0</v>
      </c>
      <c r="I59" s="580">
        <v>0</v>
      </c>
      <c r="J59" s="517">
        <v>0</v>
      </c>
      <c r="K59" s="517">
        <v>0</v>
      </c>
      <c r="L59" s="517">
        <v>0</v>
      </c>
      <c r="M59" s="517">
        <v>0</v>
      </c>
      <c r="N59" s="517">
        <v>0</v>
      </c>
      <c r="O59" s="731">
        <f t="shared" si="1"/>
        <v>0</v>
      </c>
    </row>
    <row r="60" s="159" customFormat="1" outlineLevel="2" spans="1:15">
      <c r="A60" s="527" t="s">
        <v>57</v>
      </c>
      <c r="B60" s="580">
        <v>0</v>
      </c>
      <c r="C60" s="517">
        <v>0</v>
      </c>
      <c r="D60" s="517">
        <v>0</v>
      </c>
      <c r="E60" s="517">
        <v>0</v>
      </c>
      <c r="F60" s="517">
        <v>0</v>
      </c>
      <c r="G60" s="517">
        <v>0</v>
      </c>
      <c r="H60" s="731">
        <f t="shared" si="0"/>
        <v>0</v>
      </c>
      <c r="I60" s="580">
        <v>-0.186617</v>
      </c>
      <c r="J60" s="517">
        <v>-0.186617</v>
      </c>
      <c r="K60" s="517">
        <v>-0.186617</v>
      </c>
      <c r="L60" s="517">
        <v>-0.186617</v>
      </c>
      <c r="M60" s="517">
        <v>-0.186617</v>
      </c>
      <c r="N60" s="517">
        <v>-0.186617</v>
      </c>
      <c r="O60" s="731">
        <f t="shared" si="1"/>
        <v>-1.119702</v>
      </c>
    </row>
    <row r="61" s="163" customFormat="1" spans="1:15">
      <c r="A61" s="521" t="s">
        <v>58</v>
      </c>
      <c r="B61" s="522">
        <v>196.95256</v>
      </c>
      <c r="C61" s="523">
        <v>60.950064</v>
      </c>
      <c r="D61" s="523">
        <v>145.94955</v>
      </c>
      <c r="E61" s="523">
        <v>201.949516</v>
      </c>
      <c r="F61" s="523">
        <v>196.95121</v>
      </c>
      <c r="G61" s="523">
        <v>135.94872</v>
      </c>
      <c r="H61" s="732">
        <f t="shared" si="0"/>
        <v>938.70162</v>
      </c>
      <c r="I61" s="522">
        <v>29.60214382</v>
      </c>
      <c r="J61" s="523">
        <v>-10.20264554</v>
      </c>
      <c r="K61" s="523">
        <v>11.57724506</v>
      </c>
      <c r="L61" s="523">
        <v>34.56005642</v>
      </c>
      <c r="M61" s="523">
        <v>31.88323541</v>
      </c>
      <c r="N61" s="523">
        <v>8.00054989</v>
      </c>
      <c r="O61" s="732">
        <f t="shared" si="1"/>
        <v>105.42058506</v>
      </c>
    </row>
    <row r="62" s="164" customFormat="1" outlineLevel="2" spans="1:15">
      <c r="A62" s="527" t="s">
        <v>59</v>
      </c>
      <c r="B62" s="580">
        <v>52.8</v>
      </c>
      <c r="C62" s="517">
        <v>12.1</v>
      </c>
      <c r="D62" s="517">
        <v>79.2</v>
      </c>
      <c r="E62" s="517">
        <v>71.5</v>
      </c>
      <c r="F62" s="517">
        <v>79.2</v>
      </c>
      <c r="G62" s="517">
        <v>72.6</v>
      </c>
      <c r="H62" s="731">
        <f t="shared" si="0"/>
        <v>367.4</v>
      </c>
      <c r="I62" s="580">
        <v>5.56379073</v>
      </c>
      <c r="J62" s="517">
        <v>-1.41620927</v>
      </c>
      <c r="K62" s="517">
        <v>12.48879073</v>
      </c>
      <c r="L62" s="517">
        <v>9.49879073</v>
      </c>
      <c r="M62" s="517">
        <v>10.81879073</v>
      </c>
      <c r="N62" s="517">
        <v>9.18879072999999</v>
      </c>
      <c r="O62" s="731">
        <f t="shared" si="1"/>
        <v>46.14274438</v>
      </c>
    </row>
    <row r="63" s="164" customFormat="1" outlineLevel="2" spans="1:15">
      <c r="A63" s="527" t="s">
        <v>60</v>
      </c>
      <c r="B63" s="580">
        <v>42</v>
      </c>
      <c r="C63" s="517">
        <v>8</v>
      </c>
      <c r="D63" s="517">
        <v>45</v>
      </c>
      <c r="E63" s="517">
        <v>45</v>
      </c>
      <c r="F63" s="517">
        <v>42</v>
      </c>
      <c r="G63" s="517">
        <v>35</v>
      </c>
      <c r="H63" s="731">
        <f t="shared" si="0"/>
        <v>217</v>
      </c>
      <c r="I63" s="580">
        <v>10.67</v>
      </c>
      <c r="J63" s="517">
        <v>1.14</v>
      </c>
      <c r="K63" s="517">
        <v>11.568</v>
      </c>
      <c r="L63" s="517">
        <v>11.568</v>
      </c>
      <c r="M63" s="517">
        <v>10.668</v>
      </c>
      <c r="N63" s="517">
        <v>8.488</v>
      </c>
      <c r="O63" s="731">
        <f t="shared" si="1"/>
        <v>54.102</v>
      </c>
    </row>
    <row r="64" s="164" customFormat="1" outlineLevel="2" spans="1:15">
      <c r="A64" s="527" t="s">
        <v>61</v>
      </c>
      <c r="B64" s="580">
        <v>52</v>
      </c>
      <c r="C64" s="517">
        <v>1</v>
      </c>
      <c r="D64" s="517">
        <v>127</v>
      </c>
      <c r="E64" s="517">
        <v>127</v>
      </c>
      <c r="F64" s="517">
        <v>120</v>
      </c>
      <c r="G64" s="517">
        <v>123</v>
      </c>
      <c r="H64" s="731">
        <f t="shared" si="0"/>
        <v>550</v>
      </c>
      <c r="I64" s="580">
        <v>-11.73251333</v>
      </c>
      <c r="J64" s="517">
        <v>-8.63251333</v>
      </c>
      <c r="K64" s="517">
        <v>7.37748667</v>
      </c>
      <c r="L64" s="517">
        <v>6.87500001</v>
      </c>
      <c r="M64" s="517">
        <v>5.54748667</v>
      </c>
      <c r="N64" s="517">
        <v>7.61748667000001</v>
      </c>
      <c r="O64" s="731">
        <f t="shared" si="1"/>
        <v>7.05243336000001</v>
      </c>
    </row>
    <row r="65" s="164" customFormat="1" outlineLevel="2" spans="1:15">
      <c r="A65" s="527" t="s">
        <v>62</v>
      </c>
      <c r="B65" s="580">
        <v>150</v>
      </c>
      <c r="C65" s="517">
        <v>50</v>
      </c>
      <c r="D65" s="517">
        <v>200</v>
      </c>
      <c r="E65" s="517">
        <v>240</v>
      </c>
      <c r="F65" s="517">
        <v>260</v>
      </c>
      <c r="G65" s="517">
        <v>300</v>
      </c>
      <c r="H65" s="739">
        <f t="shared" si="0"/>
        <v>1200</v>
      </c>
      <c r="I65" s="580">
        <v>7.83000000000001</v>
      </c>
      <c r="J65" s="517">
        <v>-8.37</v>
      </c>
      <c r="K65" s="517">
        <v>4.83000000000001</v>
      </c>
      <c r="L65" s="517">
        <v>10.88</v>
      </c>
      <c r="M65" s="517">
        <v>15.53</v>
      </c>
      <c r="N65" s="517">
        <v>21.8</v>
      </c>
      <c r="O65" s="739">
        <f t="shared" si="1"/>
        <v>52.5</v>
      </c>
    </row>
    <row r="66" s="164" customFormat="1" outlineLevel="2" spans="1:15">
      <c r="A66" s="527" t="s">
        <v>63</v>
      </c>
      <c r="B66" s="580">
        <v>42.86</v>
      </c>
      <c r="C66" s="517">
        <v>0</v>
      </c>
      <c r="D66" s="517">
        <v>36.73</v>
      </c>
      <c r="E66" s="517">
        <v>42.86</v>
      </c>
      <c r="F66" s="517">
        <v>38.77</v>
      </c>
      <c r="G66" s="517">
        <v>42.86</v>
      </c>
      <c r="H66" s="731">
        <f t="shared" si="0"/>
        <v>204.08</v>
      </c>
      <c r="I66" s="580">
        <v>7.64908334</v>
      </c>
      <c r="J66" s="517">
        <v>-6.02091666</v>
      </c>
      <c r="K66" s="517">
        <v>5.64708334</v>
      </c>
      <c r="L66" s="517">
        <v>8.18708334</v>
      </c>
      <c r="M66" s="517">
        <v>6.35708334</v>
      </c>
      <c r="N66" s="517">
        <v>6.91908334</v>
      </c>
      <c r="O66" s="731">
        <f t="shared" si="1"/>
        <v>28.73850004</v>
      </c>
    </row>
    <row r="67" s="164" customFormat="1" outlineLevel="2" spans="1:15">
      <c r="A67" s="527" t="s">
        <v>64</v>
      </c>
      <c r="B67" s="580">
        <v>41</v>
      </c>
      <c r="C67" s="517">
        <v>20</v>
      </c>
      <c r="D67" s="517">
        <v>41</v>
      </c>
      <c r="E67" s="517">
        <v>41</v>
      </c>
      <c r="F67" s="517">
        <v>41</v>
      </c>
      <c r="G67" s="517">
        <v>41</v>
      </c>
      <c r="H67" s="731">
        <f t="shared" si="0"/>
        <v>225</v>
      </c>
      <c r="I67" s="580">
        <v>7.75</v>
      </c>
      <c r="J67" s="517">
        <v>3.9</v>
      </c>
      <c r="K67" s="517">
        <v>7.75</v>
      </c>
      <c r="L67" s="517">
        <v>7.65</v>
      </c>
      <c r="M67" s="517">
        <v>7.75</v>
      </c>
      <c r="N67" s="517">
        <v>7.65</v>
      </c>
      <c r="O67" s="731">
        <f t="shared" si="1"/>
        <v>42.45</v>
      </c>
    </row>
    <row r="68" s="164" customFormat="1" outlineLevel="2" spans="1:15">
      <c r="A68" s="527" t="s">
        <v>65</v>
      </c>
      <c r="B68" s="580">
        <v>8</v>
      </c>
      <c r="C68" s="517">
        <v>8</v>
      </c>
      <c r="D68" s="517">
        <v>8</v>
      </c>
      <c r="E68" s="517">
        <v>8</v>
      </c>
      <c r="F68" s="517">
        <v>8</v>
      </c>
      <c r="G68" s="517">
        <v>8</v>
      </c>
      <c r="H68" s="731">
        <f t="shared" si="0"/>
        <v>48</v>
      </c>
      <c r="I68" s="580">
        <v>4.4</v>
      </c>
      <c r="J68" s="517">
        <v>4.4</v>
      </c>
      <c r="K68" s="517">
        <v>4.4</v>
      </c>
      <c r="L68" s="517">
        <v>4.4</v>
      </c>
      <c r="M68" s="517">
        <v>4.4</v>
      </c>
      <c r="N68" s="517">
        <v>4.4</v>
      </c>
      <c r="O68" s="731">
        <f t="shared" si="1"/>
        <v>26.4</v>
      </c>
    </row>
    <row r="69" s="164" customFormat="1" outlineLevel="2" spans="1:15">
      <c r="A69" s="527" t="s">
        <v>66</v>
      </c>
      <c r="B69" s="580">
        <v>0</v>
      </c>
      <c r="C69" s="517">
        <v>0</v>
      </c>
      <c r="D69" s="517">
        <v>0</v>
      </c>
      <c r="E69" s="517">
        <v>0</v>
      </c>
      <c r="F69" s="517">
        <v>0</v>
      </c>
      <c r="G69" s="517">
        <v>0</v>
      </c>
      <c r="H69" s="731">
        <f t="shared" si="0"/>
        <v>0</v>
      </c>
      <c r="I69" s="580">
        <v>7.5e-5</v>
      </c>
      <c r="J69" s="517">
        <v>7.5e-5</v>
      </c>
      <c r="K69" s="517">
        <v>7.5e-5</v>
      </c>
      <c r="L69" s="517">
        <v>7.5e-5</v>
      </c>
      <c r="M69" s="517">
        <v>7.5e-5</v>
      </c>
      <c r="N69" s="517">
        <v>7.5e-5</v>
      </c>
      <c r="O69" s="731">
        <f t="shared" si="1"/>
        <v>0.00045</v>
      </c>
    </row>
    <row r="70" s="164" customFormat="1" outlineLevel="2" spans="1:15">
      <c r="A70" s="527" t="s">
        <v>67</v>
      </c>
      <c r="B70" s="580">
        <v>0</v>
      </c>
      <c r="C70" s="517">
        <v>0</v>
      </c>
      <c r="D70" s="517">
        <v>0</v>
      </c>
      <c r="E70" s="517">
        <v>0</v>
      </c>
      <c r="F70" s="517">
        <v>0</v>
      </c>
      <c r="G70" s="517">
        <v>0</v>
      </c>
      <c r="H70" s="731">
        <f t="shared" si="0"/>
        <v>0</v>
      </c>
      <c r="I70" s="580">
        <v>0</v>
      </c>
      <c r="J70" s="517">
        <v>0</v>
      </c>
      <c r="K70" s="517">
        <v>0</v>
      </c>
      <c r="L70" s="517">
        <v>0</v>
      </c>
      <c r="M70" s="517">
        <v>0</v>
      </c>
      <c r="N70" s="517">
        <v>0</v>
      </c>
      <c r="O70" s="731">
        <f t="shared" si="1"/>
        <v>0</v>
      </c>
    </row>
    <row r="71" s="164" customFormat="1" outlineLevel="2" spans="1:15">
      <c r="A71" s="527" t="s">
        <v>68</v>
      </c>
      <c r="B71" s="580">
        <v>0</v>
      </c>
      <c r="C71" s="517">
        <v>0</v>
      </c>
      <c r="D71" s="517">
        <v>100</v>
      </c>
      <c r="E71" s="517">
        <v>300</v>
      </c>
      <c r="F71" s="517">
        <v>350</v>
      </c>
      <c r="G71" s="517">
        <v>350</v>
      </c>
      <c r="H71" s="731">
        <f t="shared" si="0"/>
        <v>1100</v>
      </c>
      <c r="I71" s="580">
        <v>0</v>
      </c>
      <c r="J71" s="517">
        <v>0</v>
      </c>
      <c r="K71" s="517">
        <v>5.2</v>
      </c>
      <c r="L71" s="517">
        <v>18.4</v>
      </c>
      <c r="M71" s="517">
        <v>21.2</v>
      </c>
      <c r="N71" s="517">
        <v>21.2</v>
      </c>
      <c r="O71" s="731">
        <f t="shared" si="1"/>
        <v>66</v>
      </c>
    </row>
    <row r="72" s="164" customFormat="1" outlineLevel="2" spans="1:15">
      <c r="A72" s="527" t="s">
        <v>69</v>
      </c>
      <c r="B72" s="580">
        <v>0</v>
      </c>
      <c r="C72" s="517">
        <v>0</v>
      </c>
      <c r="D72" s="517">
        <v>248</v>
      </c>
      <c r="E72" s="517">
        <v>259</v>
      </c>
      <c r="F72" s="517">
        <v>271</v>
      </c>
      <c r="G72" s="517">
        <v>226</v>
      </c>
      <c r="H72" s="731">
        <f t="shared" ref="H72:H135" si="2">SUM(B72:G72)</f>
        <v>1004</v>
      </c>
      <c r="I72" s="580">
        <v>0</v>
      </c>
      <c r="J72" s="517">
        <v>0</v>
      </c>
      <c r="K72" s="517">
        <v>15.28690838</v>
      </c>
      <c r="L72" s="517">
        <v>17.05257764</v>
      </c>
      <c r="M72" s="517">
        <v>14.22694421</v>
      </c>
      <c r="N72" s="517">
        <v>5.85556975999998</v>
      </c>
      <c r="O72" s="731">
        <f t="shared" ref="O72:O135" si="3">SUM(I72:N72)</f>
        <v>52.42199999</v>
      </c>
    </row>
    <row r="73" s="164" customFormat="1" outlineLevel="2" spans="1:15">
      <c r="A73" s="527" t="s">
        <v>70</v>
      </c>
      <c r="B73" s="580">
        <v>0</v>
      </c>
      <c r="C73" s="517">
        <v>0</v>
      </c>
      <c r="D73" s="517">
        <v>0</v>
      </c>
      <c r="E73" s="517">
        <v>0</v>
      </c>
      <c r="F73" s="517">
        <v>0</v>
      </c>
      <c r="G73" s="517">
        <v>0</v>
      </c>
      <c r="H73" s="731">
        <f t="shared" si="2"/>
        <v>0</v>
      </c>
      <c r="I73" s="580">
        <v>0</v>
      </c>
      <c r="J73" s="517">
        <v>0</v>
      </c>
      <c r="K73" s="517">
        <v>0</v>
      </c>
      <c r="L73" s="517">
        <v>0</v>
      </c>
      <c r="M73" s="517">
        <v>0</v>
      </c>
      <c r="N73" s="517">
        <v>0</v>
      </c>
      <c r="O73" s="731">
        <f t="shared" si="3"/>
        <v>0</v>
      </c>
    </row>
    <row r="74" s="164" customFormat="1" outlineLevel="2" spans="1:15">
      <c r="A74" s="527" t="s">
        <v>71</v>
      </c>
      <c r="B74" s="580">
        <v>0</v>
      </c>
      <c r="C74" s="517">
        <v>0</v>
      </c>
      <c r="D74" s="517">
        <v>0</v>
      </c>
      <c r="E74" s="517">
        <v>0</v>
      </c>
      <c r="F74" s="517">
        <v>0</v>
      </c>
      <c r="G74" s="517">
        <v>0</v>
      </c>
      <c r="H74" s="731">
        <f t="shared" si="2"/>
        <v>0</v>
      </c>
      <c r="I74" s="580">
        <v>0</v>
      </c>
      <c r="J74" s="517">
        <v>0</v>
      </c>
      <c r="K74" s="517">
        <v>0</v>
      </c>
      <c r="L74" s="517">
        <v>0</v>
      </c>
      <c r="M74" s="517">
        <v>0</v>
      </c>
      <c r="N74" s="517">
        <v>0</v>
      </c>
      <c r="O74" s="731">
        <f t="shared" si="3"/>
        <v>0</v>
      </c>
    </row>
    <row r="75" s="164" customFormat="1" outlineLevel="2" spans="1:15">
      <c r="A75" s="527" t="s">
        <v>72</v>
      </c>
      <c r="B75" s="580">
        <v>0</v>
      </c>
      <c r="C75" s="517">
        <v>0</v>
      </c>
      <c r="D75" s="517">
        <v>0</v>
      </c>
      <c r="E75" s="517">
        <v>0</v>
      </c>
      <c r="F75" s="517">
        <v>0</v>
      </c>
      <c r="G75" s="517">
        <v>0</v>
      </c>
      <c r="H75" s="731">
        <f t="shared" si="2"/>
        <v>0</v>
      </c>
      <c r="I75" s="580">
        <v>0</v>
      </c>
      <c r="J75" s="517">
        <v>0</v>
      </c>
      <c r="K75" s="517">
        <v>0</v>
      </c>
      <c r="L75" s="517">
        <v>0</v>
      </c>
      <c r="M75" s="517">
        <v>0</v>
      </c>
      <c r="N75" s="517">
        <v>0</v>
      </c>
      <c r="O75" s="731">
        <f t="shared" si="3"/>
        <v>0</v>
      </c>
    </row>
    <row r="76" s="163" customFormat="1" spans="1:15">
      <c r="A76" s="521" t="s">
        <v>73</v>
      </c>
      <c r="B76" s="522">
        <v>388.66</v>
      </c>
      <c r="C76" s="523">
        <v>99.1</v>
      </c>
      <c r="D76" s="523">
        <v>884.93</v>
      </c>
      <c r="E76" s="523">
        <v>1134.36</v>
      </c>
      <c r="F76" s="523">
        <v>1209.97</v>
      </c>
      <c r="G76" s="523">
        <v>1198.46</v>
      </c>
      <c r="H76" s="732">
        <f t="shared" si="2"/>
        <v>4915.48</v>
      </c>
      <c r="I76" s="522">
        <v>32.13043574</v>
      </c>
      <c r="J76" s="523">
        <v>-14.99956426</v>
      </c>
      <c r="K76" s="523">
        <v>74.54834412</v>
      </c>
      <c r="L76" s="523">
        <v>94.51152672</v>
      </c>
      <c r="M76" s="523">
        <v>96.49837995</v>
      </c>
      <c r="N76" s="523">
        <v>93.1190055</v>
      </c>
      <c r="O76" s="732">
        <f t="shared" si="3"/>
        <v>375.80812777</v>
      </c>
    </row>
    <row r="77" s="163" customFormat="1" spans="1:15">
      <c r="A77" s="521" t="s">
        <v>74</v>
      </c>
      <c r="B77" s="522">
        <v>0</v>
      </c>
      <c r="C77" s="523">
        <v>0</v>
      </c>
      <c r="D77" s="523">
        <v>0</v>
      </c>
      <c r="E77" s="523">
        <v>0</v>
      </c>
      <c r="F77" s="523">
        <v>0</v>
      </c>
      <c r="G77" s="523">
        <v>0</v>
      </c>
      <c r="H77" s="732">
        <f t="shared" si="2"/>
        <v>0</v>
      </c>
      <c r="I77" s="522">
        <v>-11.5041182</v>
      </c>
      <c r="J77" s="523">
        <v>-11.8301182</v>
      </c>
      <c r="K77" s="523">
        <v>-12.30525899</v>
      </c>
      <c r="L77" s="523">
        <v>-12.6301182</v>
      </c>
      <c r="M77" s="523">
        <v>-12.3901182</v>
      </c>
      <c r="N77" s="523">
        <v>-39.3603682</v>
      </c>
      <c r="O77" s="732">
        <f t="shared" si="3"/>
        <v>-100.02009999</v>
      </c>
    </row>
    <row r="78" s="159" customFormat="1" spans="1:15">
      <c r="A78" s="213" t="s">
        <v>75</v>
      </c>
      <c r="B78" s="214">
        <v>585.61256</v>
      </c>
      <c r="C78" s="215">
        <v>160.050064</v>
      </c>
      <c r="D78" s="215">
        <v>1030.87955</v>
      </c>
      <c r="E78" s="215">
        <v>1336.309516</v>
      </c>
      <c r="F78" s="215">
        <v>1406.92121</v>
      </c>
      <c r="G78" s="215">
        <v>1334.40872</v>
      </c>
      <c r="H78" s="641">
        <f t="shared" si="2"/>
        <v>5854.18162</v>
      </c>
      <c r="I78" s="214">
        <v>50.22846136</v>
      </c>
      <c r="J78" s="215">
        <v>-37.032328</v>
      </c>
      <c r="K78" s="215">
        <v>73.82033019</v>
      </c>
      <c r="L78" s="215">
        <v>116.44146494</v>
      </c>
      <c r="M78" s="215">
        <v>115.99149716</v>
      </c>
      <c r="N78" s="215">
        <v>61.75918719</v>
      </c>
      <c r="O78" s="641">
        <f t="shared" si="3"/>
        <v>381.20861284</v>
      </c>
    </row>
    <row r="79" s="159" customFormat="1" outlineLevel="2" spans="1:15">
      <c r="A79" s="527" t="s">
        <v>76</v>
      </c>
      <c r="B79" s="580">
        <v>0</v>
      </c>
      <c r="C79" s="517">
        <v>0</v>
      </c>
      <c r="D79" s="517">
        <v>0</v>
      </c>
      <c r="E79" s="517">
        <v>0</v>
      </c>
      <c r="F79" s="517">
        <v>0</v>
      </c>
      <c r="G79" s="517">
        <v>0</v>
      </c>
      <c r="H79" s="731">
        <f t="shared" si="2"/>
        <v>0</v>
      </c>
      <c r="I79" s="580">
        <v>0</v>
      </c>
      <c r="J79" s="517">
        <v>0</v>
      </c>
      <c r="K79" s="517">
        <v>0</v>
      </c>
      <c r="L79" s="517">
        <v>0</v>
      </c>
      <c r="M79" s="517">
        <v>0</v>
      </c>
      <c r="N79" s="517">
        <v>0</v>
      </c>
      <c r="O79" s="731">
        <f t="shared" si="3"/>
        <v>0</v>
      </c>
    </row>
    <row r="80" s="159" customFormat="1" outlineLevel="2" spans="1:15">
      <c r="A80" s="527" t="s">
        <v>77</v>
      </c>
      <c r="B80" s="580">
        <v>3.5</v>
      </c>
      <c r="C80" s="517">
        <v>1.88</v>
      </c>
      <c r="D80" s="517">
        <v>10.86</v>
      </c>
      <c r="E80" s="517">
        <v>17.65</v>
      </c>
      <c r="F80" s="517">
        <v>15.51</v>
      </c>
      <c r="G80" s="517">
        <v>12.97</v>
      </c>
      <c r="H80" s="731">
        <f t="shared" si="2"/>
        <v>62.37</v>
      </c>
      <c r="I80" s="580">
        <v>-1.61666667</v>
      </c>
      <c r="J80" s="517">
        <v>-1.63666667</v>
      </c>
      <c r="K80" s="517">
        <v>3.44333333</v>
      </c>
      <c r="L80" s="517">
        <v>6.30343766</v>
      </c>
      <c r="M80" s="517">
        <v>5.28333333</v>
      </c>
      <c r="N80" s="517">
        <v>4.59333333</v>
      </c>
      <c r="O80" s="731">
        <f t="shared" si="3"/>
        <v>16.37010431</v>
      </c>
    </row>
    <row r="81" s="159" customFormat="1" outlineLevel="2" spans="1:15">
      <c r="A81" s="527" t="s">
        <v>78</v>
      </c>
      <c r="B81" s="580">
        <v>0</v>
      </c>
      <c r="C81" s="517">
        <v>0</v>
      </c>
      <c r="D81" s="517">
        <v>0</v>
      </c>
      <c r="E81" s="517">
        <v>0</v>
      </c>
      <c r="F81" s="517">
        <v>0</v>
      </c>
      <c r="G81" s="517">
        <v>0</v>
      </c>
      <c r="H81" s="731">
        <f t="shared" si="2"/>
        <v>0</v>
      </c>
      <c r="I81" s="580">
        <v>0</v>
      </c>
      <c r="J81" s="517">
        <v>0</v>
      </c>
      <c r="K81" s="517">
        <v>0</v>
      </c>
      <c r="L81" s="517">
        <v>0</v>
      </c>
      <c r="M81" s="517">
        <v>0</v>
      </c>
      <c r="N81" s="517">
        <v>0</v>
      </c>
      <c r="O81" s="731">
        <f t="shared" si="3"/>
        <v>0</v>
      </c>
    </row>
    <row r="82" s="159" customFormat="1" outlineLevel="2" spans="1:15">
      <c r="A82" s="527" t="s">
        <v>79</v>
      </c>
      <c r="B82" s="580">
        <v>0</v>
      </c>
      <c r="C82" s="517">
        <v>0</v>
      </c>
      <c r="D82" s="517">
        <v>0</v>
      </c>
      <c r="E82" s="517">
        <v>0</v>
      </c>
      <c r="F82" s="517">
        <v>0</v>
      </c>
      <c r="G82" s="517">
        <v>0</v>
      </c>
      <c r="H82" s="731">
        <f t="shared" si="2"/>
        <v>0</v>
      </c>
      <c r="I82" s="580">
        <v>3.19999999999999e-7</v>
      </c>
      <c r="J82" s="517">
        <v>3.19999999999999e-7</v>
      </c>
      <c r="K82" s="517">
        <v>3.19999999999999e-7</v>
      </c>
      <c r="L82" s="517">
        <v>3.19999999999999e-7</v>
      </c>
      <c r="M82" s="517">
        <v>3.19999999999999e-7</v>
      </c>
      <c r="N82" s="517">
        <v>3.19999999999999e-7</v>
      </c>
      <c r="O82" s="731">
        <f t="shared" si="3"/>
        <v>1.91999999999999e-6</v>
      </c>
    </row>
    <row r="83" s="159" customFormat="1" outlineLevel="2" spans="1:15">
      <c r="A83" s="527" t="s">
        <v>80</v>
      </c>
      <c r="B83" s="580">
        <v>200</v>
      </c>
      <c r="C83" s="517">
        <v>120</v>
      </c>
      <c r="D83" s="517">
        <v>230</v>
      </c>
      <c r="E83" s="517">
        <v>229.99908</v>
      </c>
      <c r="F83" s="517">
        <v>210</v>
      </c>
      <c r="G83" s="517">
        <v>110</v>
      </c>
      <c r="H83" s="731">
        <f t="shared" si="2"/>
        <v>1099.99908</v>
      </c>
      <c r="I83" s="580">
        <v>8.42630164999999</v>
      </c>
      <c r="J83" s="517">
        <v>-2.38609834999999</v>
      </c>
      <c r="K83" s="517">
        <v>13.11520165</v>
      </c>
      <c r="L83" s="517">
        <v>13.03757285</v>
      </c>
      <c r="M83" s="517">
        <v>10.83520165</v>
      </c>
      <c r="N83" s="517">
        <v>1.93478778999999</v>
      </c>
      <c r="O83" s="731">
        <f t="shared" si="3"/>
        <v>44.96296724</v>
      </c>
    </row>
    <row r="84" s="159" customFormat="1" outlineLevel="2" spans="1:15">
      <c r="A84" s="527" t="s">
        <v>81</v>
      </c>
      <c r="B84" s="580">
        <v>1050</v>
      </c>
      <c r="C84" s="517">
        <v>350</v>
      </c>
      <c r="D84" s="517">
        <v>1050</v>
      </c>
      <c r="E84" s="517">
        <v>1050</v>
      </c>
      <c r="F84" s="517">
        <v>1050</v>
      </c>
      <c r="G84" s="517">
        <v>950</v>
      </c>
      <c r="H84" s="731">
        <f t="shared" si="2"/>
        <v>5500</v>
      </c>
      <c r="I84" s="580">
        <v>110.502211</v>
      </c>
      <c r="J84" s="517">
        <v>17.862211</v>
      </c>
      <c r="K84" s="517">
        <v>110.402211</v>
      </c>
      <c r="L84" s="517">
        <v>109.904984</v>
      </c>
      <c r="M84" s="517">
        <v>109.902211</v>
      </c>
      <c r="N84" s="517">
        <v>91.728945</v>
      </c>
      <c r="O84" s="731">
        <f t="shared" si="3"/>
        <v>550.302773</v>
      </c>
    </row>
    <row r="85" s="163" customFormat="1" spans="1:15">
      <c r="A85" s="521" t="s">
        <v>82</v>
      </c>
      <c r="B85" s="522">
        <v>1253.5</v>
      </c>
      <c r="C85" s="523">
        <v>471.88</v>
      </c>
      <c r="D85" s="523">
        <v>1290.86</v>
      </c>
      <c r="E85" s="523">
        <v>1297.64908</v>
      </c>
      <c r="F85" s="523">
        <v>1275.51</v>
      </c>
      <c r="G85" s="523">
        <v>1072.97</v>
      </c>
      <c r="H85" s="732">
        <f t="shared" si="2"/>
        <v>6662.36908</v>
      </c>
      <c r="I85" s="522">
        <v>117.3118463</v>
      </c>
      <c r="J85" s="523">
        <v>13.8394463000001</v>
      </c>
      <c r="K85" s="523">
        <v>126.9607463</v>
      </c>
      <c r="L85" s="523">
        <v>129.24599483</v>
      </c>
      <c r="M85" s="523">
        <v>126.0207463</v>
      </c>
      <c r="N85" s="523">
        <v>98.25706644</v>
      </c>
      <c r="O85" s="732">
        <f t="shared" si="3"/>
        <v>611.63584647</v>
      </c>
    </row>
    <row r="86" s="159" customFormat="1" outlineLevel="2" spans="1:15">
      <c r="A86" s="527" t="s">
        <v>83</v>
      </c>
      <c r="B86" s="580">
        <v>120</v>
      </c>
      <c r="C86" s="517">
        <v>27</v>
      </c>
      <c r="D86" s="517">
        <v>133</v>
      </c>
      <c r="E86" s="517">
        <v>137</v>
      </c>
      <c r="F86" s="517">
        <v>116</v>
      </c>
      <c r="G86" s="517">
        <v>75</v>
      </c>
      <c r="H86" s="740">
        <f t="shared" si="2"/>
        <v>608</v>
      </c>
      <c r="I86" s="580">
        <v>11.41666667</v>
      </c>
      <c r="J86" s="517">
        <v>-4.58333333</v>
      </c>
      <c r="K86" s="517">
        <v>15.41666667</v>
      </c>
      <c r="L86" s="517">
        <v>19.41666667</v>
      </c>
      <c r="M86" s="517">
        <v>4.41666667</v>
      </c>
      <c r="N86" s="517">
        <v>-0.0833333299999999</v>
      </c>
      <c r="O86" s="740">
        <f t="shared" si="3"/>
        <v>46.00000002</v>
      </c>
    </row>
    <row r="87" s="164" customFormat="1" outlineLevel="2" spans="1:15">
      <c r="A87" s="527" t="s">
        <v>84</v>
      </c>
      <c r="B87" s="580">
        <v>250</v>
      </c>
      <c r="C87" s="517">
        <v>70</v>
      </c>
      <c r="D87" s="517">
        <v>380</v>
      </c>
      <c r="E87" s="517">
        <v>480</v>
      </c>
      <c r="F87" s="517">
        <v>480</v>
      </c>
      <c r="G87" s="517">
        <v>350</v>
      </c>
      <c r="H87" s="740">
        <f t="shared" si="2"/>
        <v>2010</v>
      </c>
      <c r="I87" s="580">
        <v>2.61168567</v>
      </c>
      <c r="J87" s="517">
        <v>-11.76176167</v>
      </c>
      <c r="K87" s="517">
        <v>27.575019</v>
      </c>
      <c r="L87" s="517">
        <v>41.08168567</v>
      </c>
      <c r="M87" s="517">
        <v>41.065019</v>
      </c>
      <c r="N87" s="517">
        <v>18.085019</v>
      </c>
      <c r="O87" s="740">
        <f t="shared" si="3"/>
        <v>118.65666667</v>
      </c>
    </row>
    <row r="88" s="159" customFormat="1" outlineLevel="2" spans="1:15">
      <c r="A88" s="527" t="s">
        <v>85</v>
      </c>
      <c r="B88" s="580">
        <v>9</v>
      </c>
      <c r="C88" s="517">
        <v>0</v>
      </c>
      <c r="D88" s="517">
        <v>164</v>
      </c>
      <c r="E88" s="517">
        <v>180</v>
      </c>
      <c r="F88" s="517">
        <v>171</v>
      </c>
      <c r="G88" s="517">
        <v>180</v>
      </c>
      <c r="H88" s="731">
        <f t="shared" si="2"/>
        <v>704</v>
      </c>
      <c r="I88" s="580">
        <v>-6.99333333</v>
      </c>
      <c r="J88" s="517">
        <v>-7.14333333</v>
      </c>
      <c r="K88" s="517">
        <v>13.76666667</v>
      </c>
      <c r="L88" s="517">
        <v>16.60666667</v>
      </c>
      <c r="M88" s="517">
        <v>14.89666667</v>
      </c>
      <c r="N88" s="517">
        <v>16.60666667</v>
      </c>
      <c r="O88" s="731">
        <f t="shared" si="3"/>
        <v>47.74000002</v>
      </c>
    </row>
    <row r="89" s="159" customFormat="1" outlineLevel="2" spans="1:15">
      <c r="A89" s="527" t="s">
        <v>86</v>
      </c>
      <c r="B89" s="580">
        <v>0</v>
      </c>
      <c r="C89" s="517">
        <v>0</v>
      </c>
      <c r="D89" s="517">
        <v>250</v>
      </c>
      <c r="E89" s="517">
        <v>250</v>
      </c>
      <c r="F89" s="517">
        <v>250</v>
      </c>
      <c r="G89" s="517">
        <v>250</v>
      </c>
      <c r="H89" s="731">
        <f t="shared" si="2"/>
        <v>1000</v>
      </c>
      <c r="I89" s="580">
        <v>0</v>
      </c>
      <c r="J89" s="517">
        <v>0</v>
      </c>
      <c r="K89" s="517">
        <v>9.80806709000001</v>
      </c>
      <c r="L89" s="517">
        <v>11.25806709</v>
      </c>
      <c r="M89" s="517">
        <v>9.54806709000001</v>
      </c>
      <c r="N89" s="517">
        <v>4.27579874</v>
      </c>
      <c r="O89" s="731">
        <f t="shared" si="3"/>
        <v>34.89000001</v>
      </c>
    </row>
    <row r="90" s="159" customFormat="1" outlineLevel="2" spans="1:15">
      <c r="A90" s="527" t="s">
        <v>87</v>
      </c>
      <c r="B90" s="580">
        <v>0</v>
      </c>
      <c r="C90" s="517">
        <v>0</v>
      </c>
      <c r="D90" s="517">
        <v>150</v>
      </c>
      <c r="E90" s="517">
        <v>250</v>
      </c>
      <c r="F90" s="517">
        <v>300</v>
      </c>
      <c r="G90" s="517">
        <v>300</v>
      </c>
      <c r="H90" s="731">
        <f t="shared" si="2"/>
        <v>1000</v>
      </c>
      <c r="I90" s="580">
        <v>0</v>
      </c>
      <c r="J90" s="517">
        <v>0</v>
      </c>
      <c r="K90" s="517">
        <v>-5.79934</v>
      </c>
      <c r="L90" s="517">
        <v>9.20066</v>
      </c>
      <c r="M90" s="517">
        <v>14.47533</v>
      </c>
      <c r="N90" s="517">
        <v>15.47533</v>
      </c>
      <c r="O90" s="731">
        <f t="shared" si="3"/>
        <v>33.35198</v>
      </c>
    </row>
    <row r="91" s="159" customFormat="1" outlineLevel="2" spans="1:15">
      <c r="A91" s="527" t="s">
        <v>88</v>
      </c>
      <c r="B91" s="580">
        <v>0</v>
      </c>
      <c r="C91" s="517">
        <v>0</v>
      </c>
      <c r="D91" s="517">
        <v>0</v>
      </c>
      <c r="E91" s="517">
        <v>0</v>
      </c>
      <c r="F91" s="517">
        <v>0</v>
      </c>
      <c r="G91" s="517">
        <v>0</v>
      </c>
      <c r="H91" s="731">
        <f t="shared" si="2"/>
        <v>0</v>
      </c>
      <c r="I91" s="580">
        <v>0</v>
      </c>
      <c r="J91" s="517">
        <v>0</v>
      </c>
      <c r="K91" s="517">
        <v>0</v>
      </c>
      <c r="L91" s="517">
        <v>0</v>
      </c>
      <c r="M91" s="517">
        <v>0</v>
      </c>
      <c r="N91" s="517">
        <v>0</v>
      </c>
      <c r="O91" s="731">
        <f t="shared" si="3"/>
        <v>0</v>
      </c>
    </row>
    <row r="92" s="159" customFormat="1" outlineLevel="2" spans="1:15">
      <c r="A92" s="527" t="s">
        <v>89</v>
      </c>
      <c r="B92" s="580">
        <v>0</v>
      </c>
      <c r="C92" s="517">
        <v>0</v>
      </c>
      <c r="D92" s="517">
        <v>0</v>
      </c>
      <c r="E92" s="517">
        <v>0</v>
      </c>
      <c r="F92" s="517">
        <v>0</v>
      </c>
      <c r="G92" s="517">
        <v>0</v>
      </c>
      <c r="H92" s="731">
        <f t="shared" si="2"/>
        <v>0</v>
      </c>
      <c r="I92" s="580">
        <v>0</v>
      </c>
      <c r="J92" s="517">
        <v>0</v>
      </c>
      <c r="K92" s="517">
        <v>0</v>
      </c>
      <c r="L92" s="517">
        <v>0</v>
      </c>
      <c r="M92" s="517">
        <v>0</v>
      </c>
      <c r="N92" s="517">
        <v>0</v>
      </c>
      <c r="O92" s="731">
        <f t="shared" si="3"/>
        <v>0</v>
      </c>
    </row>
    <row r="93" s="159" customFormat="1" outlineLevel="2" spans="1:15">
      <c r="A93" s="527" t="s">
        <v>90</v>
      </c>
      <c r="B93" s="580">
        <v>0</v>
      </c>
      <c r="C93" s="517">
        <v>0</v>
      </c>
      <c r="D93" s="517">
        <v>50</v>
      </c>
      <c r="E93" s="517">
        <v>100</v>
      </c>
      <c r="F93" s="517">
        <v>150</v>
      </c>
      <c r="G93" s="517">
        <v>200</v>
      </c>
      <c r="H93" s="731">
        <f t="shared" si="2"/>
        <v>500</v>
      </c>
      <c r="I93" s="580">
        <v>0</v>
      </c>
      <c r="J93" s="517">
        <v>0</v>
      </c>
      <c r="K93" s="517">
        <v>4</v>
      </c>
      <c r="L93" s="517">
        <v>8</v>
      </c>
      <c r="M93" s="517">
        <v>12</v>
      </c>
      <c r="N93" s="517">
        <v>16</v>
      </c>
      <c r="O93" s="731">
        <f t="shared" si="3"/>
        <v>40</v>
      </c>
    </row>
    <row r="94" s="163" customFormat="1" spans="1:15">
      <c r="A94" s="521" t="s">
        <v>91</v>
      </c>
      <c r="B94" s="522">
        <v>379</v>
      </c>
      <c r="C94" s="523">
        <v>97</v>
      </c>
      <c r="D94" s="523">
        <v>1127</v>
      </c>
      <c r="E94" s="523">
        <v>1397</v>
      </c>
      <c r="F94" s="523">
        <v>1467</v>
      </c>
      <c r="G94" s="523">
        <v>1355</v>
      </c>
      <c r="H94" s="732">
        <f t="shared" si="2"/>
        <v>5822</v>
      </c>
      <c r="I94" s="522">
        <v>7.03501901</v>
      </c>
      <c r="J94" s="523">
        <v>-23.48842833</v>
      </c>
      <c r="K94" s="523">
        <v>64.76707943</v>
      </c>
      <c r="L94" s="523">
        <v>105.5637461</v>
      </c>
      <c r="M94" s="523">
        <v>96.40174943</v>
      </c>
      <c r="N94" s="523">
        <v>70.35948108</v>
      </c>
      <c r="O94" s="732">
        <f t="shared" si="3"/>
        <v>320.63864672</v>
      </c>
    </row>
    <row r="95" s="163" customFormat="1" spans="1:15">
      <c r="A95" s="521" t="s">
        <v>92</v>
      </c>
      <c r="B95" s="522">
        <v>0</v>
      </c>
      <c r="C95" s="523">
        <v>0</v>
      </c>
      <c r="D95" s="523">
        <v>0</v>
      </c>
      <c r="E95" s="523">
        <v>0</v>
      </c>
      <c r="F95" s="523">
        <v>0</v>
      </c>
      <c r="G95" s="523">
        <v>0</v>
      </c>
      <c r="H95" s="732">
        <f t="shared" si="2"/>
        <v>0</v>
      </c>
      <c r="I95" s="522">
        <v>-22.54956519</v>
      </c>
      <c r="J95" s="523">
        <v>-23.62456519</v>
      </c>
      <c r="K95" s="523">
        <v>-23.87726519</v>
      </c>
      <c r="L95" s="523">
        <v>-17.47456519</v>
      </c>
      <c r="M95" s="523">
        <v>-17.47289852</v>
      </c>
      <c r="N95" s="523">
        <v>-50.33524852</v>
      </c>
      <c r="O95" s="732">
        <f t="shared" si="3"/>
        <v>-155.3341078</v>
      </c>
    </row>
    <row r="96" s="159" customFormat="1" spans="1:15">
      <c r="A96" s="213" t="s">
        <v>93</v>
      </c>
      <c r="B96" s="214">
        <v>1632.5</v>
      </c>
      <c r="C96" s="215">
        <v>568.88</v>
      </c>
      <c r="D96" s="215">
        <v>2417.86</v>
      </c>
      <c r="E96" s="215">
        <v>2694.64908</v>
      </c>
      <c r="F96" s="215">
        <v>2742.51</v>
      </c>
      <c r="G96" s="215">
        <v>2427.97</v>
      </c>
      <c r="H96" s="641">
        <f t="shared" si="2"/>
        <v>12484.36908</v>
      </c>
      <c r="I96" s="214">
        <v>101.79730012</v>
      </c>
      <c r="J96" s="215">
        <v>-33.2735472199999</v>
      </c>
      <c r="K96" s="215">
        <v>167.85056054</v>
      </c>
      <c r="L96" s="215">
        <v>217.33517574</v>
      </c>
      <c r="M96" s="215">
        <v>204.94959721</v>
      </c>
      <c r="N96" s="215">
        <v>118.281299</v>
      </c>
      <c r="O96" s="641">
        <f t="shared" si="3"/>
        <v>776.94038539</v>
      </c>
    </row>
    <row r="97" s="159" customFormat="1" outlineLevel="1" spans="1:16292">
      <c r="A97" s="581" t="s">
        <v>94</v>
      </c>
      <c r="B97" s="582">
        <v>4212.12218265</v>
      </c>
      <c r="C97" s="583">
        <v>1193.15968664</v>
      </c>
      <c r="D97" s="583">
        <f>D52+D78+D96</f>
        <v>6289.42766321</v>
      </c>
      <c r="E97" s="583">
        <f>E52+E78+E96</f>
        <v>7067.25751887</v>
      </c>
      <c r="F97" s="583">
        <f>F52+F78+F96</f>
        <v>7256.22121</v>
      </c>
      <c r="G97" s="583">
        <f>G52+G78+G96</f>
        <v>7063.08683326</v>
      </c>
      <c r="H97" s="656">
        <f t="shared" si="2"/>
        <v>33081.27509463</v>
      </c>
      <c r="I97" s="582">
        <v>304.97662562</v>
      </c>
      <c r="J97" s="583">
        <v>-116.49280528</v>
      </c>
      <c r="K97" s="583">
        <v>416.48448931</v>
      </c>
      <c r="L97" s="583">
        <v>520.58347345</v>
      </c>
      <c r="M97" s="583">
        <v>494.23031961</v>
      </c>
      <c r="N97" s="583">
        <v>392.46471631</v>
      </c>
      <c r="O97" s="656">
        <f t="shared" si="3"/>
        <v>2012.24681902</v>
      </c>
      <c r="XAL97" s="172"/>
      <c r="XAM97" s="172"/>
      <c r="XAN97" s="172"/>
      <c r="XAO97" s="172"/>
      <c r="XAP97" s="172"/>
      <c r="XAQ97" s="172"/>
      <c r="XAR97" s="172"/>
      <c r="XAS97" s="172"/>
      <c r="XAT97" s="172"/>
      <c r="XAU97" s="172"/>
      <c r="XAV97" s="164"/>
      <c r="XAW97" s="164"/>
      <c r="XAX97" s="164"/>
      <c r="XAY97" s="164"/>
      <c r="XAZ97" s="164"/>
      <c r="XBA97" s="164"/>
      <c r="XBB97" s="164"/>
      <c r="XBC97" s="164"/>
      <c r="XBD97" s="164"/>
      <c r="XBE97" s="164"/>
      <c r="XBF97" s="164"/>
      <c r="XBG97" s="164"/>
      <c r="XBH97" s="164"/>
      <c r="XBI97" s="164"/>
      <c r="XBJ97" s="164"/>
      <c r="XBK97" s="164"/>
      <c r="XBL97" s="164"/>
      <c r="XBM97" s="164"/>
      <c r="XBN97" s="164"/>
      <c r="XBO97" s="164"/>
      <c r="XBP97" s="164"/>
    </row>
    <row r="98" s="159" customFormat="1" outlineLevel="1" spans="1:16292">
      <c r="A98" s="527" t="s">
        <v>95</v>
      </c>
      <c r="B98" s="580">
        <v>0</v>
      </c>
      <c r="C98" s="517">
        <v>0</v>
      </c>
      <c r="D98" s="517">
        <v>0</v>
      </c>
      <c r="E98" s="517">
        <v>0</v>
      </c>
      <c r="F98" s="517">
        <v>0</v>
      </c>
      <c r="G98" s="517">
        <v>0</v>
      </c>
      <c r="H98" s="731">
        <f t="shared" si="2"/>
        <v>0</v>
      </c>
      <c r="I98" s="580">
        <v>-30.66931471</v>
      </c>
      <c r="J98" s="517">
        <v>-29.90931471</v>
      </c>
      <c r="K98" s="517">
        <v>-20.04918138</v>
      </c>
      <c r="L98" s="517">
        <v>-21.84918138</v>
      </c>
      <c r="M98" s="517">
        <v>-21.32918138</v>
      </c>
      <c r="N98" s="517">
        <v>-32.15868138</v>
      </c>
      <c r="O98" s="731">
        <f t="shared" si="3"/>
        <v>-155.96485494</v>
      </c>
      <c r="XAL98" s="172"/>
      <c r="XAM98" s="172"/>
      <c r="XAN98" s="172"/>
      <c r="XAO98" s="172"/>
      <c r="XAP98" s="172"/>
      <c r="XAQ98" s="172"/>
      <c r="XAR98" s="172"/>
      <c r="XAS98" s="172"/>
      <c r="XAT98" s="172"/>
      <c r="XAU98" s="172"/>
      <c r="XAV98" s="164"/>
      <c r="XAW98" s="164"/>
      <c r="XAX98" s="164"/>
      <c r="XAY98" s="164"/>
      <c r="XAZ98" s="164"/>
      <c r="XBA98" s="164"/>
      <c r="XBB98" s="164"/>
      <c r="XBC98" s="164"/>
      <c r="XBD98" s="164"/>
      <c r="XBE98" s="164"/>
      <c r="XBF98" s="164"/>
      <c r="XBG98" s="164"/>
      <c r="XBH98" s="164"/>
      <c r="XBI98" s="164"/>
      <c r="XBJ98" s="164"/>
      <c r="XBK98" s="164"/>
      <c r="XBL98" s="164"/>
      <c r="XBM98" s="164"/>
      <c r="XBN98" s="164"/>
      <c r="XBO98" s="164"/>
      <c r="XBP98" s="164"/>
    </row>
    <row r="99" s="159" customFormat="1" outlineLevel="1" spans="1:16292">
      <c r="A99" s="527" t="s">
        <v>96</v>
      </c>
      <c r="B99" s="580">
        <v>0</v>
      </c>
      <c r="C99" s="517">
        <v>0</v>
      </c>
      <c r="D99" s="517">
        <v>0</v>
      </c>
      <c r="E99" s="517">
        <v>0</v>
      </c>
      <c r="F99" s="517">
        <v>0</v>
      </c>
      <c r="G99" s="517">
        <v>0</v>
      </c>
      <c r="H99" s="731">
        <f t="shared" si="2"/>
        <v>0</v>
      </c>
      <c r="I99" s="580">
        <v>15.40778506</v>
      </c>
      <c r="J99" s="517">
        <v>-14.77221494</v>
      </c>
      <c r="K99" s="517">
        <v>-13.95721494</v>
      </c>
      <c r="L99" s="517">
        <v>-14.71221494</v>
      </c>
      <c r="M99" s="517">
        <v>-13.71221494</v>
      </c>
      <c r="N99" s="517">
        <v>-30.22976494</v>
      </c>
      <c r="O99" s="731">
        <f t="shared" si="3"/>
        <v>-71.97583964</v>
      </c>
      <c r="XAL99" s="172"/>
      <c r="XAM99" s="172"/>
      <c r="XAN99" s="172"/>
      <c r="XAO99" s="172"/>
      <c r="XAP99" s="172"/>
      <c r="XAQ99" s="172"/>
      <c r="XAR99" s="172"/>
      <c r="XAS99" s="172"/>
      <c r="XAT99" s="172"/>
      <c r="XAU99" s="172"/>
      <c r="XAV99" s="164"/>
      <c r="XAW99" s="164"/>
      <c r="XAX99" s="164"/>
      <c r="XAY99" s="164"/>
      <c r="XAZ99" s="164"/>
      <c r="XBA99" s="164"/>
      <c r="XBB99" s="164"/>
      <c r="XBC99" s="164"/>
      <c r="XBD99" s="164"/>
      <c r="XBE99" s="164"/>
      <c r="XBF99" s="164"/>
      <c r="XBG99" s="164"/>
      <c r="XBH99" s="164"/>
      <c r="XBI99" s="164"/>
      <c r="XBJ99" s="164"/>
      <c r="XBK99" s="164"/>
      <c r="XBL99" s="164"/>
      <c r="XBM99" s="164"/>
      <c r="XBN99" s="164"/>
      <c r="XBO99" s="164"/>
      <c r="XBP99" s="164"/>
    </row>
    <row r="100" s="159" customFormat="1" outlineLevel="1" spans="1:16292">
      <c r="A100" s="527" t="s">
        <v>97</v>
      </c>
      <c r="B100" s="580">
        <v>0</v>
      </c>
      <c r="C100" s="517">
        <v>0</v>
      </c>
      <c r="D100" s="517">
        <v>0</v>
      </c>
      <c r="E100" s="517">
        <v>0</v>
      </c>
      <c r="F100" s="517">
        <v>0</v>
      </c>
      <c r="G100" s="517">
        <v>0</v>
      </c>
      <c r="H100" s="731">
        <f t="shared" si="2"/>
        <v>0</v>
      </c>
      <c r="I100" s="580">
        <v>-16.77206237</v>
      </c>
      <c r="J100" s="517">
        <v>-17.70206237</v>
      </c>
      <c r="K100" s="517">
        <v>-17.23706237</v>
      </c>
      <c r="L100" s="517">
        <v>-16.83206237</v>
      </c>
      <c r="M100" s="517">
        <v>-18.93206237</v>
      </c>
      <c r="N100" s="517">
        <v>-40.17296237</v>
      </c>
      <c r="O100" s="731">
        <f t="shared" si="3"/>
        <v>-127.64827422</v>
      </c>
      <c r="XAL100" s="172"/>
      <c r="XAM100" s="172"/>
      <c r="XAN100" s="172"/>
      <c r="XAO100" s="172"/>
      <c r="XAP100" s="172"/>
      <c r="XAQ100" s="172"/>
      <c r="XAR100" s="172"/>
      <c r="XAS100" s="172"/>
      <c r="XAT100" s="172"/>
      <c r="XAU100" s="172"/>
      <c r="XAV100" s="164"/>
      <c r="XAW100" s="164"/>
      <c r="XAX100" s="164"/>
      <c r="XAY100" s="164"/>
      <c r="XAZ100" s="164"/>
      <c r="XBA100" s="164"/>
      <c r="XBB100" s="164"/>
      <c r="XBC100" s="164"/>
      <c r="XBD100" s="164"/>
      <c r="XBE100" s="164"/>
      <c r="XBF100" s="164"/>
      <c r="XBG100" s="164"/>
      <c r="XBH100" s="164"/>
      <c r="XBI100" s="164"/>
      <c r="XBJ100" s="164"/>
      <c r="XBK100" s="164"/>
      <c r="XBL100" s="164"/>
      <c r="XBM100" s="164"/>
      <c r="XBN100" s="164"/>
      <c r="XBO100" s="164"/>
      <c r="XBP100" s="164"/>
    </row>
    <row r="101" s="159" customFormat="1" outlineLevel="1" spans="1:16292">
      <c r="A101" s="527" t="s">
        <v>98</v>
      </c>
      <c r="B101" s="580">
        <v>0</v>
      </c>
      <c r="C101" s="517">
        <v>0</v>
      </c>
      <c r="D101" s="517">
        <v>0</v>
      </c>
      <c r="E101" s="517">
        <v>0</v>
      </c>
      <c r="F101" s="517">
        <v>0</v>
      </c>
      <c r="G101" s="517">
        <v>0</v>
      </c>
      <c r="H101" s="731">
        <f t="shared" si="2"/>
        <v>0</v>
      </c>
      <c r="I101" s="580">
        <v>-6.156758</v>
      </c>
      <c r="J101" s="517">
        <v>-9.504758</v>
      </c>
      <c r="K101" s="517">
        <v>-6.064758</v>
      </c>
      <c r="L101" s="517">
        <v>-4.956758</v>
      </c>
      <c r="M101" s="517">
        <v>-16.474758</v>
      </c>
      <c r="N101" s="517">
        <v>-20.903793</v>
      </c>
      <c r="O101" s="731">
        <f t="shared" si="3"/>
        <v>-64.061583</v>
      </c>
      <c r="XAL101" s="172"/>
      <c r="XAM101" s="172"/>
      <c r="XAN101" s="172"/>
      <c r="XAO101" s="172"/>
      <c r="XAP101" s="172"/>
      <c r="XAQ101" s="172"/>
      <c r="XAR101" s="172"/>
      <c r="XAS101" s="172"/>
      <c r="XAT101" s="172"/>
      <c r="XAU101" s="172"/>
      <c r="XAV101" s="164"/>
      <c r="XAW101" s="164"/>
      <c r="XAX101" s="164"/>
      <c r="XAY101" s="164"/>
      <c r="XAZ101" s="164"/>
      <c r="XBA101" s="164"/>
      <c r="XBB101" s="164"/>
      <c r="XBC101" s="164"/>
      <c r="XBD101" s="164"/>
      <c r="XBE101" s="164"/>
      <c r="XBF101" s="164"/>
      <c r="XBG101" s="164"/>
      <c r="XBH101" s="164"/>
      <c r="XBI101" s="164"/>
      <c r="XBJ101" s="164"/>
      <c r="XBK101" s="164"/>
      <c r="XBL101" s="164"/>
      <c r="XBM101" s="164"/>
      <c r="XBN101" s="164"/>
      <c r="XBO101" s="164"/>
      <c r="XBP101" s="164"/>
    </row>
    <row r="102" s="159" customFormat="1" outlineLevel="1" spans="1:16292">
      <c r="A102" s="527" t="s">
        <v>99</v>
      </c>
      <c r="B102" s="580">
        <v>48.46</v>
      </c>
      <c r="C102" s="517">
        <v>48.46</v>
      </c>
      <c r="D102" s="517">
        <v>48.46</v>
      </c>
      <c r="E102" s="517">
        <v>48.46</v>
      </c>
      <c r="F102" s="517">
        <v>48.46</v>
      </c>
      <c r="G102" s="517">
        <v>48.46</v>
      </c>
      <c r="H102" s="731">
        <f t="shared" si="2"/>
        <v>290.76</v>
      </c>
      <c r="I102" s="580">
        <v>35.10555531</v>
      </c>
      <c r="J102" s="517">
        <v>34.63555531</v>
      </c>
      <c r="K102" s="517">
        <v>34.99555531</v>
      </c>
      <c r="L102" s="517">
        <v>36.15555531</v>
      </c>
      <c r="M102" s="517">
        <v>36.15555531</v>
      </c>
      <c r="N102" s="517">
        <v>-126.03766469</v>
      </c>
      <c r="O102" s="731">
        <f t="shared" si="3"/>
        <v>51.01011186</v>
      </c>
      <c r="XAL102" s="172"/>
      <c r="XAM102" s="172"/>
      <c r="XAN102" s="172"/>
      <c r="XAO102" s="172"/>
      <c r="XAP102" s="172"/>
      <c r="XAQ102" s="172"/>
      <c r="XAR102" s="172"/>
      <c r="XAS102" s="172"/>
      <c r="XAT102" s="172"/>
      <c r="XAU102" s="172"/>
      <c r="XAV102" s="164"/>
      <c r="XAW102" s="164"/>
      <c r="XAX102" s="164"/>
      <c r="XAY102" s="164"/>
      <c r="XAZ102" s="164"/>
      <c r="XBA102" s="164"/>
      <c r="XBB102" s="164"/>
      <c r="XBC102" s="164"/>
      <c r="XBD102" s="164"/>
      <c r="XBE102" s="164"/>
      <c r="XBF102" s="164"/>
      <c r="XBG102" s="164"/>
      <c r="XBH102" s="164"/>
      <c r="XBI102" s="164"/>
      <c r="XBJ102" s="164"/>
      <c r="XBK102" s="164"/>
      <c r="XBL102" s="164"/>
      <c r="XBM102" s="164"/>
      <c r="XBN102" s="164"/>
      <c r="XBO102" s="164"/>
      <c r="XBP102" s="164"/>
    </row>
    <row r="103" s="159" customFormat="1" outlineLevel="1" spans="1:16292">
      <c r="A103" s="527" t="s">
        <v>100</v>
      </c>
      <c r="B103" s="580">
        <v>0</v>
      </c>
      <c r="C103" s="517">
        <v>0</v>
      </c>
      <c r="D103" s="517">
        <v>0</v>
      </c>
      <c r="E103" s="517">
        <v>0</v>
      </c>
      <c r="F103" s="517">
        <v>0</v>
      </c>
      <c r="G103" s="517">
        <v>0</v>
      </c>
      <c r="H103" s="731">
        <f t="shared" si="2"/>
        <v>0</v>
      </c>
      <c r="I103" s="580">
        <v>-16.11065725</v>
      </c>
      <c r="J103" s="517">
        <v>-17.65065725</v>
      </c>
      <c r="K103" s="517">
        <v>-15.20565725</v>
      </c>
      <c r="L103" s="517">
        <v>-16.58465725</v>
      </c>
      <c r="M103" s="517">
        <v>-16.68065725</v>
      </c>
      <c r="N103" s="517">
        <v>-35.89475725</v>
      </c>
      <c r="O103" s="731">
        <f t="shared" si="3"/>
        <v>-118.1270435</v>
      </c>
      <c r="XAL103" s="172"/>
      <c r="XAM103" s="172"/>
      <c r="XAN103" s="172"/>
      <c r="XAO103" s="172"/>
      <c r="XAP103" s="172"/>
      <c r="XAQ103" s="172"/>
      <c r="XAR103" s="172"/>
      <c r="XAS103" s="172"/>
      <c r="XAT103" s="172"/>
      <c r="XAU103" s="172"/>
      <c r="XAV103" s="164"/>
      <c r="XAW103" s="164"/>
      <c r="XAX103" s="164"/>
      <c r="XAY103" s="164"/>
      <c r="XAZ103" s="164"/>
      <c r="XBA103" s="164"/>
      <c r="XBB103" s="164"/>
      <c r="XBC103" s="164"/>
      <c r="XBD103" s="164"/>
      <c r="XBE103" s="164"/>
      <c r="XBF103" s="164"/>
      <c r="XBG103" s="164"/>
      <c r="XBH103" s="164"/>
      <c r="XBI103" s="164"/>
      <c r="XBJ103" s="164"/>
      <c r="XBK103" s="164"/>
      <c r="XBL103" s="164"/>
      <c r="XBM103" s="164"/>
      <c r="XBN103" s="164"/>
      <c r="XBO103" s="164"/>
      <c r="XBP103" s="164"/>
    </row>
    <row r="104" s="159" customFormat="1" outlineLevel="1" spans="1:16292">
      <c r="A104" s="527" t="s">
        <v>101</v>
      </c>
      <c r="B104" s="580">
        <v>0</v>
      </c>
      <c r="C104" s="517">
        <v>0</v>
      </c>
      <c r="D104" s="517">
        <v>0</v>
      </c>
      <c r="E104" s="517">
        <v>0</v>
      </c>
      <c r="F104" s="517">
        <v>0</v>
      </c>
      <c r="G104" s="517">
        <v>30.5</v>
      </c>
      <c r="H104" s="731">
        <f t="shared" si="2"/>
        <v>30.5</v>
      </c>
      <c r="I104" s="580">
        <v>-20.23760965</v>
      </c>
      <c r="J104" s="517">
        <v>-19.11360965</v>
      </c>
      <c r="K104" s="517">
        <v>-19.53660965</v>
      </c>
      <c r="L104" s="517">
        <v>-19.25160965</v>
      </c>
      <c r="M104" s="517">
        <v>-19.43160965</v>
      </c>
      <c r="N104" s="517">
        <v>-7.43000965</v>
      </c>
      <c r="O104" s="731">
        <f t="shared" si="3"/>
        <v>-105.0010579</v>
      </c>
      <c r="XAL104" s="172"/>
      <c r="XAM104" s="172"/>
      <c r="XAN104" s="172"/>
      <c r="XAO104" s="172"/>
      <c r="XAP104" s="172"/>
      <c r="XAQ104" s="172"/>
      <c r="XAR104" s="172"/>
      <c r="XAS104" s="172"/>
      <c r="XAT104" s="172"/>
      <c r="XAU104" s="172"/>
      <c r="XAV104" s="164"/>
      <c r="XAW104" s="164"/>
      <c r="XAX104" s="164"/>
      <c r="XAY104" s="164"/>
      <c r="XAZ104" s="164"/>
      <c r="XBA104" s="164"/>
      <c r="XBB104" s="164"/>
      <c r="XBC104" s="164"/>
      <c r="XBD104" s="164"/>
      <c r="XBE104" s="164"/>
      <c r="XBF104" s="164"/>
      <c r="XBG104" s="164"/>
      <c r="XBH104" s="164"/>
      <c r="XBI104" s="164"/>
      <c r="XBJ104" s="164"/>
      <c r="XBK104" s="164"/>
      <c r="XBL104" s="164"/>
      <c r="XBM104" s="164"/>
      <c r="XBN104" s="164"/>
      <c r="XBO104" s="164"/>
      <c r="XBP104" s="164"/>
    </row>
    <row r="105" s="159" customFormat="1" outlineLevel="1" spans="1:16292">
      <c r="A105" s="527" t="s">
        <v>102</v>
      </c>
      <c r="B105" s="580">
        <v>0</v>
      </c>
      <c r="C105" s="517">
        <v>0</v>
      </c>
      <c r="D105" s="517">
        <v>0</v>
      </c>
      <c r="E105" s="517">
        <v>0</v>
      </c>
      <c r="F105" s="517">
        <v>0</v>
      </c>
      <c r="G105" s="517">
        <v>0</v>
      </c>
      <c r="H105" s="731">
        <f t="shared" si="2"/>
        <v>0</v>
      </c>
      <c r="I105" s="580">
        <v>-33.18938107</v>
      </c>
      <c r="J105" s="517">
        <v>-28.02338107</v>
      </c>
      <c r="K105" s="517">
        <v>-27.0957144</v>
      </c>
      <c r="L105" s="517">
        <v>-27.6107144</v>
      </c>
      <c r="M105" s="517">
        <v>-27.0107144</v>
      </c>
      <c r="N105" s="517">
        <v>170.1084356</v>
      </c>
      <c r="O105" s="731">
        <f t="shared" si="3"/>
        <v>27.17853026</v>
      </c>
      <c r="XAL105" s="172"/>
      <c r="XAM105" s="172"/>
      <c r="XAN105" s="172"/>
      <c r="XAO105" s="172"/>
      <c r="XAP105" s="172"/>
      <c r="XAQ105" s="172"/>
      <c r="XAR105" s="172"/>
      <c r="XAS105" s="172"/>
      <c r="XAT105" s="172"/>
      <c r="XAU105" s="172"/>
      <c r="XAV105" s="164"/>
      <c r="XAW105" s="164"/>
      <c r="XAX105" s="164"/>
      <c r="XAY105" s="164"/>
      <c r="XAZ105" s="164"/>
      <c r="XBA105" s="164"/>
      <c r="XBB105" s="164"/>
      <c r="XBC105" s="164"/>
      <c r="XBD105" s="164"/>
      <c r="XBE105" s="164"/>
      <c r="XBF105" s="164"/>
      <c r="XBG105" s="164"/>
      <c r="XBH105" s="164"/>
      <c r="XBI105" s="164"/>
      <c r="XBJ105" s="164"/>
      <c r="XBK105" s="164"/>
      <c r="XBL105" s="164"/>
      <c r="XBM105" s="164"/>
      <c r="XBN105" s="164"/>
      <c r="XBO105" s="164"/>
      <c r="XBP105" s="164"/>
    </row>
    <row r="106" s="159" customFormat="1" outlineLevel="1" spans="1:16292">
      <c r="A106" s="527" t="s">
        <v>103</v>
      </c>
      <c r="B106" s="580">
        <v>0</v>
      </c>
      <c r="C106" s="517">
        <v>0</v>
      </c>
      <c r="D106" s="517">
        <v>0</v>
      </c>
      <c r="E106" s="517">
        <v>0</v>
      </c>
      <c r="F106" s="517">
        <v>0</v>
      </c>
      <c r="G106" s="517">
        <v>0</v>
      </c>
      <c r="H106" s="731">
        <f t="shared" si="2"/>
        <v>0</v>
      </c>
      <c r="I106" s="580">
        <v>0</v>
      </c>
      <c r="J106" s="517">
        <v>0</v>
      </c>
      <c r="K106" s="517">
        <v>0</v>
      </c>
      <c r="L106" s="517">
        <v>0</v>
      </c>
      <c r="M106" s="517">
        <v>0</v>
      </c>
      <c r="N106" s="517">
        <v>0</v>
      </c>
      <c r="O106" s="731">
        <f t="shared" si="3"/>
        <v>0</v>
      </c>
      <c r="XAL106" s="172"/>
      <c r="XAM106" s="172"/>
      <c r="XAN106" s="172"/>
      <c r="XAO106" s="172"/>
      <c r="XAP106" s="172"/>
      <c r="XAQ106" s="172"/>
      <c r="XAR106" s="172"/>
      <c r="XAS106" s="172"/>
      <c r="XAT106" s="172"/>
      <c r="XAU106" s="172"/>
      <c r="XAV106" s="164"/>
      <c r="XAW106" s="164"/>
      <c r="XAX106" s="164"/>
      <c r="XAY106" s="164"/>
      <c r="XAZ106" s="164"/>
      <c r="XBA106" s="164"/>
      <c r="XBB106" s="164"/>
      <c r="XBC106" s="164"/>
      <c r="XBD106" s="164"/>
      <c r="XBE106" s="164"/>
      <c r="XBF106" s="164"/>
      <c r="XBG106" s="164"/>
      <c r="XBH106" s="164"/>
      <c r="XBI106" s="164"/>
      <c r="XBJ106" s="164"/>
      <c r="XBK106" s="164"/>
      <c r="XBL106" s="164"/>
      <c r="XBM106" s="164"/>
      <c r="XBN106" s="164"/>
      <c r="XBO106" s="164"/>
      <c r="XBP106" s="164"/>
    </row>
    <row r="107" s="159" customFormat="1" outlineLevel="1" spans="1:16292">
      <c r="A107" s="527" t="s">
        <v>104</v>
      </c>
      <c r="B107" s="580">
        <v>0</v>
      </c>
      <c r="C107" s="517">
        <v>0</v>
      </c>
      <c r="D107" s="517">
        <v>0</v>
      </c>
      <c r="E107" s="517">
        <v>0</v>
      </c>
      <c r="F107" s="517">
        <v>0</v>
      </c>
      <c r="G107" s="517">
        <v>30.66037733</v>
      </c>
      <c r="H107" s="731">
        <f t="shared" si="2"/>
        <v>30.66037733</v>
      </c>
      <c r="I107" s="580">
        <v>0</v>
      </c>
      <c r="J107" s="517">
        <v>0</v>
      </c>
      <c r="K107" s="517">
        <v>0</v>
      </c>
      <c r="L107" s="517">
        <v>0</v>
      </c>
      <c r="M107" s="517">
        <v>0</v>
      </c>
      <c r="N107" s="517">
        <v>30.66037733</v>
      </c>
      <c r="O107" s="731">
        <f t="shared" si="3"/>
        <v>30.66037733</v>
      </c>
      <c r="XAL107" s="172"/>
      <c r="XAM107" s="172"/>
      <c r="XAN107" s="172"/>
      <c r="XAO107" s="172"/>
      <c r="XAP107" s="172"/>
      <c r="XAQ107" s="172"/>
      <c r="XAR107" s="172"/>
      <c r="XAS107" s="172"/>
      <c r="XAT107" s="172"/>
      <c r="XAU107" s="172"/>
      <c r="XAV107" s="164"/>
      <c r="XAW107" s="164"/>
      <c r="XAX107" s="164"/>
      <c r="XAY107" s="164"/>
      <c r="XAZ107" s="164"/>
      <c r="XBA107" s="164"/>
      <c r="XBB107" s="164"/>
      <c r="XBC107" s="164"/>
      <c r="XBD107" s="164"/>
      <c r="XBE107" s="164"/>
      <c r="XBF107" s="164"/>
      <c r="XBG107" s="164"/>
      <c r="XBH107" s="164"/>
      <c r="XBI107" s="164"/>
      <c r="XBJ107" s="164"/>
      <c r="XBK107" s="164"/>
      <c r="XBL107" s="164"/>
      <c r="XBM107" s="164"/>
      <c r="XBN107" s="164"/>
      <c r="XBO107" s="164"/>
      <c r="XBP107" s="164"/>
    </row>
    <row r="108" s="159" customFormat="1" spans="1:15">
      <c r="A108" s="213" t="s">
        <v>105</v>
      </c>
      <c r="B108" s="214">
        <v>48.46</v>
      </c>
      <c r="C108" s="215">
        <v>48.46</v>
      </c>
      <c r="D108" s="215">
        <v>48.46</v>
      </c>
      <c r="E108" s="215">
        <v>48.46</v>
      </c>
      <c r="F108" s="215">
        <v>48.46</v>
      </c>
      <c r="G108" s="215">
        <v>109.62037733</v>
      </c>
      <c r="H108" s="641">
        <f t="shared" si="2"/>
        <v>351.92037733</v>
      </c>
      <c r="I108" s="214">
        <v>-72.62244268</v>
      </c>
      <c r="J108" s="215">
        <v>-102.04044268</v>
      </c>
      <c r="K108" s="215">
        <v>-84.15064268</v>
      </c>
      <c r="L108" s="215">
        <v>-85.64164268</v>
      </c>
      <c r="M108" s="215">
        <v>-97.41564268</v>
      </c>
      <c r="N108" s="215">
        <v>-92.05882035</v>
      </c>
      <c r="O108" s="641">
        <f t="shared" si="3"/>
        <v>-533.92963375</v>
      </c>
    </row>
    <row r="109" s="159" customFormat="1" spans="1:16292">
      <c r="A109" s="302" t="s">
        <v>106</v>
      </c>
      <c r="B109" s="303">
        <v>4260.58218265</v>
      </c>
      <c r="C109" s="304">
        <v>1241.61968664</v>
      </c>
      <c r="D109" s="304">
        <v>6337.88766321</v>
      </c>
      <c r="E109" s="304">
        <v>7115.71751887</v>
      </c>
      <c r="F109" s="304">
        <v>7304.68121</v>
      </c>
      <c r="G109" s="304">
        <v>7172.70721059</v>
      </c>
      <c r="H109" s="741">
        <f t="shared" si="2"/>
        <v>33433.19547196</v>
      </c>
      <c r="I109" s="303">
        <v>232.35418294</v>
      </c>
      <c r="J109" s="304">
        <v>-218.53324796</v>
      </c>
      <c r="K109" s="304">
        <v>332.33384663</v>
      </c>
      <c r="L109" s="304">
        <v>434.94183077</v>
      </c>
      <c r="M109" s="304">
        <v>396.81467693</v>
      </c>
      <c r="N109" s="304">
        <v>300.40589596</v>
      </c>
      <c r="O109" s="741">
        <f t="shared" si="3"/>
        <v>1478.31718527</v>
      </c>
      <c r="XAL109" s="172"/>
      <c r="XAM109" s="172"/>
      <c r="XAN109" s="172"/>
      <c r="XAO109" s="172"/>
      <c r="XAP109" s="172"/>
      <c r="XAQ109" s="172"/>
      <c r="XAR109" s="172"/>
      <c r="XAS109" s="172"/>
      <c r="XAT109" s="172"/>
      <c r="XAU109" s="172"/>
      <c r="XAV109" s="164"/>
      <c r="XAW109" s="164"/>
      <c r="XAX109" s="164"/>
      <c r="XAY109" s="164"/>
      <c r="XAZ109" s="164"/>
      <c r="XBA109" s="164"/>
      <c r="XBB109" s="164"/>
      <c r="XBC109" s="164"/>
      <c r="XBD109" s="164"/>
      <c r="XBE109" s="164"/>
      <c r="XBF109" s="164"/>
      <c r="XBG109" s="164"/>
      <c r="XBH109" s="164"/>
      <c r="XBI109" s="164"/>
      <c r="XBJ109" s="164"/>
      <c r="XBK109" s="164"/>
      <c r="XBL109" s="164"/>
      <c r="XBM109" s="164"/>
      <c r="XBN109" s="164"/>
      <c r="XBO109" s="164"/>
      <c r="XBP109" s="164"/>
    </row>
    <row r="110" s="159" customFormat="1" outlineLevel="3" spans="1:15">
      <c r="A110" s="527" t="s">
        <v>107</v>
      </c>
      <c r="B110" s="580">
        <v>86.6669184</v>
      </c>
      <c r="C110" s="517">
        <v>21.6667296</v>
      </c>
      <c r="D110" s="517">
        <v>96.666816</v>
      </c>
      <c r="E110" s="517">
        <v>91.6668672</v>
      </c>
      <c r="F110" s="517">
        <v>91.6668672</v>
      </c>
      <c r="G110" s="517">
        <v>71.667072</v>
      </c>
      <c r="H110" s="731">
        <f t="shared" si="2"/>
        <v>460.0012704</v>
      </c>
      <c r="I110" s="580">
        <v>24.06044038</v>
      </c>
      <c r="J110" s="517">
        <v>1.90990262</v>
      </c>
      <c r="K110" s="517">
        <v>26.47738578</v>
      </c>
      <c r="L110" s="517">
        <v>25.40892002</v>
      </c>
      <c r="M110" s="517">
        <v>25.30982703</v>
      </c>
      <c r="N110" s="517">
        <v>17.87360556</v>
      </c>
      <c r="O110" s="731">
        <f t="shared" si="3"/>
        <v>121.04008139</v>
      </c>
    </row>
    <row r="111" s="159" customFormat="1" outlineLevel="3" spans="1:15">
      <c r="A111" s="527" t="s">
        <v>108</v>
      </c>
      <c r="B111" s="580">
        <v>66.3497184</v>
      </c>
      <c r="C111" s="517">
        <v>31.9002816</v>
      </c>
      <c r="D111" s="517">
        <v>76.9299072</v>
      </c>
      <c r="E111" s="517">
        <v>81.5503296</v>
      </c>
      <c r="F111" s="517">
        <v>70.69975681</v>
      </c>
      <c r="G111" s="517">
        <v>64.09987199</v>
      </c>
      <c r="H111" s="731">
        <f t="shared" si="2"/>
        <v>391.5298656</v>
      </c>
      <c r="I111" s="580">
        <v>17.99010285</v>
      </c>
      <c r="J111" s="517">
        <v>6.04597467</v>
      </c>
      <c r="K111" s="517">
        <v>21.0909357</v>
      </c>
      <c r="L111" s="517">
        <v>22.73254183</v>
      </c>
      <c r="M111" s="517">
        <v>18.99576915</v>
      </c>
      <c r="N111" s="517">
        <v>16.19405305</v>
      </c>
      <c r="O111" s="731">
        <f t="shared" si="3"/>
        <v>103.04937725</v>
      </c>
    </row>
    <row r="112" s="159" customFormat="1" outlineLevel="3" spans="1:15">
      <c r="A112" s="527" t="s">
        <v>109</v>
      </c>
      <c r="B112" s="580">
        <v>35.00005825</v>
      </c>
      <c r="C112" s="517">
        <v>2.50000417</v>
      </c>
      <c r="D112" s="517">
        <v>43.99995672</v>
      </c>
      <c r="E112" s="517">
        <v>37.99983024</v>
      </c>
      <c r="F112" s="517">
        <v>40.00006656</v>
      </c>
      <c r="G112" s="517">
        <v>35.00005825</v>
      </c>
      <c r="H112" s="731">
        <f t="shared" si="2"/>
        <v>194.49997419</v>
      </c>
      <c r="I112" s="580">
        <v>8.9019459</v>
      </c>
      <c r="J112" s="517">
        <v>-2.11319609</v>
      </c>
      <c r="K112" s="517">
        <v>11.58023409</v>
      </c>
      <c r="L112" s="517">
        <v>9.81830338000001</v>
      </c>
      <c r="M112" s="517">
        <v>10.5000421</v>
      </c>
      <c r="N112" s="517">
        <v>8.21648450999999</v>
      </c>
      <c r="O112" s="731">
        <f t="shared" si="3"/>
        <v>46.90381389</v>
      </c>
    </row>
    <row r="113" s="159" customFormat="1" outlineLevel="3" spans="1:15">
      <c r="A113" s="527" t="s">
        <v>110</v>
      </c>
      <c r="B113" s="580">
        <v>11.33594</v>
      </c>
      <c r="C113" s="517">
        <v>7.3491</v>
      </c>
      <c r="D113" s="517">
        <v>12.33452</v>
      </c>
      <c r="E113" s="517">
        <v>12.33452</v>
      </c>
      <c r="F113" s="517">
        <v>12.33452</v>
      </c>
      <c r="G113" s="517">
        <v>12.33452</v>
      </c>
      <c r="H113" s="731">
        <f t="shared" si="2"/>
        <v>68.02312</v>
      </c>
      <c r="I113" s="580">
        <v>0.176518680000001</v>
      </c>
      <c r="J113" s="517">
        <v>-1.24012552</v>
      </c>
      <c r="K113" s="517">
        <v>0.29615658</v>
      </c>
      <c r="L113" s="517">
        <v>0.371156579999999</v>
      </c>
      <c r="M113" s="517">
        <v>0.271156579999999</v>
      </c>
      <c r="N113" s="517">
        <v>-0.228843420000001</v>
      </c>
      <c r="O113" s="731">
        <f t="shared" si="3"/>
        <v>-0.353980520000002</v>
      </c>
    </row>
    <row r="114" s="159" customFormat="1" outlineLevel="3" spans="1:15">
      <c r="A114" s="527" t="s">
        <v>111</v>
      </c>
      <c r="B114" s="580">
        <v>88.33708609</v>
      </c>
      <c r="C114" s="517">
        <v>15.33170689</v>
      </c>
      <c r="D114" s="517">
        <v>83.33152129</v>
      </c>
      <c r="E114" s="517">
        <v>78.33420287</v>
      </c>
      <c r="F114" s="517">
        <v>83.33152129</v>
      </c>
      <c r="G114" s="517">
        <v>78.33420287</v>
      </c>
      <c r="H114" s="731">
        <f t="shared" si="2"/>
        <v>427.0002413</v>
      </c>
      <c r="I114" s="580">
        <v>23.73322237</v>
      </c>
      <c r="J114" s="517">
        <v>-0.501744160000001</v>
      </c>
      <c r="K114" s="517">
        <v>21.6303949</v>
      </c>
      <c r="L114" s="517">
        <v>20.27827551</v>
      </c>
      <c r="M114" s="517">
        <v>21.91939488</v>
      </c>
      <c r="N114" s="517">
        <v>19.07827551</v>
      </c>
      <c r="O114" s="731">
        <f t="shared" si="3"/>
        <v>106.13781901</v>
      </c>
    </row>
    <row r="115" s="159" customFormat="1" outlineLevel="3" spans="1:15">
      <c r="A115" s="527" t="s">
        <v>112</v>
      </c>
      <c r="B115" s="580">
        <v>139.99363204</v>
      </c>
      <c r="C115" s="517">
        <v>60.00792</v>
      </c>
      <c r="D115" s="517">
        <v>124.99537921</v>
      </c>
      <c r="E115" s="517">
        <v>134.999184</v>
      </c>
      <c r="F115" s="517">
        <v>130.00473598</v>
      </c>
      <c r="G115" s="517">
        <v>99.9933216</v>
      </c>
      <c r="H115" s="731">
        <f t="shared" si="2"/>
        <v>689.99417283</v>
      </c>
      <c r="I115" s="580">
        <v>42.03868706</v>
      </c>
      <c r="J115" s="517">
        <v>13.75360212</v>
      </c>
      <c r="K115" s="517">
        <v>36.25528808</v>
      </c>
      <c r="L115" s="517">
        <v>40.03059693</v>
      </c>
      <c r="M115" s="517">
        <v>38.3125068</v>
      </c>
      <c r="N115" s="517">
        <v>26.66858026</v>
      </c>
      <c r="O115" s="731">
        <f t="shared" si="3"/>
        <v>197.05926125</v>
      </c>
    </row>
    <row r="116" s="159" customFormat="1" outlineLevel="3" spans="1:15">
      <c r="A116" s="527" t="s">
        <v>113</v>
      </c>
      <c r="B116" s="580">
        <v>56.02332</v>
      </c>
      <c r="C116" s="517">
        <v>18.943968</v>
      </c>
      <c r="D116" s="517">
        <v>59.026632</v>
      </c>
      <c r="E116" s="517">
        <v>56.02332</v>
      </c>
      <c r="F116" s="517">
        <v>53.944104</v>
      </c>
      <c r="G116" s="517">
        <v>48.977088</v>
      </c>
      <c r="H116" s="731">
        <f t="shared" si="2"/>
        <v>292.938432</v>
      </c>
      <c r="I116" s="580">
        <v>14.77727927</v>
      </c>
      <c r="J116" s="517">
        <v>2.10637562</v>
      </c>
      <c r="K116" s="517">
        <v>14.96816462</v>
      </c>
      <c r="L116" s="517">
        <v>14.21727927</v>
      </c>
      <c r="M116" s="517">
        <v>13.53592019</v>
      </c>
      <c r="N116" s="517">
        <v>11.06822905</v>
      </c>
      <c r="O116" s="731">
        <f t="shared" si="3"/>
        <v>70.67324802</v>
      </c>
    </row>
    <row r="117" s="159" customFormat="1" outlineLevel="3" spans="1:15">
      <c r="A117" s="527" t="s">
        <v>114</v>
      </c>
      <c r="B117" s="580">
        <v>8.015514</v>
      </c>
      <c r="C117" s="517">
        <v>2.41003</v>
      </c>
      <c r="D117" s="517">
        <v>9.5048044</v>
      </c>
      <c r="E117" s="517">
        <v>10.9890144</v>
      </c>
      <c r="F117" s="517">
        <v>8.0193204</v>
      </c>
      <c r="G117" s="517">
        <v>0</v>
      </c>
      <c r="H117" s="731">
        <f t="shared" si="2"/>
        <v>38.9386832</v>
      </c>
      <c r="I117" s="580">
        <v>1.13104084</v>
      </c>
      <c r="J117" s="517">
        <v>-0.56560436</v>
      </c>
      <c r="K117" s="517">
        <v>1.54782796</v>
      </c>
      <c r="L117" s="517">
        <v>1.90309096</v>
      </c>
      <c r="M117" s="517">
        <v>1.11218276</v>
      </c>
      <c r="N117" s="517">
        <v>-1.42361336</v>
      </c>
      <c r="O117" s="731">
        <f t="shared" si="3"/>
        <v>3.7049248</v>
      </c>
    </row>
    <row r="118" s="163" customFormat="1" spans="1:15">
      <c r="A118" s="521" t="s">
        <v>115</v>
      </c>
      <c r="B118" s="522">
        <v>491.72218718</v>
      </c>
      <c r="C118" s="523">
        <v>160.10974026</v>
      </c>
      <c r="D118" s="523">
        <v>506.78953682</v>
      </c>
      <c r="E118" s="523">
        <v>503.89726831</v>
      </c>
      <c r="F118" s="523">
        <v>490.00089224</v>
      </c>
      <c r="G118" s="523">
        <v>410.40613471</v>
      </c>
      <c r="H118" s="732">
        <f t="shared" si="2"/>
        <v>2562.92575952</v>
      </c>
      <c r="I118" s="522">
        <v>132.80923735</v>
      </c>
      <c r="J118" s="523">
        <v>19.3951849</v>
      </c>
      <c r="K118" s="523">
        <v>133.84638771</v>
      </c>
      <c r="L118" s="523">
        <v>134.76016448</v>
      </c>
      <c r="M118" s="523">
        <v>129.95679949</v>
      </c>
      <c r="N118" s="523">
        <v>97.44677116</v>
      </c>
      <c r="O118" s="732">
        <f t="shared" si="3"/>
        <v>648.21454509</v>
      </c>
    </row>
    <row r="119" s="164" customFormat="1" outlineLevel="1" spans="1:15">
      <c r="A119" s="527" t="s">
        <v>116</v>
      </c>
      <c r="B119" s="580">
        <v>59.9980032</v>
      </c>
      <c r="C119" s="517">
        <v>34.0015104</v>
      </c>
      <c r="D119" s="517">
        <v>69.9976704</v>
      </c>
      <c r="E119" s="517">
        <v>71.0016</v>
      </c>
      <c r="F119" s="517">
        <v>71.0016</v>
      </c>
      <c r="G119" s="517">
        <v>64.9978368</v>
      </c>
      <c r="H119" s="731">
        <f t="shared" si="2"/>
        <v>370.9982208</v>
      </c>
      <c r="I119" s="580">
        <v>17.37628556</v>
      </c>
      <c r="J119" s="517">
        <v>8.7270268</v>
      </c>
      <c r="K119" s="517">
        <v>20.35657727</v>
      </c>
      <c r="L119" s="517">
        <v>20.87685596</v>
      </c>
      <c r="M119" s="517">
        <v>20.87685596</v>
      </c>
      <c r="N119" s="517">
        <v>18.68323141</v>
      </c>
      <c r="O119" s="731">
        <f t="shared" si="3"/>
        <v>106.89683296</v>
      </c>
    </row>
    <row r="120" s="159" customFormat="1" outlineLevel="1" spans="1:15">
      <c r="A120" s="527" t="s">
        <v>117</v>
      </c>
      <c r="B120" s="580">
        <v>12.83317728</v>
      </c>
      <c r="C120" s="517">
        <v>2.8334208</v>
      </c>
      <c r="D120" s="517">
        <v>11.83337232</v>
      </c>
      <c r="E120" s="517">
        <v>12.83317728</v>
      </c>
      <c r="F120" s="517">
        <v>12.83317728</v>
      </c>
      <c r="G120" s="517">
        <v>10.83356736</v>
      </c>
      <c r="H120" s="731">
        <f t="shared" si="2"/>
        <v>63.99989232</v>
      </c>
      <c r="I120" s="580">
        <v>2.29661971</v>
      </c>
      <c r="J120" s="517">
        <v>-1.21329871</v>
      </c>
      <c r="K120" s="517">
        <v>1.79568505</v>
      </c>
      <c r="L120" s="517">
        <v>2.29661971</v>
      </c>
      <c r="M120" s="517">
        <v>2.29661971</v>
      </c>
      <c r="N120" s="517">
        <v>1.38675039</v>
      </c>
      <c r="O120" s="731">
        <f t="shared" si="3"/>
        <v>8.85899586</v>
      </c>
    </row>
    <row r="121" s="159" customFormat="1" outlineLevel="1" spans="1:15">
      <c r="A121" s="527" t="s">
        <v>118</v>
      </c>
      <c r="B121" s="580">
        <v>4.5</v>
      </c>
      <c r="C121" s="517">
        <v>1.5</v>
      </c>
      <c r="D121" s="517">
        <v>5.50008</v>
      </c>
      <c r="E121" s="517">
        <v>6</v>
      </c>
      <c r="F121" s="517">
        <v>4.5</v>
      </c>
      <c r="G121" s="517">
        <v>4.5</v>
      </c>
      <c r="H121" s="731">
        <f t="shared" si="2"/>
        <v>26.50008</v>
      </c>
      <c r="I121" s="580">
        <v>0.68967066</v>
      </c>
      <c r="J121" s="517">
        <v>-0.31032934</v>
      </c>
      <c r="K121" s="517">
        <v>0.86239706</v>
      </c>
      <c r="L121" s="517">
        <v>1.14467066</v>
      </c>
      <c r="M121" s="517">
        <v>0.64967066</v>
      </c>
      <c r="N121" s="517">
        <v>0.52967066</v>
      </c>
      <c r="O121" s="731">
        <f t="shared" si="3"/>
        <v>3.56575036</v>
      </c>
    </row>
    <row r="122" s="159" customFormat="1" outlineLevel="1" spans="1:15">
      <c r="A122" s="527" t="s">
        <v>119</v>
      </c>
      <c r="B122" s="580">
        <v>19.83312</v>
      </c>
      <c r="C122" s="517">
        <v>5.832</v>
      </c>
      <c r="D122" s="517">
        <v>24.83136</v>
      </c>
      <c r="E122" s="517">
        <v>20.83536</v>
      </c>
      <c r="F122" s="517">
        <v>20.83536</v>
      </c>
      <c r="G122" s="517">
        <v>13.83264</v>
      </c>
      <c r="H122" s="731">
        <f t="shared" si="2"/>
        <v>105.99984</v>
      </c>
      <c r="I122" s="580">
        <v>5.29709207</v>
      </c>
      <c r="J122" s="517">
        <v>0.68913546</v>
      </c>
      <c r="K122" s="517">
        <v>6.62853168</v>
      </c>
      <c r="L122" s="517">
        <v>5.49620528</v>
      </c>
      <c r="M122" s="517">
        <v>5.49620528</v>
      </c>
      <c r="N122" s="517">
        <v>3.02653924</v>
      </c>
      <c r="O122" s="731">
        <f t="shared" si="3"/>
        <v>26.63370901</v>
      </c>
    </row>
    <row r="123" s="164" customFormat="1" outlineLevel="1" spans="1:15">
      <c r="A123" s="527" t="s">
        <v>120</v>
      </c>
      <c r="B123" s="580">
        <v>67.0032</v>
      </c>
      <c r="C123" s="517">
        <v>22.99428</v>
      </c>
      <c r="D123" s="517">
        <v>66.00492</v>
      </c>
      <c r="E123" s="517">
        <v>68.99976</v>
      </c>
      <c r="F123" s="517">
        <v>74.00808</v>
      </c>
      <c r="G123" s="517">
        <v>56.0052</v>
      </c>
      <c r="H123" s="731">
        <f t="shared" si="2"/>
        <v>355.01544</v>
      </c>
      <c r="I123" s="580">
        <v>16.24320724</v>
      </c>
      <c r="J123" s="517">
        <v>2.02078941</v>
      </c>
      <c r="K123" s="517">
        <v>15.54385059</v>
      </c>
      <c r="L123" s="517">
        <v>16.70392054</v>
      </c>
      <c r="M123" s="517">
        <v>18.28604883</v>
      </c>
      <c r="N123" s="517">
        <v>11.71893904</v>
      </c>
      <c r="O123" s="731">
        <f t="shared" si="3"/>
        <v>80.51675565</v>
      </c>
    </row>
    <row r="124" s="164" customFormat="1" outlineLevel="1" spans="1:15">
      <c r="A124" s="527" t="s">
        <v>121</v>
      </c>
      <c r="B124" s="580">
        <v>11.83104</v>
      </c>
      <c r="C124" s="517">
        <v>6.32736</v>
      </c>
      <c r="D124" s="517">
        <v>14.82624</v>
      </c>
      <c r="E124" s="517">
        <v>13.83408</v>
      </c>
      <c r="F124" s="517">
        <v>13.83408</v>
      </c>
      <c r="G124" s="517">
        <v>12.84192</v>
      </c>
      <c r="H124" s="731">
        <f t="shared" si="2"/>
        <v>73.49472</v>
      </c>
      <c r="I124" s="580">
        <v>1.28952063</v>
      </c>
      <c r="J124" s="517">
        <v>-0.49725403</v>
      </c>
      <c r="K124" s="517">
        <v>2.05848847</v>
      </c>
      <c r="L124" s="517">
        <v>1.878891</v>
      </c>
      <c r="M124" s="517">
        <v>1.878891</v>
      </c>
      <c r="N124" s="517">
        <v>1.32219352</v>
      </c>
      <c r="O124" s="731">
        <f t="shared" si="3"/>
        <v>7.93073059</v>
      </c>
    </row>
    <row r="125" s="159" customFormat="1" outlineLevel="1" spans="1:15">
      <c r="A125" s="527" t="s">
        <v>122</v>
      </c>
      <c r="B125" s="320">
        <v>0</v>
      </c>
      <c r="C125" s="321">
        <v>0</v>
      </c>
      <c r="D125" s="321">
        <v>0</v>
      </c>
      <c r="E125" s="321">
        <v>0</v>
      </c>
      <c r="F125" s="321">
        <v>0</v>
      </c>
      <c r="G125" s="321">
        <v>0</v>
      </c>
      <c r="H125" s="731">
        <f t="shared" si="2"/>
        <v>0</v>
      </c>
      <c r="I125" s="320">
        <v>0</v>
      </c>
      <c r="J125" s="321">
        <v>0</v>
      </c>
      <c r="K125" s="321">
        <v>0</v>
      </c>
      <c r="L125" s="321">
        <v>0</v>
      </c>
      <c r="M125" s="321">
        <v>0</v>
      </c>
      <c r="N125" s="321">
        <v>0</v>
      </c>
      <c r="O125" s="731">
        <f t="shared" si="3"/>
        <v>0</v>
      </c>
    </row>
    <row r="126" s="164" customFormat="1" outlineLevel="3" spans="1:15">
      <c r="A126" s="527" t="s">
        <v>123</v>
      </c>
      <c r="B126" s="580">
        <v>175.99854048</v>
      </c>
      <c r="C126" s="517">
        <v>73.4885712</v>
      </c>
      <c r="D126" s="517">
        <v>192.99364272</v>
      </c>
      <c r="E126" s="517">
        <v>193.50397728</v>
      </c>
      <c r="F126" s="517">
        <v>197.01229728</v>
      </c>
      <c r="G126" s="517">
        <v>163.01116416</v>
      </c>
      <c r="H126" s="731">
        <f t="shared" si="2"/>
        <v>996.00819312</v>
      </c>
      <c r="I126" s="580">
        <v>43.19239587</v>
      </c>
      <c r="J126" s="517">
        <v>9.41606959</v>
      </c>
      <c r="K126" s="517">
        <v>47.24553012</v>
      </c>
      <c r="L126" s="517">
        <v>48.39716315</v>
      </c>
      <c r="M126" s="517">
        <v>49.48429144</v>
      </c>
      <c r="N126" s="517">
        <v>36.66732426</v>
      </c>
      <c r="O126" s="731">
        <f t="shared" si="3"/>
        <v>234.40277443</v>
      </c>
    </row>
    <row r="127" s="163" customFormat="1" spans="1:15">
      <c r="A127" s="521" t="s">
        <v>124</v>
      </c>
      <c r="B127" s="522">
        <v>667.72072766</v>
      </c>
      <c r="C127" s="523">
        <v>233.59831146</v>
      </c>
      <c r="D127" s="523">
        <v>699.78317954</v>
      </c>
      <c r="E127" s="523">
        <v>697.40124559</v>
      </c>
      <c r="F127" s="523">
        <v>687.01318952</v>
      </c>
      <c r="G127" s="523">
        <v>573.41729887</v>
      </c>
      <c r="H127" s="732">
        <f t="shared" si="2"/>
        <v>3558.93395264</v>
      </c>
      <c r="I127" s="522">
        <v>176.00163322</v>
      </c>
      <c r="J127" s="523">
        <v>28.81125449</v>
      </c>
      <c r="K127" s="523">
        <v>181.09191783</v>
      </c>
      <c r="L127" s="523">
        <v>183.15732763</v>
      </c>
      <c r="M127" s="523">
        <v>179.44109093</v>
      </c>
      <c r="N127" s="523">
        <v>134.11409542</v>
      </c>
      <c r="O127" s="732">
        <f t="shared" si="3"/>
        <v>882.61731952</v>
      </c>
    </row>
    <row r="128" s="159" customFormat="1" spans="1:15">
      <c r="A128" s="213" t="s">
        <v>125</v>
      </c>
      <c r="B128" s="214">
        <v>44.9947584</v>
      </c>
      <c r="C128" s="215">
        <v>9.094368</v>
      </c>
      <c r="D128" s="215">
        <v>44.9947584</v>
      </c>
      <c r="E128" s="215">
        <v>44.9947584</v>
      </c>
      <c r="F128" s="215">
        <v>44.9947584</v>
      </c>
      <c r="G128" s="215">
        <v>37.0036416</v>
      </c>
      <c r="H128" s="641">
        <f t="shared" si="2"/>
        <v>226.0770432</v>
      </c>
      <c r="I128" s="214">
        <v>12.68140869</v>
      </c>
      <c r="J128" s="215">
        <v>0.574291399999999</v>
      </c>
      <c r="K128" s="215">
        <v>12.36640869</v>
      </c>
      <c r="L128" s="215">
        <v>12.5214087</v>
      </c>
      <c r="M128" s="215">
        <v>12.5214087</v>
      </c>
      <c r="N128" s="215">
        <v>9.40550551</v>
      </c>
      <c r="O128" s="641">
        <f t="shared" si="3"/>
        <v>60.07043169</v>
      </c>
    </row>
    <row r="129" s="159" customFormat="1" outlineLevel="2" spans="1:15">
      <c r="A129" s="309" t="s">
        <v>126</v>
      </c>
      <c r="B129" s="320">
        <v>8.9968224</v>
      </c>
      <c r="C129" s="321">
        <v>3.999504</v>
      </c>
      <c r="D129" s="321">
        <v>10.0028832</v>
      </c>
      <c r="E129" s="321">
        <v>11.998512</v>
      </c>
      <c r="F129" s="321">
        <v>11.998512</v>
      </c>
      <c r="G129" s="321">
        <v>8.9968224</v>
      </c>
      <c r="H129" s="731">
        <f t="shared" si="2"/>
        <v>55.993056</v>
      </c>
      <c r="I129" s="320">
        <v>2.69332984</v>
      </c>
      <c r="J129" s="321">
        <v>0.4944293</v>
      </c>
      <c r="K129" s="321">
        <v>3.01581477</v>
      </c>
      <c r="L129" s="321">
        <v>3.86402258</v>
      </c>
      <c r="M129" s="321">
        <v>3.86402258</v>
      </c>
      <c r="N129" s="321">
        <v>2.29332984</v>
      </c>
      <c r="O129" s="731">
        <f t="shared" si="3"/>
        <v>16.22494891</v>
      </c>
    </row>
    <row r="130" s="159" customFormat="1" outlineLevel="2" spans="1:15">
      <c r="A130" s="309" t="s">
        <v>127</v>
      </c>
      <c r="B130" s="320">
        <v>0</v>
      </c>
      <c r="C130" s="321">
        <v>0</v>
      </c>
      <c r="D130" s="321">
        <v>0</v>
      </c>
      <c r="E130" s="321">
        <v>0</v>
      </c>
      <c r="F130" s="321">
        <v>0</v>
      </c>
      <c r="G130" s="321">
        <v>0</v>
      </c>
      <c r="H130" s="731">
        <f t="shared" si="2"/>
        <v>0</v>
      </c>
      <c r="I130" s="320">
        <v>0</v>
      </c>
      <c r="J130" s="321">
        <v>0</v>
      </c>
      <c r="K130" s="321">
        <v>0</v>
      </c>
      <c r="L130" s="321">
        <v>0</v>
      </c>
      <c r="M130" s="321">
        <v>0</v>
      </c>
      <c r="N130" s="321">
        <v>0</v>
      </c>
      <c r="O130" s="731">
        <f t="shared" si="3"/>
        <v>0</v>
      </c>
    </row>
    <row r="131" s="159" customFormat="1" outlineLevel="2" spans="1:15">
      <c r="A131" s="309" t="s">
        <v>128</v>
      </c>
      <c r="B131" s="320">
        <v>7.0011936</v>
      </c>
      <c r="C131" s="321">
        <v>2.0038752</v>
      </c>
      <c r="D131" s="321">
        <v>10.0028832</v>
      </c>
      <c r="E131" s="321">
        <v>10.0028832</v>
      </c>
      <c r="F131" s="321">
        <v>7.0011936</v>
      </c>
      <c r="G131" s="321">
        <v>6.0033792</v>
      </c>
      <c r="H131" s="731">
        <f t="shared" si="2"/>
        <v>42.015408</v>
      </c>
      <c r="I131" s="320">
        <v>2.87313177</v>
      </c>
      <c r="J131" s="321">
        <v>-0.70509838</v>
      </c>
      <c r="K131" s="321">
        <v>4.5192469</v>
      </c>
      <c r="L131" s="321">
        <v>4.7742469</v>
      </c>
      <c r="M131" s="321">
        <v>2.78313177</v>
      </c>
      <c r="N131" s="321">
        <v>1.62457426</v>
      </c>
      <c r="O131" s="731">
        <f t="shared" si="3"/>
        <v>15.86923322</v>
      </c>
    </row>
    <row r="132" s="159" customFormat="1" outlineLevel="2" spans="1:15">
      <c r="A132" s="309" t="s">
        <v>129</v>
      </c>
      <c r="B132" s="320">
        <v>41.9989152</v>
      </c>
      <c r="C132" s="321">
        <v>7.999008</v>
      </c>
      <c r="D132" s="321">
        <v>45.0006048</v>
      </c>
      <c r="E132" s="321">
        <v>45.0006048</v>
      </c>
      <c r="F132" s="321">
        <v>45.0006048</v>
      </c>
      <c r="G132" s="321">
        <v>37.9994112</v>
      </c>
      <c r="H132" s="731">
        <f t="shared" si="2"/>
        <v>222.9991488</v>
      </c>
      <c r="I132" s="320">
        <v>11.77737291</v>
      </c>
      <c r="J132" s="321">
        <v>-0.142596</v>
      </c>
      <c r="K132" s="321">
        <v>12.42293893</v>
      </c>
      <c r="L132" s="321">
        <v>12.48293893</v>
      </c>
      <c r="M132" s="321">
        <v>12.48293893</v>
      </c>
      <c r="N132" s="321">
        <v>9.45753907</v>
      </c>
      <c r="O132" s="731">
        <f t="shared" si="3"/>
        <v>58.48113277</v>
      </c>
    </row>
    <row r="133" s="159" customFormat="1" outlineLevel="2" spans="1:15">
      <c r="A133" s="309" t="s">
        <v>130</v>
      </c>
      <c r="B133" s="320">
        <v>2.4996</v>
      </c>
      <c r="C133" s="321">
        <v>0.5004</v>
      </c>
      <c r="D133" s="321">
        <v>5.0004</v>
      </c>
      <c r="E133" s="321">
        <v>3.9996</v>
      </c>
      <c r="F133" s="321">
        <v>2.0004</v>
      </c>
      <c r="G133" s="321">
        <v>0.9996</v>
      </c>
      <c r="H133" s="731">
        <f t="shared" si="2"/>
        <v>15</v>
      </c>
      <c r="I133" s="320">
        <v>-0.26782267</v>
      </c>
      <c r="J133" s="321">
        <v>-0.74766267</v>
      </c>
      <c r="K133" s="321">
        <v>0.0773373299999993</v>
      </c>
      <c r="L133" s="321">
        <v>-0.0778226699999996</v>
      </c>
      <c r="M133" s="321">
        <v>-0.47766267</v>
      </c>
      <c r="N133" s="321">
        <v>-0.84782267</v>
      </c>
      <c r="O133" s="731">
        <f t="shared" si="3"/>
        <v>-2.34145602</v>
      </c>
    </row>
    <row r="134" s="159" customFormat="1" spans="1:15">
      <c r="A134" s="213" t="s">
        <v>131</v>
      </c>
      <c r="B134" s="214">
        <v>105.4912896</v>
      </c>
      <c r="C134" s="215">
        <v>23.5971552</v>
      </c>
      <c r="D134" s="215">
        <v>115.0015296</v>
      </c>
      <c r="E134" s="215">
        <v>115.9963584</v>
      </c>
      <c r="F134" s="215">
        <v>110.9954688</v>
      </c>
      <c r="G134" s="215">
        <v>91.0028544</v>
      </c>
      <c r="H134" s="641">
        <f t="shared" si="2"/>
        <v>562.084656</v>
      </c>
      <c r="I134" s="214">
        <v>29.75742054</v>
      </c>
      <c r="J134" s="215">
        <v>-0.526636350000001</v>
      </c>
      <c r="K134" s="215">
        <v>32.40174662</v>
      </c>
      <c r="L134" s="215">
        <v>33.56479444</v>
      </c>
      <c r="M134" s="215">
        <v>31.17383931</v>
      </c>
      <c r="N134" s="215">
        <v>21.93312601</v>
      </c>
      <c r="O134" s="641">
        <f t="shared" si="3"/>
        <v>148.30429057</v>
      </c>
    </row>
    <row r="135" s="159" customFormat="1" spans="1:15">
      <c r="A135" s="213" t="s">
        <v>132</v>
      </c>
      <c r="B135" s="214">
        <v>456.00000008</v>
      </c>
      <c r="C135" s="215">
        <v>901.7864178</v>
      </c>
      <c r="D135" s="215">
        <v>604.47079968</v>
      </c>
      <c r="E135" s="215">
        <v>229.65479976</v>
      </c>
      <c r="F135" s="215">
        <v>111.90799964</v>
      </c>
      <c r="G135" s="215">
        <v>281.0113744</v>
      </c>
      <c r="H135" s="641">
        <f t="shared" si="2"/>
        <v>2584.83139136</v>
      </c>
      <c r="I135" s="214">
        <v>11.80035914</v>
      </c>
      <c r="J135" s="215">
        <v>38.853645563403</v>
      </c>
      <c r="K135" s="215">
        <v>20.2971827797571</v>
      </c>
      <c r="L135" s="215">
        <v>-4.10048857347802</v>
      </c>
      <c r="M135" s="215">
        <v>-11.625949632185</v>
      </c>
      <c r="N135" s="215">
        <v>-26.105627367497</v>
      </c>
      <c r="O135" s="641">
        <f t="shared" si="3"/>
        <v>29.1191219100001</v>
      </c>
    </row>
    <row r="136" s="159" customFormat="1" spans="1:15">
      <c r="A136" s="213" t="s">
        <v>133</v>
      </c>
      <c r="B136" s="214">
        <v>6</v>
      </c>
      <c r="C136" s="215">
        <v>1</v>
      </c>
      <c r="D136" s="215">
        <v>68.15</v>
      </c>
      <c r="E136" s="215">
        <v>10</v>
      </c>
      <c r="F136" s="215">
        <v>10</v>
      </c>
      <c r="G136" s="215">
        <v>6</v>
      </c>
      <c r="H136" s="641">
        <f>SUM(B136:G136)</f>
        <v>101.15</v>
      </c>
      <c r="I136" s="214">
        <v>-18.3087504</v>
      </c>
      <c r="J136" s="215">
        <v>-23.6807504</v>
      </c>
      <c r="K136" s="215">
        <v>43.4742496</v>
      </c>
      <c r="L136" s="215">
        <v>-14.2207504</v>
      </c>
      <c r="M136" s="215">
        <v>-14.5307504</v>
      </c>
      <c r="N136" s="215">
        <v>-35.7192504</v>
      </c>
      <c r="O136" s="641">
        <f>SUM(I136:N136)</f>
        <v>-62.9860024</v>
      </c>
    </row>
    <row r="137" s="159" customFormat="1" spans="1:16292">
      <c r="A137" s="302" t="s">
        <v>134</v>
      </c>
      <c r="B137" s="303">
        <v>1235.21201734</v>
      </c>
      <c r="C137" s="304">
        <v>1159.98188446</v>
      </c>
      <c r="D137" s="304">
        <v>1487.40550882</v>
      </c>
      <c r="E137" s="304">
        <v>1053.05240375</v>
      </c>
      <c r="F137" s="304">
        <v>919.91665796</v>
      </c>
      <c r="G137" s="304">
        <v>951.43152767</v>
      </c>
      <c r="H137" s="741">
        <f>SUM(B137:G137)</f>
        <v>6807</v>
      </c>
      <c r="I137" s="303">
        <v>199.2506625</v>
      </c>
      <c r="J137" s="304">
        <v>43.457513303403</v>
      </c>
      <c r="K137" s="304">
        <v>277.265096829757</v>
      </c>
      <c r="L137" s="304">
        <v>198.400883096522</v>
      </c>
      <c r="M137" s="304">
        <v>184.458230207815</v>
      </c>
      <c r="N137" s="304">
        <v>94.222343662503</v>
      </c>
      <c r="O137" s="741">
        <f>SUM(I137:N137)</f>
        <v>997.0547296</v>
      </c>
      <c r="P137" s="423"/>
      <c r="Q137" s="424"/>
      <c r="R137" s="425"/>
      <c r="S137" s="425"/>
      <c r="T137" s="425"/>
      <c r="U137" s="427"/>
      <c r="V137" s="424"/>
      <c r="W137" s="425"/>
      <c r="X137" s="425"/>
      <c r="Y137" s="424"/>
      <c r="Z137" s="423"/>
      <c r="AA137" s="424"/>
      <c r="AB137" s="426"/>
      <c r="AC137" s="423"/>
      <c r="AD137" s="423"/>
      <c r="AE137" s="423"/>
      <c r="AF137" s="423"/>
      <c r="AG137" s="423"/>
      <c r="AH137" s="425"/>
      <c r="AI137" s="425"/>
      <c r="AJ137" s="423"/>
      <c r="AK137" s="424"/>
      <c r="AL137" s="425"/>
      <c r="AM137" s="424"/>
      <c r="AN137" s="423"/>
      <c r="AO137" s="428"/>
      <c r="AP137" s="423"/>
      <c r="AQ137" s="423"/>
      <c r="AR137" s="423"/>
      <c r="AS137" s="423"/>
      <c r="AT137" s="423"/>
      <c r="AU137" s="429"/>
      <c r="AV137" s="430"/>
      <c r="AW137" s="423"/>
      <c r="AX137" s="423"/>
      <c r="AY137" s="428"/>
      <c r="AZ137" s="429"/>
      <c r="BA137" s="430"/>
      <c r="BB137" s="423"/>
      <c r="BC137" s="428"/>
      <c r="BD137" s="431"/>
      <c r="BE137" s="425"/>
      <c r="BF137" s="423"/>
      <c r="BG137" s="424"/>
      <c r="BH137" s="423"/>
      <c r="BI137" s="426"/>
      <c r="BJ137" s="432"/>
      <c r="BK137" s="433"/>
      <c r="BL137" s="433"/>
      <c r="BM137" s="434"/>
      <c r="BN137" s="434"/>
      <c r="BO137" s="435"/>
      <c r="BP137" s="425"/>
      <c r="BQ137" s="425"/>
      <c r="BR137" s="423"/>
      <c r="BS137" s="424"/>
      <c r="BT137" s="425"/>
      <c r="BU137" s="425"/>
      <c r="BV137" s="425"/>
      <c r="BW137" s="423"/>
      <c r="BX137" s="425"/>
      <c r="BY137" s="426"/>
      <c r="BZ137" s="425"/>
      <c r="CA137" s="425"/>
      <c r="CB137" s="423"/>
      <c r="CC137" s="425"/>
      <c r="CD137" s="426"/>
      <c r="CE137" s="425"/>
      <c r="CF137" s="425"/>
      <c r="CG137" s="423"/>
      <c r="CH137" s="425"/>
      <c r="CI137" s="426"/>
      <c r="CJ137" s="423"/>
      <c r="CK137" s="423"/>
      <c r="CL137" s="423"/>
      <c r="CM137" s="423"/>
      <c r="CN137" s="423"/>
      <c r="CO137" s="425"/>
      <c r="CP137" s="425"/>
      <c r="CQ137" s="423"/>
      <c r="CR137" s="424"/>
      <c r="CS137" s="425"/>
      <c r="CT137" s="425"/>
      <c r="CU137" s="425"/>
      <c r="CV137" s="423"/>
      <c r="CW137" s="424"/>
      <c r="CX137" s="425"/>
      <c r="CY137" s="425"/>
      <c r="CZ137" s="425"/>
      <c r="DA137" s="423"/>
      <c r="DB137" s="424"/>
      <c r="DC137" s="425"/>
      <c r="DD137" s="425"/>
      <c r="DE137" s="425"/>
      <c r="DF137" s="427"/>
      <c r="DG137" s="424"/>
      <c r="DH137" s="425"/>
      <c r="DI137" s="425"/>
      <c r="DJ137" s="424"/>
      <c r="DK137" s="423"/>
      <c r="DL137" s="424"/>
      <c r="DM137" s="426"/>
      <c r="DN137" s="423"/>
      <c r="DO137" s="423"/>
      <c r="DP137" s="423"/>
      <c r="DQ137" s="423"/>
      <c r="DR137" s="423"/>
      <c r="DS137" s="425"/>
      <c r="DT137" s="425"/>
      <c r="DU137" s="423"/>
      <c r="DV137" s="424"/>
      <c r="DW137" s="425"/>
      <c r="DX137" s="424"/>
      <c r="DY137" s="423"/>
      <c r="DZ137" s="428"/>
      <c r="EA137" s="423"/>
      <c r="EB137" s="423"/>
      <c r="EC137" s="423"/>
      <c r="ED137" s="423"/>
      <c r="EE137" s="423"/>
      <c r="EF137" s="429"/>
      <c r="EG137" s="430"/>
      <c r="EH137" s="423"/>
      <c r="EI137" s="423"/>
      <c r="EJ137" s="428"/>
      <c r="EK137" s="429"/>
      <c r="EL137" s="430"/>
      <c r="EM137" s="423"/>
      <c r="EN137" s="428"/>
      <c r="EO137" s="431"/>
      <c r="EP137" s="425"/>
      <c r="EQ137" s="423"/>
      <c r="ER137" s="424"/>
      <c r="ES137" s="423"/>
      <c r="ET137" s="426"/>
      <c r="EU137" s="432"/>
      <c r="EV137" s="433"/>
      <c r="EW137" s="433"/>
      <c r="EX137" s="434"/>
      <c r="EY137" s="434"/>
      <c r="EZ137" s="435"/>
      <c r="FA137" s="425"/>
      <c r="FB137" s="425"/>
      <c r="FC137" s="423"/>
      <c r="FD137" s="424"/>
      <c r="FE137" s="425"/>
      <c r="FF137" s="425"/>
      <c r="FG137" s="425"/>
      <c r="FH137" s="423"/>
      <c r="FI137" s="425"/>
      <c r="FJ137" s="426"/>
      <c r="FK137" s="425"/>
      <c r="FL137" s="425"/>
      <c r="FM137" s="423"/>
      <c r="FN137" s="425"/>
      <c r="FO137" s="426"/>
      <c r="FP137" s="425"/>
      <c r="FQ137" s="425"/>
      <c r="FR137" s="423"/>
      <c r="FS137" s="425"/>
      <c r="FT137" s="426"/>
      <c r="FU137" s="423"/>
      <c r="FV137" s="423"/>
      <c r="FW137" s="423"/>
      <c r="FX137" s="423"/>
      <c r="FY137" s="423"/>
      <c r="FZ137" s="425"/>
      <c r="GA137" s="425"/>
      <c r="GB137" s="423"/>
      <c r="GC137" s="424"/>
      <c r="GD137" s="425"/>
      <c r="GE137" s="425"/>
      <c r="GF137" s="425"/>
      <c r="GG137" s="423"/>
      <c r="GH137" s="424"/>
      <c r="GI137" s="425"/>
      <c r="GJ137" s="425"/>
      <c r="GK137" s="425"/>
      <c r="GL137" s="423"/>
      <c r="GM137" s="424"/>
      <c r="GN137" s="425"/>
      <c r="GO137" s="425"/>
      <c r="GP137" s="425"/>
      <c r="GQ137" s="427"/>
      <c r="GR137" s="424"/>
      <c r="GS137" s="425"/>
      <c r="GT137" s="425"/>
      <c r="GU137" s="424"/>
      <c r="GV137" s="423"/>
      <c r="GW137" s="424"/>
      <c r="GX137" s="426"/>
      <c r="GY137" s="423"/>
      <c r="GZ137" s="423"/>
      <c r="HA137" s="423"/>
      <c r="HB137" s="423"/>
      <c r="HC137" s="423"/>
      <c r="HD137" s="425"/>
      <c r="HE137" s="425"/>
      <c r="HF137" s="423"/>
      <c r="HG137" s="424"/>
      <c r="HH137" s="425"/>
      <c r="HI137" s="424"/>
      <c r="HJ137" s="423"/>
      <c r="HK137" s="428"/>
      <c r="HL137" s="423"/>
      <c r="HM137" s="423"/>
      <c r="HN137" s="423"/>
      <c r="HO137" s="423"/>
      <c r="HP137" s="423"/>
      <c r="HQ137" s="429"/>
      <c r="HR137" s="430"/>
      <c r="HS137" s="423"/>
      <c r="HT137" s="423"/>
      <c r="HU137" s="428"/>
      <c r="HV137" s="429"/>
      <c r="HW137" s="430"/>
      <c r="HX137" s="423"/>
      <c r="HY137" s="428"/>
      <c r="HZ137" s="431"/>
      <c r="IA137" s="425"/>
      <c r="IB137" s="423"/>
      <c r="IC137" s="424"/>
      <c r="ID137" s="423"/>
      <c r="IE137" s="426"/>
      <c r="IF137" s="432"/>
      <c r="IG137" s="433"/>
      <c r="IH137" s="433"/>
      <c r="II137" s="434"/>
      <c r="IJ137" s="434"/>
      <c r="IK137" s="435"/>
      <c r="IL137" s="425"/>
      <c r="IM137" s="425"/>
      <c r="IN137" s="423"/>
      <c r="IO137" s="424"/>
      <c r="IP137" s="425"/>
      <c r="IQ137" s="425"/>
      <c r="IR137" s="425"/>
      <c r="IS137" s="423"/>
      <c r="IT137" s="425"/>
      <c r="IU137" s="426"/>
      <c r="IV137" s="425"/>
      <c r="IW137" s="425"/>
      <c r="IX137" s="423"/>
      <c r="IY137" s="425"/>
      <c r="IZ137" s="426"/>
      <c r="JA137" s="425"/>
      <c r="JB137" s="425"/>
      <c r="JC137" s="423"/>
      <c r="JD137" s="425"/>
      <c r="JE137" s="426"/>
      <c r="JF137" s="423"/>
      <c r="JG137" s="423"/>
      <c r="JH137" s="423"/>
      <c r="JI137" s="423"/>
      <c r="JJ137" s="423"/>
      <c r="JK137" s="425"/>
      <c r="JL137" s="425"/>
      <c r="JM137" s="423"/>
      <c r="JN137" s="424"/>
      <c r="JO137" s="425"/>
      <c r="JP137" s="425"/>
      <c r="JQ137" s="425"/>
      <c r="JR137" s="423"/>
      <c r="JS137" s="424"/>
      <c r="JT137" s="425"/>
      <c r="JU137" s="425"/>
      <c r="JV137" s="425"/>
      <c r="JW137" s="423"/>
      <c r="JX137" s="424"/>
      <c r="JY137" s="425"/>
      <c r="JZ137" s="425"/>
      <c r="KA137" s="425"/>
      <c r="KB137" s="427"/>
      <c r="KC137" s="424"/>
      <c r="KD137" s="425"/>
      <c r="KE137" s="425"/>
      <c r="KF137" s="424"/>
      <c r="KG137" s="423"/>
      <c r="KH137" s="424"/>
      <c r="KI137" s="426"/>
      <c r="KJ137" s="423"/>
      <c r="KK137" s="423"/>
      <c r="KL137" s="423"/>
      <c r="KM137" s="423"/>
      <c r="KN137" s="423"/>
      <c r="KO137" s="425"/>
      <c r="KP137" s="425"/>
      <c r="KQ137" s="423"/>
      <c r="KR137" s="424"/>
      <c r="KS137" s="425"/>
      <c r="KT137" s="424"/>
      <c r="KU137" s="423"/>
      <c r="KV137" s="428"/>
      <c r="KW137" s="423"/>
      <c r="KX137" s="423"/>
      <c r="KY137" s="423"/>
      <c r="KZ137" s="423"/>
      <c r="LA137" s="423"/>
      <c r="LB137" s="429"/>
      <c r="LC137" s="430"/>
      <c r="LD137" s="423"/>
      <c r="LE137" s="423"/>
      <c r="LF137" s="428"/>
      <c r="LG137" s="429"/>
      <c r="LH137" s="430"/>
      <c r="LI137" s="423"/>
      <c r="LJ137" s="428"/>
      <c r="LK137" s="431"/>
      <c r="LL137" s="425"/>
      <c r="LM137" s="423"/>
      <c r="LN137" s="424"/>
      <c r="LO137" s="423"/>
      <c r="LP137" s="426"/>
      <c r="LQ137" s="432"/>
      <c r="LR137" s="433"/>
      <c r="LS137" s="433"/>
      <c r="LT137" s="434"/>
      <c r="LU137" s="434"/>
      <c r="LV137" s="435"/>
      <c r="LW137" s="425"/>
      <c r="LX137" s="425"/>
      <c r="LY137" s="423"/>
      <c r="LZ137" s="424"/>
      <c r="MA137" s="425"/>
      <c r="MB137" s="425"/>
      <c r="MC137" s="425"/>
      <c r="MD137" s="423"/>
      <c r="ME137" s="425"/>
      <c r="MF137" s="426"/>
      <c r="MG137" s="425"/>
      <c r="MH137" s="425"/>
      <c r="MI137" s="423"/>
      <c r="MJ137" s="425"/>
      <c r="MK137" s="426"/>
      <c r="ML137" s="425"/>
      <c r="MM137" s="425"/>
      <c r="MN137" s="423"/>
      <c r="MO137" s="425"/>
      <c r="MP137" s="426"/>
      <c r="MQ137" s="423"/>
      <c r="MR137" s="423"/>
      <c r="MS137" s="423"/>
      <c r="MT137" s="423"/>
      <c r="MU137" s="423"/>
      <c r="MV137" s="425"/>
      <c r="MW137" s="425"/>
      <c r="MX137" s="423"/>
      <c r="MY137" s="424"/>
      <c r="MZ137" s="425"/>
      <c r="NA137" s="425"/>
      <c r="NB137" s="425"/>
      <c r="NC137" s="423"/>
      <c r="ND137" s="424"/>
      <c r="NE137" s="425"/>
      <c r="NF137" s="425"/>
      <c r="NG137" s="425"/>
      <c r="NH137" s="423"/>
      <c r="NI137" s="424"/>
      <c r="NJ137" s="425"/>
      <c r="NK137" s="425"/>
      <c r="NL137" s="425"/>
      <c r="NM137" s="427"/>
      <c r="NN137" s="424"/>
      <c r="NO137" s="425"/>
      <c r="NP137" s="425"/>
      <c r="NQ137" s="424"/>
      <c r="NR137" s="423"/>
      <c r="NS137" s="424"/>
      <c r="NT137" s="426"/>
      <c r="NU137" s="423"/>
      <c r="NV137" s="423"/>
      <c r="NW137" s="423"/>
      <c r="NX137" s="423"/>
      <c r="NY137" s="423"/>
      <c r="NZ137" s="425"/>
      <c r="OA137" s="425"/>
      <c r="OB137" s="423"/>
      <c r="OC137" s="424"/>
      <c r="OD137" s="425"/>
      <c r="OE137" s="424"/>
      <c r="OF137" s="423"/>
      <c r="OG137" s="428"/>
      <c r="OH137" s="423"/>
      <c r="OI137" s="423"/>
      <c r="OJ137" s="423"/>
      <c r="OK137" s="423"/>
      <c r="OL137" s="423"/>
      <c r="OM137" s="429"/>
      <c r="ON137" s="430"/>
      <c r="OO137" s="423"/>
      <c r="OP137" s="423"/>
      <c r="OQ137" s="428"/>
      <c r="OR137" s="429"/>
      <c r="OS137" s="430"/>
      <c r="OT137" s="423"/>
      <c r="OU137" s="428"/>
      <c r="OV137" s="431"/>
      <c r="OW137" s="425"/>
      <c r="OX137" s="423"/>
      <c r="OY137" s="424"/>
      <c r="OZ137" s="423"/>
      <c r="PA137" s="426"/>
      <c r="PB137" s="432"/>
      <c r="PC137" s="433"/>
      <c r="PD137" s="433"/>
      <c r="PE137" s="434"/>
      <c r="PF137" s="434"/>
      <c r="PG137" s="435"/>
      <c r="PH137" s="425"/>
      <c r="PI137" s="425"/>
      <c r="PJ137" s="423"/>
      <c r="PK137" s="424"/>
      <c r="PL137" s="425"/>
      <c r="PM137" s="425"/>
      <c r="PN137" s="425"/>
      <c r="PO137" s="423"/>
      <c r="PP137" s="425"/>
      <c r="PQ137" s="426"/>
      <c r="PR137" s="425"/>
      <c r="PS137" s="425"/>
      <c r="PT137" s="423"/>
      <c r="PU137" s="425"/>
      <c r="PV137" s="426"/>
      <c r="PW137" s="425"/>
      <c r="PX137" s="425"/>
      <c r="PY137" s="423"/>
      <c r="PZ137" s="425"/>
      <c r="QA137" s="426"/>
      <c r="QB137" s="423"/>
      <c r="QC137" s="423"/>
      <c r="QD137" s="423"/>
      <c r="QE137" s="423"/>
      <c r="QF137" s="423"/>
      <c r="QG137" s="425"/>
      <c r="QH137" s="425"/>
      <c r="QI137" s="423"/>
      <c r="QJ137" s="424"/>
      <c r="QK137" s="425"/>
      <c r="QL137" s="425"/>
      <c r="QM137" s="425"/>
      <c r="QN137" s="423"/>
      <c r="QO137" s="424"/>
      <c r="QP137" s="425"/>
      <c r="QQ137" s="425"/>
      <c r="QR137" s="425"/>
      <c r="QS137" s="423"/>
      <c r="QT137" s="424"/>
      <c r="QU137" s="425"/>
      <c r="QV137" s="425"/>
      <c r="QW137" s="425"/>
      <c r="QX137" s="427"/>
      <c r="QY137" s="424"/>
      <c r="QZ137" s="425"/>
      <c r="RA137" s="425"/>
      <c r="RB137" s="424"/>
      <c r="RC137" s="423"/>
      <c r="RD137" s="424"/>
      <c r="RE137" s="426"/>
      <c r="RF137" s="423"/>
      <c r="RG137" s="423"/>
      <c r="RH137" s="423"/>
      <c r="RI137" s="423"/>
      <c r="RJ137" s="423"/>
      <c r="RK137" s="425"/>
      <c r="RL137" s="425"/>
      <c r="RM137" s="423"/>
      <c r="RN137" s="424"/>
      <c r="RO137" s="425"/>
      <c r="RP137" s="424"/>
      <c r="RQ137" s="423"/>
      <c r="RR137" s="428"/>
      <c r="RS137" s="423"/>
      <c r="RT137" s="423"/>
      <c r="RU137" s="423"/>
      <c r="RV137" s="423"/>
      <c r="RW137" s="423"/>
      <c r="RX137" s="429"/>
      <c r="RY137" s="430"/>
      <c r="RZ137" s="423"/>
      <c r="SA137" s="423"/>
      <c r="SB137" s="428"/>
      <c r="SC137" s="429"/>
      <c r="SD137" s="430"/>
      <c r="SE137" s="423"/>
      <c r="SF137" s="428"/>
      <c r="SG137" s="431"/>
      <c r="SH137" s="425"/>
      <c r="SI137" s="423"/>
      <c r="SJ137" s="424"/>
      <c r="SK137" s="423"/>
      <c r="SL137" s="426"/>
      <c r="SM137" s="432"/>
      <c r="SN137" s="433"/>
      <c r="SO137" s="433"/>
      <c r="SP137" s="434"/>
      <c r="SQ137" s="434"/>
      <c r="SR137" s="435"/>
      <c r="SS137" s="425"/>
      <c r="ST137" s="425"/>
      <c r="SU137" s="423"/>
      <c r="SV137" s="424"/>
      <c r="SW137" s="425"/>
      <c r="SX137" s="425"/>
      <c r="SY137" s="425"/>
      <c r="SZ137" s="423"/>
      <c r="TA137" s="425"/>
      <c r="TB137" s="426"/>
      <c r="TC137" s="425"/>
      <c r="TD137" s="425"/>
      <c r="TE137" s="423"/>
      <c r="TF137" s="425"/>
      <c r="TG137" s="426"/>
      <c r="TH137" s="425"/>
      <c r="TI137" s="425"/>
      <c r="TJ137" s="423"/>
      <c r="TK137" s="425"/>
      <c r="TL137" s="426"/>
      <c r="TM137" s="423"/>
      <c r="TN137" s="423"/>
      <c r="TO137" s="423"/>
      <c r="TP137" s="423"/>
      <c r="TQ137" s="423"/>
      <c r="TR137" s="425"/>
      <c r="TS137" s="425"/>
      <c r="TT137" s="423"/>
      <c r="TU137" s="424"/>
      <c r="TV137" s="425"/>
      <c r="TW137" s="425"/>
      <c r="TX137" s="425"/>
      <c r="TY137" s="423"/>
      <c r="TZ137" s="424"/>
      <c r="UA137" s="425"/>
      <c r="UB137" s="425"/>
      <c r="UC137" s="425"/>
      <c r="UD137" s="423"/>
      <c r="UE137" s="424"/>
      <c r="UF137" s="425"/>
      <c r="UG137" s="425"/>
      <c r="UH137" s="425"/>
      <c r="UI137" s="427"/>
      <c r="UJ137" s="424"/>
      <c r="UK137" s="425"/>
      <c r="UL137" s="425"/>
      <c r="UM137" s="424"/>
      <c r="UN137" s="423"/>
      <c r="UO137" s="424"/>
      <c r="UP137" s="426"/>
      <c r="UQ137" s="423"/>
      <c r="UR137" s="423"/>
      <c r="US137" s="423"/>
      <c r="UT137" s="423"/>
      <c r="UU137" s="423"/>
      <c r="UV137" s="425"/>
      <c r="UW137" s="425"/>
      <c r="UX137" s="423"/>
      <c r="UY137" s="424"/>
      <c r="UZ137" s="425"/>
      <c r="VA137" s="424"/>
      <c r="VB137" s="423"/>
      <c r="VC137" s="428"/>
      <c r="VD137" s="423"/>
      <c r="VE137" s="423"/>
      <c r="VF137" s="423"/>
      <c r="VG137" s="423"/>
      <c r="VH137" s="423"/>
      <c r="VI137" s="429"/>
      <c r="VJ137" s="430"/>
      <c r="VK137" s="423"/>
      <c r="VL137" s="423"/>
      <c r="VM137" s="428"/>
      <c r="VN137" s="429"/>
      <c r="VO137" s="430"/>
      <c r="VP137" s="423"/>
      <c r="VQ137" s="428"/>
      <c r="VR137" s="431"/>
      <c r="VS137" s="425"/>
      <c r="VT137" s="423"/>
      <c r="VU137" s="424"/>
      <c r="VV137" s="423"/>
      <c r="VW137" s="426"/>
      <c r="VX137" s="432"/>
      <c r="VY137" s="433"/>
      <c r="VZ137" s="433"/>
      <c r="WA137" s="434"/>
      <c r="WB137" s="434"/>
      <c r="WC137" s="435"/>
      <c r="WD137" s="425"/>
      <c r="WE137" s="425"/>
      <c r="WF137" s="423"/>
      <c r="WG137" s="424"/>
      <c r="WH137" s="425"/>
      <c r="WI137" s="425"/>
      <c r="WJ137" s="425"/>
      <c r="WK137" s="423"/>
      <c r="WL137" s="425"/>
      <c r="WM137" s="426"/>
      <c r="WN137" s="425"/>
      <c r="WO137" s="425"/>
      <c r="WP137" s="423"/>
      <c r="WQ137" s="425"/>
      <c r="WR137" s="426"/>
      <c r="WS137" s="425"/>
      <c r="WT137" s="425"/>
      <c r="WU137" s="423"/>
      <c r="WV137" s="425"/>
      <c r="WW137" s="426"/>
      <c r="WX137" s="423"/>
      <c r="WY137" s="423"/>
      <c r="WZ137" s="423"/>
      <c r="XA137" s="423"/>
      <c r="XB137" s="423"/>
      <c r="XC137" s="425"/>
      <c r="XD137" s="425"/>
      <c r="XE137" s="423"/>
      <c r="XF137" s="424"/>
      <c r="XG137" s="425"/>
      <c r="XH137" s="425"/>
      <c r="XI137" s="425"/>
      <c r="XJ137" s="423"/>
      <c r="XK137" s="424"/>
      <c r="XL137" s="425"/>
      <c r="XM137" s="425"/>
      <c r="XN137" s="425"/>
      <c r="XO137" s="423"/>
      <c r="XP137" s="424"/>
      <c r="XQ137" s="425"/>
      <c r="XR137" s="425"/>
      <c r="XS137" s="425"/>
      <c r="XT137" s="427"/>
      <c r="XU137" s="424"/>
      <c r="XV137" s="425"/>
      <c r="XW137" s="425"/>
      <c r="XX137" s="424"/>
      <c r="XY137" s="423"/>
      <c r="XZ137" s="424"/>
      <c r="YA137" s="426"/>
      <c r="YB137" s="423"/>
      <c r="YC137" s="423"/>
      <c r="YD137" s="423"/>
      <c r="YE137" s="423"/>
      <c r="YF137" s="423"/>
      <c r="YG137" s="425"/>
      <c r="YH137" s="425"/>
      <c r="YI137" s="423"/>
      <c r="YJ137" s="424"/>
      <c r="YK137" s="425"/>
      <c r="YL137" s="424"/>
      <c r="YM137" s="423"/>
      <c r="YN137" s="428"/>
      <c r="YO137" s="423"/>
      <c r="YP137" s="423"/>
      <c r="YQ137" s="423"/>
      <c r="YR137" s="423"/>
      <c r="YS137" s="423"/>
      <c r="YT137" s="429"/>
      <c r="YU137" s="430"/>
      <c r="YV137" s="423"/>
      <c r="YW137" s="423"/>
      <c r="YX137" s="428"/>
      <c r="YY137" s="429"/>
      <c r="YZ137" s="430"/>
      <c r="ZA137" s="423"/>
      <c r="ZB137" s="428"/>
      <c r="ZC137" s="431"/>
      <c r="ZD137" s="425"/>
      <c r="ZE137" s="423"/>
      <c r="ZF137" s="424"/>
      <c r="ZG137" s="423"/>
      <c r="ZH137" s="426"/>
      <c r="ZI137" s="432"/>
      <c r="ZJ137" s="433"/>
      <c r="ZK137" s="433"/>
      <c r="ZL137" s="434"/>
      <c r="ZM137" s="434"/>
      <c r="ZN137" s="435"/>
      <c r="ZO137" s="425"/>
      <c r="ZP137" s="425"/>
      <c r="ZQ137" s="423"/>
      <c r="ZR137" s="424"/>
      <c r="ZS137" s="425"/>
      <c r="ZT137" s="425"/>
      <c r="ZU137" s="425"/>
      <c r="ZV137" s="423"/>
      <c r="ZW137" s="425"/>
      <c r="ZX137" s="426"/>
      <c r="ZY137" s="425"/>
      <c r="ZZ137" s="425"/>
      <c r="AAA137" s="423"/>
      <c r="AAB137" s="425"/>
      <c r="AAC137" s="426"/>
      <c r="AAD137" s="425"/>
      <c r="AAE137" s="425"/>
      <c r="AAF137" s="423"/>
      <c r="AAG137" s="425"/>
      <c r="AAH137" s="426"/>
      <c r="AAI137" s="423"/>
      <c r="AAJ137" s="423"/>
      <c r="AAK137" s="423"/>
      <c r="AAL137" s="423"/>
      <c r="AAM137" s="423"/>
      <c r="AAN137" s="425"/>
      <c r="AAO137" s="425"/>
      <c r="AAP137" s="423"/>
      <c r="AAQ137" s="424"/>
      <c r="AAR137" s="425"/>
      <c r="AAS137" s="425"/>
      <c r="AAT137" s="425"/>
      <c r="AAU137" s="423"/>
      <c r="AAV137" s="424"/>
      <c r="AAW137" s="425"/>
      <c r="AAX137" s="425"/>
      <c r="AAY137" s="425"/>
      <c r="AAZ137" s="423"/>
      <c r="ABA137" s="424"/>
      <c r="ABB137" s="425"/>
      <c r="ABC137" s="425"/>
      <c r="ABD137" s="425"/>
      <c r="ABE137" s="427"/>
      <c r="ABF137" s="424"/>
      <c r="ABG137" s="425"/>
      <c r="ABH137" s="425"/>
      <c r="ABI137" s="424"/>
      <c r="ABJ137" s="423"/>
      <c r="ABK137" s="424"/>
      <c r="ABL137" s="426"/>
      <c r="ABM137" s="423"/>
      <c r="ABN137" s="423"/>
      <c r="ABO137" s="423"/>
      <c r="ABP137" s="423"/>
      <c r="ABQ137" s="423"/>
      <c r="ABR137" s="425"/>
      <c r="ABS137" s="425"/>
      <c r="ABT137" s="423"/>
      <c r="ABU137" s="424"/>
      <c r="ABV137" s="425"/>
      <c r="ABW137" s="424"/>
      <c r="ABX137" s="423"/>
      <c r="ABY137" s="428"/>
      <c r="ABZ137" s="423"/>
      <c r="ACA137" s="423"/>
      <c r="ACB137" s="423"/>
      <c r="ACC137" s="423"/>
      <c r="ACD137" s="423"/>
      <c r="ACE137" s="429"/>
      <c r="ACF137" s="430"/>
      <c r="ACG137" s="423"/>
      <c r="ACH137" s="423"/>
      <c r="ACI137" s="428"/>
      <c r="ACJ137" s="429"/>
      <c r="ACK137" s="430"/>
      <c r="ACL137" s="423"/>
      <c r="ACM137" s="428"/>
      <c r="ACN137" s="431"/>
      <c r="ACO137" s="425"/>
      <c r="ACP137" s="423"/>
      <c r="ACQ137" s="424"/>
      <c r="ACR137" s="423"/>
      <c r="ACS137" s="426"/>
      <c r="ACT137" s="432"/>
      <c r="ACU137" s="433"/>
      <c r="ACV137" s="433"/>
      <c r="ACW137" s="434"/>
      <c r="ACX137" s="434"/>
      <c r="ACY137" s="435"/>
      <c r="ACZ137" s="425"/>
      <c r="ADA137" s="425"/>
      <c r="ADB137" s="423"/>
      <c r="ADC137" s="424"/>
      <c r="ADD137" s="425"/>
      <c r="ADE137" s="425"/>
      <c r="ADF137" s="425"/>
      <c r="ADG137" s="423"/>
      <c r="ADH137" s="425"/>
      <c r="ADI137" s="426"/>
      <c r="ADJ137" s="425"/>
      <c r="ADK137" s="425"/>
      <c r="ADL137" s="423"/>
      <c r="ADM137" s="425"/>
      <c r="ADN137" s="426"/>
      <c r="ADO137" s="425"/>
      <c r="ADP137" s="425"/>
      <c r="ADQ137" s="423"/>
      <c r="ADR137" s="425"/>
      <c r="ADS137" s="426"/>
      <c r="ADT137" s="423"/>
      <c r="ADU137" s="423"/>
      <c r="ADV137" s="423"/>
      <c r="ADW137" s="423"/>
      <c r="ADX137" s="423"/>
      <c r="ADY137" s="425"/>
      <c r="ADZ137" s="425"/>
      <c r="AEA137" s="423"/>
      <c r="AEB137" s="424"/>
      <c r="AEC137" s="425"/>
      <c r="AED137" s="425"/>
      <c r="AEE137" s="425"/>
      <c r="AEF137" s="423"/>
      <c r="AEG137" s="424"/>
      <c r="AEH137" s="425"/>
      <c r="AEI137" s="425"/>
      <c r="AEJ137" s="425"/>
      <c r="AEK137" s="423"/>
      <c r="AEL137" s="424"/>
      <c r="AEM137" s="425"/>
      <c r="AEN137" s="425"/>
      <c r="AEO137" s="425"/>
      <c r="AEP137" s="427"/>
      <c r="AEQ137" s="424"/>
      <c r="AER137" s="425"/>
      <c r="AES137" s="425"/>
      <c r="AET137" s="424"/>
      <c r="AEU137" s="423"/>
      <c r="AEV137" s="424"/>
      <c r="AEW137" s="426"/>
      <c r="AEX137" s="423"/>
      <c r="AEY137" s="423"/>
      <c r="AEZ137" s="423"/>
      <c r="AFA137" s="423"/>
      <c r="AFB137" s="423"/>
      <c r="AFC137" s="425"/>
      <c r="AFD137" s="425"/>
      <c r="AFE137" s="423"/>
      <c r="AFF137" s="424"/>
      <c r="AFG137" s="425"/>
      <c r="AFH137" s="424"/>
      <c r="AFI137" s="423"/>
      <c r="AFJ137" s="428"/>
      <c r="AFK137" s="423"/>
      <c r="AFL137" s="423"/>
      <c r="AFM137" s="423"/>
      <c r="AFN137" s="423"/>
      <c r="AFO137" s="423"/>
      <c r="AFP137" s="429"/>
      <c r="AFQ137" s="430"/>
      <c r="AFR137" s="423"/>
      <c r="AFS137" s="423"/>
      <c r="AFT137" s="428"/>
      <c r="AFU137" s="429"/>
      <c r="AFV137" s="430"/>
      <c r="AFW137" s="423"/>
      <c r="AFX137" s="428"/>
      <c r="AFY137" s="431"/>
      <c r="AFZ137" s="425"/>
      <c r="AGA137" s="423"/>
      <c r="AGB137" s="424"/>
      <c r="AGC137" s="423"/>
      <c r="AGD137" s="426"/>
      <c r="AGE137" s="432"/>
      <c r="AGF137" s="433"/>
      <c r="AGG137" s="433"/>
      <c r="AGH137" s="434"/>
      <c r="AGI137" s="434"/>
      <c r="AGJ137" s="435"/>
      <c r="AGK137" s="425"/>
      <c r="AGL137" s="425"/>
      <c r="AGM137" s="423"/>
      <c r="AGN137" s="424"/>
      <c r="AGO137" s="425"/>
      <c r="AGP137" s="425"/>
      <c r="AGQ137" s="425"/>
      <c r="AGR137" s="423"/>
      <c r="AGS137" s="425"/>
      <c r="AGT137" s="426"/>
      <c r="AGU137" s="425"/>
      <c r="AGV137" s="425"/>
      <c r="AGW137" s="423"/>
      <c r="AGX137" s="425"/>
      <c r="AGY137" s="426"/>
      <c r="AGZ137" s="425"/>
      <c r="AHA137" s="425"/>
      <c r="AHB137" s="423"/>
      <c r="AHC137" s="425"/>
      <c r="AHD137" s="426"/>
      <c r="AHE137" s="423"/>
      <c r="AHF137" s="423"/>
      <c r="AHG137" s="423"/>
      <c r="AHH137" s="423"/>
      <c r="AHI137" s="423"/>
      <c r="AHJ137" s="425"/>
      <c r="AHK137" s="425"/>
      <c r="AHL137" s="423"/>
      <c r="AHM137" s="424"/>
      <c r="AHN137" s="425"/>
      <c r="AHO137" s="425"/>
      <c r="AHP137" s="425"/>
      <c r="AHQ137" s="423"/>
      <c r="AHR137" s="424"/>
      <c r="AHS137" s="425"/>
      <c r="AHT137" s="425"/>
      <c r="AHU137" s="425"/>
      <c r="AHV137" s="423"/>
      <c r="AHW137" s="424"/>
      <c r="AHX137" s="425"/>
      <c r="AHY137" s="425"/>
      <c r="AHZ137" s="425"/>
      <c r="AIA137" s="427"/>
      <c r="AIB137" s="424"/>
      <c r="AIC137" s="425"/>
      <c r="AID137" s="425"/>
      <c r="AIE137" s="424"/>
      <c r="AIF137" s="423"/>
      <c r="AIG137" s="424"/>
      <c r="AIH137" s="426"/>
      <c r="AII137" s="423"/>
      <c r="AIJ137" s="423"/>
      <c r="AIK137" s="423"/>
      <c r="AIL137" s="423"/>
      <c r="AIM137" s="423"/>
      <c r="AIN137" s="425"/>
      <c r="AIO137" s="425"/>
      <c r="AIP137" s="423"/>
      <c r="AIQ137" s="424"/>
      <c r="AIR137" s="425"/>
      <c r="AIS137" s="424"/>
      <c r="AIT137" s="423"/>
      <c r="AIU137" s="428"/>
      <c r="AIV137" s="423"/>
      <c r="AIW137" s="423"/>
      <c r="AIX137" s="423"/>
      <c r="AIY137" s="423"/>
      <c r="AIZ137" s="423"/>
      <c r="AJA137" s="429"/>
      <c r="AJB137" s="430"/>
      <c r="AJC137" s="423"/>
      <c r="AJD137" s="423"/>
      <c r="AJE137" s="428"/>
      <c r="AJF137" s="429"/>
      <c r="AJG137" s="430"/>
      <c r="AJH137" s="423"/>
      <c r="AJI137" s="428"/>
      <c r="AJJ137" s="431"/>
      <c r="AJK137" s="425"/>
      <c r="AJL137" s="423"/>
      <c r="AJM137" s="424"/>
      <c r="AJN137" s="423"/>
      <c r="AJO137" s="426"/>
      <c r="AJP137" s="432"/>
      <c r="AJQ137" s="433"/>
      <c r="AJR137" s="433"/>
      <c r="AJS137" s="434"/>
      <c r="AJT137" s="434"/>
      <c r="AJU137" s="435"/>
      <c r="AJV137" s="425"/>
      <c r="AJW137" s="425"/>
      <c r="AJX137" s="423"/>
      <c r="AJY137" s="424"/>
      <c r="AJZ137" s="425"/>
      <c r="AKA137" s="425"/>
      <c r="AKB137" s="425"/>
      <c r="AKC137" s="423"/>
      <c r="AKD137" s="425"/>
      <c r="AKE137" s="426"/>
      <c r="AKF137" s="425"/>
      <c r="AKG137" s="425"/>
      <c r="AKH137" s="423"/>
      <c r="AKI137" s="425"/>
      <c r="AKJ137" s="426"/>
      <c r="AKK137" s="425"/>
      <c r="AKL137" s="425"/>
      <c r="AKM137" s="423"/>
      <c r="AKN137" s="425"/>
      <c r="AKO137" s="426"/>
      <c r="AKP137" s="423"/>
      <c r="AKQ137" s="423"/>
      <c r="AKR137" s="423"/>
      <c r="AKS137" s="423"/>
      <c r="AKT137" s="423"/>
      <c r="AKU137" s="425"/>
      <c r="AKV137" s="425"/>
      <c r="AKW137" s="423"/>
      <c r="AKX137" s="424"/>
      <c r="AKY137" s="425"/>
      <c r="AKZ137" s="425"/>
      <c r="ALA137" s="425"/>
      <c r="ALB137" s="423"/>
      <c r="ALC137" s="424"/>
      <c r="ALD137" s="425"/>
      <c r="ALE137" s="425"/>
      <c r="ALF137" s="425"/>
      <c r="ALG137" s="423"/>
      <c r="ALH137" s="424"/>
      <c r="ALI137" s="425"/>
      <c r="ALJ137" s="425"/>
      <c r="ALK137" s="425"/>
      <c r="ALL137" s="427"/>
      <c r="ALM137" s="424"/>
      <c r="ALN137" s="425"/>
      <c r="ALO137" s="425"/>
      <c r="ALP137" s="424"/>
      <c r="ALQ137" s="423"/>
      <c r="ALR137" s="424"/>
      <c r="ALS137" s="426"/>
      <c r="ALT137" s="423"/>
      <c r="ALU137" s="423"/>
      <c r="ALV137" s="423"/>
      <c r="ALW137" s="423"/>
      <c r="ALX137" s="423"/>
      <c r="ALY137" s="425"/>
      <c r="ALZ137" s="425"/>
      <c r="AMA137" s="423"/>
      <c r="AMB137" s="424"/>
      <c r="AMC137" s="425"/>
      <c r="AMD137" s="424"/>
      <c r="AME137" s="423"/>
      <c r="AMF137" s="428"/>
      <c r="AMG137" s="423"/>
      <c r="AMH137" s="423"/>
      <c r="AMI137" s="423"/>
      <c r="AMJ137" s="423"/>
      <c r="AMK137" s="423"/>
      <c r="AML137" s="429"/>
      <c r="AMM137" s="430"/>
      <c r="AMN137" s="423"/>
      <c r="AMO137" s="423"/>
      <c r="AMP137" s="428"/>
      <c r="AMQ137" s="429"/>
      <c r="AMR137" s="430"/>
      <c r="AMS137" s="423"/>
      <c r="AMT137" s="428"/>
      <c r="AMU137" s="431"/>
      <c r="AMV137" s="425"/>
      <c r="AMW137" s="423"/>
      <c r="AMX137" s="424"/>
      <c r="AMY137" s="423"/>
      <c r="AMZ137" s="426"/>
      <c r="ANA137" s="432"/>
      <c r="ANB137" s="433"/>
      <c r="ANC137" s="433"/>
      <c r="AND137" s="434"/>
      <c r="ANE137" s="434"/>
      <c r="ANF137" s="435"/>
      <c r="ANG137" s="425"/>
      <c r="ANH137" s="425"/>
      <c r="ANI137" s="423"/>
      <c r="ANJ137" s="424"/>
      <c r="ANK137" s="425"/>
      <c r="ANL137" s="425"/>
      <c r="ANM137" s="425"/>
      <c r="ANN137" s="423"/>
      <c r="ANO137" s="425"/>
      <c r="ANP137" s="426"/>
      <c r="ANQ137" s="425"/>
      <c r="ANR137" s="425"/>
      <c r="ANS137" s="423"/>
      <c r="ANT137" s="425"/>
      <c r="ANU137" s="426"/>
      <c r="ANV137" s="425"/>
      <c r="ANW137" s="425"/>
      <c r="ANX137" s="423"/>
      <c r="ANY137" s="425"/>
      <c r="ANZ137" s="426"/>
      <c r="AOA137" s="423"/>
      <c r="AOB137" s="423"/>
      <c r="AOC137" s="423"/>
      <c r="AOD137" s="423"/>
      <c r="AOE137" s="423"/>
      <c r="AOF137" s="425"/>
      <c r="AOG137" s="425"/>
      <c r="AOH137" s="423"/>
      <c r="AOI137" s="424"/>
      <c r="AOJ137" s="425"/>
      <c r="AOK137" s="425"/>
      <c r="AOL137" s="425"/>
      <c r="AOM137" s="423"/>
      <c r="AON137" s="424"/>
      <c r="AOO137" s="425"/>
      <c r="AOP137" s="425"/>
      <c r="AOQ137" s="425"/>
      <c r="AOR137" s="423"/>
      <c r="AOS137" s="424"/>
      <c r="AOT137" s="425"/>
      <c r="AOU137" s="425"/>
      <c r="AOV137" s="425"/>
      <c r="AOW137" s="427"/>
      <c r="AOX137" s="424"/>
      <c r="AOY137" s="425"/>
      <c r="AOZ137" s="425"/>
      <c r="APA137" s="424"/>
      <c r="APB137" s="423"/>
      <c r="APC137" s="424"/>
      <c r="APD137" s="426"/>
      <c r="APE137" s="423"/>
      <c r="APF137" s="423"/>
      <c r="APG137" s="423"/>
      <c r="APH137" s="423"/>
      <c r="API137" s="423"/>
      <c r="APJ137" s="425"/>
      <c r="APK137" s="425"/>
      <c r="APL137" s="423"/>
      <c r="APM137" s="424"/>
      <c r="APN137" s="425"/>
      <c r="APO137" s="424"/>
      <c r="APP137" s="423"/>
      <c r="APQ137" s="428"/>
      <c r="APR137" s="423"/>
      <c r="APS137" s="423"/>
      <c r="APT137" s="423"/>
      <c r="APU137" s="423"/>
      <c r="APV137" s="423"/>
      <c r="APW137" s="429"/>
      <c r="APX137" s="430"/>
      <c r="APY137" s="423"/>
      <c r="APZ137" s="423"/>
      <c r="AQA137" s="428"/>
      <c r="AQB137" s="429"/>
      <c r="AQC137" s="430"/>
      <c r="AQD137" s="423"/>
      <c r="AQE137" s="428"/>
      <c r="AQF137" s="431"/>
      <c r="AQG137" s="425"/>
      <c r="AQH137" s="423"/>
      <c r="AQI137" s="424"/>
      <c r="AQJ137" s="423"/>
      <c r="AQK137" s="426"/>
      <c r="AQL137" s="432"/>
      <c r="AQM137" s="433"/>
      <c r="AQN137" s="433"/>
      <c r="AQO137" s="434"/>
      <c r="AQP137" s="434"/>
      <c r="AQQ137" s="435"/>
      <c r="AQR137" s="425"/>
      <c r="AQS137" s="425"/>
      <c r="AQT137" s="423"/>
      <c r="AQU137" s="424"/>
      <c r="AQV137" s="425"/>
      <c r="AQW137" s="425"/>
      <c r="AQX137" s="425"/>
      <c r="AQY137" s="423"/>
      <c r="AQZ137" s="425"/>
      <c r="ARA137" s="426"/>
      <c r="ARB137" s="425"/>
      <c r="ARC137" s="425"/>
      <c r="ARD137" s="423"/>
      <c r="ARE137" s="425"/>
      <c r="ARF137" s="426"/>
      <c r="ARG137" s="425"/>
      <c r="ARH137" s="425"/>
      <c r="ARI137" s="423"/>
      <c r="ARJ137" s="425"/>
      <c r="ARK137" s="426"/>
      <c r="ARL137" s="423"/>
      <c r="ARM137" s="423"/>
      <c r="ARN137" s="423"/>
      <c r="ARO137" s="423"/>
      <c r="ARP137" s="423"/>
      <c r="ARQ137" s="425"/>
      <c r="ARR137" s="425"/>
      <c r="ARS137" s="423"/>
      <c r="ART137" s="424"/>
      <c r="ARU137" s="425"/>
      <c r="ARV137" s="425"/>
      <c r="ARW137" s="425"/>
      <c r="ARX137" s="423"/>
      <c r="ARY137" s="424"/>
      <c r="ARZ137" s="425"/>
      <c r="ASA137" s="425"/>
      <c r="ASB137" s="425"/>
      <c r="ASC137" s="423"/>
      <c r="ASD137" s="424"/>
      <c r="ASE137" s="425"/>
      <c r="ASF137" s="425"/>
      <c r="ASG137" s="425"/>
      <c r="ASH137" s="427"/>
      <c r="ASI137" s="424"/>
      <c r="ASJ137" s="425"/>
      <c r="ASK137" s="425"/>
      <c r="ASL137" s="424"/>
      <c r="ASM137" s="423"/>
      <c r="ASN137" s="424"/>
      <c r="ASO137" s="426"/>
      <c r="ASP137" s="423"/>
      <c r="ASQ137" s="423"/>
      <c r="ASR137" s="423"/>
      <c r="ASS137" s="423"/>
      <c r="AST137" s="423"/>
      <c r="ASU137" s="425"/>
      <c r="ASV137" s="425"/>
      <c r="ASW137" s="423"/>
      <c r="ASX137" s="424"/>
      <c r="ASY137" s="425"/>
      <c r="ASZ137" s="424"/>
      <c r="ATA137" s="423"/>
      <c r="ATB137" s="428"/>
      <c r="ATC137" s="423"/>
      <c r="ATD137" s="423"/>
      <c r="ATE137" s="423"/>
      <c r="ATF137" s="423"/>
      <c r="ATG137" s="423"/>
      <c r="ATH137" s="429"/>
      <c r="ATI137" s="430"/>
      <c r="ATJ137" s="423"/>
      <c r="ATK137" s="423"/>
      <c r="ATL137" s="428"/>
      <c r="ATM137" s="429"/>
      <c r="ATN137" s="430"/>
      <c r="ATO137" s="423"/>
      <c r="ATP137" s="428"/>
      <c r="ATQ137" s="431"/>
      <c r="ATR137" s="425"/>
      <c r="ATS137" s="423"/>
      <c r="ATT137" s="424"/>
      <c r="ATU137" s="423"/>
      <c r="ATV137" s="426"/>
      <c r="ATW137" s="432"/>
      <c r="ATX137" s="433"/>
      <c r="ATY137" s="433"/>
      <c r="ATZ137" s="434"/>
      <c r="AUA137" s="434"/>
      <c r="AUB137" s="435"/>
      <c r="AUC137" s="425"/>
      <c r="AUD137" s="425"/>
      <c r="AUE137" s="423"/>
      <c r="AUF137" s="424"/>
      <c r="AUG137" s="425"/>
      <c r="AUH137" s="425"/>
      <c r="AUI137" s="425"/>
      <c r="AUJ137" s="423"/>
      <c r="AUK137" s="425"/>
      <c r="AUL137" s="426"/>
      <c r="AUM137" s="425"/>
      <c r="AUN137" s="425"/>
      <c r="AUO137" s="423"/>
      <c r="AUP137" s="425"/>
      <c r="AUQ137" s="426"/>
      <c r="AUR137" s="425"/>
      <c r="AUS137" s="425"/>
      <c r="AUT137" s="423"/>
      <c r="AUU137" s="425"/>
      <c r="AUV137" s="426"/>
      <c r="AUW137" s="423"/>
      <c r="AUX137" s="423"/>
      <c r="AUY137" s="423"/>
      <c r="AUZ137" s="423"/>
      <c r="AVA137" s="423"/>
      <c r="AVB137" s="425"/>
      <c r="AVC137" s="425"/>
      <c r="AVD137" s="423"/>
      <c r="AVE137" s="424"/>
      <c r="AVF137" s="425"/>
      <c r="AVG137" s="425"/>
      <c r="AVH137" s="425"/>
      <c r="AVI137" s="423"/>
      <c r="AVJ137" s="424"/>
      <c r="AVK137" s="425"/>
      <c r="AVL137" s="425"/>
      <c r="AVM137" s="425"/>
      <c r="AVN137" s="423"/>
      <c r="AVO137" s="424"/>
      <c r="AVP137" s="425"/>
      <c r="AVQ137" s="425"/>
      <c r="AVR137" s="425"/>
      <c r="AVS137" s="427"/>
      <c r="AVT137" s="424"/>
      <c r="AVU137" s="425"/>
      <c r="AVV137" s="425"/>
      <c r="AVW137" s="424"/>
      <c r="AVX137" s="423"/>
      <c r="AVY137" s="424"/>
      <c r="AVZ137" s="426"/>
      <c r="AWA137" s="423"/>
      <c r="AWB137" s="423"/>
      <c r="AWC137" s="423"/>
      <c r="AWD137" s="423"/>
      <c r="AWE137" s="423"/>
      <c r="AWF137" s="425"/>
      <c r="AWG137" s="425"/>
      <c r="AWH137" s="423"/>
      <c r="AWI137" s="424"/>
      <c r="AWJ137" s="425"/>
      <c r="AWK137" s="424"/>
      <c r="AWL137" s="423"/>
      <c r="AWM137" s="428"/>
      <c r="AWN137" s="423"/>
      <c r="AWO137" s="423"/>
      <c r="AWP137" s="423"/>
      <c r="AWQ137" s="423"/>
      <c r="AWR137" s="423"/>
      <c r="AWS137" s="429"/>
      <c r="AWT137" s="430"/>
      <c r="AWU137" s="423"/>
      <c r="AWV137" s="423"/>
      <c r="AWW137" s="428"/>
      <c r="AWX137" s="429"/>
      <c r="AWY137" s="430"/>
      <c r="AWZ137" s="423"/>
      <c r="AXA137" s="428"/>
      <c r="AXB137" s="431"/>
      <c r="AXC137" s="425"/>
      <c r="AXD137" s="423"/>
      <c r="AXE137" s="424"/>
      <c r="AXF137" s="423"/>
      <c r="AXG137" s="426"/>
      <c r="AXH137" s="432"/>
      <c r="AXI137" s="433"/>
      <c r="AXJ137" s="433"/>
      <c r="AXK137" s="434"/>
      <c r="AXL137" s="434"/>
      <c r="AXM137" s="435"/>
      <c r="AXN137" s="425"/>
      <c r="AXO137" s="425"/>
      <c r="AXP137" s="423"/>
      <c r="AXQ137" s="424"/>
      <c r="AXR137" s="425"/>
      <c r="AXS137" s="425"/>
      <c r="AXT137" s="425"/>
      <c r="AXU137" s="423"/>
      <c r="AXV137" s="425"/>
      <c r="AXW137" s="426"/>
      <c r="AXX137" s="425"/>
      <c r="AXY137" s="425"/>
      <c r="AXZ137" s="423"/>
      <c r="AYA137" s="425"/>
      <c r="AYB137" s="426"/>
      <c r="AYC137" s="425"/>
      <c r="AYD137" s="425"/>
      <c r="AYE137" s="423"/>
      <c r="AYF137" s="425"/>
      <c r="AYG137" s="426"/>
      <c r="AYH137" s="423"/>
      <c r="AYI137" s="423"/>
      <c r="AYJ137" s="423"/>
      <c r="AYK137" s="423"/>
      <c r="AYL137" s="423"/>
      <c r="AYM137" s="425"/>
      <c r="AYN137" s="425"/>
      <c r="AYO137" s="423"/>
      <c r="AYP137" s="424"/>
      <c r="AYQ137" s="425"/>
      <c r="AYR137" s="425"/>
      <c r="AYS137" s="425"/>
      <c r="AYT137" s="423"/>
      <c r="AYU137" s="424"/>
      <c r="AYV137" s="425"/>
      <c r="AYW137" s="425"/>
      <c r="AYX137" s="425"/>
      <c r="AYY137" s="423"/>
      <c r="AYZ137" s="424"/>
      <c r="AZA137" s="425"/>
      <c r="AZB137" s="425"/>
      <c r="AZC137" s="425"/>
      <c r="AZD137" s="427"/>
      <c r="AZE137" s="424"/>
      <c r="AZF137" s="425"/>
      <c r="AZG137" s="425"/>
      <c r="AZH137" s="424"/>
      <c r="AZI137" s="423"/>
      <c r="AZJ137" s="424"/>
      <c r="AZK137" s="426"/>
      <c r="AZL137" s="423"/>
      <c r="AZM137" s="423"/>
      <c r="AZN137" s="423"/>
      <c r="AZO137" s="423"/>
      <c r="AZP137" s="423"/>
      <c r="AZQ137" s="425"/>
      <c r="AZR137" s="425"/>
      <c r="AZS137" s="423"/>
      <c r="AZT137" s="424"/>
      <c r="AZU137" s="425"/>
      <c r="AZV137" s="424"/>
      <c r="AZW137" s="423"/>
      <c r="AZX137" s="428"/>
      <c r="AZY137" s="423"/>
      <c r="AZZ137" s="423"/>
      <c r="BAA137" s="423"/>
      <c r="BAB137" s="423"/>
      <c r="BAC137" s="423"/>
      <c r="BAD137" s="429"/>
      <c r="BAE137" s="430"/>
      <c r="BAF137" s="423"/>
      <c r="BAG137" s="423"/>
      <c r="BAH137" s="428"/>
      <c r="BAI137" s="429"/>
      <c r="BAJ137" s="430"/>
      <c r="BAK137" s="423"/>
      <c r="BAL137" s="428"/>
      <c r="BAM137" s="431"/>
      <c r="BAN137" s="425"/>
      <c r="BAO137" s="423"/>
      <c r="BAP137" s="424"/>
      <c r="BAQ137" s="423"/>
      <c r="BAR137" s="426"/>
      <c r="BAS137" s="432"/>
      <c r="BAT137" s="433"/>
      <c r="BAU137" s="433"/>
      <c r="BAV137" s="434"/>
      <c r="BAW137" s="434"/>
      <c r="BAX137" s="435"/>
      <c r="BAY137" s="425"/>
      <c r="BAZ137" s="425"/>
      <c r="BBA137" s="423"/>
      <c r="BBB137" s="424"/>
      <c r="BBC137" s="425"/>
      <c r="BBD137" s="425"/>
      <c r="BBE137" s="425"/>
      <c r="BBF137" s="423"/>
      <c r="BBG137" s="425"/>
      <c r="BBH137" s="426"/>
      <c r="BBI137" s="425"/>
      <c r="BBJ137" s="425"/>
      <c r="BBK137" s="423"/>
      <c r="BBL137" s="425"/>
      <c r="BBM137" s="426"/>
      <c r="BBN137" s="425"/>
      <c r="BBO137" s="425"/>
      <c r="BBP137" s="423"/>
      <c r="BBQ137" s="425"/>
      <c r="BBR137" s="426"/>
      <c r="BBS137" s="423"/>
      <c r="BBT137" s="423"/>
      <c r="BBU137" s="423"/>
      <c r="BBV137" s="423"/>
      <c r="BBW137" s="423"/>
      <c r="BBX137" s="425"/>
      <c r="BBY137" s="425"/>
      <c r="BBZ137" s="423"/>
      <c r="BCA137" s="424"/>
      <c r="BCB137" s="425"/>
      <c r="BCC137" s="425"/>
      <c r="BCD137" s="425"/>
      <c r="BCE137" s="423"/>
      <c r="BCF137" s="424"/>
      <c r="BCG137" s="425"/>
      <c r="BCH137" s="425"/>
      <c r="BCI137" s="425"/>
      <c r="BCJ137" s="423"/>
      <c r="BCK137" s="424"/>
      <c r="BCL137" s="425"/>
      <c r="BCM137" s="425"/>
      <c r="BCN137" s="425"/>
      <c r="BCO137" s="427"/>
      <c r="BCP137" s="424"/>
      <c r="BCQ137" s="425"/>
      <c r="BCR137" s="425"/>
      <c r="BCS137" s="424"/>
      <c r="BCT137" s="423"/>
      <c r="BCU137" s="424"/>
      <c r="BCV137" s="426"/>
      <c r="BCW137" s="423"/>
      <c r="BCX137" s="423"/>
      <c r="BCY137" s="423"/>
      <c r="BCZ137" s="423"/>
      <c r="BDA137" s="423"/>
      <c r="BDB137" s="425"/>
      <c r="BDC137" s="425"/>
      <c r="BDD137" s="423"/>
      <c r="BDE137" s="424"/>
      <c r="BDF137" s="425"/>
      <c r="BDG137" s="424"/>
      <c r="BDH137" s="423"/>
      <c r="BDI137" s="428"/>
      <c r="BDJ137" s="423"/>
      <c r="BDK137" s="423"/>
      <c r="BDL137" s="423"/>
      <c r="BDM137" s="423"/>
      <c r="BDN137" s="423"/>
      <c r="BDO137" s="429"/>
      <c r="BDP137" s="430"/>
      <c r="BDQ137" s="423"/>
      <c r="BDR137" s="423"/>
      <c r="BDS137" s="428"/>
      <c r="BDT137" s="429"/>
      <c r="BDU137" s="430"/>
      <c r="BDV137" s="423"/>
      <c r="BDW137" s="428"/>
      <c r="BDX137" s="431"/>
      <c r="BDY137" s="425"/>
      <c r="BDZ137" s="423"/>
      <c r="BEA137" s="424"/>
      <c r="BEB137" s="423"/>
      <c r="BEC137" s="426"/>
      <c r="BED137" s="432"/>
      <c r="BEE137" s="433"/>
      <c r="BEF137" s="433"/>
      <c r="BEG137" s="434"/>
      <c r="BEH137" s="434"/>
      <c r="BEI137" s="435"/>
      <c r="BEJ137" s="425"/>
      <c r="BEK137" s="425"/>
      <c r="BEL137" s="423"/>
      <c r="BEM137" s="424"/>
      <c r="BEN137" s="425"/>
      <c r="BEO137" s="425"/>
      <c r="BEP137" s="425"/>
      <c r="BEQ137" s="423"/>
      <c r="BER137" s="425"/>
      <c r="BES137" s="426"/>
      <c r="BET137" s="425"/>
      <c r="BEU137" s="425"/>
      <c r="BEV137" s="423"/>
      <c r="BEW137" s="425"/>
      <c r="BEX137" s="426"/>
      <c r="BEY137" s="425"/>
      <c r="BEZ137" s="425"/>
      <c r="BFA137" s="423"/>
      <c r="BFB137" s="425"/>
      <c r="BFC137" s="426"/>
      <c r="BFD137" s="423"/>
      <c r="BFE137" s="423"/>
      <c r="BFF137" s="423"/>
      <c r="BFG137" s="423"/>
      <c r="BFH137" s="423"/>
      <c r="BFI137" s="425"/>
      <c r="BFJ137" s="425"/>
      <c r="BFK137" s="423"/>
      <c r="BFL137" s="424"/>
      <c r="BFM137" s="425"/>
      <c r="BFN137" s="425"/>
      <c r="BFO137" s="425"/>
      <c r="BFP137" s="423"/>
      <c r="BFQ137" s="424"/>
      <c r="BFR137" s="425"/>
      <c r="BFS137" s="425"/>
      <c r="BFT137" s="425"/>
      <c r="BFU137" s="423"/>
      <c r="BFV137" s="424"/>
      <c r="BFW137" s="425"/>
      <c r="BFX137" s="425"/>
      <c r="BFY137" s="425"/>
      <c r="BFZ137" s="427"/>
      <c r="BGA137" s="424"/>
      <c r="BGB137" s="425"/>
      <c r="BGC137" s="425"/>
      <c r="BGD137" s="424"/>
      <c r="BGE137" s="423"/>
      <c r="BGF137" s="424"/>
      <c r="BGG137" s="426"/>
      <c r="BGH137" s="423"/>
      <c r="BGI137" s="423"/>
      <c r="BGJ137" s="423"/>
      <c r="BGK137" s="423"/>
      <c r="BGL137" s="423"/>
      <c r="BGM137" s="425"/>
      <c r="BGN137" s="425"/>
      <c r="BGO137" s="423"/>
      <c r="BGP137" s="424"/>
      <c r="BGQ137" s="425"/>
      <c r="BGR137" s="424"/>
      <c r="BGS137" s="423"/>
      <c r="BGT137" s="428"/>
      <c r="BGU137" s="423"/>
      <c r="BGV137" s="423"/>
      <c r="BGW137" s="423"/>
      <c r="BGX137" s="423"/>
      <c r="BGY137" s="423"/>
      <c r="BGZ137" s="429"/>
      <c r="BHA137" s="430"/>
      <c r="BHB137" s="423"/>
      <c r="BHC137" s="423"/>
      <c r="BHD137" s="428"/>
      <c r="BHE137" s="429"/>
      <c r="BHF137" s="430"/>
      <c r="BHG137" s="423"/>
      <c r="BHH137" s="428"/>
      <c r="BHI137" s="431"/>
      <c r="BHJ137" s="425"/>
      <c r="BHK137" s="423"/>
      <c r="BHL137" s="424"/>
      <c r="BHM137" s="423"/>
      <c r="BHN137" s="426"/>
      <c r="BHO137" s="432"/>
      <c r="BHP137" s="433"/>
      <c r="BHQ137" s="433"/>
      <c r="BHR137" s="434"/>
      <c r="BHS137" s="434"/>
      <c r="BHT137" s="435"/>
      <c r="BHU137" s="425"/>
      <c r="BHV137" s="425"/>
      <c r="BHW137" s="423"/>
      <c r="BHX137" s="424"/>
      <c r="BHY137" s="425"/>
      <c r="BHZ137" s="425"/>
      <c r="BIA137" s="425"/>
      <c r="BIB137" s="423"/>
      <c r="BIC137" s="425"/>
      <c r="BID137" s="426"/>
      <c r="BIE137" s="425"/>
      <c r="BIF137" s="425"/>
      <c r="BIG137" s="423"/>
      <c r="BIH137" s="425"/>
      <c r="BII137" s="426"/>
      <c r="BIJ137" s="425"/>
      <c r="BIK137" s="425"/>
      <c r="BIL137" s="423"/>
      <c r="BIM137" s="425"/>
      <c r="BIN137" s="426"/>
      <c r="BIO137" s="423"/>
      <c r="BIP137" s="423"/>
      <c r="BIQ137" s="423"/>
      <c r="BIR137" s="423"/>
      <c r="BIS137" s="423"/>
      <c r="BIT137" s="425"/>
      <c r="BIU137" s="425"/>
      <c r="BIV137" s="423"/>
      <c r="BIW137" s="424"/>
      <c r="BIX137" s="425"/>
      <c r="BIY137" s="425"/>
      <c r="BIZ137" s="425"/>
      <c r="BJA137" s="423"/>
      <c r="BJB137" s="424"/>
      <c r="BJC137" s="425"/>
      <c r="BJD137" s="425"/>
      <c r="BJE137" s="425"/>
      <c r="BJF137" s="423"/>
      <c r="BJG137" s="424"/>
      <c r="BJH137" s="425"/>
      <c r="BJI137" s="425"/>
      <c r="BJJ137" s="425"/>
      <c r="BJK137" s="427"/>
      <c r="BJL137" s="424"/>
      <c r="BJM137" s="425"/>
      <c r="BJN137" s="425"/>
      <c r="BJO137" s="424"/>
      <c r="BJP137" s="423"/>
      <c r="BJQ137" s="424"/>
      <c r="BJR137" s="426"/>
      <c r="BJS137" s="423"/>
      <c r="BJT137" s="423"/>
      <c r="BJU137" s="423"/>
      <c r="BJV137" s="423"/>
      <c r="BJW137" s="423"/>
      <c r="BJX137" s="425"/>
      <c r="BJY137" s="425"/>
      <c r="BJZ137" s="423"/>
      <c r="BKA137" s="424"/>
      <c r="BKB137" s="425"/>
      <c r="BKC137" s="424"/>
      <c r="BKD137" s="423"/>
      <c r="BKE137" s="428"/>
      <c r="BKF137" s="423"/>
      <c r="BKG137" s="423"/>
      <c r="BKH137" s="423"/>
      <c r="BKI137" s="423"/>
      <c r="BKJ137" s="423"/>
      <c r="BKK137" s="429"/>
      <c r="BKL137" s="430"/>
      <c r="BKM137" s="423"/>
      <c r="BKN137" s="423"/>
      <c r="BKO137" s="428"/>
      <c r="BKP137" s="429"/>
      <c r="BKQ137" s="430"/>
      <c r="BKR137" s="423"/>
      <c r="BKS137" s="428"/>
      <c r="BKT137" s="431"/>
      <c r="BKU137" s="425"/>
      <c r="BKV137" s="423"/>
      <c r="BKW137" s="424"/>
      <c r="BKX137" s="423"/>
      <c r="BKY137" s="426"/>
      <c r="BKZ137" s="432"/>
      <c r="BLA137" s="433"/>
      <c r="BLB137" s="433"/>
      <c r="BLC137" s="434"/>
      <c r="BLD137" s="434"/>
      <c r="BLE137" s="435"/>
      <c r="BLF137" s="425"/>
      <c r="BLG137" s="425"/>
      <c r="BLH137" s="423"/>
      <c r="BLI137" s="424"/>
      <c r="BLJ137" s="425"/>
      <c r="BLK137" s="425"/>
      <c r="BLL137" s="425"/>
      <c r="BLM137" s="423"/>
      <c r="BLN137" s="425"/>
      <c r="BLO137" s="426"/>
      <c r="BLP137" s="425"/>
      <c r="BLQ137" s="425"/>
      <c r="BLR137" s="423"/>
      <c r="BLS137" s="425"/>
      <c r="BLT137" s="426"/>
      <c r="BLU137" s="425"/>
      <c r="BLV137" s="425"/>
      <c r="BLW137" s="423"/>
      <c r="BLX137" s="425"/>
      <c r="BLY137" s="426"/>
      <c r="BLZ137" s="423"/>
      <c r="BMA137" s="423"/>
      <c r="BMB137" s="423"/>
      <c r="BMC137" s="423"/>
      <c r="BMD137" s="423"/>
      <c r="BME137" s="425"/>
      <c r="BMF137" s="425"/>
      <c r="BMG137" s="423"/>
      <c r="BMH137" s="424"/>
      <c r="BMI137" s="425"/>
      <c r="BMJ137" s="425"/>
      <c r="BMK137" s="425"/>
      <c r="BML137" s="423"/>
      <c r="BMM137" s="424"/>
      <c r="BMN137" s="425"/>
      <c r="BMO137" s="425"/>
      <c r="BMP137" s="425"/>
      <c r="BMQ137" s="423"/>
      <c r="BMR137" s="424"/>
      <c r="BMS137" s="425"/>
      <c r="BMT137" s="425"/>
      <c r="BMU137" s="425"/>
      <c r="BMV137" s="427"/>
      <c r="BMW137" s="424"/>
      <c r="BMX137" s="425"/>
      <c r="BMY137" s="425"/>
      <c r="BMZ137" s="424"/>
      <c r="BNA137" s="423"/>
      <c r="BNB137" s="424"/>
      <c r="BNC137" s="426"/>
      <c r="BND137" s="423"/>
      <c r="BNE137" s="423"/>
      <c r="BNF137" s="423"/>
      <c r="BNG137" s="423"/>
      <c r="BNH137" s="423"/>
      <c r="BNI137" s="425"/>
      <c r="BNJ137" s="425"/>
      <c r="BNK137" s="423"/>
      <c r="BNL137" s="424"/>
      <c r="BNM137" s="425"/>
      <c r="BNN137" s="424"/>
      <c r="BNO137" s="423"/>
      <c r="BNP137" s="428"/>
      <c r="BNQ137" s="423"/>
      <c r="BNR137" s="423"/>
      <c r="BNS137" s="423"/>
      <c r="BNT137" s="423"/>
      <c r="BNU137" s="423"/>
      <c r="BNV137" s="429"/>
      <c r="BNW137" s="430"/>
      <c r="BNX137" s="423"/>
      <c r="BNY137" s="423"/>
      <c r="BNZ137" s="428"/>
      <c r="BOA137" s="429"/>
      <c r="BOB137" s="430"/>
      <c r="BOC137" s="423"/>
      <c r="BOD137" s="428"/>
      <c r="BOE137" s="431"/>
      <c r="BOF137" s="425"/>
      <c r="BOG137" s="423"/>
      <c r="BOH137" s="424"/>
      <c r="BOI137" s="423"/>
      <c r="BOJ137" s="426"/>
      <c r="BOK137" s="432"/>
      <c r="BOL137" s="433"/>
      <c r="BOM137" s="433"/>
      <c r="BON137" s="434"/>
      <c r="BOO137" s="434"/>
      <c r="BOP137" s="435"/>
      <c r="BOQ137" s="425"/>
      <c r="BOR137" s="425"/>
      <c r="BOS137" s="423"/>
      <c r="BOT137" s="424"/>
      <c r="BOU137" s="425"/>
      <c r="BOV137" s="425"/>
      <c r="BOW137" s="425"/>
      <c r="BOX137" s="423"/>
      <c r="BOY137" s="425"/>
      <c r="BOZ137" s="426"/>
      <c r="BPA137" s="425"/>
      <c r="BPB137" s="425"/>
      <c r="BPC137" s="423"/>
      <c r="BPD137" s="425"/>
      <c r="BPE137" s="426"/>
      <c r="BPF137" s="425"/>
      <c r="BPG137" s="425"/>
      <c r="BPH137" s="423"/>
      <c r="BPI137" s="425"/>
      <c r="BPJ137" s="426"/>
      <c r="BPK137" s="423"/>
      <c r="BPL137" s="423"/>
      <c r="BPM137" s="423"/>
      <c r="BPN137" s="423"/>
      <c r="BPO137" s="423"/>
      <c r="BPP137" s="425"/>
      <c r="BPQ137" s="425"/>
      <c r="BPR137" s="423"/>
      <c r="BPS137" s="424"/>
      <c r="BPT137" s="425"/>
      <c r="BPU137" s="425"/>
      <c r="BPV137" s="425"/>
      <c r="BPW137" s="423"/>
      <c r="BPX137" s="424"/>
      <c r="BPY137" s="425"/>
      <c r="BPZ137" s="425"/>
      <c r="BQA137" s="425"/>
      <c r="BQB137" s="423"/>
      <c r="BQC137" s="424"/>
      <c r="BQD137" s="425"/>
      <c r="BQE137" s="425"/>
      <c r="BQF137" s="425"/>
      <c r="BQG137" s="427"/>
      <c r="BQH137" s="424"/>
      <c r="BQI137" s="425"/>
      <c r="BQJ137" s="425"/>
      <c r="BQK137" s="424"/>
      <c r="BQL137" s="423"/>
      <c r="BQM137" s="424"/>
      <c r="BQN137" s="426"/>
      <c r="BQO137" s="423"/>
      <c r="BQP137" s="423"/>
      <c r="BQQ137" s="423"/>
      <c r="BQR137" s="423"/>
      <c r="BQS137" s="423"/>
      <c r="BQT137" s="425"/>
      <c r="BQU137" s="425"/>
      <c r="BQV137" s="423"/>
      <c r="BQW137" s="424"/>
      <c r="BQX137" s="425"/>
      <c r="BQY137" s="424"/>
      <c r="BQZ137" s="423"/>
      <c r="BRA137" s="428"/>
      <c r="BRB137" s="423"/>
      <c r="BRC137" s="423"/>
      <c r="BRD137" s="423"/>
      <c r="BRE137" s="423"/>
      <c r="BRF137" s="423"/>
      <c r="BRG137" s="429"/>
      <c r="BRH137" s="430"/>
      <c r="BRI137" s="423"/>
      <c r="BRJ137" s="423"/>
      <c r="BRK137" s="428"/>
      <c r="BRL137" s="429"/>
      <c r="BRM137" s="430"/>
      <c r="BRN137" s="423"/>
      <c r="BRO137" s="428"/>
      <c r="BRP137" s="431"/>
      <c r="BRQ137" s="425"/>
      <c r="BRR137" s="423"/>
      <c r="BRS137" s="424"/>
      <c r="BRT137" s="423"/>
      <c r="BRU137" s="426"/>
      <c r="BRV137" s="432"/>
      <c r="BRW137" s="433"/>
      <c r="BRX137" s="433"/>
      <c r="BRY137" s="434"/>
      <c r="BRZ137" s="434"/>
      <c r="BSA137" s="435"/>
      <c r="BSB137" s="425"/>
      <c r="BSC137" s="425"/>
      <c r="BSD137" s="423"/>
      <c r="BSE137" s="424"/>
      <c r="BSF137" s="425"/>
      <c r="BSG137" s="425"/>
      <c r="BSH137" s="425"/>
      <c r="BSI137" s="423"/>
      <c r="BSJ137" s="425"/>
      <c r="BSK137" s="426"/>
      <c r="BSL137" s="425"/>
      <c r="BSM137" s="425"/>
      <c r="BSN137" s="423"/>
      <c r="BSO137" s="425"/>
      <c r="BSP137" s="426"/>
      <c r="BSQ137" s="425"/>
      <c r="BSR137" s="425"/>
      <c r="BSS137" s="423"/>
      <c r="BST137" s="425"/>
      <c r="BSU137" s="426"/>
      <c r="BSV137" s="423"/>
      <c r="BSW137" s="423"/>
      <c r="BSX137" s="423"/>
      <c r="BSY137" s="423"/>
      <c r="BSZ137" s="423"/>
      <c r="BTA137" s="425"/>
      <c r="BTB137" s="425"/>
      <c r="BTC137" s="423"/>
      <c r="BTD137" s="424"/>
      <c r="BTE137" s="425"/>
      <c r="BTF137" s="425"/>
      <c r="BTG137" s="425"/>
      <c r="BTH137" s="423"/>
      <c r="BTI137" s="424"/>
      <c r="BTJ137" s="425"/>
      <c r="BTK137" s="425"/>
      <c r="BTL137" s="425"/>
      <c r="BTM137" s="423"/>
      <c r="BTN137" s="424"/>
      <c r="BTO137" s="425"/>
      <c r="BTP137" s="425"/>
      <c r="BTQ137" s="425"/>
      <c r="BTR137" s="427"/>
      <c r="BTS137" s="424"/>
      <c r="BTT137" s="425"/>
      <c r="BTU137" s="425"/>
      <c r="BTV137" s="424"/>
      <c r="BTW137" s="423"/>
      <c r="BTX137" s="424"/>
      <c r="BTY137" s="426"/>
      <c r="BTZ137" s="423"/>
      <c r="BUA137" s="423"/>
      <c r="BUB137" s="423"/>
      <c r="BUC137" s="423"/>
      <c r="BUD137" s="423"/>
      <c r="BUE137" s="425"/>
      <c r="BUF137" s="425"/>
      <c r="BUG137" s="423"/>
      <c r="BUH137" s="424"/>
      <c r="BUI137" s="425"/>
      <c r="BUJ137" s="424"/>
      <c r="BUK137" s="423"/>
      <c r="BUL137" s="428"/>
      <c r="BUM137" s="423"/>
      <c r="BUN137" s="423"/>
      <c r="BUO137" s="423"/>
      <c r="BUP137" s="423"/>
      <c r="BUQ137" s="423"/>
      <c r="BUR137" s="429"/>
      <c r="BUS137" s="430"/>
      <c r="BUT137" s="423"/>
      <c r="BUU137" s="423"/>
      <c r="BUV137" s="428"/>
      <c r="BUW137" s="429"/>
      <c r="BUX137" s="430"/>
      <c r="BUY137" s="423"/>
      <c r="BUZ137" s="428"/>
      <c r="BVA137" s="431"/>
      <c r="BVB137" s="425"/>
      <c r="BVC137" s="423"/>
      <c r="BVD137" s="424"/>
      <c r="BVE137" s="423"/>
      <c r="BVF137" s="426"/>
      <c r="BVG137" s="432"/>
      <c r="BVH137" s="433"/>
      <c r="BVI137" s="433"/>
      <c r="BVJ137" s="434"/>
      <c r="BVK137" s="434"/>
      <c r="BVL137" s="435"/>
      <c r="BVM137" s="425"/>
      <c r="BVN137" s="425"/>
      <c r="BVO137" s="423"/>
      <c r="BVP137" s="424"/>
      <c r="BVQ137" s="425"/>
      <c r="BVR137" s="425"/>
      <c r="BVS137" s="425"/>
      <c r="BVT137" s="423"/>
      <c r="BVU137" s="425"/>
      <c r="BVV137" s="426"/>
      <c r="BVW137" s="425"/>
      <c r="BVX137" s="425"/>
      <c r="BVY137" s="423"/>
      <c r="BVZ137" s="425"/>
      <c r="BWA137" s="426"/>
      <c r="BWB137" s="425"/>
      <c r="BWC137" s="425"/>
      <c r="BWD137" s="423"/>
      <c r="BWE137" s="425"/>
      <c r="BWF137" s="426"/>
      <c r="BWG137" s="423"/>
      <c r="BWH137" s="423"/>
      <c r="BWI137" s="423"/>
      <c r="BWJ137" s="423"/>
      <c r="BWK137" s="423"/>
      <c r="BWL137" s="425"/>
      <c r="BWM137" s="425"/>
      <c r="BWN137" s="423"/>
      <c r="BWO137" s="424"/>
      <c r="BWP137" s="425"/>
      <c r="BWQ137" s="425"/>
      <c r="BWR137" s="425"/>
      <c r="BWS137" s="423"/>
      <c r="BWT137" s="424"/>
      <c r="BWU137" s="425"/>
      <c r="BWV137" s="425"/>
      <c r="BWW137" s="425"/>
      <c r="BWX137" s="423"/>
      <c r="BWY137" s="424"/>
      <c r="BWZ137" s="425"/>
      <c r="BXA137" s="425"/>
      <c r="BXB137" s="425"/>
      <c r="BXC137" s="427"/>
      <c r="BXD137" s="424"/>
      <c r="BXE137" s="425"/>
      <c r="BXF137" s="425"/>
      <c r="BXG137" s="424"/>
      <c r="BXH137" s="423"/>
      <c r="BXI137" s="424"/>
      <c r="BXJ137" s="426"/>
      <c r="BXK137" s="423"/>
      <c r="BXL137" s="423"/>
      <c r="BXM137" s="423"/>
      <c r="BXN137" s="423"/>
      <c r="BXO137" s="423"/>
      <c r="BXP137" s="425"/>
      <c r="BXQ137" s="425"/>
      <c r="BXR137" s="423"/>
      <c r="BXS137" s="424"/>
      <c r="BXT137" s="425"/>
      <c r="BXU137" s="424"/>
      <c r="BXV137" s="423"/>
      <c r="BXW137" s="428"/>
      <c r="BXX137" s="423"/>
      <c r="BXY137" s="423"/>
      <c r="BXZ137" s="423"/>
      <c r="BYA137" s="423"/>
      <c r="BYB137" s="423"/>
      <c r="BYC137" s="429"/>
      <c r="BYD137" s="430"/>
      <c r="BYE137" s="423"/>
      <c r="BYF137" s="423"/>
      <c r="BYG137" s="428"/>
      <c r="BYH137" s="429"/>
      <c r="BYI137" s="430"/>
      <c r="BYJ137" s="423"/>
      <c r="BYK137" s="428"/>
      <c r="BYL137" s="431"/>
      <c r="BYM137" s="425"/>
      <c r="BYN137" s="423"/>
      <c r="BYO137" s="424"/>
      <c r="BYP137" s="423"/>
      <c r="BYQ137" s="426"/>
      <c r="BYR137" s="432"/>
      <c r="BYS137" s="433"/>
      <c r="BYT137" s="433"/>
      <c r="BYU137" s="434"/>
      <c r="BYV137" s="434"/>
      <c r="BYW137" s="435"/>
      <c r="BYX137" s="425"/>
      <c r="BYY137" s="425"/>
      <c r="BYZ137" s="423"/>
      <c r="BZA137" s="424"/>
      <c r="BZB137" s="425"/>
      <c r="BZC137" s="425"/>
      <c r="BZD137" s="425"/>
      <c r="BZE137" s="423"/>
      <c r="BZF137" s="425"/>
      <c r="BZG137" s="426"/>
      <c r="BZH137" s="425"/>
      <c r="BZI137" s="425"/>
      <c r="BZJ137" s="423"/>
      <c r="BZK137" s="425"/>
      <c r="BZL137" s="426"/>
      <c r="BZM137" s="425"/>
      <c r="BZN137" s="425"/>
      <c r="BZO137" s="423"/>
      <c r="BZP137" s="425"/>
      <c r="BZQ137" s="426"/>
      <c r="BZR137" s="423"/>
      <c r="BZS137" s="423"/>
      <c r="BZT137" s="423"/>
      <c r="BZU137" s="423"/>
      <c r="BZV137" s="423"/>
      <c r="BZW137" s="425"/>
      <c r="BZX137" s="425"/>
      <c r="BZY137" s="423"/>
      <c r="BZZ137" s="424"/>
      <c r="CAA137" s="425"/>
      <c r="CAB137" s="425"/>
      <c r="CAC137" s="425"/>
      <c r="CAD137" s="423"/>
      <c r="CAE137" s="424"/>
      <c r="CAF137" s="425"/>
      <c r="CAG137" s="425"/>
      <c r="CAH137" s="425"/>
      <c r="CAI137" s="423"/>
      <c r="CAJ137" s="424"/>
      <c r="CAK137" s="425"/>
      <c r="CAL137" s="425"/>
      <c r="CAM137" s="425"/>
      <c r="CAN137" s="427"/>
      <c r="CAO137" s="424"/>
      <c r="CAP137" s="425"/>
      <c r="CAQ137" s="425"/>
      <c r="CAR137" s="424"/>
      <c r="CAS137" s="423"/>
      <c r="CAT137" s="424"/>
      <c r="CAU137" s="426"/>
      <c r="CAV137" s="423"/>
      <c r="CAW137" s="423"/>
      <c r="CAX137" s="423"/>
      <c r="CAY137" s="423"/>
      <c r="CAZ137" s="423"/>
      <c r="CBA137" s="425"/>
      <c r="CBB137" s="425"/>
      <c r="CBC137" s="423"/>
      <c r="CBD137" s="424"/>
      <c r="CBE137" s="425"/>
      <c r="CBF137" s="424"/>
      <c r="CBG137" s="423"/>
      <c r="CBH137" s="428"/>
      <c r="CBI137" s="423"/>
      <c r="CBJ137" s="423"/>
      <c r="CBK137" s="423"/>
      <c r="CBL137" s="423"/>
      <c r="CBM137" s="423"/>
      <c r="CBN137" s="429"/>
      <c r="CBO137" s="430"/>
      <c r="CBP137" s="423"/>
      <c r="CBQ137" s="423"/>
      <c r="CBR137" s="428"/>
      <c r="CBS137" s="429"/>
      <c r="CBT137" s="430"/>
      <c r="CBU137" s="423"/>
      <c r="CBV137" s="428"/>
      <c r="CBW137" s="431"/>
      <c r="CBX137" s="425"/>
      <c r="CBY137" s="423"/>
      <c r="CBZ137" s="424"/>
      <c r="CCA137" s="423"/>
      <c r="CCB137" s="426"/>
      <c r="CCC137" s="432"/>
      <c r="CCD137" s="433"/>
      <c r="CCE137" s="433"/>
      <c r="CCF137" s="434"/>
      <c r="CCG137" s="434"/>
      <c r="CCH137" s="435"/>
      <c r="CCI137" s="425"/>
      <c r="CCJ137" s="425"/>
      <c r="CCK137" s="423"/>
      <c r="CCL137" s="424"/>
      <c r="CCM137" s="425"/>
      <c r="CCN137" s="425"/>
      <c r="CCO137" s="425"/>
      <c r="CCP137" s="423"/>
      <c r="CCQ137" s="425"/>
      <c r="CCR137" s="426"/>
      <c r="CCS137" s="425"/>
      <c r="CCT137" s="425"/>
      <c r="CCU137" s="423"/>
      <c r="CCV137" s="425"/>
      <c r="CCW137" s="426"/>
      <c r="CCX137" s="425"/>
      <c r="CCY137" s="425"/>
      <c r="CCZ137" s="423"/>
      <c r="CDA137" s="425"/>
      <c r="CDB137" s="426"/>
      <c r="CDC137" s="423"/>
      <c r="CDD137" s="423"/>
      <c r="CDE137" s="423"/>
      <c r="CDF137" s="423"/>
      <c r="CDG137" s="423"/>
      <c r="CDH137" s="425"/>
      <c r="CDI137" s="425"/>
      <c r="CDJ137" s="423"/>
      <c r="CDK137" s="424"/>
      <c r="CDL137" s="425"/>
      <c r="CDM137" s="425"/>
      <c r="CDN137" s="425"/>
      <c r="CDO137" s="423"/>
      <c r="CDP137" s="424"/>
      <c r="CDQ137" s="425"/>
      <c r="CDR137" s="425"/>
      <c r="CDS137" s="425"/>
      <c r="CDT137" s="423"/>
      <c r="CDU137" s="424"/>
      <c r="CDV137" s="425"/>
      <c r="CDW137" s="425"/>
      <c r="CDX137" s="425"/>
      <c r="CDY137" s="427"/>
      <c r="CDZ137" s="424"/>
      <c r="CEA137" s="425"/>
      <c r="CEB137" s="425"/>
      <c r="CEC137" s="424"/>
      <c r="CED137" s="423"/>
      <c r="CEE137" s="424"/>
      <c r="CEF137" s="426"/>
      <c r="CEG137" s="423"/>
      <c r="CEH137" s="423"/>
      <c r="CEI137" s="423"/>
      <c r="CEJ137" s="423"/>
      <c r="CEK137" s="423"/>
      <c r="CEL137" s="425"/>
      <c r="CEM137" s="425"/>
      <c r="CEN137" s="423"/>
      <c r="CEO137" s="424"/>
      <c r="CEP137" s="425"/>
      <c r="CEQ137" s="424"/>
      <c r="CER137" s="423"/>
      <c r="CES137" s="428"/>
      <c r="CET137" s="423"/>
      <c r="CEU137" s="423"/>
      <c r="CEV137" s="423"/>
      <c r="CEW137" s="423"/>
      <c r="CEX137" s="423"/>
      <c r="CEY137" s="429"/>
      <c r="CEZ137" s="430"/>
      <c r="CFA137" s="423"/>
      <c r="CFB137" s="423"/>
      <c r="CFC137" s="428"/>
      <c r="CFD137" s="429"/>
      <c r="CFE137" s="430"/>
      <c r="CFF137" s="423"/>
      <c r="CFG137" s="428"/>
      <c r="CFH137" s="431"/>
      <c r="CFI137" s="425"/>
      <c r="CFJ137" s="423"/>
      <c r="CFK137" s="424"/>
      <c r="CFL137" s="423"/>
      <c r="CFM137" s="426"/>
      <c r="CFN137" s="432"/>
      <c r="CFO137" s="433"/>
      <c r="CFP137" s="433"/>
      <c r="CFQ137" s="434"/>
      <c r="CFR137" s="434"/>
      <c r="CFS137" s="435"/>
      <c r="CFT137" s="425"/>
      <c r="CFU137" s="425"/>
      <c r="CFV137" s="423"/>
      <c r="CFW137" s="424"/>
      <c r="CFX137" s="425"/>
      <c r="CFY137" s="425"/>
      <c r="CFZ137" s="425"/>
      <c r="CGA137" s="423"/>
      <c r="CGB137" s="425"/>
      <c r="CGC137" s="426"/>
      <c r="CGD137" s="425"/>
      <c r="CGE137" s="425"/>
      <c r="CGF137" s="423"/>
      <c r="CGG137" s="425"/>
      <c r="CGH137" s="426"/>
      <c r="CGI137" s="425"/>
      <c r="CGJ137" s="425"/>
      <c r="CGK137" s="423"/>
      <c r="CGL137" s="425"/>
      <c r="CGM137" s="426"/>
      <c r="CGN137" s="423"/>
      <c r="CGO137" s="423"/>
      <c r="CGP137" s="423"/>
      <c r="CGQ137" s="423"/>
      <c r="CGR137" s="423"/>
      <c r="CGS137" s="425"/>
      <c r="CGT137" s="425"/>
      <c r="CGU137" s="423"/>
      <c r="CGV137" s="424"/>
      <c r="CGW137" s="425"/>
      <c r="CGX137" s="425"/>
      <c r="CGY137" s="425"/>
      <c r="CGZ137" s="423"/>
      <c r="CHA137" s="424"/>
      <c r="CHB137" s="425"/>
      <c r="CHC137" s="425"/>
      <c r="CHD137" s="425"/>
      <c r="CHE137" s="423"/>
      <c r="CHF137" s="424"/>
      <c r="CHG137" s="425"/>
      <c r="CHH137" s="425"/>
      <c r="CHI137" s="425"/>
      <c r="CHJ137" s="427"/>
      <c r="CHK137" s="424"/>
      <c r="CHL137" s="425"/>
      <c r="CHM137" s="425"/>
      <c r="CHN137" s="424"/>
      <c r="CHO137" s="423"/>
      <c r="CHP137" s="424"/>
      <c r="CHQ137" s="426"/>
      <c r="CHR137" s="423"/>
      <c r="CHS137" s="423"/>
      <c r="CHT137" s="423"/>
      <c r="CHU137" s="423"/>
      <c r="CHV137" s="423"/>
      <c r="CHW137" s="425"/>
      <c r="CHX137" s="425"/>
      <c r="CHY137" s="423"/>
      <c r="CHZ137" s="424"/>
      <c r="CIA137" s="425"/>
      <c r="CIB137" s="424"/>
      <c r="CIC137" s="423"/>
      <c r="CID137" s="428"/>
      <c r="CIE137" s="423"/>
      <c r="CIF137" s="423"/>
      <c r="CIG137" s="423"/>
      <c r="CIH137" s="423"/>
      <c r="CII137" s="423"/>
      <c r="CIJ137" s="429"/>
      <c r="CIK137" s="430"/>
      <c r="CIL137" s="423"/>
      <c r="CIM137" s="423"/>
      <c r="CIN137" s="428"/>
      <c r="CIO137" s="429"/>
      <c r="CIP137" s="430"/>
      <c r="CIQ137" s="423"/>
      <c r="CIR137" s="428"/>
      <c r="CIS137" s="431"/>
      <c r="CIT137" s="425"/>
      <c r="CIU137" s="423"/>
      <c r="CIV137" s="424"/>
      <c r="CIW137" s="423"/>
      <c r="CIX137" s="426"/>
      <c r="CIY137" s="432"/>
      <c r="CIZ137" s="433"/>
      <c r="CJA137" s="433"/>
      <c r="CJB137" s="434"/>
      <c r="CJC137" s="434"/>
      <c r="CJD137" s="435"/>
      <c r="CJE137" s="425"/>
      <c r="CJF137" s="425"/>
      <c r="CJG137" s="423"/>
      <c r="CJH137" s="424"/>
      <c r="CJI137" s="425"/>
      <c r="CJJ137" s="425"/>
      <c r="CJK137" s="425"/>
      <c r="CJL137" s="423"/>
      <c r="CJM137" s="425"/>
      <c r="CJN137" s="426"/>
      <c r="CJO137" s="425"/>
      <c r="CJP137" s="425"/>
      <c r="CJQ137" s="423"/>
      <c r="CJR137" s="425"/>
      <c r="CJS137" s="426"/>
      <c r="CJT137" s="425"/>
      <c r="CJU137" s="425"/>
      <c r="CJV137" s="423"/>
      <c r="CJW137" s="425"/>
      <c r="CJX137" s="426"/>
      <c r="CJY137" s="423"/>
      <c r="CJZ137" s="423"/>
      <c r="CKA137" s="423"/>
      <c r="CKB137" s="423"/>
      <c r="CKC137" s="423"/>
      <c r="CKD137" s="425"/>
      <c r="CKE137" s="425"/>
      <c r="CKF137" s="423"/>
      <c r="CKG137" s="424"/>
      <c r="CKH137" s="425"/>
      <c r="CKI137" s="425"/>
      <c r="CKJ137" s="425"/>
      <c r="CKK137" s="423"/>
      <c r="CKL137" s="424"/>
      <c r="CKM137" s="425"/>
      <c r="CKN137" s="425"/>
      <c r="CKO137" s="425"/>
      <c r="CKP137" s="423"/>
      <c r="CKQ137" s="424"/>
      <c r="CKR137" s="425"/>
      <c r="CKS137" s="425"/>
      <c r="CKT137" s="425"/>
      <c r="CKU137" s="427"/>
      <c r="CKV137" s="424"/>
      <c r="CKW137" s="425"/>
      <c r="CKX137" s="425"/>
      <c r="CKY137" s="424"/>
      <c r="CKZ137" s="423"/>
      <c r="CLA137" s="424"/>
      <c r="CLB137" s="426"/>
      <c r="CLC137" s="423"/>
      <c r="CLD137" s="423"/>
      <c r="CLE137" s="423"/>
      <c r="CLF137" s="423"/>
      <c r="CLG137" s="423"/>
      <c r="CLH137" s="425"/>
      <c r="CLI137" s="425"/>
      <c r="CLJ137" s="423"/>
      <c r="CLK137" s="424"/>
      <c r="CLL137" s="425"/>
      <c r="CLM137" s="424"/>
      <c r="CLN137" s="423"/>
      <c r="CLO137" s="428"/>
      <c r="CLP137" s="423"/>
      <c r="CLQ137" s="423"/>
      <c r="CLR137" s="423"/>
      <c r="CLS137" s="423"/>
      <c r="CLT137" s="423"/>
      <c r="CLU137" s="429"/>
      <c r="CLV137" s="430"/>
      <c r="CLW137" s="423"/>
      <c r="CLX137" s="423"/>
      <c r="CLY137" s="428"/>
      <c r="CLZ137" s="429"/>
      <c r="CMA137" s="430"/>
      <c r="CMB137" s="423"/>
      <c r="CMC137" s="428"/>
      <c r="CMD137" s="431"/>
      <c r="CME137" s="425"/>
      <c r="CMF137" s="423"/>
      <c r="CMG137" s="424"/>
      <c r="CMH137" s="423"/>
      <c r="CMI137" s="426"/>
      <c r="CMJ137" s="432"/>
      <c r="CMK137" s="433"/>
      <c r="CML137" s="433"/>
      <c r="CMM137" s="434"/>
      <c r="CMN137" s="434"/>
      <c r="CMO137" s="435"/>
      <c r="CMP137" s="425"/>
      <c r="CMQ137" s="425"/>
      <c r="CMR137" s="423"/>
      <c r="CMS137" s="424"/>
      <c r="CMT137" s="425"/>
      <c r="CMU137" s="425"/>
      <c r="CMV137" s="425"/>
      <c r="CMW137" s="423"/>
      <c r="CMX137" s="425"/>
      <c r="CMY137" s="426"/>
      <c r="CMZ137" s="425"/>
      <c r="CNA137" s="425"/>
      <c r="CNB137" s="423"/>
      <c r="CNC137" s="425"/>
      <c r="CND137" s="426"/>
      <c r="CNE137" s="425"/>
      <c r="CNF137" s="425"/>
      <c r="CNG137" s="423"/>
      <c r="CNH137" s="425"/>
      <c r="CNI137" s="426"/>
      <c r="CNJ137" s="423"/>
      <c r="CNK137" s="423"/>
      <c r="CNL137" s="423"/>
      <c r="CNM137" s="423"/>
      <c r="CNN137" s="423"/>
      <c r="CNO137" s="425"/>
      <c r="CNP137" s="425"/>
      <c r="CNQ137" s="423"/>
      <c r="CNR137" s="424"/>
      <c r="CNS137" s="425"/>
      <c r="CNT137" s="425"/>
      <c r="CNU137" s="425"/>
      <c r="CNV137" s="423"/>
      <c r="CNW137" s="424"/>
      <c r="CNX137" s="425"/>
      <c r="CNY137" s="425"/>
      <c r="CNZ137" s="425"/>
      <c r="COA137" s="423"/>
      <c r="COB137" s="424"/>
      <c r="COC137" s="425"/>
      <c r="COD137" s="425"/>
      <c r="COE137" s="425"/>
      <c r="COF137" s="427"/>
      <c r="COG137" s="424"/>
      <c r="COH137" s="425"/>
      <c r="COI137" s="425"/>
      <c r="COJ137" s="424"/>
      <c r="COK137" s="423"/>
      <c r="COL137" s="424"/>
      <c r="COM137" s="426"/>
      <c r="CON137" s="423"/>
      <c r="COO137" s="423"/>
      <c r="COP137" s="423"/>
      <c r="COQ137" s="423"/>
      <c r="COR137" s="423"/>
      <c r="COS137" s="425"/>
      <c r="COT137" s="425"/>
      <c r="COU137" s="423"/>
      <c r="COV137" s="424"/>
      <c r="COW137" s="425"/>
      <c r="COX137" s="424"/>
      <c r="COY137" s="423"/>
      <c r="COZ137" s="428"/>
      <c r="CPA137" s="423"/>
      <c r="CPB137" s="423"/>
      <c r="CPC137" s="423"/>
      <c r="CPD137" s="423"/>
      <c r="CPE137" s="423"/>
      <c r="CPF137" s="429"/>
      <c r="CPG137" s="430"/>
      <c r="CPH137" s="423"/>
      <c r="CPI137" s="423"/>
      <c r="CPJ137" s="428"/>
      <c r="CPK137" s="429"/>
      <c r="XAL137" s="172"/>
      <c r="XAM137" s="172"/>
      <c r="XAN137" s="172"/>
      <c r="XAO137" s="172"/>
      <c r="XAP137" s="172"/>
      <c r="XAQ137" s="172"/>
      <c r="XAR137" s="172"/>
      <c r="XAS137" s="172"/>
      <c r="XAT137" s="172"/>
      <c r="XAU137" s="172"/>
      <c r="XAV137" s="164"/>
      <c r="XAW137" s="164"/>
      <c r="XAX137" s="164"/>
      <c r="XAY137" s="164"/>
      <c r="XAZ137" s="164"/>
      <c r="XBA137" s="164"/>
      <c r="XBB137" s="164"/>
      <c r="XBC137" s="164"/>
      <c r="XBD137" s="164"/>
      <c r="XBE137" s="164"/>
      <c r="XBF137" s="164"/>
      <c r="XBG137" s="164"/>
      <c r="XBH137" s="164"/>
      <c r="XBI137" s="164"/>
      <c r="XBJ137" s="164"/>
      <c r="XBK137" s="164"/>
      <c r="XBL137" s="164"/>
      <c r="XBM137" s="164"/>
      <c r="XBN137" s="164"/>
      <c r="XBO137" s="164"/>
      <c r="XBP137" s="164"/>
    </row>
    <row r="138" s="159" customFormat="1" ht="16.95" spans="1:16292">
      <c r="A138" s="596" t="s">
        <v>135</v>
      </c>
      <c r="B138" s="597">
        <v>5495.79419999</v>
      </c>
      <c r="C138" s="598">
        <v>2401.6015711</v>
      </c>
      <c r="D138" s="598">
        <v>7825.29317203</v>
      </c>
      <c r="E138" s="598">
        <v>8168.76992262</v>
      </c>
      <c r="F138" s="598">
        <v>8224.59786796</v>
      </c>
      <c r="G138" s="598">
        <v>8124.13873826</v>
      </c>
      <c r="H138" s="742">
        <f>SUM(B138:G138)</f>
        <v>40240.19547196</v>
      </c>
      <c r="I138" s="597">
        <v>431.60484544</v>
      </c>
      <c r="J138" s="598">
        <v>-175.075734656597</v>
      </c>
      <c r="K138" s="745">
        <v>609.598943459757</v>
      </c>
      <c r="L138" s="607">
        <v>633.342713866522</v>
      </c>
      <c r="M138" s="607">
        <v>581.272907137815</v>
      </c>
      <c r="N138" s="607">
        <v>394.628239622503</v>
      </c>
      <c r="O138" s="746">
        <f>SUM(I138:N138)</f>
        <v>2475.37191487</v>
      </c>
      <c r="XAL138" s="172"/>
      <c r="XAM138" s="172"/>
      <c r="XAN138" s="172"/>
      <c r="XAO138" s="172"/>
      <c r="XAP138" s="172"/>
      <c r="XAQ138" s="172"/>
      <c r="XAR138" s="172"/>
      <c r="XAS138" s="172"/>
      <c r="XAT138" s="172"/>
      <c r="XAU138" s="172"/>
      <c r="XAV138" s="164"/>
      <c r="XAW138" s="164"/>
      <c r="XAX138" s="164"/>
      <c r="XAY138" s="164"/>
      <c r="XAZ138" s="164"/>
      <c r="XBA138" s="164"/>
      <c r="XBB138" s="164"/>
      <c r="XBC138" s="164"/>
      <c r="XBD138" s="164"/>
      <c r="XBE138" s="164"/>
      <c r="XBF138" s="164"/>
      <c r="XBG138" s="164"/>
      <c r="XBH138" s="164"/>
      <c r="XBI138" s="164"/>
      <c r="XBJ138" s="164"/>
      <c r="XBK138" s="164"/>
      <c r="XBL138" s="164"/>
      <c r="XBM138" s="164"/>
      <c r="XBN138" s="164"/>
      <c r="XBO138" s="164"/>
      <c r="XBP138" s="164"/>
    </row>
    <row r="139" s="159" customFormat="1" ht="16.95" spans="1:16292">
      <c r="A139" s="329" t="s">
        <v>136</v>
      </c>
      <c r="B139" s="330">
        <v>7052.50908396</v>
      </c>
      <c r="C139" s="331">
        <v>3332.39855755</v>
      </c>
      <c r="D139" s="331">
        <v>9392.82691776</v>
      </c>
      <c r="E139" s="331">
        <v>9531.2351862</v>
      </c>
      <c r="F139" s="331">
        <v>9595.41673885</v>
      </c>
      <c r="G139" s="331">
        <v>9632.82400179</v>
      </c>
      <c r="H139" s="333">
        <f>SUM(B139:G139)</f>
        <v>48537.21048611</v>
      </c>
      <c r="I139" s="330">
        <v>664.01157245</v>
      </c>
      <c r="J139" s="331">
        <v>-253.529961836597</v>
      </c>
      <c r="K139" s="747">
        <v>720.065502729757</v>
      </c>
      <c r="L139" s="608">
        <v>710.347542616522</v>
      </c>
      <c r="M139" s="608">
        <v>636.472084697815</v>
      </c>
      <c r="N139" s="608">
        <v>81.7425877925029</v>
      </c>
      <c r="O139" s="748">
        <f>SUM(I139:N139)</f>
        <v>2559.10932845</v>
      </c>
      <c r="XAL139" s="172"/>
      <c r="XAM139" s="172"/>
      <c r="XAN139" s="172"/>
      <c r="XAO139" s="172"/>
      <c r="XAP139" s="172"/>
      <c r="XAQ139" s="172"/>
      <c r="XAR139" s="172"/>
      <c r="XAS139" s="172"/>
      <c r="XAT139" s="172"/>
      <c r="XAU139" s="172"/>
      <c r="XAV139" s="164"/>
      <c r="XAW139" s="164"/>
      <c r="XAX139" s="164"/>
      <c r="XAY139" s="164"/>
      <c r="XAZ139" s="164"/>
      <c r="XBA139" s="164"/>
      <c r="XBB139" s="164"/>
      <c r="XBC139" s="164"/>
      <c r="XBD139" s="164"/>
      <c r="XBE139" s="164"/>
      <c r="XBF139" s="164"/>
      <c r="XBG139" s="164"/>
      <c r="XBH139" s="164"/>
      <c r="XBI139" s="164"/>
      <c r="XBJ139" s="164"/>
      <c r="XBK139" s="164"/>
      <c r="XBL139" s="164"/>
      <c r="XBM139" s="164"/>
      <c r="XBN139" s="164"/>
      <c r="XBO139" s="164"/>
      <c r="XBP139" s="164"/>
    </row>
    <row r="140" s="159" customFormat="1" spans="1:15">
      <c r="A140" s="334"/>
      <c r="B140" s="334"/>
      <c r="C140" s="602"/>
      <c r="D140" s="498"/>
      <c r="E140" s="743"/>
      <c r="F140" s="337"/>
      <c r="G140" s="334"/>
      <c r="H140" s="334"/>
      <c r="I140" s="334"/>
      <c r="J140" s="334"/>
      <c r="K140" s="609"/>
      <c r="L140" s="366"/>
      <c r="M140" s="366"/>
      <c r="N140" s="334"/>
      <c r="O140" s="219"/>
    </row>
    <row r="141" s="165" customFormat="1" spans="1:15">
      <c r="A141" s="617"/>
      <c r="B141" s="602"/>
      <c r="C141" s="602"/>
      <c r="D141" s="618"/>
      <c r="E141" s="602"/>
      <c r="F141" s="602"/>
      <c r="G141" s="602"/>
      <c r="H141" s="744"/>
      <c r="I141" s="618"/>
      <c r="J141" s="618"/>
      <c r="K141" s="618"/>
      <c r="L141" s="619"/>
      <c r="M141" s="619"/>
      <c r="N141" s="617"/>
      <c r="O141" s="749"/>
    </row>
    <row r="142" s="159" customFormat="1" spans="8:16292">
      <c r="H142" s="219"/>
      <c r="L142" s="169"/>
      <c r="M142" s="169"/>
      <c r="O142" s="219"/>
      <c r="XAL142" s="172"/>
      <c r="XAM142" s="172"/>
      <c r="XAN142" s="172"/>
      <c r="XAO142" s="172"/>
      <c r="XAP142" s="172"/>
      <c r="XAQ142" s="172"/>
      <c r="XAR142" s="172"/>
      <c r="XAS142" s="172"/>
      <c r="XAT142" s="172"/>
      <c r="XAU142" s="172"/>
      <c r="XAV142" s="164"/>
      <c r="XAW142" s="164"/>
      <c r="XAX142" s="164"/>
      <c r="XAY142" s="164"/>
      <c r="XAZ142" s="164"/>
      <c r="XBA142" s="164"/>
      <c r="XBB142" s="164"/>
      <c r="XBC142" s="164"/>
      <c r="XBD142" s="164"/>
      <c r="XBE142" s="164"/>
      <c r="XBF142" s="164"/>
      <c r="XBG142" s="164"/>
      <c r="XBH142" s="164"/>
      <c r="XBI142" s="164"/>
      <c r="XBJ142" s="164"/>
      <c r="XBK142" s="164"/>
      <c r="XBL142" s="164"/>
      <c r="XBM142" s="164"/>
      <c r="XBN142" s="164"/>
      <c r="XBO142" s="164"/>
      <c r="XBP142" s="164"/>
    </row>
    <row r="143" s="159" customFormat="1" spans="1:16292">
      <c r="A143" s="172"/>
      <c r="B143" s="172"/>
      <c r="C143" s="172"/>
      <c r="D143" s="172"/>
      <c r="E143" s="172"/>
      <c r="F143" s="172"/>
      <c r="G143" s="172"/>
      <c r="H143" s="219"/>
      <c r="L143" s="169"/>
      <c r="M143" s="169"/>
      <c r="O143" s="219"/>
      <c r="XAL143" s="172"/>
      <c r="XAM143" s="172"/>
      <c r="XAN143" s="172"/>
      <c r="XAO143" s="172"/>
      <c r="XAP143" s="172"/>
      <c r="XAQ143" s="172"/>
      <c r="XAR143" s="172"/>
      <c r="XAS143" s="172"/>
      <c r="XAT143" s="172"/>
      <c r="XAU143" s="172"/>
      <c r="XAV143" s="164"/>
      <c r="XAW143" s="164"/>
      <c r="XAX143" s="164"/>
      <c r="XAY143" s="164"/>
      <c r="XAZ143" s="164"/>
      <c r="XBA143" s="164"/>
      <c r="XBB143" s="164"/>
      <c r="XBC143" s="164"/>
      <c r="XBD143" s="164"/>
      <c r="XBE143" s="164"/>
      <c r="XBF143" s="164"/>
      <c r="XBG143" s="164"/>
      <c r="XBH143" s="164"/>
      <c r="XBI143" s="164"/>
      <c r="XBJ143" s="164"/>
      <c r="XBK143" s="164"/>
      <c r="XBL143" s="164"/>
      <c r="XBM143" s="164"/>
      <c r="XBN143" s="164"/>
      <c r="XBO143" s="164"/>
      <c r="XBP143" s="164"/>
    </row>
    <row r="144" s="159" customFormat="1" spans="1:16292">
      <c r="A144" s="172"/>
      <c r="B144" s="172"/>
      <c r="C144" s="172"/>
      <c r="D144" s="172"/>
      <c r="E144" s="172"/>
      <c r="F144" s="172"/>
      <c r="G144" s="172"/>
      <c r="H144" s="219"/>
      <c r="L144" s="169"/>
      <c r="M144" s="169"/>
      <c r="O144" s="219"/>
      <c r="XAL144" s="172"/>
      <c r="XAM144" s="172"/>
      <c r="XAN144" s="172"/>
      <c r="XAO144" s="172"/>
      <c r="XAP144" s="172"/>
      <c r="XAQ144" s="172"/>
      <c r="XAR144" s="172"/>
      <c r="XAS144" s="172"/>
      <c r="XAT144" s="172"/>
      <c r="XAU144" s="172"/>
      <c r="XAV144" s="164"/>
      <c r="XAW144" s="164"/>
      <c r="XAX144" s="164"/>
      <c r="XAY144" s="164"/>
      <c r="XAZ144" s="164"/>
      <c r="XBA144" s="164"/>
      <c r="XBB144" s="164"/>
      <c r="XBC144" s="164"/>
      <c r="XBD144" s="164"/>
      <c r="XBE144" s="164"/>
      <c r="XBF144" s="164"/>
      <c r="XBG144" s="164"/>
      <c r="XBH144" s="164"/>
      <c r="XBI144" s="164"/>
      <c r="XBJ144" s="164"/>
      <c r="XBK144" s="164"/>
      <c r="XBL144" s="164"/>
      <c r="XBM144" s="164"/>
      <c r="XBN144" s="164"/>
      <c r="XBO144" s="164"/>
      <c r="XBP144" s="164"/>
    </row>
    <row r="145" s="159" customFormat="1" spans="1:16292">
      <c r="A145" s="172"/>
      <c r="B145" s="172"/>
      <c r="C145" s="172"/>
      <c r="D145" s="172"/>
      <c r="E145" s="172"/>
      <c r="F145" s="172"/>
      <c r="G145" s="172"/>
      <c r="H145" s="219"/>
      <c r="L145" s="169"/>
      <c r="M145" s="169"/>
      <c r="O145" s="219"/>
      <c r="XAL145" s="172"/>
      <c r="XAM145" s="172"/>
      <c r="XAN145" s="172"/>
      <c r="XAO145" s="172"/>
      <c r="XAP145" s="172"/>
      <c r="XAQ145" s="172"/>
      <c r="XAR145" s="172"/>
      <c r="XAS145" s="172"/>
      <c r="XAT145" s="172"/>
      <c r="XAU145" s="172"/>
      <c r="XAV145" s="164"/>
      <c r="XAW145" s="164"/>
      <c r="XAX145" s="164"/>
      <c r="XAY145" s="164"/>
      <c r="XAZ145" s="164"/>
      <c r="XBA145" s="164"/>
      <c r="XBB145" s="164"/>
      <c r="XBC145" s="164"/>
      <c r="XBD145" s="164"/>
      <c r="XBE145" s="164"/>
      <c r="XBF145" s="164"/>
      <c r="XBG145" s="164"/>
      <c r="XBH145" s="164"/>
      <c r="XBI145" s="164"/>
      <c r="XBJ145" s="164"/>
      <c r="XBK145" s="164"/>
      <c r="XBL145" s="164"/>
      <c r="XBM145" s="164"/>
      <c r="XBN145" s="164"/>
      <c r="XBO145" s="164"/>
      <c r="XBP145" s="164"/>
    </row>
    <row r="173" s="159" customFormat="1" spans="2:16292">
      <c r="B173" s="175"/>
      <c r="C173" s="175"/>
      <c r="D173" s="175"/>
      <c r="H173" s="219"/>
      <c r="L173" s="169"/>
      <c r="M173" s="169"/>
      <c r="O173" s="219"/>
      <c r="XAL173" s="172"/>
      <c r="XAM173" s="172"/>
      <c r="XAN173" s="172"/>
      <c r="XAO173" s="172"/>
      <c r="XAP173" s="172"/>
      <c r="XAQ173" s="172"/>
      <c r="XAR173" s="172"/>
      <c r="XAS173" s="172"/>
      <c r="XAT173" s="172"/>
      <c r="XAU173" s="172"/>
      <c r="XAV173" s="164"/>
      <c r="XAW173" s="164"/>
      <c r="XAX173" s="164"/>
      <c r="XAY173" s="164"/>
      <c r="XAZ173" s="164"/>
      <c r="XBA173" s="164"/>
      <c r="XBB173" s="164"/>
      <c r="XBC173" s="164"/>
      <c r="XBD173" s="164"/>
      <c r="XBE173" s="164"/>
      <c r="XBF173" s="164"/>
      <c r="XBG173" s="164"/>
      <c r="XBH173" s="164"/>
      <c r="XBI173" s="164"/>
      <c r="XBJ173" s="164"/>
      <c r="XBK173" s="164"/>
      <c r="XBL173" s="164"/>
      <c r="XBM173" s="164"/>
      <c r="XBN173" s="164"/>
      <c r="XBO173" s="164"/>
      <c r="XBP173" s="164"/>
    </row>
    <row r="174" s="159" customFormat="1" spans="2:16292">
      <c r="B174" s="175"/>
      <c r="C174" s="175"/>
      <c r="D174" s="175"/>
      <c r="H174" s="219"/>
      <c r="L174" s="169"/>
      <c r="M174" s="169"/>
      <c r="O174" s="219"/>
      <c r="XAL174" s="172"/>
      <c r="XAM174" s="172"/>
      <c r="XAN174" s="172"/>
      <c r="XAO174" s="172"/>
      <c r="XAP174" s="172"/>
      <c r="XAQ174" s="172"/>
      <c r="XAR174" s="172"/>
      <c r="XAS174" s="172"/>
      <c r="XAT174" s="172"/>
      <c r="XAU174" s="172"/>
      <c r="XAV174" s="164"/>
      <c r="XAW174" s="164"/>
      <c r="XAX174" s="164"/>
      <c r="XAY174" s="164"/>
      <c r="XAZ174" s="164"/>
      <c r="XBA174" s="164"/>
      <c r="XBB174" s="164"/>
      <c r="XBC174" s="164"/>
      <c r="XBD174" s="164"/>
      <c r="XBE174" s="164"/>
      <c r="XBF174" s="164"/>
      <c r="XBG174" s="164"/>
      <c r="XBH174" s="164"/>
      <c r="XBI174" s="164"/>
      <c r="XBJ174" s="164"/>
      <c r="XBK174" s="164"/>
      <c r="XBL174" s="164"/>
      <c r="XBM174" s="164"/>
      <c r="XBN174" s="164"/>
      <c r="XBO174" s="164"/>
      <c r="XBP174" s="164"/>
    </row>
    <row r="175" s="159" customFormat="1" spans="2:16292">
      <c r="B175" s="175"/>
      <c r="C175" s="175"/>
      <c r="D175" s="175"/>
      <c r="H175" s="219"/>
      <c r="L175" s="169"/>
      <c r="M175" s="169"/>
      <c r="O175" s="219"/>
      <c r="XAL175" s="172"/>
      <c r="XAM175" s="172"/>
      <c r="XAN175" s="172"/>
      <c r="XAO175" s="172"/>
      <c r="XAP175" s="172"/>
      <c r="XAQ175" s="172"/>
      <c r="XAR175" s="172"/>
      <c r="XAS175" s="172"/>
      <c r="XAT175" s="172"/>
      <c r="XAU175" s="172"/>
      <c r="XAV175" s="164"/>
      <c r="XAW175" s="164"/>
      <c r="XAX175" s="164"/>
      <c r="XAY175" s="164"/>
      <c r="XAZ175" s="164"/>
      <c r="XBA175" s="164"/>
      <c r="XBB175" s="164"/>
      <c r="XBC175" s="164"/>
      <c r="XBD175" s="164"/>
      <c r="XBE175" s="164"/>
      <c r="XBF175" s="164"/>
      <c r="XBG175" s="164"/>
      <c r="XBH175" s="164"/>
      <c r="XBI175" s="164"/>
      <c r="XBJ175" s="164"/>
      <c r="XBK175" s="164"/>
      <c r="XBL175" s="164"/>
      <c r="XBM175" s="164"/>
      <c r="XBN175" s="164"/>
      <c r="XBO175" s="164"/>
      <c r="XBP175" s="164"/>
    </row>
    <row r="176" s="159" customFormat="1" spans="2:16292">
      <c r="B176" s="175"/>
      <c r="C176" s="175"/>
      <c r="D176" s="175"/>
      <c r="H176" s="219"/>
      <c r="L176" s="169"/>
      <c r="M176" s="169"/>
      <c r="O176" s="219"/>
      <c r="XAL176" s="172"/>
      <c r="XAM176" s="172"/>
      <c r="XAN176" s="172"/>
      <c r="XAO176" s="172"/>
      <c r="XAP176" s="172"/>
      <c r="XAQ176" s="172"/>
      <c r="XAR176" s="172"/>
      <c r="XAS176" s="172"/>
      <c r="XAT176" s="172"/>
      <c r="XAU176" s="172"/>
      <c r="XAV176" s="164"/>
      <c r="XAW176" s="164"/>
      <c r="XAX176" s="164"/>
      <c r="XAY176" s="164"/>
      <c r="XAZ176" s="164"/>
      <c r="XBA176" s="164"/>
      <c r="XBB176" s="164"/>
      <c r="XBC176" s="164"/>
      <c r="XBD176" s="164"/>
      <c r="XBE176" s="164"/>
      <c r="XBF176" s="164"/>
      <c r="XBG176" s="164"/>
      <c r="XBH176" s="164"/>
      <c r="XBI176" s="164"/>
      <c r="XBJ176" s="164"/>
      <c r="XBK176" s="164"/>
      <c r="XBL176" s="164"/>
      <c r="XBM176" s="164"/>
      <c r="XBN176" s="164"/>
      <c r="XBO176" s="164"/>
      <c r="XBP176" s="164"/>
    </row>
    <row r="177" s="159" customFormat="1" spans="2:16292">
      <c r="B177" s="175"/>
      <c r="C177" s="175"/>
      <c r="D177" s="175"/>
      <c r="H177" s="219"/>
      <c r="L177" s="169"/>
      <c r="M177" s="169"/>
      <c r="O177" s="219"/>
      <c r="XAL177" s="172"/>
      <c r="XAM177" s="172"/>
      <c r="XAN177" s="172"/>
      <c r="XAO177" s="172"/>
      <c r="XAP177" s="172"/>
      <c r="XAQ177" s="172"/>
      <c r="XAR177" s="172"/>
      <c r="XAS177" s="172"/>
      <c r="XAT177" s="172"/>
      <c r="XAU177" s="172"/>
      <c r="XAV177" s="164"/>
      <c r="XAW177" s="164"/>
      <c r="XAX177" s="164"/>
      <c r="XAY177" s="164"/>
      <c r="XAZ177" s="164"/>
      <c r="XBA177" s="164"/>
      <c r="XBB177" s="164"/>
      <c r="XBC177" s="164"/>
      <c r="XBD177" s="164"/>
      <c r="XBE177" s="164"/>
      <c r="XBF177" s="164"/>
      <c r="XBG177" s="164"/>
      <c r="XBH177" s="164"/>
      <c r="XBI177" s="164"/>
      <c r="XBJ177" s="164"/>
      <c r="XBK177" s="164"/>
      <c r="XBL177" s="164"/>
      <c r="XBM177" s="164"/>
      <c r="XBN177" s="164"/>
      <c r="XBO177" s="164"/>
      <c r="XBP177" s="164"/>
    </row>
    <row r="178" s="159" customFormat="1" spans="2:16292">
      <c r="B178" s="175"/>
      <c r="C178" s="175"/>
      <c r="D178" s="175"/>
      <c r="H178" s="219"/>
      <c r="L178" s="169"/>
      <c r="M178" s="169"/>
      <c r="O178" s="219"/>
      <c r="XAL178" s="172"/>
      <c r="XAM178" s="172"/>
      <c r="XAN178" s="172"/>
      <c r="XAO178" s="172"/>
      <c r="XAP178" s="172"/>
      <c r="XAQ178" s="172"/>
      <c r="XAR178" s="172"/>
      <c r="XAS178" s="172"/>
      <c r="XAT178" s="172"/>
      <c r="XAU178" s="172"/>
      <c r="XAV178" s="164"/>
      <c r="XAW178" s="164"/>
      <c r="XAX178" s="164"/>
      <c r="XAY178" s="164"/>
      <c r="XAZ178" s="164"/>
      <c r="XBA178" s="164"/>
      <c r="XBB178" s="164"/>
      <c r="XBC178" s="164"/>
      <c r="XBD178" s="164"/>
      <c r="XBE178" s="164"/>
      <c r="XBF178" s="164"/>
      <c r="XBG178" s="164"/>
      <c r="XBH178" s="164"/>
      <c r="XBI178" s="164"/>
      <c r="XBJ178" s="164"/>
      <c r="XBK178" s="164"/>
      <c r="XBL178" s="164"/>
      <c r="XBM178" s="164"/>
      <c r="XBN178" s="164"/>
      <c r="XBO178" s="164"/>
      <c r="XBP178" s="164"/>
    </row>
    <row r="179" s="159" customFormat="1" spans="2:16292">
      <c r="B179" s="175"/>
      <c r="C179" s="175"/>
      <c r="D179" s="175"/>
      <c r="H179" s="219"/>
      <c r="L179" s="169"/>
      <c r="M179" s="169"/>
      <c r="O179" s="219"/>
      <c r="XAL179" s="172"/>
      <c r="XAM179" s="172"/>
      <c r="XAN179" s="172"/>
      <c r="XAO179" s="172"/>
      <c r="XAP179" s="172"/>
      <c r="XAQ179" s="172"/>
      <c r="XAR179" s="172"/>
      <c r="XAS179" s="172"/>
      <c r="XAT179" s="172"/>
      <c r="XAU179" s="172"/>
      <c r="XAV179" s="164"/>
      <c r="XAW179" s="164"/>
      <c r="XAX179" s="164"/>
      <c r="XAY179" s="164"/>
      <c r="XAZ179" s="164"/>
      <c r="XBA179" s="164"/>
      <c r="XBB179" s="164"/>
      <c r="XBC179" s="164"/>
      <c r="XBD179" s="164"/>
      <c r="XBE179" s="164"/>
      <c r="XBF179" s="164"/>
      <c r="XBG179" s="164"/>
      <c r="XBH179" s="164"/>
      <c r="XBI179" s="164"/>
      <c r="XBJ179" s="164"/>
      <c r="XBK179" s="164"/>
      <c r="XBL179" s="164"/>
      <c r="XBM179" s="164"/>
      <c r="XBN179" s="164"/>
      <c r="XBO179" s="164"/>
      <c r="XBP179" s="164"/>
    </row>
    <row r="181" s="159" customFormat="1" spans="2:16292">
      <c r="B181" s="436"/>
      <c r="H181" s="219"/>
      <c r="L181" s="169"/>
      <c r="M181" s="169"/>
      <c r="O181" s="219"/>
      <c r="XAL181" s="172"/>
      <c r="XAM181" s="172"/>
      <c r="XAN181" s="172"/>
      <c r="XAO181" s="172"/>
      <c r="XAP181" s="172"/>
      <c r="XAQ181" s="172"/>
      <c r="XAR181" s="172"/>
      <c r="XAS181" s="172"/>
      <c r="XAT181" s="172"/>
      <c r="XAU181" s="172"/>
      <c r="XAV181" s="164"/>
      <c r="XAW181" s="164"/>
      <c r="XAX181" s="164"/>
      <c r="XAY181" s="164"/>
      <c r="XAZ181" s="164"/>
      <c r="XBA181" s="164"/>
      <c r="XBB181" s="164"/>
      <c r="XBC181" s="164"/>
      <c r="XBD181" s="164"/>
      <c r="XBE181" s="164"/>
      <c r="XBF181" s="164"/>
      <c r="XBG181" s="164"/>
      <c r="XBH181" s="164"/>
      <c r="XBI181" s="164"/>
      <c r="XBJ181" s="164"/>
      <c r="XBK181" s="164"/>
      <c r="XBL181" s="164"/>
      <c r="XBM181" s="164"/>
      <c r="XBN181" s="164"/>
      <c r="XBO181" s="164"/>
      <c r="XBP181" s="164"/>
    </row>
    <row r="185" s="159" customFormat="1" spans="2:16292">
      <c r="B185" s="436"/>
      <c r="H185" s="219"/>
      <c r="L185" s="169"/>
      <c r="M185" s="169"/>
      <c r="O185" s="219"/>
      <c r="XAL185" s="172"/>
      <c r="XAM185" s="172"/>
      <c r="XAN185" s="172"/>
      <c r="XAO185" s="172"/>
      <c r="XAP185" s="172"/>
      <c r="XAQ185" s="172"/>
      <c r="XAR185" s="172"/>
      <c r="XAS185" s="172"/>
      <c r="XAT185" s="172"/>
      <c r="XAU185" s="172"/>
      <c r="XAV185" s="164"/>
      <c r="XAW185" s="164"/>
      <c r="XAX185" s="164"/>
      <c r="XAY185" s="164"/>
      <c r="XAZ185" s="164"/>
      <c r="XBA185" s="164"/>
      <c r="XBB185" s="164"/>
      <c r="XBC185" s="164"/>
      <c r="XBD185" s="164"/>
      <c r="XBE185" s="164"/>
      <c r="XBF185" s="164"/>
      <c r="XBG185" s="164"/>
      <c r="XBH185" s="164"/>
      <c r="XBI185" s="164"/>
      <c r="XBJ185" s="164"/>
      <c r="XBK185" s="164"/>
      <c r="XBL185" s="164"/>
      <c r="XBM185" s="164"/>
      <c r="XBN185" s="164"/>
      <c r="XBO185" s="164"/>
      <c r="XBP185" s="164"/>
    </row>
  </sheetData>
  <mergeCells count="4">
    <mergeCell ref="B5:O5"/>
    <mergeCell ref="B6:H6"/>
    <mergeCell ref="I6:O6"/>
    <mergeCell ref="A6:A7"/>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91"/>
  <sheetViews>
    <sheetView tabSelected="1" zoomScale="85" zoomScaleNormal="85" topLeftCell="A3" workbookViewId="0">
      <pane xSplit="1" ySplit="5" topLeftCell="B44" activePane="bottomRight" state="frozen"/>
      <selection/>
      <selection pane="topRight"/>
      <selection pane="bottomLeft"/>
      <selection pane="bottomRight" activeCell="E81" sqref="E81"/>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137</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138</v>
      </c>
      <c r="B3" s="174" t="s">
        <v>139</v>
      </c>
      <c r="C3" s="174" t="s">
        <v>140</v>
      </c>
      <c r="E3" s="175"/>
      <c r="F3" s="173"/>
      <c r="Q3" s="159">
        <v>23807.65675109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141</v>
      </c>
      <c r="C4" s="335"/>
      <c r="D4" s="49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609"/>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9"/>
      <c r="BI6" s="268"/>
      <c r="BJ6" s="267" t="s">
        <v>152</v>
      </c>
      <c r="BK6" s="268"/>
      <c r="BL6" s="268"/>
      <c r="BM6" s="280"/>
      <c r="BN6" s="281" t="s">
        <v>153</v>
      </c>
      <c r="BO6" s="282"/>
      <c r="BP6" s="282"/>
      <c r="BQ6" s="268"/>
      <c r="BR6" s="269"/>
      <c r="BS6" s="267" t="s">
        <v>154</v>
      </c>
      <c r="BT6" s="268"/>
      <c r="BU6" s="268"/>
      <c r="BV6" s="268"/>
      <c r="BW6" s="280"/>
      <c r="BX6" s="267" t="s">
        <v>155</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156</v>
      </c>
      <c r="C7" s="188" t="s">
        <v>157</v>
      </c>
      <c r="D7" s="189" t="s">
        <v>158</v>
      </c>
      <c r="E7" s="188" t="s">
        <v>159</v>
      </c>
      <c r="F7" s="190" t="s">
        <v>160</v>
      </c>
      <c r="G7" s="187" t="s">
        <v>156</v>
      </c>
      <c r="H7" s="188" t="s">
        <v>157</v>
      </c>
      <c r="I7" s="189" t="s">
        <v>158</v>
      </c>
      <c r="J7" s="188" t="s">
        <v>159</v>
      </c>
      <c r="K7" s="190" t="s">
        <v>160</v>
      </c>
      <c r="L7" s="187" t="s">
        <v>156</v>
      </c>
      <c r="M7" s="188" t="s">
        <v>157</v>
      </c>
      <c r="N7" s="189" t="s">
        <v>158</v>
      </c>
      <c r="O7" s="188" t="s">
        <v>159</v>
      </c>
      <c r="P7" s="190" t="s">
        <v>160</v>
      </c>
      <c r="Q7" s="225" t="s">
        <v>156</v>
      </c>
      <c r="R7" s="226" t="s">
        <v>157</v>
      </c>
      <c r="S7" s="226" t="s">
        <v>158</v>
      </c>
      <c r="T7" s="226" t="s">
        <v>159</v>
      </c>
      <c r="U7" s="227" t="s">
        <v>160</v>
      </c>
      <c r="V7" s="228" t="s">
        <v>156</v>
      </c>
      <c r="W7" s="188" t="s">
        <v>157</v>
      </c>
      <c r="X7" s="229" t="s">
        <v>158</v>
      </c>
      <c r="Y7" s="229" t="s">
        <v>159</v>
      </c>
      <c r="Z7" s="245" t="s">
        <v>160</v>
      </c>
      <c r="AA7" s="246" t="s">
        <v>156</v>
      </c>
      <c r="AB7" s="226" t="s">
        <v>157</v>
      </c>
      <c r="AC7" s="226" t="s">
        <v>158</v>
      </c>
      <c r="AD7" s="247" t="s">
        <v>159</v>
      </c>
      <c r="AE7" s="247" t="s">
        <v>160</v>
      </c>
      <c r="AF7" s="187" t="s">
        <v>156</v>
      </c>
      <c r="AG7" s="188" t="s">
        <v>157</v>
      </c>
      <c r="AH7" s="189" t="s">
        <v>158</v>
      </c>
      <c r="AI7" s="188" t="s">
        <v>159</v>
      </c>
      <c r="AJ7" s="190" t="s">
        <v>160</v>
      </c>
      <c r="AK7" s="246" t="s">
        <v>156</v>
      </c>
      <c r="AL7" s="226" t="s">
        <v>157</v>
      </c>
      <c r="AM7" s="226" t="s">
        <v>158</v>
      </c>
      <c r="AN7" s="247" t="s">
        <v>159</v>
      </c>
      <c r="AO7" s="247" t="s">
        <v>160</v>
      </c>
      <c r="AP7" s="187" t="s">
        <v>156</v>
      </c>
      <c r="AQ7" s="188" t="s">
        <v>157</v>
      </c>
      <c r="AR7" s="189" t="s">
        <v>158</v>
      </c>
      <c r="AS7" s="188" t="s">
        <v>159</v>
      </c>
      <c r="AT7" s="190" t="s">
        <v>160</v>
      </c>
      <c r="AU7" s="246" t="s">
        <v>156</v>
      </c>
      <c r="AV7" s="226" t="s">
        <v>157</v>
      </c>
      <c r="AW7" s="226" t="s">
        <v>158</v>
      </c>
      <c r="AX7" s="247" t="s">
        <v>159</v>
      </c>
      <c r="AY7" s="247" t="s">
        <v>160</v>
      </c>
      <c r="AZ7" s="246" t="s">
        <v>156</v>
      </c>
      <c r="BA7" s="226" t="s">
        <v>157</v>
      </c>
      <c r="BB7" s="226" t="s">
        <v>158</v>
      </c>
      <c r="BC7" s="247" t="s">
        <v>159</v>
      </c>
      <c r="BD7" s="247" t="s">
        <v>160</v>
      </c>
      <c r="BE7" s="270" t="s">
        <v>156</v>
      </c>
      <c r="BF7" s="271" t="s">
        <v>157</v>
      </c>
      <c r="BG7" s="272" t="s">
        <v>158</v>
      </c>
      <c r="BH7" s="271" t="s">
        <v>159</v>
      </c>
      <c r="BI7" s="273" t="s">
        <v>160</v>
      </c>
      <c r="BJ7" s="270" t="s">
        <v>156</v>
      </c>
      <c r="BK7" s="271" t="s">
        <v>157</v>
      </c>
      <c r="BL7" s="272" t="s">
        <v>158</v>
      </c>
      <c r="BM7" s="273" t="s">
        <v>159</v>
      </c>
      <c r="BN7" s="283" t="s">
        <v>156</v>
      </c>
      <c r="BO7" s="271" t="s">
        <v>157</v>
      </c>
      <c r="BP7" s="272" t="s">
        <v>158</v>
      </c>
      <c r="BQ7" s="272" t="s">
        <v>159</v>
      </c>
      <c r="BR7" s="284" t="s">
        <v>160</v>
      </c>
      <c r="BS7" s="270" t="s">
        <v>156</v>
      </c>
      <c r="BT7" s="271" t="s">
        <v>157</v>
      </c>
      <c r="BU7" s="272" t="s">
        <v>158</v>
      </c>
      <c r="BV7" s="272" t="s">
        <v>159</v>
      </c>
      <c r="BW7" s="296" t="s">
        <v>160</v>
      </c>
      <c r="BX7" s="270" t="s">
        <v>156</v>
      </c>
      <c r="BY7" s="271" t="s">
        <v>157</v>
      </c>
      <c r="BZ7" s="272" t="s">
        <v>158</v>
      </c>
      <c r="CA7" s="297" t="s">
        <v>159</v>
      </c>
      <c r="CB7" s="298" t="s">
        <v>160</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662" t="s">
        <v>5</v>
      </c>
      <c r="B8" s="663">
        <v>1324.671732</v>
      </c>
      <c r="C8" s="664">
        <v>1313.8091</v>
      </c>
      <c r="D8" s="665">
        <v>1.00826804442137</v>
      </c>
      <c r="E8" s="666">
        <v>10.8626319999996</v>
      </c>
      <c r="F8" s="667">
        <v>1305.04461</v>
      </c>
      <c r="G8" s="663">
        <v>573.928317</v>
      </c>
      <c r="H8" s="664">
        <v>506.00958</v>
      </c>
      <c r="I8" s="665">
        <v>1.13422421172342</v>
      </c>
      <c r="J8" s="666">
        <v>67.9187370000001</v>
      </c>
      <c r="K8" s="667">
        <v>498.981519999999</v>
      </c>
      <c r="L8" s="663">
        <v>0</v>
      </c>
      <c r="M8" s="664">
        <v>0</v>
      </c>
      <c r="N8" s="665" t="s">
        <v>161</v>
      </c>
      <c r="O8" s="666">
        <v>0</v>
      </c>
      <c r="P8" s="667">
        <v>0.625399999999999</v>
      </c>
      <c r="Q8" s="663">
        <v>750.743414999999</v>
      </c>
      <c r="R8" s="664">
        <v>807.79952</v>
      </c>
      <c r="S8" s="665">
        <v>0.929368483655449</v>
      </c>
      <c r="T8" s="666">
        <v>-57.0561050000006</v>
      </c>
      <c r="U8" s="667">
        <v>805.43769</v>
      </c>
      <c r="V8" s="677">
        <v>0.566739213092833</v>
      </c>
      <c r="W8" s="661">
        <v>0.61485304067387</v>
      </c>
      <c r="X8" s="661">
        <v>0.921747434918261</v>
      </c>
      <c r="Y8" s="682">
        <v>-0.0481138275810373</v>
      </c>
      <c r="Z8" s="683">
        <v>0.61717253481473</v>
      </c>
      <c r="AA8" s="663">
        <v>309.131632</v>
      </c>
      <c r="AB8" s="664">
        <v>294.60098199</v>
      </c>
      <c r="AC8" s="665">
        <v>1.0493231553807</v>
      </c>
      <c r="AD8" s="666">
        <v>14.5306500099997</v>
      </c>
      <c r="AE8" s="667">
        <v>280.653375</v>
      </c>
      <c r="AF8" s="663">
        <v>159.588136000001</v>
      </c>
      <c r="AG8" s="664">
        <v>172.719526</v>
      </c>
      <c r="AH8" s="665">
        <v>0.923972753375904</v>
      </c>
      <c r="AI8" s="666">
        <v>-13.131389999999</v>
      </c>
      <c r="AJ8" s="667">
        <v>195.17958</v>
      </c>
      <c r="AK8" s="663">
        <v>0.413999999999999</v>
      </c>
      <c r="AL8" s="664">
        <v>0</v>
      </c>
      <c r="AM8" s="661" t="s">
        <v>161</v>
      </c>
      <c r="AN8" s="666">
        <v>0.413999999999999</v>
      </c>
      <c r="AO8" s="667">
        <v>0</v>
      </c>
      <c r="AP8" s="663">
        <v>1.44108</v>
      </c>
      <c r="AQ8" s="664">
        <v>0</v>
      </c>
      <c r="AR8" s="661" t="s">
        <v>161</v>
      </c>
      <c r="AS8" s="666">
        <v>1.44108</v>
      </c>
      <c r="AT8" s="667">
        <v>0.296107</v>
      </c>
      <c r="AU8" s="663">
        <v>280.996566999999</v>
      </c>
      <c r="AV8" s="664">
        <v>340.47901201</v>
      </c>
      <c r="AW8" s="665">
        <v>0.825297763116588</v>
      </c>
      <c r="AX8" s="666">
        <v>-59.4824450100012</v>
      </c>
      <c r="AY8" s="667">
        <v>329.308628000001</v>
      </c>
      <c r="AZ8" s="677">
        <v>0.212125434711095</v>
      </c>
      <c r="BA8" s="661">
        <v>0.259154097813754</v>
      </c>
      <c r="BB8" s="661">
        <v>0.81853011972646</v>
      </c>
      <c r="BC8" s="682">
        <v>-0.0470286631026591</v>
      </c>
      <c r="BD8" s="683">
        <v>0.252335150443632</v>
      </c>
      <c r="BE8" s="663">
        <v>54.8888888888889</v>
      </c>
      <c r="BF8" s="664">
        <v>50</v>
      </c>
      <c r="BG8" s="661">
        <v>1.09777777777778</v>
      </c>
      <c r="BH8" s="664">
        <v>4.88888888888889</v>
      </c>
      <c r="BI8" s="690">
        <v>44.66666667</v>
      </c>
      <c r="BJ8" s="663">
        <v>24.1336955222672</v>
      </c>
      <c r="BK8" s="664">
        <v>26.276182</v>
      </c>
      <c r="BL8" s="661">
        <v>0.918462793501247</v>
      </c>
      <c r="BM8" s="690">
        <v>-2.14248647773281</v>
      </c>
      <c r="BN8" s="677">
        <v>0.233364708049798</v>
      </c>
      <c r="BO8" s="661">
        <v>0.224234237675778</v>
      </c>
      <c r="BP8" s="661">
        <v>1.04071844901411</v>
      </c>
      <c r="BQ8" s="661">
        <v>0.00913047037401965</v>
      </c>
      <c r="BR8" s="683">
        <v>0.215052706129333</v>
      </c>
      <c r="BS8" s="694">
        <v>4.28513809288854</v>
      </c>
      <c r="BT8" s="695">
        <v>4.45962226984225</v>
      </c>
      <c r="BU8" s="661">
        <v>0.960874673594298</v>
      </c>
      <c r="BV8" s="699">
        <v>-0.174484176953714</v>
      </c>
      <c r="BW8" s="690">
        <v>4.6500228618309</v>
      </c>
      <c r="BX8" s="694">
        <v>0.908986780751053</v>
      </c>
      <c r="BY8" s="695">
        <v>1.1557293859311</v>
      </c>
      <c r="BZ8" s="661">
        <v>0.786504861619261</v>
      </c>
      <c r="CA8" s="699">
        <v>-0.246742605180047</v>
      </c>
      <c r="CB8" s="690">
        <v>1.17336421840643</v>
      </c>
    </row>
    <row r="9" s="660" customFormat="1" outlineLevel="1" spans="1:81">
      <c r="A9" s="662" t="s">
        <v>6</v>
      </c>
      <c r="B9" s="663">
        <v>382.783568</v>
      </c>
      <c r="C9" s="664">
        <v>473.54109</v>
      </c>
      <c r="D9" s="665">
        <v>0.808342878967482</v>
      </c>
      <c r="E9" s="666">
        <v>-90.7575220000004</v>
      </c>
      <c r="F9" s="667">
        <v>468.663304</v>
      </c>
      <c r="G9" s="663">
        <v>147.132699</v>
      </c>
      <c r="H9" s="664">
        <v>163.00701</v>
      </c>
      <c r="I9" s="665">
        <v>0.90261577707609</v>
      </c>
      <c r="J9" s="666">
        <v>-15.874311</v>
      </c>
      <c r="K9" s="667">
        <v>160.694365</v>
      </c>
      <c r="L9" s="663">
        <v>0</v>
      </c>
      <c r="M9" s="664">
        <v>0</v>
      </c>
      <c r="N9" s="665" t="s">
        <v>161</v>
      </c>
      <c r="O9" s="666">
        <v>0</v>
      </c>
      <c r="P9" s="667">
        <v>0</v>
      </c>
      <c r="Q9" s="663">
        <v>235.650869</v>
      </c>
      <c r="R9" s="664">
        <v>310.53408</v>
      </c>
      <c r="S9" s="665">
        <v>0.758856705840466</v>
      </c>
      <c r="T9" s="666">
        <v>-74.8832110000004</v>
      </c>
      <c r="U9" s="667">
        <v>307.968939</v>
      </c>
      <c r="V9" s="677">
        <v>0.615624307572157</v>
      </c>
      <c r="W9" s="661">
        <v>0.655770083225513</v>
      </c>
      <c r="X9" s="661">
        <v>0.938780714948306</v>
      </c>
      <c r="Y9" s="682">
        <v>-0.0401457756533555</v>
      </c>
      <c r="Z9" s="683">
        <v>0.657121938866372</v>
      </c>
      <c r="AA9" s="663">
        <v>136.415784</v>
      </c>
      <c r="AB9" s="664">
        <v>152.55121145</v>
      </c>
      <c r="AC9" s="665">
        <v>0.894229437468029</v>
      </c>
      <c r="AD9" s="666">
        <v>-16.1354274500002</v>
      </c>
      <c r="AE9" s="667">
        <v>133.925493</v>
      </c>
      <c r="AF9" s="663">
        <v>35.2653359999999</v>
      </c>
      <c r="AG9" s="664">
        <v>36.654839</v>
      </c>
      <c r="AH9" s="665">
        <v>0.962092235625422</v>
      </c>
      <c r="AI9" s="666">
        <v>-1.3895030000001</v>
      </c>
      <c r="AJ9" s="667">
        <v>36.7810669999999</v>
      </c>
      <c r="AK9" s="663">
        <v>0</v>
      </c>
      <c r="AL9" s="664">
        <v>0</v>
      </c>
      <c r="AM9" s="661" t="s">
        <v>161</v>
      </c>
      <c r="AN9" s="666">
        <v>0</v>
      </c>
      <c r="AO9" s="667">
        <v>0.02268</v>
      </c>
      <c r="AP9" s="663">
        <v>0.315217</v>
      </c>
      <c r="AQ9" s="664">
        <v>0</v>
      </c>
      <c r="AR9" s="661" t="s">
        <v>161</v>
      </c>
      <c r="AS9" s="666">
        <v>0.315217</v>
      </c>
      <c r="AT9" s="667">
        <v>0</v>
      </c>
      <c r="AU9" s="663">
        <v>63.6545319999999</v>
      </c>
      <c r="AV9" s="664">
        <v>121.32802955</v>
      </c>
      <c r="AW9" s="665">
        <v>0.524648197420592</v>
      </c>
      <c r="AX9" s="666">
        <v>-57.6734975500001</v>
      </c>
      <c r="AY9" s="667">
        <v>137.285059</v>
      </c>
      <c r="AZ9" s="677">
        <v>0.166293794513144</v>
      </c>
      <c r="BA9" s="661">
        <v>0.256214364734431</v>
      </c>
      <c r="BB9" s="661">
        <v>0.649041651843014</v>
      </c>
      <c r="BC9" s="682">
        <v>-0.0899205702212874</v>
      </c>
      <c r="BD9" s="683">
        <v>0.292928970175997</v>
      </c>
      <c r="BE9" s="663">
        <v>24.3333333333333</v>
      </c>
      <c r="BF9" s="664">
        <v>27.6666666666667</v>
      </c>
      <c r="BG9" s="661">
        <v>0.879518072289157</v>
      </c>
      <c r="BH9" s="664">
        <v>-3.33333333333334</v>
      </c>
      <c r="BI9" s="690">
        <v>28.3333333366667</v>
      </c>
      <c r="BJ9" s="663">
        <v>15.7308315616438</v>
      </c>
      <c r="BK9" s="664">
        <v>17.1159430120482</v>
      </c>
      <c r="BL9" s="661">
        <v>0.919074780195905</v>
      </c>
      <c r="BM9" s="690">
        <v>-1.38511145040436</v>
      </c>
      <c r="BN9" s="677">
        <v>0.356378369930446</v>
      </c>
      <c r="BO9" s="661">
        <v>0.322149892948044</v>
      </c>
      <c r="BP9" s="661">
        <v>1.10625015786649</v>
      </c>
      <c r="BQ9" s="661">
        <v>0.0342284769824019</v>
      </c>
      <c r="BR9" s="683">
        <v>0.285760570236581</v>
      </c>
      <c r="BS9" s="694">
        <v>2.80600643690909</v>
      </c>
      <c r="BT9" s="695">
        <v>3.10414506380506</v>
      </c>
      <c r="BU9" s="661">
        <v>0.903954673261786</v>
      </c>
      <c r="BV9" s="699">
        <v>-0.29813862689597</v>
      </c>
      <c r="BW9" s="690">
        <v>3.49943310643628</v>
      </c>
      <c r="BX9" s="694">
        <v>0.466621457821918</v>
      </c>
      <c r="BY9" s="695">
        <v>0.795326555566333</v>
      </c>
      <c r="BZ9" s="661">
        <v>0.586704234325042</v>
      </c>
      <c r="CA9" s="699">
        <v>-0.328705097744415</v>
      </c>
      <c r="CB9" s="690">
        <v>1.02508533606817</v>
      </c>
      <c r="CC9" s="159"/>
    </row>
    <row r="10" s="163" customFormat="1" spans="1:81">
      <c r="A10" s="668" t="s">
        <v>7</v>
      </c>
      <c r="B10" s="669">
        <v>1707.4553</v>
      </c>
      <c r="C10" s="670">
        <v>1787.35019</v>
      </c>
      <c r="D10" s="671">
        <v>0.955299811728556</v>
      </c>
      <c r="E10" s="670">
        <v>-79.8948900000009</v>
      </c>
      <c r="F10" s="672">
        <v>1773.707914</v>
      </c>
      <c r="G10" s="669">
        <v>721.061016</v>
      </c>
      <c r="H10" s="670">
        <v>669.01659</v>
      </c>
      <c r="I10" s="671">
        <v>1.07779242963168</v>
      </c>
      <c r="J10" s="670">
        <v>52.0444260000002</v>
      </c>
      <c r="K10" s="672">
        <v>659.675884999999</v>
      </c>
      <c r="L10" s="669">
        <v>0</v>
      </c>
      <c r="M10" s="670">
        <v>0</v>
      </c>
      <c r="N10" s="671" t="s">
        <v>161</v>
      </c>
      <c r="O10" s="670">
        <v>0</v>
      </c>
      <c r="P10" s="672">
        <v>0.625399999999999</v>
      </c>
      <c r="Q10" s="669">
        <v>986.394283999999</v>
      </c>
      <c r="R10" s="670">
        <v>1118.3336</v>
      </c>
      <c r="S10" s="671">
        <v>0.882021504137941</v>
      </c>
      <c r="T10" s="670">
        <v>-131.939316000001</v>
      </c>
      <c r="U10" s="672">
        <v>1113.406629</v>
      </c>
      <c r="V10" s="678">
        <v>0.577698452193741</v>
      </c>
      <c r="W10" s="679">
        <v>0.625693614075706</v>
      </c>
      <c r="X10" s="679">
        <v>0.923292869221839</v>
      </c>
      <c r="Y10" s="671">
        <v>-0.0479951618819652</v>
      </c>
      <c r="Z10" s="684">
        <v>0.627728286157943</v>
      </c>
      <c r="AA10" s="669">
        <v>445.547416</v>
      </c>
      <c r="AB10" s="670">
        <v>447.15219344</v>
      </c>
      <c r="AC10" s="671">
        <v>0.996411115804544</v>
      </c>
      <c r="AD10" s="670">
        <v>-1.60477744000048</v>
      </c>
      <c r="AE10" s="672">
        <v>414.578868</v>
      </c>
      <c r="AF10" s="669">
        <v>194.853472000001</v>
      </c>
      <c r="AG10" s="670">
        <v>209.374365</v>
      </c>
      <c r="AH10" s="671">
        <v>0.93064627085556</v>
      </c>
      <c r="AI10" s="670">
        <v>-14.5208929999991</v>
      </c>
      <c r="AJ10" s="672">
        <v>231.960647</v>
      </c>
      <c r="AK10" s="669">
        <v>0.413999999999999</v>
      </c>
      <c r="AL10" s="670">
        <v>0</v>
      </c>
      <c r="AM10" s="679" t="s">
        <v>161</v>
      </c>
      <c r="AN10" s="670">
        <v>0.413999999999999</v>
      </c>
      <c r="AO10" s="672">
        <v>0.02268</v>
      </c>
      <c r="AP10" s="669">
        <v>1.756297</v>
      </c>
      <c r="AQ10" s="670">
        <v>0</v>
      </c>
      <c r="AR10" s="679" t="s">
        <v>161</v>
      </c>
      <c r="AS10" s="670">
        <v>1.756297</v>
      </c>
      <c r="AT10" s="672">
        <v>0.296107</v>
      </c>
      <c r="AU10" s="669">
        <v>344.651098999999</v>
      </c>
      <c r="AV10" s="670">
        <v>461.80704156</v>
      </c>
      <c r="AW10" s="671">
        <v>0.746309752739489</v>
      </c>
      <c r="AX10" s="670">
        <v>-117.155942560001</v>
      </c>
      <c r="AY10" s="672">
        <v>466.593687000001</v>
      </c>
      <c r="AZ10" s="678">
        <v>0.201850730147957</v>
      </c>
      <c r="BA10" s="679">
        <v>0.258375244058916</v>
      </c>
      <c r="BB10" s="679">
        <v>0.781230922038065</v>
      </c>
      <c r="BC10" s="671">
        <v>-0.0565245139109591</v>
      </c>
      <c r="BD10" s="684">
        <v>0.26306117445671</v>
      </c>
      <c r="BE10" s="669">
        <v>79.2222222222222</v>
      </c>
      <c r="BF10" s="670">
        <v>77.6666666666667</v>
      </c>
      <c r="BG10" s="679">
        <v>1.02002861230329</v>
      </c>
      <c r="BH10" s="670">
        <v>1.55555555555554</v>
      </c>
      <c r="BI10" s="691">
        <v>73.0000000066667</v>
      </c>
      <c r="BJ10" s="669">
        <v>21.5527316970547</v>
      </c>
      <c r="BK10" s="670">
        <v>23.0130925751073</v>
      </c>
      <c r="BL10" s="679">
        <v>0.936542171666565</v>
      </c>
      <c r="BM10" s="691">
        <v>-1.46036087805261</v>
      </c>
      <c r="BN10" s="678">
        <v>0.260942360248025</v>
      </c>
      <c r="BO10" s="679">
        <v>0.250176040454613</v>
      </c>
      <c r="BP10" s="679">
        <v>1.04303497558698</v>
      </c>
      <c r="BQ10" s="679">
        <v>0.0107663197934122</v>
      </c>
      <c r="BR10" s="684">
        <v>0.233735704017386</v>
      </c>
      <c r="BS10" s="696">
        <v>3.83226394920895</v>
      </c>
      <c r="BT10" s="697">
        <v>3.99718533470603</v>
      </c>
      <c r="BU10" s="679">
        <v>0.958740620790052</v>
      </c>
      <c r="BV10" s="679">
        <v>-0.164921385497081</v>
      </c>
      <c r="BW10" s="691">
        <v>4.27833652630843</v>
      </c>
      <c r="BX10" s="696">
        <v>0.773545276267519</v>
      </c>
      <c r="BY10" s="697">
        <v>1.03277373640339</v>
      </c>
      <c r="BZ10" s="679">
        <v>0.748997819175158</v>
      </c>
      <c r="CA10" s="679">
        <v>-0.259228460135871</v>
      </c>
      <c r="CB10" s="691">
        <v>1.12546423133174</v>
      </c>
      <c r="CC10" s="159"/>
    </row>
    <row r="11" s="164" customFormat="1" outlineLevel="1" spans="1:81">
      <c r="A11" s="662" t="s">
        <v>8</v>
      </c>
      <c r="B11" s="663">
        <v>434.415552</v>
      </c>
      <c r="C11" s="664">
        <v>467.34</v>
      </c>
      <c r="D11" s="665">
        <v>0.929549261779432</v>
      </c>
      <c r="E11" s="666">
        <v>-32.9244480000003</v>
      </c>
      <c r="F11" s="667">
        <v>461.001738</v>
      </c>
      <c r="G11" s="663">
        <v>0.718231000000001</v>
      </c>
      <c r="H11" s="664">
        <v>0</v>
      </c>
      <c r="I11" s="665" t="s">
        <v>161</v>
      </c>
      <c r="J11" s="666">
        <v>0.718231000000001</v>
      </c>
      <c r="K11" s="667">
        <v>0.936315</v>
      </c>
      <c r="L11" s="663">
        <v>7.49400541621981e-16</v>
      </c>
      <c r="M11" s="664">
        <v>0</v>
      </c>
      <c r="N11" s="665" t="s">
        <v>161</v>
      </c>
      <c r="O11" s="666">
        <v>7.49400541621981e-16</v>
      </c>
      <c r="P11" s="667">
        <v>1.404057</v>
      </c>
      <c r="Q11" s="663">
        <v>433.697321</v>
      </c>
      <c r="R11" s="664">
        <v>467.34</v>
      </c>
      <c r="S11" s="665">
        <v>0.928012412804382</v>
      </c>
      <c r="T11" s="666">
        <v>-33.6426790000003</v>
      </c>
      <c r="U11" s="667">
        <v>458.661366</v>
      </c>
      <c r="V11" s="677">
        <v>0.99834667291101</v>
      </c>
      <c r="W11" s="661">
        <v>1</v>
      </c>
      <c r="X11" s="661">
        <v>0.99834667291101</v>
      </c>
      <c r="Y11" s="682">
        <v>-0.00165332708898969</v>
      </c>
      <c r="Z11" s="683">
        <v>0.994923290289201</v>
      </c>
      <c r="AA11" s="663">
        <v>114.490812</v>
      </c>
      <c r="AB11" s="664">
        <v>111.95936151</v>
      </c>
      <c r="AC11" s="665">
        <v>1.02261044057288</v>
      </c>
      <c r="AD11" s="666">
        <v>2.53145048999993</v>
      </c>
      <c r="AE11" s="667">
        <v>118.560647</v>
      </c>
      <c r="AF11" s="663">
        <v>556.105224</v>
      </c>
      <c r="AG11" s="664">
        <v>570.743326</v>
      </c>
      <c r="AH11" s="665">
        <v>0.974352565622467</v>
      </c>
      <c r="AI11" s="666">
        <v>-14.638102</v>
      </c>
      <c r="AJ11" s="667">
        <v>569.833608</v>
      </c>
      <c r="AK11" s="663">
        <v>0.05</v>
      </c>
      <c r="AL11" s="664">
        <v>0</v>
      </c>
      <c r="AM11" s="661" t="s">
        <v>161</v>
      </c>
      <c r="AN11" s="666">
        <v>0.05</v>
      </c>
      <c r="AO11" s="667">
        <v>3.26792</v>
      </c>
      <c r="AP11" s="663">
        <v>0.718612</v>
      </c>
      <c r="AQ11" s="664">
        <v>0</v>
      </c>
      <c r="AR11" s="661" t="s">
        <v>161</v>
      </c>
      <c r="AS11" s="666">
        <v>0.718612</v>
      </c>
      <c r="AT11" s="667">
        <v>0.0904679999999999</v>
      </c>
      <c r="AU11" s="663">
        <v>-237.567327</v>
      </c>
      <c r="AV11" s="664">
        <v>-215.36268751</v>
      </c>
      <c r="AW11" s="665">
        <v>0.896896534182741</v>
      </c>
      <c r="AX11" s="666">
        <v>-22.2046394900003</v>
      </c>
      <c r="AY11" s="667">
        <v>-226.555437</v>
      </c>
      <c r="AZ11" s="677">
        <v>-0.546866533452284</v>
      </c>
      <c r="BA11" s="661">
        <v>-0.460826566332864</v>
      </c>
      <c r="BB11" s="661">
        <v>0.813292085558123</v>
      </c>
      <c r="BC11" s="682">
        <v>-0.0860399671194202</v>
      </c>
      <c r="BD11" s="683">
        <v>-0.491441611441387</v>
      </c>
      <c r="BE11" s="663">
        <v>14.7777777777778</v>
      </c>
      <c r="BF11" s="664">
        <v>15</v>
      </c>
      <c r="BG11" s="661">
        <v>0.985185185185185</v>
      </c>
      <c r="BH11" s="664">
        <v>-0.222222222222221</v>
      </c>
      <c r="BI11" s="690">
        <v>15.58333333</v>
      </c>
      <c r="BJ11" s="663">
        <v>29.3965411127819</v>
      </c>
      <c r="BK11" s="664">
        <v>31.156</v>
      </c>
      <c r="BL11" s="661">
        <v>0.943527446167091</v>
      </c>
      <c r="BM11" s="690">
        <v>-1.75945888721811</v>
      </c>
      <c r="BN11" s="677">
        <v>0.263551365674864</v>
      </c>
      <c r="BO11" s="661">
        <v>0.239567256194633</v>
      </c>
      <c r="BP11" s="661">
        <v>1.10011430552406</v>
      </c>
      <c r="BQ11" s="661">
        <v>0.0239841094802312</v>
      </c>
      <c r="BR11" s="683">
        <v>0.257180477267528</v>
      </c>
      <c r="BS11" s="694">
        <v>3.79432676222088</v>
      </c>
      <c r="BT11" s="695">
        <v>4.17419315095199</v>
      </c>
      <c r="BU11" s="661">
        <v>0.908996451531125</v>
      </c>
      <c r="BV11" s="699">
        <v>-0.379866388731106</v>
      </c>
      <c r="BW11" s="690">
        <v>3.88832002578393</v>
      </c>
      <c r="BX11" s="694">
        <v>-2.07499032324096</v>
      </c>
      <c r="BY11" s="695">
        <v>-1.92357909696336</v>
      </c>
      <c r="BZ11" s="661">
        <v>0.92128671676843</v>
      </c>
      <c r="CA11" s="699">
        <v>-0.151411226277604</v>
      </c>
      <c r="CB11" s="690">
        <v>-1.91088225927107</v>
      </c>
      <c r="CC11" s="159"/>
    </row>
    <row r="12" s="159" customFormat="1" outlineLevel="1" spans="1:80">
      <c r="A12" s="662" t="s">
        <v>9</v>
      </c>
      <c r="B12" s="663">
        <v>195.861442</v>
      </c>
      <c r="C12" s="664">
        <v>228.3</v>
      </c>
      <c r="D12" s="665">
        <v>0.857912579938676</v>
      </c>
      <c r="E12" s="666">
        <v>-32.4385580000004</v>
      </c>
      <c r="F12" s="667">
        <v>231.822066</v>
      </c>
      <c r="G12" s="663">
        <v>90.658957</v>
      </c>
      <c r="H12" s="664">
        <v>100.5</v>
      </c>
      <c r="I12" s="665">
        <v>0.902079174129353</v>
      </c>
      <c r="J12" s="666">
        <v>-9.84104300000004</v>
      </c>
      <c r="K12" s="667">
        <v>107.914848</v>
      </c>
      <c r="L12" s="663">
        <v>0</v>
      </c>
      <c r="M12" s="664">
        <v>0</v>
      </c>
      <c r="N12" s="665" t="s">
        <v>161</v>
      </c>
      <c r="O12" s="666">
        <v>0</v>
      </c>
      <c r="P12" s="667">
        <v>0</v>
      </c>
      <c r="Q12" s="663">
        <v>105.202485</v>
      </c>
      <c r="R12" s="664">
        <v>127.8</v>
      </c>
      <c r="S12" s="665">
        <v>0.823180633802814</v>
      </c>
      <c r="T12" s="666">
        <v>-22.5975150000003</v>
      </c>
      <c r="U12" s="667">
        <v>123.907218</v>
      </c>
      <c r="V12" s="677">
        <v>0.537127082930391</v>
      </c>
      <c r="W12" s="661">
        <v>0.559789750328515</v>
      </c>
      <c r="X12" s="661">
        <v>0.959515751431989</v>
      </c>
      <c r="Y12" s="682">
        <v>-0.0226626673981244</v>
      </c>
      <c r="Z12" s="683">
        <v>0.534492769122331</v>
      </c>
      <c r="AA12" s="663">
        <v>61.1302659999999</v>
      </c>
      <c r="AB12" s="664">
        <v>59.96971227</v>
      </c>
      <c r="AC12" s="665">
        <v>1.01935233113634</v>
      </c>
      <c r="AD12" s="666">
        <v>1.16055372999991</v>
      </c>
      <c r="AE12" s="667">
        <v>61.8972189999999</v>
      </c>
      <c r="AF12" s="663">
        <v>28.596083</v>
      </c>
      <c r="AG12" s="664">
        <v>26.875958</v>
      </c>
      <c r="AH12" s="665">
        <v>1.06400236970157</v>
      </c>
      <c r="AI12" s="666">
        <v>1.72012499999995</v>
      </c>
      <c r="AJ12" s="667">
        <v>26.431378</v>
      </c>
      <c r="AK12" s="663">
        <v>0.299999999999999</v>
      </c>
      <c r="AL12" s="664">
        <v>0</v>
      </c>
      <c r="AM12" s="661" t="s">
        <v>161</v>
      </c>
      <c r="AN12" s="666">
        <v>0.299999999999999</v>
      </c>
      <c r="AO12" s="667">
        <v>0</v>
      </c>
      <c r="AP12" s="663">
        <v>0.252576</v>
      </c>
      <c r="AQ12" s="664">
        <v>0</v>
      </c>
      <c r="AR12" s="661" t="s">
        <v>161</v>
      </c>
      <c r="AS12" s="666">
        <v>0.252576</v>
      </c>
      <c r="AT12" s="667">
        <v>0.22028</v>
      </c>
      <c r="AU12" s="663">
        <v>15.5235599999998</v>
      </c>
      <c r="AV12" s="664">
        <v>40.95432973</v>
      </c>
      <c r="AW12" s="665">
        <v>0.37904563698984</v>
      </c>
      <c r="AX12" s="666">
        <v>-25.4307697300002</v>
      </c>
      <c r="AY12" s="667">
        <v>35.3583409999998</v>
      </c>
      <c r="AZ12" s="677">
        <v>0.079257866384951</v>
      </c>
      <c r="BA12" s="661">
        <v>0.179388216075339</v>
      </c>
      <c r="BB12" s="661">
        <v>0.441823148247734</v>
      </c>
      <c r="BC12" s="682">
        <v>-0.100130349690388</v>
      </c>
      <c r="BD12" s="683">
        <v>0.15252362128461</v>
      </c>
      <c r="BE12" s="663">
        <v>10</v>
      </c>
      <c r="BF12" s="664">
        <v>10</v>
      </c>
      <c r="BG12" s="661">
        <v>1</v>
      </c>
      <c r="BH12" s="664">
        <v>0</v>
      </c>
      <c r="BI12" s="690">
        <v>10.0000000033333</v>
      </c>
      <c r="BJ12" s="663">
        <v>19.5861442</v>
      </c>
      <c r="BK12" s="664">
        <v>22.83</v>
      </c>
      <c r="BL12" s="661">
        <v>0.857912579938676</v>
      </c>
      <c r="BM12" s="690">
        <v>-3.24385580000003</v>
      </c>
      <c r="BN12" s="677">
        <v>0.312109751545687</v>
      </c>
      <c r="BO12" s="661">
        <v>0.262679422996058</v>
      </c>
      <c r="BP12" s="661">
        <v>1.18817739123163</v>
      </c>
      <c r="BQ12" s="661">
        <v>0.0494303285496292</v>
      </c>
      <c r="BR12" s="683">
        <v>0.267003137656447</v>
      </c>
      <c r="BS12" s="694">
        <v>3.20400114077697</v>
      </c>
      <c r="BT12" s="695">
        <v>3.80692171695157</v>
      </c>
      <c r="BU12" s="661">
        <v>0.841625170938007</v>
      </c>
      <c r="BV12" s="699">
        <v>-0.602920576174595</v>
      </c>
      <c r="BW12" s="690">
        <v>3.7452743393851</v>
      </c>
      <c r="BX12" s="694">
        <v>0.253942294312932</v>
      </c>
      <c r="BY12" s="695">
        <v>0.68291689554241</v>
      </c>
      <c r="BZ12" s="661">
        <v>0.371849482668367</v>
      </c>
      <c r="CA12" s="699">
        <v>-0.428974601229478</v>
      </c>
      <c r="CB12" s="690">
        <v>0.571242804947341</v>
      </c>
    </row>
    <row r="13" s="164" customFormat="1" outlineLevel="1" spans="1:81">
      <c r="A13" s="662" t="s">
        <v>10</v>
      </c>
      <c r="B13" s="663">
        <v>173.479904</v>
      </c>
      <c r="C13" s="664">
        <v>186</v>
      </c>
      <c r="D13" s="665">
        <v>0.932687655913978</v>
      </c>
      <c r="E13" s="666">
        <v>-12.5200960000001</v>
      </c>
      <c r="F13" s="667">
        <v>210.774067</v>
      </c>
      <c r="G13" s="663">
        <v>119.012152</v>
      </c>
      <c r="H13" s="664">
        <v>111.38</v>
      </c>
      <c r="I13" s="665">
        <v>1.06852354103071</v>
      </c>
      <c r="J13" s="666">
        <v>7.632152</v>
      </c>
      <c r="K13" s="667">
        <v>118.255072</v>
      </c>
      <c r="L13" s="663">
        <v>0</v>
      </c>
      <c r="M13" s="664">
        <v>0</v>
      </c>
      <c r="N13" s="665" t="s">
        <v>161</v>
      </c>
      <c r="O13" s="666">
        <v>0</v>
      </c>
      <c r="P13" s="667">
        <v>0</v>
      </c>
      <c r="Q13" s="663">
        <v>54.4677519999999</v>
      </c>
      <c r="R13" s="664">
        <v>74.62</v>
      </c>
      <c r="S13" s="665">
        <v>0.729935030822834</v>
      </c>
      <c r="T13" s="666">
        <v>-20.1522480000001</v>
      </c>
      <c r="U13" s="667">
        <v>92.5189949999998</v>
      </c>
      <c r="V13" s="677">
        <v>0.313971536438018</v>
      </c>
      <c r="W13" s="661">
        <v>0.401182795698925</v>
      </c>
      <c r="X13" s="661">
        <v>0.782614657966649</v>
      </c>
      <c r="Y13" s="682">
        <v>-0.0872112592609067</v>
      </c>
      <c r="Z13" s="683">
        <v>0.438948663452037</v>
      </c>
      <c r="AA13" s="663">
        <v>163.970508</v>
      </c>
      <c r="AB13" s="664">
        <v>170.04096242</v>
      </c>
      <c r="AC13" s="665">
        <v>0.964300046685186</v>
      </c>
      <c r="AD13" s="666">
        <v>-6.07045441999998</v>
      </c>
      <c r="AE13" s="667">
        <v>176.709288</v>
      </c>
      <c r="AF13" s="663">
        <v>48.652943</v>
      </c>
      <c r="AG13" s="664">
        <v>45.635526</v>
      </c>
      <c r="AH13" s="665">
        <v>1.06611991280653</v>
      </c>
      <c r="AI13" s="666">
        <v>3.01741699999997</v>
      </c>
      <c r="AJ13" s="667">
        <v>43.7812349999999</v>
      </c>
      <c r="AK13" s="663">
        <v>0</v>
      </c>
      <c r="AL13" s="664">
        <v>0</v>
      </c>
      <c r="AM13" s="661" t="s">
        <v>161</v>
      </c>
      <c r="AN13" s="666">
        <v>0</v>
      </c>
      <c r="AO13" s="667">
        <v>0</v>
      </c>
      <c r="AP13" s="663">
        <v>0.043208</v>
      </c>
      <c r="AQ13" s="664">
        <v>0</v>
      </c>
      <c r="AR13" s="661" t="s">
        <v>161</v>
      </c>
      <c r="AS13" s="666">
        <v>0.043208</v>
      </c>
      <c r="AT13" s="667">
        <v>0</v>
      </c>
      <c r="AU13" s="663">
        <v>-158.198907</v>
      </c>
      <c r="AV13" s="664">
        <v>-141.05648842</v>
      </c>
      <c r="AW13" s="665">
        <v>0.878471250971752</v>
      </c>
      <c r="AX13" s="666">
        <v>-17.1424185800001</v>
      </c>
      <c r="AY13" s="667">
        <v>-127.971528</v>
      </c>
      <c r="AZ13" s="677">
        <v>-0.911914886694889</v>
      </c>
      <c r="BA13" s="661">
        <v>-0.758368217311829</v>
      </c>
      <c r="BB13" s="661">
        <v>0.797530189322367</v>
      </c>
      <c r="BC13" s="682">
        <v>-0.15354666938306</v>
      </c>
      <c r="BD13" s="683">
        <v>-0.607150252502365</v>
      </c>
      <c r="BE13" s="692">
        <v>21.6666666666667</v>
      </c>
      <c r="BF13" s="664">
        <v>24</v>
      </c>
      <c r="BG13" s="661">
        <v>0.902777777777778</v>
      </c>
      <c r="BH13" s="664">
        <v>-2.33333333333333</v>
      </c>
      <c r="BI13" s="690">
        <v>23.75</v>
      </c>
      <c r="BJ13" s="692">
        <v>8.00676479999998</v>
      </c>
      <c r="BK13" s="664">
        <v>7.75</v>
      </c>
      <c r="BL13" s="661">
        <v>1.03313094193548</v>
      </c>
      <c r="BM13" s="690">
        <v>0.256764799999983</v>
      </c>
      <c r="BN13" s="677">
        <v>0.945184452027366</v>
      </c>
      <c r="BO13" s="661">
        <v>0.914198722688173</v>
      </c>
      <c r="BP13" s="661">
        <v>1.03389386636647</v>
      </c>
      <c r="BQ13" s="661">
        <v>0.0309857293391933</v>
      </c>
      <c r="BR13" s="683">
        <v>0.83838249418037</v>
      </c>
      <c r="BS13" s="698">
        <v>1.0579945510689</v>
      </c>
      <c r="BT13" s="695">
        <v>1.09385407699929</v>
      </c>
      <c r="BU13" s="661">
        <v>0.967217267198236</v>
      </c>
      <c r="BV13" s="699">
        <v>-0.0358595259303875</v>
      </c>
      <c r="BW13" s="690">
        <v>1.19277299674253</v>
      </c>
      <c r="BX13" s="698">
        <v>-0.964800981161808</v>
      </c>
      <c r="BY13" s="695">
        <v>-0.829544166373227</v>
      </c>
      <c r="BZ13" s="661">
        <v>0.836950435827999</v>
      </c>
      <c r="CA13" s="699">
        <v>-0.135256814788581</v>
      </c>
      <c r="CB13" s="690">
        <v>-0.724192426150232</v>
      </c>
      <c r="CC13" s="159"/>
    </row>
    <row r="14" s="163" customFormat="1" spans="1:81">
      <c r="A14" s="668" t="s">
        <v>11</v>
      </c>
      <c r="B14" s="669">
        <v>803.756897999999</v>
      </c>
      <c r="C14" s="670">
        <v>881.64</v>
      </c>
      <c r="D14" s="671">
        <v>0.911661106574111</v>
      </c>
      <c r="E14" s="670">
        <v>-77.8831020000008</v>
      </c>
      <c r="F14" s="672">
        <v>903.597870999999</v>
      </c>
      <c r="G14" s="669">
        <v>210.38934</v>
      </c>
      <c r="H14" s="670">
        <v>211.88</v>
      </c>
      <c r="I14" s="671">
        <v>0.992964602605248</v>
      </c>
      <c r="J14" s="670">
        <v>-1.49066000000005</v>
      </c>
      <c r="K14" s="672">
        <v>227.106235</v>
      </c>
      <c r="L14" s="669">
        <v>7.49400541621981e-16</v>
      </c>
      <c r="M14" s="670">
        <v>0</v>
      </c>
      <c r="N14" s="671" t="s">
        <v>161</v>
      </c>
      <c r="O14" s="670">
        <v>7.49400541621981e-16</v>
      </c>
      <c r="P14" s="672">
        <v>1.404057</v>
      </c>
      <c r="Q14" s="669">
        <v>593.367557999999</v>
      </c>
      <c r="R14" s="670">
        <v>669.76</v>
      </c>
      <c r="S14" s="671">
        <v>0.885940572742474</v>
      </c>
      <c r="T14" s="670">
        <v>-76.3924420000008</v>
      </c>
      <c r="U14" s="672">
        <v>675.087578999999</v>
      </c>
      <c r="V14" s="678">
        <v>0.738242569956768</v>
      </c>
      <c r="W14" s="679">
        <v>0.759675150855224</v>
      </c>
      <c r="X14" s="679">
        <v>0.971787176565762</v>
      </c>
      <c r="Y14" s="671">
        <v>-0.0214325808984563</v>
      </c>
      <c r="Z14" s="684">
        <v>0.747110634792543</v>
      </c>
      <c r="AA14" s="669">
        <v>339.591586</v>
      </c>
      <c r="AB14" s="670">
        <v>341.9700362</v>
      </c>
      <c r="AC14" s="671">
        <v>0.993044857887464</v>
      </c>
      <c r="AD14" s="670">
        <v>-2.37845020000009</v>
      </c>
      <c r="AE14" s="672">
        <v>357.167154</v>
      </c>
      <c r="AF14" s="669">
        <v>633.35425</v>
      </c>
      <c r="AG14" s="670">
        <v>643.25481</v>
      </c>
      <c r="AH14" s="671">
        <v>0.984608649875467</v>
      </c>
      <c r="AI14" s="670">
        <v>-9.90056000000015</v>
      </c>
      <c r="AJ14" s="672">
        <v>640.046221</v>
      </c>
      <c r="AK14" s="669">
        <v>0.349999999999999</v>
      </c>
      <c r="AL14" s="670">
        <v>0</v>
      </c>
      <c r="AM14" s="679" t="s">
        <v>161</v>
      </c>
      <c r="AN14" s="670">
        <v>0.349999999999999</v>
      </c>
      <c r="AO14" s="672">
        <v>3.26792</v>
      </c>
      <c r="AP14" s="669">
        <v>1.014396</v>
      </c>
      <c r="AQ14" s="670">
        <v>0</v>
      </c>
      <c r="AR14" s="679" t="s">
        <v>161</v>
      </c>
      <c r="AS14" s="670">
        <v>1.014396</v>
      </c>
      <c r="AT14" s="672">
        <v>0.310748</v>
      </c>
      <c r="AU14" s="669">
        <v>-380.242674000001</v>
      </c>
      <c r="AV14" s="670">
        <v>-315.464846200001</v>
      </c>
      <c r="AW14" s="671">
        <v>0.794659124208942</v>
      </c>
      <c r="AX14" s="670">
        <v>-64.7778277999996</v>
      </c>
      <c r="AY14" s="672">
        <v>-319.168624</v>
      </c>
      <c r="AZ14" s="678">
        <v>-0.473081692917553</v>
      </c>
      <c r="BA14" s="679">
        <v>-0.357815940973641</v>
      </c>
      <c r="BB14" s="679">
        <v>0.677863005124181</v>
      </c>
      <c r="BC14" s="671">
        <v>-0.115265751943912</v>
      </c>
      <c r="BD14" s="684">
        <v>-0.353219760961567</v>
      </c>
      <c r="BE14" s="669">
        <v>46.4444444444444</v>
      </c>
      <c r="BF14" s="670">
        <v>49</v>
      </c>
      <c r="BG14" s="679">
        <v>0.947845804988662</v>
      </c>
      <c r="BH14" s="670">
        <v>-2.55555555555556</v>
      </c>
      <c r="BI14" s="691">
        <v>49.3333333333333</v>
      </c>
      <c r="BJ14" s="669">
        <v>17.3057705311005</v>
      </c>
      <c r="BK14" s="670">
        <v>17.9926530612245</v>
      </c>
      <c r="BL14" s="679">
        <v>0.961824277510007</v>
      </c>
      <c r="BM14" s="691">
        <v>-0.686882530124024</v>
      </c>
      <c r="BN14" s="678">
        <v>0.42250534563997</v>
      </c>
      <c r="BO14" s="679">
        <v>0.387879447620344</v>
      </c>
      <c r="BP14" s="679">
        <v>1.08926974149329</v>
      </c>
      <c r="BQ14" s="679">
        <v>0.0346258980196263</v>
      </c>
      <c r="BR14" s="684">
        <v>0.395272239414119</v>
      </c>
      <c r="BS14" s="696">
        <v>2.36683395919002</v>
      </c>
      <c r="BT14" s="697">
        <v>2.57812061488445</v>
      </c>
      <c r="BU14" s="679">
        <v>0.918046248699698</v>
      </c>
      <c r="BV14" s="679">
        <v>-0.211286655694422</v>
      </c>
      <c r="BW14" s="691">
        <v>2.52990192653605</v>
      </c>
      <c r="BX14" s="696">
        <v>-1.11970581626837</v>
      </c>
      <c r="BY14" s="697">
        <v>-0.92249265375842</v>
      </c>
      <c r="BZ14" s="679">
        <v>0.786217091587163</v>
      </c>
      <c r="CA14" s="679">
        <v>-0.197213162509951</v>
      </c>
      <c r="CB14" s="691">
        <v>-0.893611353747272</v>
      </c>
      <c r="CC14" s="159"/>
    </row>
    <row r="15" s="163" customFormat="1" spans="1:81">
      <c r="A15" s="668" t="s">
        <v>12</v>
      </c>
      <c r="B15" s="669">
        <v>2748.24717599999</v>
      </c>
      <c r="C15" s="673">
        <v>3027.08124274</v>
      </c>
      <c r="D15" s="671">
        <v>0.907886824177994</v>
      </c>
      <c r="E15" s="673">
        <v>-278.834066740005</v>
      </c>
      <c r="F15" s="672">
        <v>3362.442164</v>
      </c>
      <c r="G15" s="669">
        <v>0</v>
      </c>
      <c r="H15" s="673">
        <v>0</v>
      </c>
      <c r="I15" s="671" t="s">
        <v>161</v>
      </c>
      <c r="J15" s="673">
        <v>0</v>
      </c>
      <c r="K15" s="672">
        <v>0</v>
      </c>
      <c r="L15" s="669">
        <v>-1.05879118406788e-21</v>
      </c>
      <c r="M15" s="673">
        <v>0</v>
      </c>
      <c r="N15" s="671" t="s">
        <v>161</v>
      </c>
      <c r="O15" s="673">
        <v>-1.05879118406788e-21</v>
      </c>
      <c r="P15" s="672">
        <v>0.234023999998897</v>
      </c>
      <c r="Q15" s="669">
        <v>1436.252795</v>
      </c>
      <c r="R15" s="673">
        <v>1975.00646724</v>
      </c>
      <c r="S15" s="671">
        <v>0.727214223762572</v>
      </c>
      <c r="T15" s="673">
        <v>-538.753672240004</v>
      </c>
      <c r="U15" s="672">
        <v>3362.442164</v>
      </c>
      <c r="V15" s="678">
        <v>0.52260684830046</v>
      </c>
      <c r="W15" s="679">
        <v>0.652445807979801</v>
      </c>
      <c r="X15" s="679">
        <v>0.800996560800401</v>
      </c>
      <c r="Y15" s="671">
        <v>-0.129838959679341</v>
      </c>
      <c r="Z15" s="684">
        <v>1</v>
      </c>
      <c r="AA15" s="669">
        <v>858.505115999998</v>
      </c>
      <c r="AB15" s="673">
        <v>801.142803100001</v>
      </c>
      <c r="AC15" s="671">
        <v>1.07160060937705</v>
      </c>
      <c r="AD15" s="673">
        <v>57.3623128999972</v>
      </c>
      <c r="AE15" s="672">
        <v>851.86304</v>
      </c>
      <c r="AF15" s="669">
        <v>1475.369252</v>
      </c>
      <c r="AG15" s="673">
        <v>1491.08949553</v>
      </c>
      <c r="AH15" s="671">
        <v>0.989457209927959</v>
      </c>
      <c r="AI15" s="673">
        <v>-15.7202435299985</v>
      </c>
      <c r="AJ15" s="672">
        <v>1751.259595</v>
      </c>
      <c r="AK15" s="669">
        <v>42.155343</v>
      </c>
      <c r="AL15" s="664">
        <v>10.59</v>
      </c>
      <c r="AM15" s="661">
        <v>3.98067450424929</v>
      </c>
      <c r="AN15" s="666">
        <v>31.565343</v>
      </c>
      <c r="AO15" s="667">
        <v>9.1388399999999</v>
      </c>
      <c r="AP15" s="669">
        <v>11.08916</v>
      </c>
      <c r="AQ15" s="664">
        <v>0</v>
      </c>
      <c r="AR15" s="661" t="s">
        <v>161</v>
      </c>
      <c r="AS15" s="666">
        <v>11.08916</v>
      </c>
      <c r="AT15" s="667">
        <v>0.5775</v>
      </c>
      <c r="AU15" s="669">
        <v>445.438990999995</v>
      </c>
      <c r="AV15" s="673">
        <v>745.438944109997</v>
      </c>
      <c r="AW15" s="671">
        <v>0.597552615837396</v>
      </c>
      <c r="AX15" s="673">
        <v>-299.999953110002</v>
      </c>
      <c r="AY15" s="672">
        <v>767.646844999994</v>
      </c>
      <c r="AZ15" s="678">
        <v>0.16208112388505</v>
      </c>
      <c r="BA15" s="679">
        <v>0.246256669158722</v>
      </c>
      <c r="BB15" s="679">
        <v>0.658179632002506</v>
      </c>
      <c r="BC15" s="671">
        <v>-0.0841755452736715</v>
      </c>
      <c r="BD15" s="684">
        <v>0.228300386314093</v>
      </c>
      <c r="BE15" s="669">
        <v>63.1111111111111</v>
      </c>
      <c r="BF15" s="670">
        <v>63</v>
      </c>
      <c r="BG15" s="679">
        <v>1.00176366843034</v>
      </c>
      <c r="BH15" s="670">
        <v>0.111111111111114</v>
      </c>
      <c r="BI15" s="691">
        <v>62.75</v>
      </c>
      <c r="BJ15" s="669">
        <v>43.5461700422535</v>
      </c>
      <c r="BK15" s="670">
        <v>48.0489086149206</v>
      </c>
      <c r="BL15" s="679">
        <v>0.906288431881907</v>
      </c>
      <c r="BM15" s="691">
        <v>-4.50273857266715</v>
      </c>
      <c r="BN15" s="678">
        <v>0.312382788381331</v>
      </c>
      <c r="BO15" s="679">
        <v>0.264658507273771</v>
      </c>
      <c r="BP15" s="679">
        <v>1.18032400166979</v>
      </c>
      <c r="BQ15" s="679">
        <v>0.0477242811075604</v>
      </c>
      <c r="BR15" s="684">
        <v>0.253346525665326</v>
      </c>
      <c r="BS15" s="696">
        <v>3.20120069732933</v>
      </c>
      <c r="BT15" s="697">
        <v>3.77845401721989</v>
      </c>
      <c r="BU15" s="679">
        <v>0.847224998038937</v>
      </c>
      <c r="BV15" s="679">
        <v>-0.577253319890556</v>
      </c>
      <c r="BW15" s="691">
        <v>3.94716287256693</v>
      </c>
      <c r="BX15" s="696">
        <v>0.518854206804746</v>
      </c>
      <c r="BY15" s="697">
        <v>0.930469500849962</v>
      </c>
      <c r="BZ15" s="679">
        <v>0.557626237432592</v>
      </c>
      <c r="CA15" s="679">
        <v>-0.411615294045216</v>
      </c>
      <c r="CB15" s="691">
        <v>0.901138808651675</v>
      </c>
      <c r="CC15" s="159"/>
    </row>
    <row r="16" s="163" customFormat="1" spans="1:81">
      <c r="A16" s="668" t="s">
        <v>13</v>
      </c>
      <c r="B16" s="669">
        <v>2639.80487</v>
      </c>
      <c r="C16" s="673">
        <v>2573.558</v>
      </c>
      <c r="D16" s="671">
        <v>1.0257413549646</v>
      </c>
      <c r="E16" s="673">
        <v>66.2468699999981</v>
      </c>
      <c r="F16" s="672">
        <v>2673.587539</v>
      </c>
      <c r="G16" s="669">
        <v>0</v>
      </c>
      <c r="H16" s="673">
        <v>0</v>
      </c>
      <c r="I16" s="671" t="s">
        <v>161</v>
      </c>
      <c r="J16" s="673">
        <v>0</v>
      </c>
      <c r="K16" s="672">
        <v>0</v>
      </c>
      <c r="L16" s="669">
        <v>0.01958</v>
      </c>
      <c r="M16" s="673">
        <v>0</v>
      </c>
      <c r="N16" s="671" t="s">
        <v>161</v>
      </c>
      <c r="O16" s="673">
        <v>0.01958</v>
      </c>
      <c r="P16" s="672">
        <v>1.06581410364015e-13</v>
      </c>
      <c r="Q16" s="669">
        <v>1988.108091</v>
      </c>
      <c r="R16" s="673">
        <v>1944.298</v>
      </c>
      <c r="S16" s="671">
        <v>1.0225326009696</v>
      </c>
      <c r="T16" s="673">
        <v>43.810090999998</v>
      </c>
      <c r="U16" s="672">
        <v>2671.005966</v>
      </c>
      <c r="V16" s="678">
        <v>0.753126912369095</v>
      </c>
      <c r="W16" s="679">
        <v>0.755490259011066</v>
      </c>
      <c r="X16" s="679">
        <v>0.996871770861659</v>
      </c>
      <c r="Y16" s="671">
        <v>-0.00236334664197091</v>
      </c>
      <c r="Z16" s="684">
        <v>0.999034416131007</v>
      </c>
      <c r="AA16" s="669">
        <v>759.722330999997</v>
      </c>
      <c r="AB16" s="673">
        <v>784.41901653</v>
      </c>
      <c r="AC16" s="671">
        <v>0.968515952559064</v>
      </c>
      <c r="AD16" s="673">
        <v>-24.6966855300032</v>
      </c>
      <c r="AE16" s="672">
        <v>823.539956999997</v>
      </c>
      <c r="AF16" s="669">
        <v>857.928589999997</v>
      </c>
      <c r="AG16" s="673">
        <v>911.039497</v>
      </c>
      <c r="AH16" s="671">
        <v>0.941702958900361</v>
      </c>
      <c r="AI16" s="673">
        <v>-53.1109070000031</v>
      </c>
      <c r="AJ16" s="672">
        <v>911.752453999998</v>
      </c>
      <c r="AK16" s="669">
        <v>0.2</v>
      </c>
      <c r="AL16" s="664">
        <v>0</v>
      </c>
      <c r="AM16" s="661" t="s">
        <v>161</v>
      </c>
      <c r="AN16" s="666">
        <v>0.2</v>
      </c>
      <c r="AO16" s="667">
        <v>0.01</v>
      </c>
      <c r="AP16" s="669">
        <v>0.058207</v>
      </c>
      <c r="AQ16" s="664">
        <v>0</v>
      </c>
      <c r="AR16" s="661" t="s">
        <v>161</v>
      </c>
      <c r="AS16" s="666">
        <v>0.058207</v>
      </c>
      <c r="AT16" s="667">
        <v>-1.343783</v>
      </c>
      <c r="AU16" s="669">
        <v>1022.276162</v>
      </c>
      <c r="AV16" s="673">
        <v>878.099486469999</v>
      </c>
      <c r="AW16" s="671">
        <v>1.16419173197516</v>
      </c>
      <c r="AX16" s="673">
        <v>144.176675530006</v>
      </c>
      <c r="AY16" s="672">
        <v>939.648911000003</v>
      </c>
      <c r="AZ16" s="678">
        <v>0.38725444203003</v>
      </c>
      <c r="BA16" s="679">
        <v>0.341200581634453</v>
      </c>
      <c r="BB16" s="679">
        <v>1.13497591409418</v>
      </c>
      <c r="BC16" s="671">
        <v>0.0460538603955768</v>
      </c>
      <c r="BD16" s="684">
        <v>0.351456197821546</v>
      </c>
      <c r="BE16" s="669">
        <v>68</v>
      </c>
      <c r="BF16" s="670">
        <v>69.4444444444444</v>
      </c>
      <c r="BG16" s="679">
        <v>0.9792</v>
      </c>
      <c r="BH16" s="670">
        <v>-1.44444444444444</v>
      </c>
      <c r="BI16" s="691">
        <v>67.83333333</v>
      </c>
      <c r="BJ16" s="669">
        <v>38.8206598529411</v>
      </c>
      <c r="BK16" s="670">
        <v>37.0592352</v>
      </c>
      <c r="BL16" s="679">
        <v>1.04752997851777</v>
      </c>
      <c r="BM16" s="691">
        <v>1.76142465294114</v>
      </c>
      <c r="BN16" s="678">
        <v>0.287794881975499</v>
      </c>
      <c r="BO16" s="679">
        <v>0.304799431965396</v>
      </c>
      <c r="BP16" s="679">
        <v>0.944210690025736</v>
      </c>
      <c r="BQ16" s="679">
        <v>-0.017004549989897</v>
      </c>
      <c r="BR16" s="684">
        <v>0.308028050320741</v>
      </c>
      <c r="BS16" s="696">
        <v>3.47469695477466</v>
      </c>
      <c r="BT16" s="697">
        <v>3.28084600929811</v>
      </c>
      <c r="BU16" s="679">
        <v>1.05908565806721</v>
      </c>
      <c r="BV16" s="679">
        <v>0.193850945476553</v>
      </c>
      <c r="BW16" s="691">
        <v>3.24645758384254</v>
      </c>
      <c r="BX16" s="696">
        <v>1.34559183044471</v>
      </c>
      <c r="BY16" s="697">
        <v>1.11942656662559</v>
      </c>
      <c r="BZ16" s="679">
        <v>1.20203671286887</v>
      </c>
      <c r="CA16" s="679">
        <v>0.226165263819116</v>
      </c>
      <c r="CB16" s="691">
        <v>1.14098763880622</v>
      </c>
      <c r="CC16" s="159"/>
    </row>
    <row r="17" s="164" customFormat="1" outlineLevel="1" spans="1:81">
      <c r="A17" s="674" t="s">
        <v>14</v>
      </c>
      <c r="B17" s="663">
        <v>0</v>
      </c>
      <c r="C17" s="664">
        <v>0</v>
      </c>
      <c r="D17" s="665" t="s">
        <v>161</v>
      </c>
      <c r="E17" s="666">
        <v>0</v>
      </c>
      <c r="F17" s="667">
        <v>0</v>
      </c>
      <c r="G17" s="663">
        <v>1.54223299999989</v>
      </c>
      <c r="H17" s="664">
        <v>2.3</v>
      </c>
      <c r="I17" s="665">
        <v>0.670536086956475</v>
      </c>
      <c r="J17" s="666">
        <v>-0.757767000000107</v>
      </c>
      <c r="K17" s="667">
        <v>3.625611</v>
      </c>
      <c r="L17" s="663">
        <v>0.47973</v>
      </c>
      <c r="M17" s="664">
        <v>0</v>
      </c>
      <c r="N17" s="665" t="s">
        <v>161</v>
      </c>
      <c r="O17" s="666">
        <v>0.47973</v>
      </c>
      <c r="P17" s="667">
        <v>-0.297456</v>
      </c>
      <c r="Q17" s="663">
        <v>-2.02196299999989</v>
      </c>
      <c r="R17" s="664">
        <v>-2.3</v>
      </c>
      <c r="S17" s="665">
        <v>1.12088565217396</v>
      </c>
      <c r="T17" s="666">
        <v>0.278037000000107</v>
      </c>
      <c r="U17" s="667">
        <v>-3.328155</v>
      </c>
      <c r="V17" s="677" t="s">
        <v>161</v>
      </c>
      <c r="W17" s="661" t="s">
        <v>161</v>
      </c>
      <c r="X17" s="661" t="s">
        <v>161</v>
      </c>
      <c r="Y17" s="682" t="s">
        <v>161</v>
      </c>
      <c r="Z17" s="683" t="s">
        <v>161</v>
      </c>
      <c r="AA17" s="663">
        <v>102.864281</v>
      </c>
      <c r="AB17" s="664">
        <v>130.9896083</v>
      </c>
      <c r="AC17" s="665">
        <v>0.785285812630373</v>
      </c>
      <c r="AD17" s="666">
        <v>-28.1253273000002</v>
      </c>
      <c r="AE17" s="667">
        <v>124.372033</v>
      </c>
      <c r="AF17" s="663">
        <v>139.230437</v>
      </c>
      <c r="AG17" s="664">
        <v>129.67758149</v>
      </c>
      <c r="AH17" s="665">
        <v>1.07366620660439</v>
      </c>
      <c r="AI17" s="666">
        <v>9.55285550999989</v>
      </c>
      <c r="AJ17" s="667">
        <v>115.957407</v>
      </c>
      <c r="AK17" s="663">
        <v>0</v>
      </c>
      <c r="AL17" s="664">
        <v>0</v>
      </c>
      <c r="AM17" s="661" t="s">
        <v>161</v>
      </c>
      <c r="AN17" s="666">
        <v>0</v>
      </c>
      <c r="AO17" s="667">
        <v>0</v>
      </c>
      <c r="AP17" s="663">
        <v>0.494727</v>
      </c>
      <c r="AQ17" s="664">
        <v>0</v>
      </c>
      <c r="AR17" s="661" t="s">
        <v>161</v>
      </c>
      <c r="AS17" s="666">
        <v>0.494727</v>
      </c>
      <c r="AT17" s="667">
        <v>0.000123</v>
      </c>
      <c r="AU17" s="663">
        <v>-244.611408</v>
      </c>
      <c r="AV17" s="664">
        <v>-262.96718979</v>
      </c>
      <c r="AW17" s="665">
        <v>1.06980255523383</v>
      </c>
      <c r="AX17" s="666">
        <v>18.3557817900005</v>
      </c>
      <c r="AY17" s="667">
        <v>-243.657717999999</v>
      </c>
      <c r="AZ17" s="677" t="s">
        <v>161</v>
      </c>
      <c r="BA17" s="661" t="s">
        <v>161</v>
      </c>
      <c r="BB17" s="661" t="s">
        <v>161</v>
      </c>
      <c r="BC17" s="682" t="s">
        <v>161</v>
      </c>
      <c r="BD17" s="683" t="s">
        <v>161</v>
      </c>
      <c r="BE17" s="692">
        <v>26.3333333333333</v>
      </c>
      <c r="BF17" s="664">
        <v>26</v>
      </c>
      <c r="BG17" s="661">
        <v>1.01282051282051</v>
      </c>
      <c r="BH17" s="664">
        <v>0.333333333333332</v>
      </c>
      <c r="BI17" s="690">
        <v>26.4166666666667</v>
      </c>
      <c r="BJ17" s="692">
        <v>0</v>
      </c>
      <c r="BK17" s="664">
        <v>0</v>
      </c>
      <c r="BL17" s="661" t="s">
        <v>161</v>
      </c>
      <c r="BM17" s="690">
        <v>0</v>
      </c>
      <c r="BN17" s="677" t="s">
        <v>161</v>
      </c>
      <c r="BO17" s="661" t="s">
        <v>161</v>
      </c>
      <c r="BP17" s="661" t="s">
        <v>161</v>
      </c>
      <c r="BQ17" s="661" t="s">
        <v>161</v>
      </c>
      <c r="BR17" s="683" t="s">
        <v>161</v>
      </c>
      <c r="BS17" s="698">
        <v>0</v>
      </c>
      <c r="BT17" s="695">
        <v>0</v>
      </c>
      <c r="BU17" s="661" t="s">
        <v>161</v>
      </c>
      <c r="BV17" s="699">
        <v>0</v>
      </c>
      <c r="BW17" s="690">
        <v>0</v>
      </c>
      <c r="BX17" s="698">
        <v>-2.37800143666974</v>
      </c>
      <c r="BY17" s="695">
        <v>-2.0075423783827</v>
      </c>
      <c r="BZ17" s="661">
        <v>0.815466382041963</v>
      </c>
      <c r="CA17" s="699">
        <v>-0.370459058287043</v>
      </c>
      <c r="CB17" s="690">
        <v>-1.95910376410748</v>
      </c>
      <c r="CC17" s="159"/>
    </row>
    <row r="18" s="164" customFormat="1" outlineLevel="1" spans="1:81">
      <c r="A18" s="674" t="s">
        <v>15</v>
      </c>
      <c r="B18" s="663">
        <v>310.670835</v>
      </c>
      <c r="C18" s="664">
        <v>304.1</v>
      </c>
      <c r="D18" s="665">
        <v>1.02160748109175</v>
      </c>
      <c r="E18" s="666">
        <v>6.57083499999987</v>
      </c>
      <c r="F18" s="667">
        <v>331.729668</v>
      </c>
      <c r="G18" s="663">
        <v>219.859135</v>
      </c>
      <c r="H18" s="664">
        <v>257.3625</v>
      </c>
      <c r="I18" s="665">
        <v>0.854278051386661</v>
      </c>
      <c r="J18" s="666">
        <v>-37.5033650000004</v>
      </c>
      <c r="K18" s="667">
        <v>304.009497999999</v>
      </c>
      <c r="L18" s="663">
        <v>0</v>
      </c>
      <c r="M18" s="664">
        <v>0</v>
      </c>
      <c r="N18" s="665" t="s">
        <v>161</v>
      </c>
      <c r="O18" s="666">
        <v>0</v>
      </c>
      <c r="P18" s="667">
        <v>0</v>
      </c>
      <c r="Q18" s="663">
        <v>90.8117000000003</v>
      </c>
      <c r="R18" s="664">
        <v>46.7374999999999</v>
      </c>
      <c r="S18" s="665">
        <v>1.94301577962023</v>
      </c>
      <c r="T18" s="666">
        <v>44.0742000000004</v>
      </c>
      <c r="U18" s="667">
        <v>27.7201700000009</v>
      </c>
      <c r="V18" s="677">
        <v>0.292308417042109</v>
      </c>
      <c r="W18" s="661">
        <v>0.153691219993423</v>
      </c>
      <c r="X18" s="661">
        <v>1.90192007750747</v>
      </c>
      <c r="Y18" s="682">
        <v>0.138617197048686</v>
      </c>
      <c r="Z18" s="683">
        <v>0.0835625289927367</v>
      </c>
      <c r="AA18" s="663">
        <v>230.040503</v>
      </c>
      <c r="AB18" s="664">
        <v>240.87098227</v>
      </c>
      <c r="AC18" s="665">
        <v>0.955036180913398</v>
      </c>
      <c r="AD18" s="666">
        <v>-10.8304792700004</v>
      </c>
      <c r="AE18" s="667">
        <v>242.841088</v>
      </c>
      <c r="AF18" s="663">
        <v>39.981603</v>
      </c>
      <c r="AG18" s="664">
        <v>64.961578</v>
      </c>
      <c r="AH18" s="665">
        <v>0.61546539094232</v>
      </c>
      <c r="AI18" s="666">
        <v>-24.979975</v>
      </c>
      <c r="AJ18" s="667">
        <v>52.8204949999999</v>
      </c>
      <c r="AK18" s="663">
        <v>0.5</v>
      </c>
      <c r="AL18" s="664">
        <v>0</v>
      </c>
      <c r="AM18" s="661" t="s">
        <v>161</v>
      </c>
      <c r="AN18" s="666">
        <v>0.5</v>
      </c>
      <c r="AO18" s="667">
        <v>0</v>
      </c>
      <c r="AP18" s="663">
        <v>0</v>
      </c>
      <c r="AQ18" s="664">
        <v>0</v>
      </c>
      <c r="AR18" s="661" t="s">
        <v>161</v>
      </c>
      <c r="AS18" s="666">
        <v>0</v>
      </c>
      <c r="AT18" s="667">
        <v>0</v>
      </c>
      <c r="AU18" s="663">
        <v>-178.710405999999</v>
      </c>
      <c r="AV18" s="664">
        <v>-259.09506027</v>
      </c>
      <c r="AW18" s="665">
        <v>1.31025158946</v>
      </c>
      <c r="AX18" s="666">
        <v>80.3846542700007</v>
      </c>
      <c r="AY18" s="667">
        <v>-267.941412999999</v>
      </c>
      <c r="AZ18" s="677">
        <v>-0.575240369763062</v>
      </c>
      <c r="BA18" s="661">
        <v>-0.852006117296942</v>
      </c>
      <c r="BB18" s="661">
        <v>1.32484009435512</v>
      </c>
      <c r="BC18" s="682">
        <v>0.27676574753388</v>
      </c>
      <c r="BD18" s="683">
        <v>-0.807710129200742</v>
      </c>
      <c r="BE18" s="692">
        <v>36.5555555555556</v>
      </c>
      <c r="BF18" s="664">
        <v>37</v>
      </c>
      <c r="BG18" s="661">
        <v>0.987987987987988</v>
      </c>
      <c r="BH18" s="664">
        <v>-0.444444444444443</v>
      </c>
      <c r="BI18" s="690">
        <v>38.8333333366667</v>
      </c>
      <c r="BJ18" s="692">
        <v>8.4985942705167</v>
      </c>
      <c r="BK18" s="664">
        <v>8.21891891891892</v>
      </c>
      <c r="BL18" s="661">
        <v>1.03402824074028</v>
      </c>
      <c r="BM18" s="690">
        <v>0.279675351597785</v>
      </c>
      <c r="BN18" s="677">
        <v>0.740463787017535</v>
      </c>
      <c r="BO18" s="661">
        <v>0.792078205425847</v>
      </c>
      <c r="BP18" s="661">
        <v>0.934836714285602</v>
      </c>
      <c r="BQ18" s="661">
        <v>-0.0516144184083122</v>
      </c>
      <c r="BR18" s="683">
        <v>0.732045130193179</v>
      </c>
      <c r="BS18" s="698">
        <v>1.35050493695017</v>
      </c>
      <c r="BT18" s="695">
        <v>1.26250159788498</v>
      </c>
      <c r="BU18" s="661">
        <v>1.06970552687824</v>
      </c>
      <c r="BV18" s="699">
        <v>0.0880033390651902</v>
      </c>
      <c r="BW18" s="690">
        <v>1.36603599799388</v>
      </c>
      <c r="BX18" s="698">
        <v>-0.776864959298057</v>
      </c>
      <c r="BY18" s="695">
        <v>-1.07565908449517</v>
      </c>
      <c r="BZ18" s="661">
        <v>1.27777771740509</v>
      </c>
      <c r="CA18" s="699">
        <v>0.298794125197113</v>
      </c>
      <c r="CB18" s="690">
        <v>-1.1033611124325</v>
      </c>
      <c r="CC18" s="159"/>
    </row>
    <row r="19" s="164" customFormat="1" outlineLevel="1" spans="1:81">
      <c r="A19" s="674" t="s">
        <v>16</v>
      </c>
      <c r="B19" s="663">
        <v>57.835849</v>
      </c>
      <c r="C19" s="664">
        <v>64</v>
      </c>
      <c r="D19" s="665">
        <v>0.903685140625</v>
      </c>
      <c r="E19" s="666">
        <v>-6.16415100000003</v>
      </c>
      <c r="F19" s="667">
        <v>62.678619</v>
      </c>
      <c r="G19" s="663">
        <v>0</v>
      </c>
      <c r="H19" s="664">
        <v>0</v>
      </c>
      <c r="I19" s="665" t="s">
        <v>161</v>
      </c>
      <c r="J19" s="666">
        <v>0</v>
      </c>
      <c r="K19" s="667">
        <v>0</v>
      </c>
      <c r="L19" s="663">
        <v>-9.99999999999999e-7</v>
      </c>
      <c r="M19" s="664">
        <v>0</v>
      </c>
      <c r="N19" s="665" t="s">
        <v>161</v>
      </c>
      <c r="O19" s="666">
        <v>-9.99999999999999e-7</v>
      </c>
      <c r="P19" s="667">
        <v>30.106195</v>
      </c>
      <c r="Q19" s="663">
        <v>57.83585</v>
      </c>
      <c r="R19" s="664">
        <v>64</v>
      </c>
      <c r="S19" s="665">
        <v>0.90368515625</v>
      </c>
      <c r="T19" s="666">
        <v>-6.16415000000003</v>
      </c>
      <c r="U19" s="667">
        <v>32.572424</v>
      </c>
      <c r="V19" s="677">
        <v>1.00000001729031</v>
      </c>
      <c r="W19" s="661">
        <v>1</v>
      </c>
      <c r="X19" s="661">
        <v>1.00000001729031</v>
      </c>
      <c r="Y19" s="682">
        <v>1.72903140693847e-8</v>
      </c>
      <c r="Z19" s="683">
        <v>0.519673606720659</v>
      </c>
      <c r="AA19" s="663">
        <v>0</v>
      </c>
      <c r="AB19" s="664">
        <v>0</v>
      </c>
      <c r="AC19" s="665" t="s">
        <v>161</v>
      </c>
      <c r="AD19" s="666">
        <v>0</v>
      </c>
      <c r="AE19" s="667">
        <v>0</v>
      </c>
      <c r="AF19" s="663">
        <v>86.9311419999997</v>
      </c>
      <c r="AG19" s="664">
        <v>71.6928</v>
      </c>
      <c r="AH19" s="665">
        <v>1.2125505211123</v>
      </c>
      <c r="AI19" s="666">
        <v>15.2383419999997</v>
      </c>
      <c r="AJ19" s="667">
        <v>15.524809</v>
      </c>
      <c r="AK19" s="663">
        <v>0</v>
      </c>
      <c r="AL19" s="664">
        <v>0</v>
      </c>
      <c r="AM19" s="661" t="s">
        <v>161</v>
      </c>
      <c r="AN19" s="666">
        <v>0</v>
      </c>
      <c r="AO19" s="667">
        <v>0</v>
      </c>
      <c r="AP19" s="663">
        <v>0</v>
      </c>
      <c r="AQ19" s="664">
        <v>0</v>
      </c>
      <c r="AR19" s="661" t="s">
        <v>161</v>
      </c>
      <c r="AS19" s="666">
        <v>0</v>
      </c>
      <c r="AT19" s="667">
        <v>0</v>
      </c>
      <c r="AU19" s="663">
        <v>-29.0952919999997</v>
      </c>
      <c r="AV19" s="664">
        <v>-7.69280000000001</v>
      </c>
      <c r="AW19" s="665">
        <v>-1.78214590266219</v>
      </c>
      <c r="AX19" s="666">
        <v>-21.4024919999997</v>
      </c>
      <c r="AY19" s="667">
        <v>17.047615</v>
      </c>
      <c r="AZ19" s="677">
        <v>-0.50306673980008</v>
      </c>
      <c r="BA19" s="661">
        <v>-0.1202</v>
      </c>
      <c r="BB19" s="661">
        <v>-2.18524741930183</v>
      </c>
      <c r="BC19" s="682">
        <v>-0.38286673980008</v>
      </c>
      <c r="BD19" s="683">
        <v>0.271984534311453</v>
      </c>
      <c r="BE19" s="692">
        <v>0</v>
      </c>
      <c r="BF19" s="664">
        <v>0</v>
      </c>
      <c r="BG19" s="661" t="s">
        <v>161</v>
      </c>
      <c r="BH19" s="664">
        <v>0</v>
      </c>
      <c r="BI19" s="690">
        <v>0</v>
      </c>
      <c r="BJ19" s="692" t="s">
        <v>161</v>
      </c>
      <c r="BK19" s="664" t="s">
        <v>161</v>
      </c>
      <c r="BL19" s="661" t="s">
        <v>161</v>
      </c>
      <c r="BM19" s="690" t="s">
        <v>161</v>
      </c>
      <c r="BN19" s="677">
        <v>0</v>
      </c>
      <c r="BO19" s="661">
        <v>0</v>
      </c>
      <c r="BP19" s="661" t="s">
        <v>161</v>
      </c>
      <c r="BQ19" s="661">
        <v>0</v>
      </c>
      <c r="BR19" s="683">
        <v>0</v>
      </c>
      <c r="BS19" s="698" t="s">
        <v>161</v>
      </c>
      <c r="BT19" s="695" t="s">
        <v>161</v>
      </c>
      <c r="BU19" s="661" t="s">
        <v>161</v>
      </c>
      <c r="BV19" s="699" t="s">
        <v>161</v>
      </c>
      <c r="BW19" s="690" t="s">
        <v>161</v>
      </c>
      <c r="BX19" s="698" t="s">
        <v>161</v>
      </c>
      <c r="BY19" s="695" t="s">
        <v>161</v>
      </c>
      <c r="BZ19" s="661" t="s">
        <v>161</v>
      </c>
      <c r="CA19" s="699" t="s">
        <v>161</v>
      </c>
      <c r="CB19" s="690" t="s">
        <v>161</v>
      </c>
      <c r="CC19" s="159"/>
    </row>
    <row r="20" s="164" customFormat="1" outlineLevel="1" spans="1:81">
      <c r="A20" s="674" t="s">
        <v>17</v>
      </c>
      <c r="B20" s="663">
        <v>396.757097999999</v>
      </c>
      <c r="C20" s="664">
        <v>400.74</v>
      </c>
      <c r="D20" s="665">
        <v>0.99006113190597</v>
      </c>
      <c r="E20" s="666">
        <v>-3.9829020000015</v>
      </c>
      <c r="F20" s="667">
        <v>412.958765999998</v>
      </c>
      <c r="G20" s="663">
        <v>0</v>
      </c>
      <c r="H20" s="664">
        <v>0</v>
      </c>
      <c r="I20" s="665" t="s">
        <v>161</v>
      </c>
      <c r="J20" s="666">
        <v>0</v>
      </c>
      <c r="K20" s="667">
        <v>0</v>
      </c>
      <c r="L20" s="663">
        <v>0</v>
      </c>
      <c r="M20" s="664">
        <v>0</v>
      </c>
      <c r="N20" s="665" t="s">
        <v>161</v>
      </c>
      <c r="O20" s="666">
        <v>0</v>
      </c>
      <c r="P20" s="667">
        <v>0.0684</v>
      </c>
      <c r="Q20" s="663">
        <v>158.781331999999</v>
      </c>
      <c r="R20" s="664">
        <v>153.69210752</v>
      </c>
      <c r="S20" s="665">
        <v>1.03311311531945</v>
      </c>
      <c r="T20" s="666">
        <v>5.08922447999859</v>
      </c>
      <c r="U20" s="667">
        <v>412.890365999998</v>
      </c>
      <c r="V20" s="677">
        <v>0.400197835906137</v>
      </c>
      <c r="W20" s="661">
        <v>0.383520755402505</v>
      </c>
      <c r="X20" s="661">
        <v>1.0434841668116</v>
      </c>
      <c r="Y20" s="682">
        <v>0.0166770805036322</v>
      </c>
      <c r="Z20" s="683">
        <v>0.999834366029658</v>
      </c>
      <c r="AA20" s="663">
        <v>237.975766</v>
      </c>
      <c r="AB20" s="664">
        <v>247.04789248</v>
      </c>
      <c r="AC20" s="665">
        <v>0.963277863296346</v>
      </c>
      <c r="AD20" s="666">
        <v>-9.07212648000009</v>
      </c>
      <c r="AE20" s="667">
        <v>241.460201</v>
      </c>
      <c r="AF20" s="663">
        <v>2.86392799999999</v>
      </c>
      <c r="AG20" s="664">
        <v>4.86</v>
      </c>
      <c r="AH20" s="665">
        <v>0.589285596707817</v>
      </c>
      <c r="AI20" s="666">
        <v>-1.99607200000001</v>
      </c>
      <c r="AJ20" s="667">
        <v>3.09023899999999</v>
      </c>
      <c r="AK20" s="663">
        <v>0.446999999999999</v>
      </c>
      <c r="AL20" s="664">
        <v>0</v>
      </c>
      <c r="AM20" s="661" t="s">
        <v>161</v>
      </c>
      <c r="AN20" s="666">
        <v>0.446999999999999</v>
      </c>
      <c r="AO20" s="667">
        <v>0.4707</v>
      </c>
      <c r="AP20" s="663">
        <v>0</v>
      </c>
      <c r="AQ20" s="664">
        <v>0</v>
      </c>
      <c r="AR20" s="661" t="s">
        <v>161</v>
      </c>
      <c r="AS20" s="666">
        <v>0</v>
      </c>
      <c r="AT20" s="667">
        <v>0</v>
      </c>
      <c r="AU20" s="663">
        <v>156.364403999999</v>
      </c>
      <c r="AV20" s="664">
        <v>148.83210752</v>
      </c>
      <c r="AW20" s="665">
        <v>1.05060935174211</v>
      </c>
      <c r="AX20" s="666">
        <v>7.53229647999862</v>
      </c>
      <c r="AY20" s="667">
        <v>168.810625999998</v>
      </c>
      <c r="AZ20" s="677">
        <v>0.394106128883923</v>
      </c>
      <c r="BA20" s="661">
        <v>0.371393191395918</v>
      </c>
      <c r="BB20" s="661">
        <v>1.06115604166742</v>
      </c>
      <c r="BC20" s="682">
        <v>0.0227129374880048</v>
      </c>
      <c r="BD20" s="683">
        <v>0.408783248834096</v>
      </c>
      <c r="BE20" s="692">
        <v>49.1111111111111</v>
      </c>
      <c r="BF20" s="664">
        <v>48</v>
      </c>
      <c r="BG20" s="661">
        <v>1.02314814814815</v>
      </c>
      <c r="BH20" s="664">
        <v>1.11111111111111</v>
      </c>
      <c r="BI20" s="690">
        <v>48.5</v>
      </c>
      <c r="BJ20" s="692">
        <v>8.078764438914</v>
      </c>
      <c r="BK20" s="664">
        <v>8.34875</v>
      </c>
      <c r="BL20" s="661">
        <v>0.967661558785926</v>
      </c>
      <c r="BM20" s="690">
        <v>-0.269985561086003</v>
      </c>
      <c r="BN20" s="677">
        <v>0.599802164093863</v>
      </c>
      <c r="BO20" s="661">
        <v>0.616479244597495</v>
      </c>
      <c r="BP20" s="661">
        <v>0.972947863776791</v>
      </c>
      <c r="BQ20" s="661">
        <v>-0.0166770805036323</v>
      </c>
      <c r="BR20" s="683">
        <v>0.584707774431893</v>
      </c>
      <c r="BS20" s="698">
        <v>1.66721639210943</v>
      </c>
      <c r="BT20" s="695">
        <v>1.62211462715652</v>
      </c>
      <c r="BU20" s="661">
        <v>1.02780430198819</v>
      </c>
      <c r="BV20" s="699">
        <v>0.0451017649529128</v>
      </c>
      <c r="BW20" s="690">
        <v>1.71025603511362</v>
      </c>
      <c r="BX20" s="698">
        <v>0.657060198306069</v>
      </c>
      <c r="BY20" s="695">
        <v>0.60244232818966</v>
      </c>
      <c r="BZ20" s="661">
        <v>1.09066074470653</v>
      </c>
      <c r="CA20" s="699">
        <v>0.054617870116409</v>
      </c>
      <c r="CB20" s="690">
        <v>0.699124018371866</v>
      </c>
      <c r="CC20" s="159"/>
    </row>
    <row r="21" s="163" customFormat="1" spans="1:81">
      <c r="A21" s="668" t="s">
        <v>18</v>
      </c>
      <c r="B21" s="669">
        <v>765.263781999998</v>
      </c>
      <c r="C21" s="670">
        <v>768.84</v>
      </c>
      <c r="D21" s="671">
        <v>0.99534855366526</v>
      </c>
      <c r="E21" s="670">
        <v>-3.57621800000163</v>
      </c>
      <c r="F21" s="672">
        <v>807.367052999998</v>
      </c>
      <c r="G21" s="669">
        <v>221.401367999999</v>
      </c>
      <c r="H21" s="670">
        <v>259.6625</v>
      </c>
      <c r="I21" s="671">
        <v>0.852650529052133</v>
      </c>
      <c r="J21" s="670">
        <v>-38.2611320000005</v>
      </c>
      <c r="K21" s="672">
        <v>307.635108999999</v>
      </c>
      <c r="L21" s="669">
        <v>0.479729</v>
      </c>
      <c r="M21" s="670">
        <v>0</v>
      </c>
      <c r="N21" s="671" t="s">
        <v>161</v>
      </c>
      <c r="O21" s="670">
        <v>0.479729</v>
      </c>
      <c r="P21" s="672">
        <v>29.877139</v>
      </c>
      <c r="Q21" s="669">
        <v>305.406918999999</v>
      </c>
      <c r="R21" s="670">
        <v>262.12960752</v>
      </c>
      <c r="S21" s="671">
        <v>1.16509890618402</v>
      </c>
      <c r="T21" s="670">
        <v>43.277311479999</v>
      </c>
      <c r="U21" s="672">
        <v>469.854804999999</v>
      </c>
      <c r="V21" s="678">
        <v>0.399087120263062</v>
      </c>
      <c r="W21" s="679">
        <v>0.340941688153582</v>
      </c>
      <c r="X21" s="679">
        <v>1.17054362704771</v>
      </c>
      <c r="Y21" s="671">
        <v>0.05814543210948</v>
      </c>
      <c r="Z21" s="684">
        <v>0.581959349535161</v>
      </c>
      <c r="AA21" s="669">
        <v>570.880549999999</v>
      </c>
      <c r="AB21" s="670">
        <v>618.90848305</v>
      </c>
      <c r="AC21" s="671">
        <v>0.92239897437935</v>
      </c>
      <c r="AD21" s="670">
        <v>-48.0279330500007</v>
      </c>
      <c r="AE21" s="672">
        <v>608.673321999999</v>
      </c>
      <c r="AF21" s="669">
        <v>269.00711</v>
      </c>
      <c r="AG21" s="670">
        <v>271.19195949</v>
      </c>
      <c r="AH21" s="671">
        <v>0.991943531459748</v>
      </c>
      <c r="AI21" s="670">
        <v>-2.18484949000049</v>
      </c>
      <c r="AJ21" s="672">
        <v>187.39295</v>
      </c>
      <c r="AK21" s="669">
        <v>0.946999999999999</v>
      </c>
      <c r="AL21" s="670">
        <v>0</v>
      </c>
      <c r="AM21" s="679" t="s">
        <v>161</v>
      </c>
      <c r="AN21" s="670">
        <v>0.946999999999999</v>
      </c>
      <c r="AO21" s="672">
        <v>0.4707</v>
      </c>
      <c r="AP21" s="669">
        <v>0.494727</v>
      </c>
      <c r="AQ21" s="670">
        <v>0</v>
      </c>
      <c r="AR21" s="679" t="s">
        <v>161</v>
      </c>
      <c r="AS21" s="670">
        <v>0.494727</v>
      </c>
      <c r="AT21" s="672">
        <v>0.000123</v>
      </c>
      <c r="AU21" s="669">
        <v>-296.052702</v>
      </c>
      <c r="AV21" s="670">
        <v>-380.92294254</v>
      </c>
      <c r="AW21" s="671">
        <v>1.22280159859651</v>
      </c>
      <c r="AX21" s="670">
        <v>84.8702405400001</v>
      </c>
      <c r="AY21" s="672">
        <v>-325.74089</v>
      </c>
      <c r="AZ21" s="678">
        <v>-0.386863600451956</v>
      </c>
      <c r="BA21" s="679">
        <v>-0.495451514671453</v>
      </c>
      <c r="BB21" s="679">
        <v>1.21916960793127</v>
      </c>
      <c r="BC21" s="671">
        <v>0.108587914219497</v>
      </c>
      <c r="BD21" s="684">
        <v>-0.403460716894031</v>
      </c>
      <c r="BE21" s="669">
        <v>112</v>
      </c>
      <c r="BF21" s="670">
        <v>111</v>
      </c>
      <c r="BG21" s="679">
        <v>1.00900900900901</v>
      </c>
      <c r="BH21" s="670">
        <v>1</v>
      </c>
      <c r="BI21" s="691">
        <v>113.750000003333</v>
      </c>
      <c r="BJ21" s="669">
        <v>6.8327123392857</v>
      </c>
      <c r="BK21" s="670">
        <v>6.92648648648649</v>
      </c>
      <c r="BL21" s="679">
        <v>0.986461513007534</v>
      </c>
      <c r="BM21" s="691">
        <v>-0.09377414720079</v>
      </c>
      <c r="BN21" s="678">
        <v>0.745991857223423</v>
      </c>
      <c r="BO21" s="679">
        <v>0.804989962866136</v>
      </c>
      <c r="BP21" s="679">
        <v>0.926709513951388</v>
      </c>
      <c r="BQ21" s="679">
        <v>-0.0589981056427131</v>
      </c>
      <c r="BR21" s="684">
        <v>0.753899133904837</v>
      </c>
      <c r="BS21" s="696">
        <v>1.3404972055888</v>
      </c>
      <c r="BT21" s="697">
        <v>1.24225151384439</v>
      </c>
      <c r="BU21" s="679">
        <v>1.07908679574909</v>
      </c>
      <c r="BV21" s="679">
        <v>0.0982456917444097</v>
      </c>
      <c r="BW21" s="691">
        <v>1.32643739066323</v>
      </c>
      <c r="BX21" s="696">
        <v>-0.51858957534987</v>
      </c>
      <c r="BY21" s="697">
        <v>-0.615475394137111</v>
      </c>
      <c r="BZ21" s="679">
        <v>1.15741623419905</v>
      </c>
      <c r="CA21" s="679">
        <v>0.0968858187872406</v>
      </c>
      <c r="CB21" s="691">
        <v>-0.535165380552034</v>
      </c>
      <c r="CC21" s="159"/>
    </row>
    <row r="22" s="164" customFormat="1" outlineLevel="1" spans="1:81">
      <c r="A22" s="674" t="s">
        <v>19</v>
      </c>
      <c r="B22" s="663">
        <v>21.765097</v>
      </c>
      <c r="C22" s="664">
        <v>24.84</v>
      </c>
      <c r="D22" s="665">
        <v>0.876211634460547</v>
      </c>
      <c r="E22" s="666">
        <v>-3.074903</v>
      </c>
      <c r="F22" s="667">
        <v>20.350003</v>
      </c>
      <c r="G22" s="663">
        <v>0</v>
      </c>
      <c r="H22" s="664">
        <v>0</v>
      </c>
      <c r="I22" s="665" t="s">
        <v>161</v>
      </c>
      <c r="J22" s="666">
        <v>0</v>
      </c>
      <c r="K22" s="667">
        <v>0</v>
      </c>
      <c r="L22" s="663">
        <v>0</v>
      </c>
      <c r="M22" s="664">
        <v>0</v>
      </c>
      <c r="N22" s="665" t="s">
        <v>161</v>
      </c>
      <c r="O22" s="666">
        <v>0</v>
      </c>
      <c r="P22" s="667">
        <v>0</v>
      </c>
      <c r="Q22" s="663">
        <v>0</v>
      </c>
      <c r="R22" s="664">
        <v>0</v>
      </c>
      <c r="S22" s="665" t="s">
        <v>161</v>
      </c>
      <c r="T22" s="666">
        <v>0</v>
      </c>
      <c r="U22" s="667">
        <v>20.350003</v>
      </c>
      <c r="V22" s="677">
        <v>0</v>
      </c>
      <c r="W22" s="661">
        <v>0</v>
      </c>
      <c r="X22" s="661" t="s">
        <v>161</v>
      </c>
      <c r="Y22" s="682">
        <v>0</v>
      </c>
      <c r="Z22" s="683">
        <v>1</v>
      </c>
      <c r="AA22" s="663">
        <v>549.559112999999</v>
      </c>
      <c r="AB22" s="664">
        <v>530.70337871</v>
      </c>
      <c r="AC22" s="665">
        <v>1.03552970462678</v>
      </c>
      <c r="AD22" s="666">
        <v>18.8557342899988</v>
      </c>
      <c r="AE22" s="667">
        <v>531.004739999998</v>
      </c>
      <c r="AF22" s="663">
        <v>109.937589</v>
      </c>
      <c r="AG22" s="664">
        <v>120.66753269</v>
      </c>
      <c r="AH22" s="665">
        <v>0.911078452912717</v>
      </c>
      <c r="AI22" s="666">
        <v>-10.7299436900001</v>
      </c>
      <c r="AJ22" s="667">
        <v>106.817622999999</v>
      </c>
      <c r="AK22" s="663">
        <v>0.56</v>
      </c>
      <c r="AL22" s="664">
        <v>0</v>
      </c>
      <c r="AM22" s="661" t="s">
        <v>161</v>
      </c>
      <c r="AN22" s="666">
        <v>0.56</v>
      </c>
      <c r="AO22" s="667">
        <v>2.88599999999999</v>
      </c>
      <c r="AP22" s="663">
        <v>4.226338</v>
      </c>
      <c r="AQ22" s="664">
        <v>0</v>
      </c>
      <c r="AR22" s="661" t="s">
        <v>161</v>
      </c>
      <c r="AS22" s="666">
        <v>4.226338</v>
      </c>
      <c r="AT22" s="667">
        <v>0</v>
      </c>
      <c r="AU22" s="663">
        <v>-641.397942999999</v>
      </c>
      <c r="AV22" s="664">
        <v>-626.5309114</v>
      </c>
      <c r="AW22" s="665">
        <v>0.976270872945793</v>
      </c>
      <c r="AX22" s="666">
        <v>-14.8670315999988</v>
      </c>
      <c r="AY22" s="667">
        <v>-614.586359999997</v>
      </c>
      <c r="AZ22" s="677">
        <v>-29.4691056511257</v>
      </c>
      <c r="BA22" s="661">
        <v>-25.222661489533</v>
      </c>
      <c r="BB22" s="661">
        <v>0.831641709842758</v>
      </c>
      <c r="BC22" s="682">
        <v>-4.2464441615927</v>
      </c>
      <c r="BD22" s="683">
        <v>-30.2007994789975</v>
      </c>
      <c r="BE22" s="692">
        <v>76.3333333333333</v>
      </c>
      <c r="BF22" s="664">
        <v>78.2222222222222</v>
      </c>
      <c r="BG22" s="661">
        <v>0.975852272727273</v>
      </c>
      <c r="BH22" s="664">
        <v>-1.8888888888889</v>
      </c>
      <c r="BI22" s="690">
        <v>77.5</v>
      </c>
      <c r="BJ22" s="692">
        <v>0.28513227510917</v>
      </c>
      <c r="BK22" s="664">
        <v>0.317556818181818</v>
      </c>
      <c r="BL22" s="661">
        <v>0.897893727307461</v>
      </c>
      <c r="BM22" s="690">
        <v>-0.0324245430726476</v>
      </c>
      <c r="BN22" s="677">
        <v>25.2495595585905</v>
      </c>
      <c r="BO22" s="661">
        <v>21.364870318438</v>
      </c>
      <c r="BP22" s="661">
        <v>1.1818260154287</v>
      </c>
      <c r="BQ22" s="661">
        <v>3.88468924015248</v>
      </c>
      <c r="BR22" s="683">
        <v>26.0935951704773</v>
      </c>
      <c r="BS22" s="698">
        <v>0.039604651228848</v>
      </c>
      <c r="BT22" s="695">
        <v>0.0468058071542327</v>
      </c>
      <c r="BU22" s="661">
        <v>0.846148237511303</v>
      </c>
      <c r="BV22" s="699">
        <v>-0.00720115592538475</v>
      </c>
      <c r="BW22" s="690">
        <v>0.0383235806896942</v>
      </c>
      <c r="BX22" s="698">
        <v>-1.16711365133891</v>
      </c>
      <c r="BY22" s="695">
        <v>-1.18056702959557</v>
      </c>
      <c r="BZ22" s="661">
        <v>1.01139569200173</v>
      </c>
      <c r="CA22" s="699">
        <v>0.0134533782566646</v>
      </c>
      <c r="CB22" s="690">
        <v>-1.15740277572663</v>
      </c>
      <c r="CC22" s="159"/>
    </row>
    <row r="23" s="164" customFormat="1" outlineLevel="1" spans="1:81">
      <c r="A23" s="674" t="s">
        <v>20</v>
      </c>
      <c r="B23" s="663">
        <v>37.463485999998</v>
      </c>
      <c r="C23" s="664">
        <v>32.58</v>
      </c>
      <c r="D23" s="665">
        <v>1.1498921424186</v>
      </c>
      <c r="E23" s="666">
        <v>4.88348599999804</v>
      </c>
      <c r="F23" s="667">
        <v>37.4809860002526</v>
      </c>
      <c r="G23" s="663">
        <v>0.0682499999999998</v>
      </c>
      <c r="H23" s="664">
        <v>0</v>
      </c>
      <c r="I23" s="665" t="s">
        <v>161</v>
      </c>
      <c r="J23" s="666">
        <v>0.0682499999999998</v>
      </c>
      <c r="K23" s="667">
        <v>-19.086511</v>
      </c>
      <c r="L23" s="663">
        <v>-3.10862446895044e-13</v>
      </c>
      <c r="M23" s="664">
        <v>0</v>
      </c>
      <c r="N23" s="665" t="s">
        <v>161</v>
      </c>
      <c r="O23" s="666">
        <v>-3.10862446895044e-13</v>
      </c>
      <c r="P23" s="667">
        <v>-3.72385455804647e-12</v>
      </c>
      <c r="Q23" s="663">
        <v>0</v>
      </c>
      <c r="R23" s="664">
        <v>0</v>
      </c>
      <c r="S23" s="665" t="s">
        <v>161</v>
      </c>
      <c r="T23" s="666">
        <v>0</v>
      </c>
      <c r="U23" s="667">
        <v>56.5674970002563</v>
      </c>
      <c r="V23" s="677">
        <v>0</v>
      </c>
      <c r="W23" s="661">
        <v>0</v>
      </c>
      <c r="X23" s="661" t="s">
        <v>161</v>
      </c>
      <c r="Y23" s="682">
        <v>0</v>
      </c>
      <c r="Z23" s="683">
        <v>1.50923182756919</v>
      </c>
      <c r="AA23" s="663">
        <v>207.696897</v>
      </c>
      <c r="AB23" s="664">
        <v>200.86108708</v>
      </c>
      <c r="AC23" s="665">
        <v>1.03403252476313</v>
      </c>
      <c r="AD23" s="666">
        <v>6.83580991999992</v>
      </c>
      <c r="AE23" s="667">
        <v>193.077725</v>
      </c>
      <c r="AF23" s="663">
        <v>14.212432</v>
      </c>
      <c r="AG23" s="664">
        <v>45.318432</v>
      </c>
      <c r="AH23" s="665">
        <v>0.313612615723332</v>
      </c>
      <c r="AI23" s="666">
        <v>-31.106</v>
      </c>
      <c r="AJ23" s="667">
        <v>42.529052</v>
      </c>
      <c r="AK23" s="663">
        <v>-0.38</v>
      </c>
      <c r="AL23" s="664">
        <v>0</v>
      </c>
      <c r="AM23" s="661" t="s">
        <v>161</v>
      </c>
      <c r="AN23" s="666">
        <v>-0.38</v>
      </c>
      <c r="AO23" s="667">
        <v>9.66</v>
      </c>
      <c r="AP23" s="663">
        <v>1.595312</v>
      </c>
      <c r="AQ23" s="664">
        <v>0</v>
      </c>
      <c r="AR23" s="661" t="s">
        <v>161</v>
      </c>
      <c r="AS23" s="666">
        <v>1.595312</v>
      </c>
      <c r="AT23" s="667">
        <v>1.12606699999999</v>
      </c>
      <c r="AU23" s="663">
        <v>-186.489405000002</v>
      </c>
      <c r="AV23" s="664">
        <v>-213.59951908</v>
      </c>
      <c r="AW23" s="665">
        <v>1.12692029549863</v>
      </c>
      <c r="AX23" s="666">
        <v>27.1101140799985</v>
      </c>
      <c r="AY23" s="667">
        <v>-170.505346999744</v>
      </c>
      <c r="AZ23" s="677">
        <v>-4.97789781228611</v>
      </c>
      <c r="BA23" s="661">
        <v>-6.55615466789441</v>
      </c>
      <c r="BB23" s="661">
        <v>1.240729045539</v>
      </c>
      <c r="BC23" s="682">
        <v>1.5782568556083</v>
      </c>
      <c r="BD23" s="683">
        <v>-4.54911583698984</v>
      </c>
      <c r="BE23" s="692">
        <v>20</v>
      </c>
      <c r="BF23" s="664">
        <v>23</v>
      </c>
      <c r="BG23" s="661">
        <v>0.869565217391304</v>
      </c>
      <c r="BH23" s="664">
        <v>-3</v>
      </c>
      <c r="BI23" s="690">
        <v>24.5</v>
      </c>
      <c r="BJ23" s="692">
        <v>1.8731742999999</v>
      </c>
      <c r="BK23" s="664">
        <v>1.41652173913043</v>
      </c>
      <c r="BL23" s="661">
        <v>1.3223759637814</v>
      </c>
      <c r="BM23" s="690">
        <v>0.456652560869472</v>
      </c>
      <c r="BN23" s="677">
        <v>5.54398213236245</v>
      </c>
      <c r="BO23" s="661">
        <v>6.16516534929404</v>
      </c>
      <c r="BP23" s="661">
        <v>0.8992430564733</v>
      </c>
      <c r="BQ23" s="661">
        <v>-0.621183216931589</v>
      </c>
      <c r="BR23" s="683">
        <v>5.15135127444883</v>
      </c>
      <c r="BS23" s="698">
        <v>0.180375761704317</v>
      </c>
      <c r="BT23" s="695">
        <v>0.162201651268689</v>
      </c>
      <c r="BU23" s="661">
        <v>1.11204639591198</v>
      </c>
      <c r="BV23" s="699">
        <v>0.0181741104356279</v>
      </c>
      <c r="BW23" s="690">
        <v>0.194123822415313</v>
      </c>
      <c r="BX23" s="698">
        <v>-0.89789210957736</v>
      </c>
      <c r="BY23" s="695">
        <v>-1.0634191131054</v>
      </c>
      <c r="BZ23" s="661">
        <v>1.155655471571</v>
      </c>
      <c r="CA23" s="699">
        <v>0.16552700352804</v>
      </c>
      <c r="CB23" s="690">
        <v>-0.883091754886503</v>
      </c>
      <c r="CC23" s="159"/>
    </row>
    <row r="24" s="164" customFormat="1" outlineLevel="1" spans="1:81">
      <c r="A24" s="674" t="s">
        <v>21</v>
      </c>
      <c r="B24" s="663">
        <v>0</v>
      </c>
      <c r="C24" s="664">
        <v>0</v>
      </c>
      <c r="D24" s="665" t="s">
        <v>161</v>
      </c>
      <c r="E24" s="666">
        <v>0</v>
      </c>
      <c r="F24" s="667">
        <v>0</v>
      </c>
      <c r="G24" s="663">
        <v>0</v>
      </c>
      <c r="H24" s="664">
        <v>0</v>
      </c>
      <c r="I24" s="665" t="s">
        <v>161</v>
      </c>
      <c r="J24" s="666">
        <v>0</v>
      </c>
      <c r="K24" s="667">
        <v>0</v>
      </c>
      <c r="L24" s="663">
        <v>0</v>
      </c>
      <c r="M24" s="664">
        <v>0</v>
      </c>
      <c r="N24" s="665" t="s">
        <v>161</v>
      </c>
      <c r="O24" s="666">
        <v>0</v>
      </c>
      <c r="P24" s="667">
        <v>0</v>
      </c>
      <c r="Q24" s="663">
        <v>0</v>
      </c>
      <c r="R24" s="664">
        <v>0</v>
      </c>
      <c r="S24" s="665" t="s">
        <v>161</v>
      </c>
      <c r="T24" s="666">
        <v>0</v>
      </c>
      <c r="U24" s="667">
        <v>0</v>
      </c>
      <c r="V24" s="677" t="s">
        <v>161</v>
      </c>
      <c r="W24" s="661" t="s">
        <v>161</v>
      </c>
      <c r="X24" s="661" t="s">
        <v>161</v>
      </c>
      <c r="Y24" s="682" t="s">
        <v>161</v>
      </c>
      <c r="Z24" s="683" t="s">
        <v>161</v>
      </c>
      <c r="AA24" s="663">
        <v>35.158665</v>
      </c>
      <c r="AB24" s="664">
        <v>45.0865740300001</v>
      </c>
      <c r="AC24" s="665">
        <v>0.77980342832449</v>
      </c>
      <c r="AD24" s="666">
        <v>-9.92790903000012</v>
      </c>
      <c r="AE24" s="667">
        <v>55.9687100000001</v>
      </c>
      <c r="AF24" s="663">
        <v>624.679548999998</v>
      </c>
      <c r="AG24" s="664">
        <v>640.766284</v>
      </c>
      <c r="AH24" s="665">
        <v>0.974894535805505</v>
      </c>
      <c r="AI24" s="666">
        <v>-16.0867350000016</v>
      </c>
      <c r="AJ24" s="667">
        <v>633.903765</v>
      </c>
      <c r="AK24" s="663">
        <v>0.850655</v>
      </c>
      <c r="AL24" s="664">
        <v>0</v>
      </c>
      <c r="AM24" s="661" t="s">
        <v>161</v>
      </c>
      <c r="AN24" s="666">
        <v>0.850655</v>
      </c>
      <c r="AO24" s="667">
        <v>0</v>
      </c>
      <c r="AP24" s="663">
        <v>0</v>
      </c>
      <c r="AQ24" s="664">
        <v>0</v>
      </c>
      <c r="AR24" s="661" t="s">
        <v>161</v>
      </c>
      <c r="AS24" s="666">
        <v>0</v>
      </c>
      <c r="AT24" s="667">
        <v>0</v>
      </c>
      <c r="AU24" s="663">
        <v>-658.987558999999</v>
      </c>
      <c r="AV24" s="664">
        <v>-685.85285803</v>
      </c>
      <c r="AW24" s="665">
        <v>1.03917064530017</v>
      </c>
      <c r="AX24" s="666">
        <v>26.8652990300014</v>
      </c>
      <c r="AY24" s="667">
        <v>-689.872475</v>
      </c>
      <c r="AZ24" s="677" t="s">
        <v>161</v>
      </c>
      <c r="BA24" s="661" t="s">
        <v>161</v>
      </c>
      <c r="BB24" s="661" t="s">
        <v>161</v>
      </c>
      <c r="BC24" s="682" t="s">
        <v>161</v>
      </c>
      <c r="BD24" s="683" t="s">
        <v>161</v>
      </c>
      <c r="BE24" s="692">
        <v>1</v>
      </c>
      <c r="BF24" s="664">
        <v>1</v>
      </c>
      <c r="BG24" s="661">
        <v>1</v>
      </c>
      <c r="BH24" s="664">
        <v>0</v>
      </c>
      <c r="BI24" s="690">
        <v>2</v>
      </c>
      <c r="BJ24" s="692">
        <v>0</v>
      </c>
      <c r="BK24" s="664">
        <v>0</v>
      </c>
      <c r="BL24" s="661" t="s">
        <v>161</v>
      </c>
      <c r="BM24" s="690">
        <v>0</v>
      </c>
      <c r="BN24" s="677" t="s">
        <v>161</v>
      </c>
      <c r="BO24" s="661" t="s">
        <v>161</v>
      </c>
      <c r="BP24" s="661" t="s">
        <v>161</v>
      </c>
      <c r="BQ24" s="661" t="s">
        <v>161</v>
      </c>
      <c r="BR24" s="683" t="s">
        <v>161</v>
      </c>
      <c r="BS24" s="698">
        <v>0</v>
      </c>
      <c r="BT24" s="695">
        <v>0</v>
      </c>
      <c r="BU24" s="661" t="s">
        <v>161</v>
      </c>
      <c r="BV24" s="699">
        <v>0</v>
      </c>
      <c r="BW24" s="690">
        <v>0</v>
      </c>
      <c r="BX24" s="698">
        <v>-18.7432474754089</v>
      </c>
      <c r="BY24" s="695">
        <v>-15.2119089282242</v>
      </c>
      <c r="BZ24" s="661">
        <v>0.767856975488941</v>
      </c>
      <c r="CA24" s="699">
        <v>-3.53133854718475</v>
      </c>
      <c r="CB24" s="690">
        <v>-12.326038513305</v>
      </c>
      <c r="CC24" s="159"/>
    </row>
    <row r="25" s="164" customFormat="1" outlineLevel="1" spans="1:81">
      <c r="A25" s="674" t="s">
        <v>22</v>
      </c>
      <c r="B25" s="663">
        <v>2121.769573</v>
      </c>
      <c r="C25" s="664">
        <v>2086.86230125</v>
      </c>
      <c r="D25" s="665">
        <v>1.01672715623311</v>
      </c>
      <c r="E25" s="666">
        <v>34.9072717499994</v>
      </c>
      <c r="F25" s="667">
        <v>1871.768578</v>
      </c>
      <c r="G25" s="663">
        <v>0</v>
      </c>
      <c r="H25" s="664">
        <v>0</v>
      </c>
      <c r="I25" s="665" t="s">
        <v>161</v>
      </c>
      <c r="J25" s="666">
        <v>0</v>
      </c>
      <c r="K25" s="667">
        <v>0</v>
      </c>
      <c r="L25" s="663">
        <v>0</v>
      </c>
      <c r="M25" s="664">
        <v>0</v>
      </c>
      <c r="N25" s="665" t="s">
        <v>161</v>
      </c>
      <c r="O25" s="666">
        <v>0</v>
      </c>
      <c r="P25" s="667">
        <v>-0.000327</v>
      </c>
      <c r="Q25" s="663">
        <v>1488.444016</v>
      </c>
      <c r="R25" s="664">
        <v>1418.34140895</v>
      </c>
      <c r="S25" s="665">
        <v>1.04942576350633</v>
      </c>
      <c r="T25" s="666">
        <v>70.1026070500006</v>
      </c>
      <c r="U25" s="667">
        <v>1211.086399</v>
      </c>
      <c r="V25" s="677">
        <v>0.701510680019541</v>
      </c>
      <c r="W25" s="661">
        <v>0.679652609614173</v>
      </c>
      <c r="X25" s="661">
        <v>1.03216065103874</v>
      </c>
      <c r="Y25" s="682">
        <v>0.0218580704053679</v>
      </c>
      <c r="Z25" s="683">
        <v>0.647027850149112</v>
      </c>
      <c r="AA25" s="663">
        <v>633.325556999999</v>
      </c>
      <c r="AB25" s="664">
        <v>668.520892299999</v>
      </c>
      <c r="AC25" s="665">
        <v>0.947353424993327</v>
      </c>
      <c r="AD25" s="666">
        <v>-35.1953353</v>
      </c>
      <c r="AE25" s="667">
        <v>660.682179</v>
      </c>
      <c r="AF25" s="663">
        <v>1618.982387</v>
      </c>
      <c r="AG25" s="664">
        <v>1636.09794892</v>
      </c>
      <c r="AH25" s="665">
        <v>0.989538791408362</v>
      </c>
      <c r="AI25" s="666">
        <v>-17.1155619200026</v>
      </c>
      <c r="AJ25" s="667">
        <v>1846.940618</v>
      </c>
      <c r="AK25" s="663">
        <v>0.0839719999999999</v>
      </c>
      <c r="AL25" s="664">
        <v>0</v>
      </c>
      <c r="AM25" s="661" t="s">
        <v>161</v>
      </c>
      <c r="AN25" s="666">
        <v>0.0839719999999999</v>
      </c>
      <c r="AO25" s="667">
        <v>2.13835999999999</v>
      </c>
      <c r="AP25" s="663">
        <v>0.744855</v>
      </c>
      <c r="AQ25" s="664">
        <v>0</v>
      </c>
      <c r="AR25" s="661" t="s">
        <v>161</v>
      </c>
      <c r="AS25" s="666">
        <v>0.744855</v>
      </c>
      <c r="AT25" s="667">
        <v>1.429219</v>
      </c>
      <c r="AU25" s="663">
        <v>-131.199253999997</v>
      </c>
      <c r="AV25" s="664">
        <v>-217.756539969999</v>
      </c>
      <c r="AW25" s="665">
        <v>1.39749568936909</v>
      </c>
      <c r="AX25" s="666">
        <v>86.5572859700023</v>
      </c>
      <c r="AY25" s="667">
        <v>-635.144750999994</v>
      </c>
      <c r="AZ25" s="677">
        <v>-0.0618348267736219</v>
      </c>
      <c r="BA25" s="661">
        <v>-0.104346386361748</v>
      </c>
      <c r="BB25" s="661">
        <v>1.40740806721133</v>
      </c>
      <c r="BC25" s="682">
        <v>0.0425115595881261</v>
      </c>
      <c r="BD25" s="683">
        <v>-0.339328674743889</v>
      </c>
      <c r="BE25" s="692">
        <v>91.5555555555556</v>
      </c>
      <c r="BF25" s="664">
        <v>96</v>
      </c>
      <c r="BG25" s="661">
        <v>0.953703703703704</v>
      </c>
      <c r="BH25" s="664">
        <v>-4.44444444444444</v>
      </c>
      <c r="BI25" s="690">
        <v>91</v>
      </c>
      <c r="BJ25" s="692">
        <v>23.1746676662621</v>
      </c>
      <c r="BK25" s="664">
        <v>21.7381489713542</v>
      </c>
      <c r="BL25" s="661">
        <v>1.06608284342889</v>
      </c>
      <c r="BM25" s="690">
        <v>1.43651869490792</v>
      </c>
      <c r="BN25" s="677">
        <v>0.298489319980459</v>
      </c>
      <c r="BO25" s="661">
        <v>0.320347390385827</v>
      </c>
      <c r="BP25" s="661">
        <v>0.931767602729518</v>
      </c>
      <c r="BQ25" s="661">
        <v>-0.0218580704053679</v>
      </c>
      <c r="BR25" s="683">
        <v>0.352972149850888</v>
      </c>
      <c r="BS25" s="698">
        <v>3.35020361889486</v>
      </c>
      <c r="BT25" s="695">
        <v>3.12161119463342</v>
      </c>
      <c r="BU25" s="661">
        <v>1.07322898657412</v>
      </c>
      <c r="BV25" s="699">
        <v>0.22859242426144</v>
      </c>
      <c r="BW25" s="690">
        <v>2.83308470773813</v>
      </c>
      <c r="BX25" s="698">
        <v>-0.207159260430725</v>
      </c>
      <c r="BY25" s="695">
        <v>-0.325728847786376</v>
      </c>
      <c r="BZ25" s="661">
        <v>1.36401316052121</v>
      </c>
      <c r="CA25" s="699">
        <v>0.118569587355651</v>
      </c>
      <c r="CB25" s="690">
        <v>-0.961346879313956</v>
      </c>
      <c r="CC25" s="159"/>
    </row>
    <row r="26" s="164" customFormat="1" outlineLevel="1" spans="1:81">
      <c r="A26" s="674" t="s">
        <v>23</v>
      </c>
      <c r="B26" s="663">
        <v>0</v>
      </c>
      <c r="C26" s="664">
        <v>0</v>
      </c>
      <c r="D26" s="665" t="s">
        <v>161</v>
      </c>
      <c r="E26" s="666">
        <v>0</v>
      </c>
      <c r="F26" s="667">
        <v>0</v>
      </c>
      <c r="G26" s="663">
        <v>0</v>
      </c>
      <c r="H26" s="664">
        <v>0</v>
      </c>
      <c r="I26" s="665" t="s">
        <v>161</v>
      </c>
      <c r="J26" s="666">
        <v>0</v>
      </c>
      <c r="K26" s="667">
        <v>0</v>
      </c>
      <c r="L26" s="663">
        <v>0</v>
      </c>
      <c r="M26" s="664">
        <v>0</v>
      </c>
      <c r="N26" s="665" t="s">
        <v>161</v>
      </c>
      <c r="O26" s="666">
        <v>0</v>
      </c>
      <c r="P26" s="667">
        <v>0</v>
      </c>
      <c r="Q26" s="663">
        <v>0</v>
      </c>
      <c r="R26" s="664">
        <v>0</v>
      </c>
      <c r="S26" s="665" t="s">
        <v>161</v>
      </c>
      <c r="T26" s="666">
        <v>0</v>
      </c>
      <c r="U26" s="667">
        <v>0</v>
      </c>
      <c r="V26" s="677" t="s">
        <v>161</v>
      </c>
      <c r="W26" s="661" t="s">
        <v>161</v>
      </c>
      <c r="X26" s="661" t="s">
        <v>161</v>
      </c>
      <c r="Y26" s="682" t="s">
        <v>161</v>
      </c>
      <c r="Z26" s="683" t="s">
        <v>161</v>
      </c>
      <c r="AA26" s="663">
        <v>0</v>
      </c>
      <c r="AB26" s="664">
        <v>0</v>
      </c>
      <c r="AC26" s="665" t="s">
        <v>161</v>
      </c>
      <c r="AD26" s="666">
        <v>0</v>
      </c>
      <c r="AE26" s="667">
        <v>-3.29736238313671e-14</v>
      </c>
      <c r="AF26" s="663">
        <v>0.000645999999999997</v>
      </c>
      <c r="AG26" s="664">
        <v>0</v>
      </c>
      <c r="AH26" s="665" t="s">
        <v>161</v>
      </c>
      <c r="AI26" s="666">
        <v>0.000645999999999997</v>
      </c>
      <c r="AJ26" s="667">
        <v>-3.54769924375276e-15</v>
      </c>
      <c r="AK26" s="663">
        <v>0</v>
      </c>
      <c r="AL26" s="664">
        <v>0</v>
      </c>
      <c r="AM26" s="661" t="s">
        <v>161</v>
      </c>
      <c r="AN26" s="666">
        <v>0</v>
      </c>
      <c r="AO26" s="667">
        <v>0</v>
      </c>
      <c r="AP26" s="663">
        <v>0</v>
      </c>
      <c r="AQ26" s="664">
        <v>0</v>
      </c>
      <c r="AR26" s="661" t="s">
        <v>161</v>
      </c>
      <c r="AS26" s="666">
        <v>0</v>
      </c>
      <c r="AT26" s="667">
        <v>0</v>
      </c>
      <c r="AU26" s="663">
        <v>-0.000645999999999997</v>
      </c>
      <c r="AV26" s="664">
        <v>0</v>
      </c>
      <c r="AW26" s="665" t="s">
        <v>161</v>
      </c>
      <c r="AX26" s="666">
        <v>-0.000645999999999997</v>
      </c>
      <c r="AY26" s="667">
        <v>3.65213230751199e-14</v>
      </c>
      <c r="AZ26" s="677" t="s">
        <v>161</v>
      </c>
      <c r="BA26" s="661" t="s">
        <v>161</v>
      </c>
      <c r="BB26" s="661" t="s">
        <v>161</v>
      </c>
      <c r="BC26" s="682" t="s">
        <v>161</v>
      </c>
      <c r="BD26" s="683" t="s">
        <v>161</v>
      </c>
      <c r="BE26" s="692">
        <v>0</v>
      </c>
      <c r="BF26" s="664">
        <v>0</v>
      </c>
      <c r="BG26" s="661" t="s">
        <v>161</v>
      </c>
      <c r="BH26" s="664">
        <v>0</v>
      </c>
      <c r="BI26" s="690">
        <v>1.5</v>
      </c>
      <c r="BJ26" s="692" t="s">
        <v>161</v>
      </c>
      <c r="BK26" s="664" t="s">
        <v>161</v>
      </c>
      <c r="BL26" s="661" t="s">
        <v>161</v>
      </c>
      <c r="BM26" s="690" t="s">
        <v>161</v>
      </c>
      <c r="BN26" s="677" t="s">
        <v>161</v>
      </c>
      <c r="BO26" s="661" t="s">
        <v>161</v>
      </c>
      <c r="BP26" s="661" t="s">
        <v>161</v>
      </c>
      <c r="BQ26" s="661" t="s">
        <v>161</v>
      </c>
      <c r="BR26" s="683" t="s">
        <v>161</v>
      </c>
      <c r="BS26" s="698" t="s">
        <v>161</v>
      </c>
      <c r="BT26" s="695" t="s">
        <v>161</v>
      </c>
      <c r="BU26" s="661" t="s">
        <v>161</v>
      </c>
      <c r="BV26" s="699" t="s">
        <v>161</v>
      </c>
      <c r="BW26" s="690">
        <v>0</v>
      </c>
      <c r="BX26" s="698" t="s">
        <v>161</v>
      </c>
      <c r="BY26" s="695" t="s">
        <v>161</v>
      </c>
      <c r="BZ26" s="661" t="s">
        <v>161</v>
      </c>
      <c r="CA26" s="699" t="s">
        <v>161</v>
      </c>
      <c r="CB26" s="690">
        <v>-1.10759203361742</v>
      </c>
      <c r="CC26" s="159"/>
    </row>
    <row r="27" s="163" customFormat="1" spans="1:81">
      <c r="A27" s="668" t="s">
        <v>24</v>
      </c>
      <c r="B27" s="669">
        <v>2180.998156</v>
      </c>
      <c r="C27" s="670">
        <v>2144.28230125</v>
      </c>
      <c r="D27" s="671">
        <v>1.01712267770367</v>
      </c>
      <c r="E27" s="670">
        <v>36.715854749998</v>
      </c>
      <c r="F27" s="672">
        <v>1929.59956700026</v>
      </c>
      <c r="G27" s="669">
        <v>0.0682499999999998</v>
      </c>
      <c r="H27" s="670">
        <v>0</v>
      </c>
      <c r="I27" s="671" t="s">
        <v>161</v>
      </c>
      <c r="J27" s="670">
        <v>0.0682499999999998</v>
      </c>
      <c r="K27" s="672">
        <v>-19.086511</v>
      </c>
      <c r="L27" s="669">
        <v>-3.10862446895044e-13</v>
      </c>
      <c r="M27" s="670">
        <v>0</v>
      </c>
      <c r="N27" s="671" t="s">
        <v>161</v>
      </c>
      <c r="O27" s="670">
        <v>-3.10862446895044e-13</v>
      </c>
      <c r="P27" s="672">
        <v>-0.000327000003723855</v>
      </c>
      <c r="Q27" s="669">
        <v>2180.929906</v>
      </c>
      <c r="R27" s="670">
        <v>2144.28230125</v>
      </c>
      <c r="S27" s="671">
        <v>1.0170908488722</v>
      </c>
      <c r="T27" s="670">
        <v>36.6476047499987</v>
      </c>
      <c r="U27" s="672">
        <v>1948.68640500026</v>
      </c>
      <c r="V27" s="678">
        <v>0.999968706988673</v>
      </c>
      <c r="W27" s="679">
        <v>1</v>
      </c>
      <c r="X27" s="679">
        <v>0.999968706988673</v>
      </c>
      <c r="Y27" s="671">
        <v>-3.12930113267607e-5</v>
      </c>
      <c r="Z27" s="684">
        <v>1.00989160566079</v>
      </c>
      <c r="AA27" s="669">
        <v>1425.740232</v>
      </c>
      <c r="AB27" s="670">
        <v>1445.17193212</v>
      </c>
      <c r="AC27" s="671">
        <v>0.986554056518732</v>
      </c>
      <c r="AD27" s="670">
        <v>-19.4317001200011</v>
      </c>
      <c r="AE27" s="672">
        <v>1440.733354</v>
      </c>
      <c r="AF27" s="669">
        <v>2367.812603</v>
      </c>
      <c r="AG27" s="670">
        <v>2442.85019761</v>
      </c>
      <c r="AH27" s="671">
        <v>0.969282768675943</v>
      </c>
      <c r="AI27" s="670">
        <v>-75.0375946100044</v>
      </c>
      <c r="AJ27" s="672">
        <v>2630.191058</v>
      </c>
      <c r="AK27" s="669">
        <v>1.114627</v>
      </c>
      <c r="AL27" s="670">
        <v>0</v>
      </c>
      <c r="AM27" s="679" t="s">
        <v>161</v>
      </c>
      <c r="AN27" s="670">
        <v>1.114627</v>
      </c>
      <c r="AO27" s="672">
        <v>14.68436</v>
      </c>
      <c r="AP27" s="669">
        <v>6.566505</v>
      </c>
      <c r="AQ27" s="670">
        <v>0</v>
      </c>
      <c r="AR27" s="679" t="s">
        <v>161</v>
      </c>
      <c r="AS27" s="670">
        <v>6.566505</v>
      </c>
      <c r="AT27" s="672">
        <v>2.55528599999999</v>
      </c>
      <c r="AU27" s="669">
        <v>-1618.074807</v>
      </c>
      <c r="AV27" s="670">
        <v>-1743.73982848</v>
      </c>
      <c r="AW27" s="671">
        <v>1.07206638251163</v>
      </c>
      <c r="AX27" s="670">
        <v>125.665021480004</v>
      </c>
      <c r="AY27" s="672">
        <v>-2110.10893299974</v>
      </c>
      <c r="AZ27" s="678">
        <v>-0.741896458072933</v>
      </c>
      <c r="BA27" s="679">
        <v>-0.813204412247163</v>
      </c>
      <c r="BB27" s="679">
        <v>1.08768761347123</v>
      </c>
      <c r="BC27" s="671">
        <v>0.0713079541742304</v>
      </c>
      <c r="BD27" s="684">
        <v>-1.09354757799832</v>
      </c>
      <c r="BE27" s="669">
        <v>188.888888888889</v>
      </c>
      <c r="BF27" s="670">
        <v>198.222222222222</v>
      </c>
      <c r="BG27" s="679">
        <v>0.952914798206278</v>
      </c>
      <c r="BH27" s="670">
        <v>-9.33333333333334</v>
      </c>
      <c r="BI27" s="691">
        <v>196.5</v>
      </c>
      <c r="BJ27" s="669">
        <v>11.5464608258823</v>
      </c>
      <c r="BK27" s="670">
        <v>10.8175676632567</v>
      </c>
      <c r="BL27" s="679">
        <v>1.06738050413139</v>
      </c>
      <c r="BM27" s="691">
        <v>0.728893162625635</v>
      </c>
      <c r="BN27" s="678">
        <v>0.653709966731397</v>
      </c>
      <c r="BO27" s="679">
        <v>0.673965331559908</v>
      </c>
      <c r="BP27" s="679">
        <v>0.969945984043973</v>
      </c>
      <c r="BQ27" s="679">
        <v>-0.0202553648285106</v>
      </c>
      <c r="BR27" s="684">
        <v>0.746648879197125</v>
      </c>
      <c r="BS27" s="696">
        <v>1.52973038639763</v>
      </c>
      <c r="BT27" s="697">
        <v>1.48375584495641</v>
      </c>
      <c r="BU27" s="679">
        <v>1.03098524706574</v>
      </c>
      <c r="BV27" s="679">
        <v>0.0459745414412138</v>
      </c>
      <c r="BW27" s="691">
        <v>1.33931762018488</v>
      </c>
      <c r="BX27" s="696">
        <v>-1.13490155547494</v>
      </c>
      <c r="BY27" s="697">
        <v>-1.20659679981607</v>
      </c>
      <c r="BZ27" s="679">
        <v>1.0594193887735</v>
      </c>
      <c r="CA27" s="679">
        <v>0.0716952443411343</v>
      </c>
      <c r="CB27" s="691">
        <v>-1.46460753972365</v>
      </c>
      <c r="CC27" s="159"/>
    </row>
    <row r="28" s="159" customFormat="1" ht="16.2" spans="1:16384">
      <c r="A28" s="204" t="s">
        <v>25</v>
      </c>
      <c r="B28" s="205">
        <v>10845.526182</v>
      </c>
      <c r="C28" s="206">
        <v>11182.75173399</v>
      </c>
      <c r="D28" s="207">
        <v>0.969844134966798</v>
      </c>
      <c r="E28" s="208">
        <v>-337.225551990014</v>
      </c>
      <c r="F28" s="209">
        <v>11450.3021080002</v>
      </c>
      <c r="G28" s="205">
        <v>1152.919974</v>
      </c>
      <c r="H28" s="206">
        <v>1140.55909</v>
      </c>
      <c r="I28" s="207">
        <v>1.01083756563634</v>
      </c>
      <c r="J28" s="208">
        <v>12.3608839999995</v>
      </c>
      <c r="K28" s="209">
        <v>1175.330718</v>
      </c>
      <c r="L28" s="205">
        <v>0.49930899999969</v>
      </c>
      <c r="M28" s="206">
        <v>0</v>
      </c>
      <c r="N28" s="207" t="s">
        <v>161</v>
      </c>
      <c r="O28" s="208">
        <v>0.49930899999969</v>
      </c>
      <c r="P28" s="209">
        <v>32.1402929999953</v>
      </c>
      <c r="Q28" s="205">
        <v>7490.45955299999</v>
      </c>
      <c r="R28" s="206">
        <v>8113.80997601</v>
      </c>
      <c r="S28" s="207">
        <v>0.923174140773193</v>
      </c>
      <c r="T28" s="208">
        <v>-623.350423010009</v>
      </c>
      <c r="U28" s="209">
        <v>10240.4835480003</v>
      </c>
      <c r="V28" s="233">
        <v>0.690649713743875</v>
      </c>
      <c r="W28" s="234">
        <v>0.725564706166914</v>
      </c>
      <c r="X28" s="234">
        <v>0.951878871551662</v>
      </c>
      <c r="Y28" s="207">
        <v>-0.0349149924230389</v>
      </c>
      <c r="Z28" s="251">
        <v>0.894341778182892</v>
      </c>
      <c r="AA28" s="205">
        <v>4399.98723099999</v>
      </c>
      <c r="AB28" s="206">
        <v>4438.76446444</v>
      </c>
      <c r="AC28" s="207">
        <v>0.991263957853438</v>
      </c>
      <c r="AD28" s="208">
        <v>-38.7772334400088</v>
      </c>
      <c r="AE28" s="209">
        <v>4496.55569499999</v>
      </c>
      <c r="AF28" s="205">
        <v>5798.32527699999</v>
      </c>
      <c r="AG28" s="206">
        <v>5968.80032463</v>
      </c>
      <c r="AH28" s="207">
        <v>0.971438976283635</v>
      </c>
      <c r="AI28" s="208">
        <v>-170.475047630006</v>
      </c>
      <c r="AJ28" s="209">
        <v>6352.602925</v>
      </c>
      <c r="AK28" s="205">
        <v>45.18097</v>
      </c>
      <c r="AL28" s="206">
        <v>10.59</v>
      </c>
      <c r="AM28" s="207">
        <v>4.2663805476865</v>
      </c>
      <c r="AN28" s="208">
        <v>34.59097</v>
      </c>
      <c r="AO28" s="209">
        <v>27.5944999999999</v>
      </c>
      <c r="AP28" s="205">
        <v>20.979292</v>
      </c>
      <c r="AQ28" s="206">
        <v>0</v>
      </c>
      <c r="AR28" s="207" t="s">
        <v>161</v>
      </c>
      <c r="AS28" s="208">
        <v>20.979292</v>
      </c>
      <c r="AT28" s="209">
        <v>2.39598099999999</v>
      </c>
      <c r="AU28" s="205">
        <v>-482.003930999999</v>
      </c>
      <c r="AV28" s="206">
        <v>-354.78214508</v>
      </c>
      <c r="AW28" s="207">
        <v>0.641408713250463</v>
      </c>
      <c r="AX28" s="208">
        <v>-127.221785919998</v>
      </c>
      <c r="AY28" s="209">
        <v>-581.129003999738</v>
      </c>
      <c r="AZ28" s="233">
        <v>-0.0444426506295257</v>
      </c>
      <c r="BA28" s="234">
        <v>-0.0317258357799037</v>
      </c>
      <c r="BB28" s="234">
        <v>0.599165332070551</v>
      </c>
      <c r="BC28" s="207">
        <v>-0.0127168148496219</v>
      </c>
      <c r="BD28" s="251">
        <v>-0.0507522857055193</v>
      </c>
      <c r="BE28" s="205">
        <v>557.666666666667</v>
      </c>
      <c r="BF28" s="206">
        <v>568.333333333333</v>
      </c>
      <c r="BG28" s="207">
        <v>0.981231671554252</v>
      </c>
      <c r="BH28" s="208">
        <v>-10.6666666666667</v>
      </c>
      <c r="BI28" s="209">
        <v>563.166666673333</v>
      </c>
      <c r="BJ28" s="205">
        <v>19.4480445582785</v>
      </c>
      <c r="BK28" s="208">
        <v>19.6763960128856</v>
      </c>
      <c r="BL28" s="234">
        <v>0.988394650399517</v>
      </c>
      <c r="BM28" s="277">
        <v>-0.228351454607093</v>
      </c>
      <c r="BN28" s="233">
        <v>0.405696059108919</v>
      </c>
      <c r="BO28" s="234">
        <v>0.39692953666747</v>
      </c>
      <c r="BP28" s="234">
        <v>1.02208584051227</v>
      </c>
      <c r="BQ28" s="234">
        <v>0.00876652244144843</v>
      </c>
      <c r="BR28" s="251">
        <v>0.392701926341165</v>
      </c>
      <c r="BS28" s="290">
        <v>2.46489946734121</v>
      </c>
      <c r="BT28" s="291">
        <v>2.51933884385569</v>
      </c>
      <c r="BU28" s="234">
        <v>0.978391403503639</v>
      </c>
      <c r="BV28" s="234">
        <v>-0.0544393765144862</v>
      </c>
      <c r="BW28" s="277">
        <v>2.54646064336144</v>
      </c>
      <c r="BX28" s="290">
        <v>-0.109546665863949</v>
      </c>
      <c r="BY28" s="291">
        <v>-0.0799281304340982</v>
      </c>
      <c r="BZ28" s="234">
        <v>0.629435403167952</v>
      </c>
      <c r="CA28" s="234">
        <v>-0.0296185354298509</v>
      </c>
      <c r="CB28" s="277">
        <v>-0.12923869810974</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674" t="s">
        <v>26</v>
      </c>
      <c r="B29" s="663">
        <v>4142.261864</v>
      </c>
      <c r="C29" s="664">
        <v>3642.54729204</v>
      </c>
      <c r="D29" s="665">
        <v>1.13718821799569</v>
      </c>
      <c r="E29" s="666">
        <v>499.714571959998</v>
      </c>
      <c r="F29" s="667">
        <v>4174.785741</v>
      </c>
      <c r="G29" s="663">
        <v>6.71295699999999</v>
      </c>
      <c r="H29" s="664">
        <v>8.95000000000001</v>
      </c>
      <c r="I29" s="665">
        <v>0.750051061452512</v>
      </c>
      <c r="J29" s="666">
        <v>-2.23704300000002</v>
      </c>
      <c r="K29" s="667">
        <v>1.06174100001113</v>
      </c>
      <c r="L29" s="663">
        <v>3603.460583</v>
      </c>
      <c r="M29" s="664">
        <v>3072.37546178</v>
      </c>
      <c r="N29" s="665">
        <v>1.1728581443989</v>
      </c>
      <c r="O29" s="666">
        <v>531.085121219997</v>
      </c>
      <c r="P29" s="667">
        <v>3537.40889399999</v>
      </c>
      <c r="Q29" s="663">
        <v>538.801281</v>
      </c>
      <c r="R29" s="664">
        <v>570.17183026</v>
      </c>
      <c r="S29" s="665">
        <v>0.944980534647433</v>
      </c>
      <c r="T29" s="666">
        <v>-31.3705492599995</v>
      </c>
      <c r="U29" s="667">
        <v>637.376847000006</v>
      </c>
      <c r="V29" s="677">
        <v>0.130074171718276</v>
      </c>
      <c r="W29" s="661">
        <v>0.156531071403242</v>
      </c>
      <c r="X29" s="661">
        <v>0.830979885029917</v>
      </c>
      <c r="Y29" s="682">
        <v>-0.0264568996849663</v>
      </c>
      <c r="Z29" s="683">
        <v>0.152672948156457</v>
      </c>
      <c r="AA29" s="663">
        <v>169.756012</v>
      </c>
      <c r="AB29" s="664">
        <v>211.14835005</v>
      </c>
      <c r="AC29" s="665">
        <v>0.803965609770581</v>
      </c>
      <c r="AD29" s="666">
        <v>-41.3923380499997</v>
      </c>
      <c r="AE29" s="667">
        <v>172.997806</v>
      </c>
      <c r="AF29" s="663">
        <v>227.419866</v>
      </c>
      <c r="AG29" s="664">
        <v>209.00139797</v>
      </c>
      <c r="AH29" s="665">
        <v>1.08812605182978</v>
      </c>
      <c r="AI29" s="666">
        <v>18.4184680299998</v>
      </c>
      <c r="AJ29" s="667">
        <v>190.560772</v>
      </c>
      <c r="AK29" s="663">
        <v>1.272516</v>
      </c>
      <c r="AL29" s="664">
        <v>0</v>
      </c>
      <c r="AM29" s="661" t="s">
        <v>161</v>
      </c>
      <c r="AN29" s="666">
        <v>1.272516</v>
      </c>
      <c r="AO29" s="667">
        <v>3.339089</v>
      </c>
      <c r="AP29" s="663">
        <v>0.442804</v>
      </c>
      <c r="AQ29" s="664">
        <v>2</v>
      </c>
      <c r="AR29" s="661">
        <v>0.221402</v>
      </c>
      <c r="AS29" s="666">
        <v>-1.557196</v>
      </c>
      <c r="AT29" s="667">
        <v>0.0971199999999999</v>
      </c>
      <c r="AU29" s="252">
        <v>135.742158</v>
      </c>
      <c r="AV29" s="664">
        <v>139.07208224</v>
      </c>
      <c r="AW29" s="665">
        <v>0.976056127251671</v>
      </c>
      <c r="AX29" s="666">
        <v>-3.32992423999977</v>
      </c>
      <c r="AY29" s="667">
        <v>275.998496999995</v>
      </c>
      <c r="AZ29" s="677">
        <v>0.03277005714673</v>
      </c>
      <c r="BA29" s="661">
        <v>0.0381798974975321</v>
      </c>
      <c r="BB29" s="661">
        <v>0.858306577403677</v>
      </c>
      <c r="BC29" s="682">
        <v>-0.00540984035080211</v>
      </c>
      <c r="BD29" s="683">
        <v>0.0661108172066059</v>
      </c>
      <c r="BE29" s="663">
        <v>36.3333333333333</v>
      </c>
      <c r="BF29" s="664">
        <v>43</v>
      </c>
      <c r="BG29" s="661">
        <v>0.844961240310078</v>
      </c>
      <c r="BH29" s="664">
        <v>-6.66666666666666</v>
      </c>
      <c r="BI29" s="690">
        <v>35.75</v>
      </c>
      <c r="BJ29" s="663">
        <v>114.007207266055</v>
      </c>
      <c r="BK29" s="664">
        <v>84.7104021404651</v>
      </c>
      <c r="BL29" s="661">
        <v>1.34584660661875</v>
      </c>
      <c r="BM29" s="690">
        <v>29.29680512559</v>
      </c>
      <c r="BN29" s="677">
        <v>0.040981477650009</v>
      </c>
      <c r="BO29" s="661">
        <v>0.0579672226936954</v>
      </c>
      <c r="BP29" s="661">
        <v>0.706976731774078</v>
      </c>
      <c r="BQ29" s="661">
        <v>-0.0169857450436864</v>
      </c>
      <c r="BR29" s="683">
        <v>0.0414387268551323</v>
      </c>
      <c r="BS29" s="694">
        <v>24.4012675321331</v>
      </c>
      <c r="BT29" s="695">
        <v>17.2511283710124</v>
      </c>
      <c r="BU29" s="661">
        <v>1.41447370904359</v>
      </c>
      <c r="BV29" s="699">
        <v>7.15013916112066</v>
      </c>
      <c r="BW29" s="690">
        <v>24.1320155297229</v>
      </c>
      <c r="BX29" s="694">
        <v>0.799630931480647</v>
      </c>
      <c r="BY29" s="695">
        <v>0.65864631292202</v>
      </c>
      <c r="BZ29" s="661">
        <v>1.21405208803669</v>
      </c>
      <c r="CA29" s="699">
        <v>0.140984618558627</v>
      </c>
      <c r="CB29" s="690">
        <v>1.59538726751249</v>
      </c>
    </row>
    <row r="30" s="159" customFormat="1" outlineLevel="2" spans="1:80">
      <c r="A30" s="674" t="s">
        <v>27</v>
      </c>
      <c r="B30" s="663">
        <v>558.712414</v>
      </c>
      <c r="C30" s="675">
        <v>622.9239</v>
      </c>
      <c r="D30" s="665">
        <v>0.896919212764191</v>
      </c>
      <c r="E30" s="676">
        <v>-64.2114860000003</v>
      </c>
      <c r="F30" s="667">
        <v>645.06853</v>
      </c>
      <c r="G30" s="663">
        <v>358.419523000001</v>
      </c>
      <c r="H30" s="675">
        <v>398.61412616</v>
      </c>
      <c r="I30" s="665">
        <v>0.89916412760579</v>
      </c>
      <c r="J30" s="676">
        <v>-40.1946031599992</v>
      </c>
      <c r="K30" s="667">
        <v>430.773325999999</v>
      </c>
      <c r="L30" s="663">
        <v>-0.350442000000008</v>
      </c>
      <c r="M30" s="675">
        <v>0</v>
      </c>
      <c r="N30" s="665" t="s">
        <v>161</v>
      </c>
      <c r="O30" s="676">
        <v>-0.350442000000008</v>
      </c>
      <c r="P30" s="667">
        <v>0</v>
      </c>
      <c r="Q30" s="663">
        <v>200.292890999999</v>
      </c>
      <c r="R30" s="675">
        <v>224.30977384</v>
      </c>
      <c r="S30" s="665">
        <v>0.892929842383363</v>
      </c>
      <c r="T30" s="676">
        <v>-24.016882840001</v>
      </c>
      <c r="U30" s="667">
        <v>214.295204000001</v>
      </c>
      <c r="V30" s="680">
        <v>0.358490139078956</v>
      </c>
      <c r="W30" s="681">
        <v>0.360091776603852</v>
      </c>
      <c r="X30" s="661">
        <v>0.995552140790323</v>
      </c>
      <c r="Y30" s="685">
        <v>-0.00160163752489634</v>
      </c>
      <c r="Z30" s="686">
        <v>0.332205330184067</v>
      </c>
      <c r="AA30" s="663">
        <v>126.265183</v>
      </c>
      <c r="AB30" s="675">
        <v>138.71816045</v>
      </c>
      <c r="AC30" s="665">
        <v>0.910228210858601</v>
      </c>
      <c r="AD30" s="676">
        <v>-12.4529774500002</v>
      </c>
      <c r="AE30" s="667">
        <v>153.777145</v>
      </c>
      <c r="AF30" s="663">
        <v>88.0736919999999</v>
      </c>
      <c r="AG30" s="675">
        <v>53.76201</v>
      </c>
      <c r="AH30" s="665">
        <v>1.6382142706346</v>
      </c>
      <c r="AI30" s="676">
        <v>34.3116819999999</v>
      </c>
      <c r="AJ30" s="667">
        <v>44.7175349999999</v>
      </c>
      <c r="AK30" s="663">
        <v>0.4</v>
      </c>
      <c r="AL30" s="664">
        <v>0</v>
      </c>
      <c r="AM30" s="661" t="s">
        <v>161</v>
      </c>
      <c r="AN30" s="666">
        <v>0.4</v>
      </c>
      <c r="AO30" s="667">
        <v>1.955586</v>
      </c>
      <c r="AP30" s="663">
        <v>0.159841</v>
      </c>
      <c r="AQ30" s="664">
        <v>0</v>
      </c>
      <c r="AR30" s="661" t="s">
        <v>161</v>
      </c>
      <c r="AS30" s="666">
        <v>0.159841</v>
      </c>
      <c r="AT30" s="667">
        <v>0</v>
      </c>
      <c r="AU30" s="663">
        <v>-13.4553830000007</v>
      </c>
      <c r="AV30" s="675">
        <v>31.8296033900001</v>
      </c>
      <c r="AW30" s="665">
        <v>-0.42273172037789</v>
      </c>
      <c r="AX30" s="676">
        <v>-45.2849863900008</v>
      </c>
      <c r="AY30" s="667">
        <v>17.7561100000008</v>
      </c>
      <c r="AZ30" s="680">
        <v>-0.0240828423762223</v>
      </c>
      <c r="BA30" s="681">
        <v>0.0510970977193203</v>
      </c>
      <c r="BB30" s="681">
        <v>-0.471315269382049</v>
      </c>
      <c r="BC30" s="685">
        <v>-0.0751799400955426</v>
      </c>
      <c r="BD30" s="686">
        <v>0.0275259281366599</v>
      </c>
      <c r="BE30" s="693">
        <v>37.6666666666667</v>
      </c>
      <c r="BF30" s="675">
        <v>38</v>
      </c>
      <c r="BG30" s="681">
        <v>0.991228070175439</v>
      </c>
      <c r="BH30" s="675">
        <v>-0.333333333333336</v>
      </c>
      <c r="BI30" s="686">
        <v>38.66666667</v>
      </c>
      <c r="BJ30" s="693">
        <v>14.8330729380531</v>
      </c>
      <c r="BK30" s="675">
        <v>16.3927342105263</v>
      </c>
      <c r="BL30" s="681">
        <v>0.904856550930246</v>
      </c>
      <c r="BM30" s="686">
        <v>-1.55966127247322</v>
      </c>
      <c r="BN30" s="680">
        <v>0.225993158261917</v>
      </c>
      <c r="BO30" s="681">
        <v>0.222688775386528</v>
      </c>
      <c r="BP30" s="681">
        <v>1.01483856952221</v>
      </c>
      <c r="BQ30" s="681">
        <v>0.00330438287538926</v>
      </c>
      <c r="BR30" s="686">
        <v>0.238388849941261</v>
      </c>
      <c r="BS30" s="693">
        <v>4.42491271722943</v>
      </c>
      <c r="BT30" s="675">
        <v>4.49057209221376</v>
      </c>
      <c r="BU30" s="661">
        <v>0.985378394192094</v>
      </c>
      <c r="BV30" s="700">
        <v>-0.0656593749843344</v>
      </c>
      <c r="BW30" s="686">
        <v>4.19482706614172</v>
      </c>
      <c r="BX30" s="693">
        <v>-0.106564475497578</v>
      </c>
      <c r="BY30" s="675">
        <v>0.229455201011499</v>
      </c>
      <c r="BZ30" s="661">
        <v>-0.464423883301898</v>
      </c>
      <c r="CA30" s="699">
        <v>-0.336019676509077</v>
      </c>
      <c r="CB30" s="690">
        <v>0.115466508368333</v>
      </c>
    </row>
    <row r="31" s="159" customFormat="1" outlineLevel="2" spans="1:80">
      <c r="A31" s="674" t="s">
        <v>28</v>
      </c>
      <c r="B31" s="663">
        <v>522.092217999999</v>
      </c>
      <c r="C31" s="664">
        <v>547.5262</v>
      </c>
      <c r="D31" s="665">
        <v>0.953547461290436</v>
      </c>
      <c r="E31" s="666">
        <v>-25.4339820000006</v>
      </c>
      <c r="F31" s="667">
        <v>546.683648</v>
      </c>
      <c r="G31" s="663">
        <v>376.621202</v>
      </c>
      <c r="H31" s="664">
        <v>355.87209484</v>
      </c>
      <c r="I31" s="665">
        <v>1.05830495692372</v>
      </c>
      <c r="J31" s="666">
        <v>20.7491071599998</v>
      </c>
      <c r="K31" s="667">
        <v>353.305312</v>
      </c>
      <c r="L31" s="663">
        <v>0</v>
      </c>
      <c r="M31" s="664">
        <v>0</v>
      </c>
      <c r="N31" s="665" t="s">
        <v>161</v>
      </c>
      <c r="O31" s="666">
        <v>0</v>
      </c>
      <c r="P31" s="667">
        <v>0</v>
      </c>
      <c r="Q31" s="663">
        <v>145.471016</v>
      </c>
      <c r="R31" s="664">
        <v>191.65410516</v>
      </c>
      <c r="S31" s="665">
        <v>0.75902895937739</v>
      </c>
      <c r="T31" s="666">
        <v>-46.1830891600003</v>
      </c>
      <c r="U31" s="667">
        <v>193.378336</v>
      </c>
      <c r="V31" s="677">
        <v>0.278630883557816</v>
      </c>
      <c r="W31" s="661">
        <v>0.350036409508805</v>
      </c>
      <c r="X31" s="661">
        <v>0.796005432545745</v>
      </c>
      <c r="Y31" s="682">
        <v>-0.0714055259509891</v>
      </c>
      <c r="Z31" s="683">
        <v>0.35372987047895</v>
      </c>
      <c r="AA31" s="663">
        <v>102.918352</v>
      </c>
      <c r="AB31" s="664">
        <v>116.31294806</v>
      </c>
      <c r="AC31" s="665">
        <v>0.884840026124259</v>
      </c>
      <c r="AD31" s="666">
        <v>-13.39459606</v>
      </c>
      <c r="AE31" s="667">
        <v>107.246836</v>
      </c>
      <c r="AF31" s="663">
        <v>100.635049</v>
      </c>
      <c r="AG31" s="664">
        <v>53.58213997</v>
      </c>
      <c r="AH31" s="665">
        <v>1.87814538680882</v>
      </c>
      <c r="AI31" s="666">
        <v>47.0529090299999</v>
      </c>
      <c r="AJ31" s="667">
        <v>54.581756</v>
      </c>
      <c r="AK31" s="663">
        <v>18.215399</v>
      </c>
      <c r="AL31" s="664">
        <v>0</v>
      </c>
      <c r="AM31" s="661" t="s">
        <v>161</v>
      </c>
      <c r="AN31" s="666">
        <v>18.215399</v>
      </c>
      <c r="AO31" s="667">
        <v>0.1366</v>
      </c>
      <c r="AP31" s="663">
        <v>18.213899</v>
      </c>
      <c r="AQ31" s="664">
        <v>0</v>
      </c>
      <c r="AR31" s="661" t="s">
        <v>161</v>
      </c>
      <c r="AS31" s="666">
        <v>18.213899</v>
      </c>
      <c r="AT31" s="667">
        <v>0</v>
      </c>
      <c r="AU31" s="663">
        <v>-58.0808850000002</v>
      </c>
      <c r="AV31" s="664">
        <v>21.7590171299999</v>
      </c>
      <c r="AW31" s="665">
        <v>-2.66927888576006</v>
      </c>
      <c r="AX31" s="666">
        <v>-79.8399021300001</v>
      </c>
      <c r="AY31" s="667">
        <v>31.6863439999998</v>
      </c>
      <c r="AZ31" s="677">
        <v>-0.11124641011217</v>
      </c>
      <c r="BA31" s="661">
        <v>0.0397405952993663</v>
      </c>
      <c r="BB31" s="661">
        <v>-2.79931413392651</v>
      </c>
      <c r="BC31" s="682">
        <v>-0.150987005411536</v>
      </c>
      <c r="BD31" s="683">
        <v>0.0579610239229249</v>
      </c>
      <c r="BE31" s="663">
        <v>36</v>
      </c>
      <c r="BF31" s="664">
        <v>36</v>
      </c>
      <c r="BG31" s="661">
        <v>1</v>
      </c>
      <c r="BH31" s="664">
        <v>0</v>
      </c>
      <c r="BI31" s="690">
        <v>36.25</v>
      </c>
      <c r="BJ31" s="663">
        <v>14.5025616111111</v>
      </c>
      <c r="BK31" s="664">
        <v>15.2090611111111</v>
      </c>
      <c r="BL31" s="661">
        <v>0.953547461290437</v>
      </c>
      <c r="BM31" s="690">
        <v>-0.706499500000003</v>
      </c>
      <c r="BN31" s="677">
        <v>0.197126768895835</v>
      </c>
      <c r="BO31" s="661">
        <v>0.212433574977782</v>
      </c>
      <c r="BP31" s="661">
        <v>0.927945447966276</v>
      </c>
      <c r="BQ31" s="661">
        <v>-0.0153068060819467</v>
      </c>
      <c r="BR31" s="683">
        <v>0.196177142653442</v>
      </c>
      <c r="BS31" s="694">
        <v>5.07287775070475</v>
      </c>
      <c r="BT31" s="695">
        <v>4.70735381685587</v>
      </c>
      <c r="BU31" s="661">
        <v>1.07764955600746</v>
      </c>
      <c r="BV31" s="699">
        <v>0.365523933848879</v>
      </c>
      <c r="BW31" s="690">
        <v>5.09743381147393</v>
      </c>
      <c r="BX31" s="694">
        <v>-0.564339438703801</v>
      </c>
      <c r="BY31" s="695">
        <v>0.187073042966597</v>
      </c>
      <c r="BZ31" s="661">
        <v>-3.0166796335513</v>
      </c>
      <c r="CA31" s="699">
        <v>-0.751412481670398</v>
      </c>
      <c r="CB31" s="690">
        <v>0.295452483092367</v>
      </c>
    </row>
    <row r="32" s="159" customFormat="1" outlineLevel="2" spans="1:80">
      <c r="A32" s="674" t="s">
        <v>29</v>
      </c>
      <c r="B32" s="663">
        <v>212.564379</v>
      </c>
      <c r="C32" s="664">
        <v>162.7716</v>
      </c>
      <c r="D32" s="665">
        <v>1.30590581526507</v>
      </c>
      <c r="E32" s="666">
        <v>49.7927789999997</v>
      </c>
      <c r="F32" s="667">
        <v>105.803949</v>
      </c>
      <c r="G32" s="663">
        <v>0</v>
      </c>
      <c r="H32" s="664">
        <v>0</v>
      </c>
      <c r="I32" s="665" t="s">
        <v>161</v>
      </c>
      <c r="J32" s="666">
        <v>0</v>
      </c>
      <c r="K32" s="667">
        <v>-3.60822483003176e-15</v>
      </c>
      <c r="L32" s="663">
        <v>147.896264999996</v>
      </c>
      <c r="M32" s="664">
        <v>113.94012</v>
      </c>
      <c r="N32" s="665">
        <v>1.29801745864403</v>
      </c>
      <c r="O32" s="666">
        <v>33.9561449999961</v>
      </c>
      <c r="P32" s="667">
        <v>72.6923559999999</v>
      </c>
      <c r="Q32" s="663">
        <v>64.6681140000035</v>
      </c>
      <c r="R32" s="664">
        <v>48.83148</v>
      </c>
      <c r="S32" s="665">
        <v>1.32431198071415</v>
      </c>
      <c r="T32" s="666">
        <v>15.8366340000035</v>
      </c>
      <c r="U32" s="667">
        <v>33.1115930000001</v>
      </c>
      <c r="V32" s="677">
        <v>0.304228367444404</v>
      </c>
      <c r="W32" s="661">
        <v>0.3</v>
      </c>
      <c r="X32" s="661">
        <v>1.01409455814801</v>
      </c>
      <c r="Y32" s="682">
        <v>0.00422836744440436</v>
      </c>
      <c r="Z32" s="683">
        <v>0.312952336022922</v>
      </c>
      <c r="AA32" s="663">
        <v>10.261359</v>
      </c>
      <c r="AB32" s="664">
        <v>7.1622</v>
      </c>
      <c r="AC32" s="665">
        <v>1.4327104800201</v>
      </c>
      <c r="AD32" s="666">
        <v>3.09915899999997</v>
      </c>
      <c r="AE32" s="667">
        <v>3.655722</v>
      </c>
      <c r="AF32" s="663">
        <v>4.92285999999999</v>
      </c>
      <c r="AG32" s="664">
        <v>7.108431</v>
      </c>
      <c r="AH32" s="665">
        <v>0.692538198654526</v>
      </c>
      <c r="AI32" s="666">
        <v>-2.18557100000001</v>
      </c>
      <c r="AJ32" s="667">
        <v>1.531038</v>
      </c>
      <c r="AK32" s="663">
        <v>0.34569</v>
      </c>
      <c r="AL32" s="664">
        <v>0</v>
      </c>
      <c r="AM32" s="661" t="s">
        <v>161</v>
      </c>
      <c r="AN32" s="666">
        <v>0.34569</v>
      </c>
      <c r="AO32" s="667">
        <v>0.4341</v>
      </c>
      <c r="AP32" s="663">
        <v>0.00733799999999999</v>
      </c>
      <c r="AQ32" s="664">
        <v>0</v>
      </c>
      <c r="AR32" s="661" t="s">
        <v>161</v>
      </c>
      <c r="AS32" s="666">
        <v>0.00733799999999999</v>
      </c>
      <c r="AT32" s="667">
        <v>0</v>
      </c>
      <c r="AU32" s="663">
        <v>49.8222470000036</v>
      </c>
      <c r="AV32" s="664">
        <v>34.560849</v>
      </c>
      <c r="AW32" s="665">
        <v>1.4415805294599</v>
      </c>
      <c r="AX32" s="666">
        <v>15.2613980000036</v>
      </c>
      <c r="AY32" s="667">
        <v>28.3589330000001</v>
      </c>
      <c r="AZ32" s="677">
        <v>0.234386623169838</v>
      </c>
      <c r="BA32" s="661">
        <v>0.212327267164542</v>
      </c>
      <c r="BB32" s="661">
        <v>1.10389318479855</v>
      </c>
      <c r="BC32" s="682">
        <v>0.0220593560052961</v>
      </c>
      <c r="BD32" s="683">
        <v>0.268032840626772</v>
      </c>
      <c r="BE32" s="663">
        <v>3.66666666666667</v>
      </c>
      <c r="BF32" s="664">
        <v>3</v>
      </c>
      <c r="BG32" s="661">
        <v>1.22222222222222</v>
      </c>
      <c r="BH32" s="664">
        <v>0.666666666666667</v>
      </c>
      <c r="BI32" s="690">
        <v>1.83333333333333</v>
      </c>
      <c r="BJ32" s="663">
        <v>57.9721033636362</v>
      </c>
      <c r="BK32" s="664">
        <v>54.2572</v>
      </c>
      <c r="BL32" s="661">
        <v>1.06846839430778</v>
      </c>
      <c r="BM32" s="690">
        <v>3.71490336363622</v>
      </c>
      <c r="BN32" s="677">
        <v>0.0482741231069576</v>
      </c>
      <c r="BO32" s="661">
        <v>0.0440015334370369</v>
      </c>
      <c r="BP32" s="661">
        <v>1.09710092663099</v>
      </c>
      <c r="BQ32" s="661">
        <v>0.00427258966992069</v>
      </c>
      <c r="BR32" s="683">
        <v>0.0345518483435812</v>
      </c>
      <c r="BS32" s="694">
        <v>20.7150318978217</v>
      </c>
      <c r="BT32" s="695">
        <v>22.7264806902907</v>
      </c>
      <c r="BU32" s="661">
        <v>0.91149316870129</v>
      </c>
      <c r="BV32" s="699">
        <v>-2.01144879246896</v>
      </c>
      <c r="BW32" s="690">
        <v>28.942011728463</v>
      </c>
      <c r="BX32" s="694">
        <v>4.85532637538592</v>
      </c>
      <c r="BY32" s="695">
        <v>4.82545153723716</v>
      </c>
      <c r="BZ32" s="661">
        <v>1.00619109691978</v>
      </c>
      <c r="CA32" s="699">
        <v>0.0298748381487606</v>
      </c>
      <c r="CB32" s="690">
        <v>7.75740961703328</v>
      </c>
    </row>
    <row r="33" s="159" customFormat="1" outlineLevel="2" spans="1:80">
      <c r="A33" s="674" t="s">
        <v>30</v>
      </c>
      <c r="B33" s="663">
        <v>335.698681</v>
      </c>
      <c r="C33" s="664">
        <v>226.42125</v>
      </c>
      <c r="D33" s="665">
        <v>1.48262886544439</v>
      </c>
      <c r="E33" s="666">
        <v>109.277431</v>
      </c>
      <c r="F33" s="667">
        <v>287.109358</v>
      </c>
      <c r="G33" s="663">
        <v>0</v>
      </c>
      <c r="H33" s="664">
        <v>0</v>
      </c>
      <c r="I33" s="665" t="s">
        <v>161</v>
      </c>
      <c r="J33" s="666">
        <v>0</v>
      </c>
      <c r="K33" s="667">
        <v>-10.653665</v>
      </c>
      <c r="L33" s="663">
        <v>233.253943</v>
      </c>
      <c r="M33" s="664">
        <v>151.09999963</v>
      </c>
      <c r="N33" s="665">
        <v>1.54370578141079</v>
      </c>
      <c r="O33" s="666">
        <v>82.1539433699997</v>
      </c>
      <c r="P33" s="667">
        <v>195.137730999999</v>
      </c>
      <c r="Q33" s="663">
        <v>102.444738</v>
      </c>
      <c r="R33" s="664">
        <v>75.32125037</v>
      </c>
      <c r="S33" s="665">
        <v>1.36010405425775</v>
      </c>
      <c r="T33" s="666">
        <v>27.1234876300001</v>
      </c>
      <c r="U33" s="667">
        <v>91.9716270000009</v>
      </c>
      <c r="V33" s="677">
        <v>0.305168723614973</v>
      </c>
      <c r="W33" s="661">
        <v>0.332659811612205</v>
      </c>
      <c r="X33" s="661">
        <v>0.917359756010206</v>
      </c>
      <c r="Y33" s="682">
        <v>-0.0274910879972315</v>
      </c>
      <c r="Z33" s="683">
        <v>0.320336570151088</v>
      </c>
      <c r="AA33" s="663">
        <v>22.439986</v>
      </c>
      <c r="AB33" s="664">
        <v>27.83597515</v>
      </c>
      <c r="AC33" s="665">
        <v>0.806150525680433</v>
      </c>
      <c r="AD33" s="666">
        <v>-5.39598915000002</v>
      </c>
      <c r="AE33" s="667">
        <v>28.400685</v>
      </c>
      <c r="AF33" s="663">
        <v>10.377385</v>
      </c>
      <c r="AG33" s="664">
        <v>16.29197297</v>
      </c>
      <c r="AH33" s="665">
        <v>0.636963062675643</v>
      </c>
      <c r="AI33" s="666">
        <v>-5.91458797000001</v>
      </c>
      <c r="AJ33" s="667">
        <v>7.913201</v>
      </c>
      <c r="AK33" s="663">
        <v>1.836888</v>
      </c>
      <c r="AL33" s="664">
        <v>0.47</v>
      </c>
      <c r="AM33" s="661">
        <v>3.90827234042553</v>
      </c>
      <c r="AN33" s="666">
        <v>1.366888</v>
      </c>
      <c r="AO33" s="667">
        <v>0.677149999999999</v>
      </c>
      <c r="AP33" s="663">
        <v>0.00733799999999999</v>
      </c>
      <c r="AQ33" s="664">
        <v>0</v>
      </c>
      <c r="AR33" s="661" t="s">
        <v>161</v>
      </c>
      <c r="AS33" s="666">
        <v>0.00733799999999999</v>
      </c>
      <c r="AT33" s="667">
        <v>0</v>
      </c>
      <c r="AU33" s="663">
        <v>71.4569170000001</v>
      </c>
      <c r="AV33" s="664">
        <v>31.66330225</v>
      </c>
      <c r="AW33" s="665">
        <v>2.25677399141146</v>
      </c>
      <c r="AX33" s="666">
        <v>39.7936147500001</v>
      </c>
      <c r="AY33" s="667">
        <v>66.9885560000009</v>
      </c>
      <c r="AZ33" s="677">
        <v>0.212860285262783</v>
      </c>
      <c r="BA33" s="661">
        <v>0.139842449637567</v>
      </c>
      <c r="BB33" s="661">
        <v>1.52214356809723</v>
      </c>
      <c r="BC33" s="682">
        <v>0.0730178356252165</v>
      </c>
      <c r="BD33" s="683">
        <v>0.233320698658666</v>
      </c>
      <c r="BE33" s="663">
        <v>6.44444444444444</v>
      </c>
      <c r="BF33" s="664">
        <v>7</v>
      </c>
      <c r="BG33" s="661">
        <v>0.920634920634921</v>
      </c>
      <c r="BH33" s="664">
        <v>-0.555555555555555</v>
      </c>
      <c r="BI33" s="690">
        <v>7.58333333</v>
      </c>
      <c r="BJ33" s="663">
        <v>52.091174637931</v>
      </c>
      <c r="BK33" s="664">
        <v>32.3458928571429</v>
      </c>
      <c r="BL33" s="661">
        <v>1.61044169867235</v>
      </c>
      <c r="BM33" s="690">
        <v>19.7452817807881</v>
      </c>
      <c r="BN33" s="677">
        <v>0.0668456186159397</v>
      </c>
      <c r="BO33" s="661">
        <v>0.122938881178335</v>
      </c>
      <c r="BP33" s="661">
        <v>0.543730494171112</v>
      </c>
      <c r="BQ33" s="661">
        <v>-0.0560932625623953</v>
      </c>
      <c r="BR33" s="683">
        <v>0.0989193985101662</v>
      </c>
      <c r="BS33" s="694">
        <v>14.959843602398</v>
      </c>
      <c r="BT33" s="695">
        <v>8.13412315465443</v>
      </c>
      <c r="BU33" s="661">
        <v>1.83914643508167</v>
      </c>
      <c r="BV33" s="699">
        <v>6.82572044774354</v>
      </c>
      <c r="BW33" s="690">
        <v>10.109240604584</v>
      </c>
      <c r="BX33" s="694">
        <v>3.18435657669306</v>
      </c>
      <c r="BY33" s="695">
        <v>1.13749570760053</v>
      </c>
      <c r="BZ33" s="661">
        <v>2.79944491694852</v>
      </c>
      <c r="CA33" s="699">
        <v>2.04686086909253</v>
      </c>
      <c r="CB33" s="690">
        <v>2.35869508077009</v>
      </c>
    </row>
    <row r="34" s="159" customFormat="1" outlineLevel="2" spans="1:80">
      <c r="A34" s="674" t="s">
        <v>31</v>
      </c>
      <c r="B34" s="663">
        <v>428.173826</v>
      </c>
      <c r="C34" s="664">
        <v>473.8088</v>
      </c>
      <c r="D34" s="665">
        <v>0.903684832362758</v>
      </c>
      <c r="E34" s="666">
        <v>-45.6349740000003</v>
      </c>
      <c r="F34" s="667">
        <v>477.361807</v>
      </c>
      <c r="G34" s="663">
        <v>0</v>
      </c>
      <c r="H34" s="664">
        <v>0</v>
      </c>
      <c r="I34" s="665" t="s">
        <v>161</v>
      </c>
      <c r="J34" s="666">
        <v>0</v>
      </c>
      <c r="K34" s="667">
        <v>2.64233079860787e-14</v>
      </c>
      <c r="L34" s="663">
        <v>295.322073000014</v>
      </c>
      <c r="M34" s="664">
        <v>332.49999957</v>
      </c>
      <c r="N34" s="665">
        <v>0.88818668686296</v>
      </c>
      <c r="O34" s="666">
        <v>-37.1779265699861</v>
      </c>
      <c r="P34" s="667">
        <v>329.562520999999</v>
      </c>
      <c r="Q34" s="663">
        <v>132.851752999986</v>
      </c>
      <c r="R34" s="664">
        <v>141.30880043</v>
      </c>
      <c r="S34" s="665">
        <v>0.940152011734021</v>
      </c>
      <c r="T34" s="666">
        <v>-8.45704743001417</v>
      </c>
      <c r="U34" s="667">
        <v>147.799286000001</v>
      </c>
      <c r="V34" s="677">
        <v>0.310275278246424</v>
      </c>
      <c r="W34" s="661">
        <v>0.298240134902517</v>
      </c>
      <c r="X34" s="661">
        <v>1.04035386903188</v>
      </c>
      <c r="Y34" s="682">
        <v>0.0120351433439069</v>
      </c>
      <c r="Z34" s="683">
        <v>0.309616906574181</v>
      </c>
      <c r="AA34" s="663">
        <v>23.236411</v>
      </c>
      <c r="AB34" s="664">
        <v>23.98828418</v>
      </c>
      <c r="AC34" s="665">
        <v>0.968656650289857</v>
      </c>
      <c r="AD34" s="666">
        <v>-0.75187318000004</v>
      </c>
      <c r="AE34" s="667">
        <v>24.790879</v>
      </c>
      <c r="AF34" s="663">
        <v>6.52578599999999</v>
      </c>
      <c r="AG34" s="664">
        <v>4.08365</v>
      </c>
      <c r="AH34" s="665">
        <v>1.59802774478714</v>
      </c>
      <c r="AI34" s="666">
        <v>2.44213599999999</v>
      </c>
      <c r="AJ34" s="667">
        <v>4.09816699999999</v>
      </c>
      <c r="AK34" s="663">
        <v>1.516267</v>
      </c>
      <c r="AL34" s="664">
        <v>0</v>
      </c>
      <c r="AM34" s="661" t="s">
        <v>161</v>
      </c>
      <c r="AN34" s="666">
        <v>1.516267</v>
      </c>
      <c r="AO34" s="667">
        <v>0.43801</v>
      </c>
      <c r="AP34" s="663">
        <v>0.616592999999999</v>
      </c>
      <c r="AQ34" s="664">
        <v>0</v>
      </c>
      <c r="AR34" s="661" t="s">
        <v>161</v>
      </c>
      <c r="AS34" s="666">
        <v>0.616592999999999</v>
      </c>
      <c r="AT34" s="667">
        <v>0</v>
      </c>
      <c r="AU34" s="663">
        <v>103.989229999986</v>
      </c>
      <c r="AV34" s="664">
        <v>113.23686625</v>
      </c>
      <c r="AW34" s="665">
        <v>0.918333696822751</v>
      </c>
      <c r="AX34" s="666">
        <v>-9.24763625001414</v>
      </c>
      <c r="AY34" s="667">
        <v>119.348250000001</v>
      </c>
      <c r="AZ34" s="677">
        <v>0.242866853799667</v>
      </c>
      <c r="BA34" s="661">
        <v>0.238992746124597</v>
      </c>
      <c r="BB34" s="661">
        <v>1.01621014753749</v>
      </c>
      <c r="BC34" s="682">
        <v>0.00387410767506971</v>
      </c>
      <c r="BD34" s="683">
        <v>0.250016336141449</v>
      </c>
      <c r="BE34" s="663">
        <v>6</v>
      </c>
      <c r="BF34" s="664">
        <v>6</v>
      </c>
      <c r="BG34" s="661">
        <v>1</v>
      </c>
      <c r="BH34" s="664">
        <v>0</v>
      </c>
      <c r="BI34" s="690">
        <v>6</v>
      </c>
      <c r="BJ34" s="663">
        <v>71.3623043333333</v>
      </c>
      <c r="BK34" s="664">
        <v>78.9681333333333</v>
      </c>
      <c r="BL34" s="661">
        <v>0.903684832362759</v>
      </c>
      <c r="BM34" s="690">
        <v>-7.60582900000001</v>
      </c>
      <c r="BN34" s="677">
        <v>0.0542686394847498</v>
      </c>
      <c r="BO34" s="661">
        <v>0.0506286168175855</v>
      </c>
      <c r="BP34" s="661">
        <v>1.07189654578712</v>
      </c>
      <c r="BQ34" s="661">
        <v>0.00364002266716427</v>
      </c>
      <c r="BR34" s="683">
        <v>0.0519331011330782</v>
      </c>
      <c r="BS34" s="694">
        <v>18.4268485352579</v>
      </c>
      <c r="BT34" s="695">
        <v>19.7516752946855</v>
      </c>
      <c r="BU34" s="661">
        <v>0.932925853647256</v>
      </c>
      <c r="BV34" s="699">
        <v>-1.32482675942761</v>
      </c>
      <c r="BW34" s="690">
        <v>19.2555418063232</v>
      </c>
      <c r="BX34" s="694">
        <v>4.47527072920108</v>
      </c>
      <c r="BY34" s="695">
        <v>4.72050711923823</v>
      </c>
      <c r="BZ34" s="661">
        <v>0.948048719376421</v>
      </c>
      <c r="CA34" s="699">
        <v>-0.245236390037149</v>
      </c>
      <c r="CB34" s="690">
        <v>4.81420001283542</v>
      </c>
    </row>
    <row r="35" s="159" customFormat="1" outlineLevel="2" spans="1:80">
      <c r="A35" s="674" t="s">
        <v>32</v>
      </c>
      <c r="B35" s="663">
        <v>386.011606</v>
      </c>
      <c r="C35" s="664">
        <v>316.557</v>
      </c>
      <c r="D35" s="665">
        <v>1.21940631860929</v>
      </c>
      <c r="E35" s="666">
        <v>69.4546059999996</v>
      </c>
      <c r="F35" s="667">
        <v>245.915912</v>
      </c>
      <c r="G35" s="663">
        <v>0</v>
      </c>
      <c r="H35" s="664">
        <v>0</v>
      </c>
      <c r="I35" s="665" t="s">
        <v>161</v>
      </c>
      <c r="J35" s="666">
        <v>0</v>
      </c>
      <c r="K35" s="667">
        <v>1.99840144432528e-14</v>
      </c>
      <c r="L35" s="663">
        <v>264.532817000006</v>
      </c>
      <c r="M35" s="664">
        <v>221.5899</v>
      </c>
      <c r="N35" s="665">
        <v>1.19379455922858</v>
      </c>
      <c r="O35" s="666">
        <v>42.9429170000059</v>
      </c>
      <c r="P35" s="667">
        <v>166.297684</v>
      </c>
      <c r="Q35" s="663">
        <v>121.478788999994</v>
      </c>
      <c r="R35" s="664">
        <v>94.9671</v>
      </c>
      <c r="S35" s="665">
        <v>1.27916709049759</v>
      </c>
      <c r="T35" s="666">
        <v>26.5116889999938</v>
      </c>
      <c r="U35" s="667">
        <v>79.6182279999999</v>
      </c>
      <c r="V35" s="677">
        <v>0.314702426330658</v>
      </c>
      <c r="W35" s="661">
        <v>0.3</v>
      </c>
      <c r="X35" s="661">
        <v>1.04900808776886</v>
      </c>
      <c r="Y35" s="682">
        <v>0.0147024263306577</v>
      </c>
      <c r="Z35" s="683">
        <v>0.323762002029377</v>
      </c>
      <c r="AA35" s="663">
        <v>17.4237369999999</v>
      </c>
      <c r="AB35" s="664">
        <v>20.36028109</v>
      </c>
      <c r="AC35" s="665">
        <v>0.85577094554739</v>
      </c>
      <c r="AD35" s="666">
        <v>-2.93654409000006</v>
      </c>
      <c r="AE35" s="667">
        <v>18.215508</v>
      </c>
      <c r="AF35" s="663">
        <v>7.27706599999994</v>
      </c>
      <c r="AG35" s="664">
        <v>8.366257</v>
      </c>
      <c r="AH35" s="665">
        <v>0.869811434193325</v>
      </c>
      <c r="AI35" s="666">
        <v>-1.08919100000005</v>
      </c>
      <c r="AJ35" s="667">
        <v>7.62706599999984</v>
      </c>
      <c r="AK35" s="663">
        <v>1.6298</v>
      </c>
      <c r="AL35" s="664">
        <v>0.33</v>
      </c>
      <c r="AM35" s="661">
        <v>4.93878787878788</v>
      </c>
      <c r="AN35" s="666">
        <v>1.2998</v>
      </c>
      <c r="AO35" s="667">
        <v>0.43506</v>
      </c>
      <c r="AP35" s="663">
        <v>0.0995579999999999</v>
      </c>
      <c r="AQ35" s="664">
        <v>0</v>
      </c>
      <c r="AR35" s="661" t="s">
        <v>161</v>
      </c>
      <c r="AS35" s="666">
        <v>0.0995579999999999</v>
      </c>
      <c r="AT35" s="667">
        <v>0</v>
      </c>
      <c r="AU35" s="663">
        <v>98.3082279999938</v>
      </c>
      <c r="AV35" s="664">
        <v>66.57056191</v>
      </c>
      <c r="AW35" s="665">
        <v>1.47675226375438</v>
      </c>
      <c r="AX35" s="666">
        <v>31.7376660899939</v>
      </c>
      <c r="AY35" s="667">
        <v>54.210714</v>
      </c>
      <c r="AZ35" s="677">
        <v>0.254676871036862</v>
      </c>
      <c r="BA35" s="661">
        <v>0.210295655790268</v>
      </c>
      <c r="BB35" s="661">
        <v>1.21104199741937</v>
      </c>
      <c r="BC35" s="682">
        <v>0.0443812152465939</v>
      </c>
      <c r="BD35" s="683">
        <v>0.220444108553659</v>
      </c>
      <c r="BE35" s="663">
        <v>6</v>
      </c>
      <c r="BF35" s="664">
        <v>6</v>
      </c>
      <c r="BG35" s="661">
        <v>1</v>
      </c>
      <c r="BH35" s="664">
        <v>0</v>
      </c>
      <c r="BI35" s="690">
        <v>3</v>
      </c>
      <c r="BJ35" s="663">
        <v>64.3352676666666</v>
      </c>
      <c r="BK35" s="664">
        <v>52.7595</v>
      </c>
      <c r="BL35" s="661">
        <v>1.21940631860929</v>
      </c>
      <c r="BM35" s="690">
        <v>11.5757676666666</v>
      </c>
      <c r="BN35" s="677">
        <v>0.0451378578497973</v>
      </c>
      <c r="BO35" s="661">
        <v>0.0643178987986365</v>
      </c>
      <c r="BP35" s="661">
        <v>0.701793104142174</v>
      </c>
      <c r="BQ35" s="661">
        <v>-0.0191800409488392</v>
      </c>
      <c r="BR35" s="683">
        <v>0.0740720998973015</v>
      </c>
      <c r="BS35" s="694">
        <v>22.15435219207</v>
      </c>
      <c r="BT35" s="695">
        <v>15.5477715951318</v>
      </c>
      <c r="BU35" s="661">
        <v>1.4249213822389</v>
      </c>
      <c r="BV35" s="699">
        <v>6.60658059693819</v>
      </c>
      <c r="BW35" s="690">
        <v>13.5003598033061</v>
      </c>
      <c r="BX35" s="694">
        <v>5.64220109612503</v>
      </c>
      <c r="BY35" s="695">
        <v>3.26962882367554</v>
      </c>
      <c r="BZ35" s="661">
        <v>1.72563963691217</v>
      </c>
      <c r="CA35" s="699">
        <v>2.37257227244949</v>
      </c>
      <c r="CB35" s="690">
        <v>2.97607478199346</v>
      </c>
    </row>
    <row r="36" s="159" customFormat="1" outlineLevel="2" spans="1:80">
      <c r="A36" s="674" t="s">
        <v>33</v>
      </c>
      <c r="B36" s="663">
        <v>2178.070556</v>
      </c>
      <c r="C36" s="664">
        <v>2340</v>
      </c>
      <c r="D36" s="665">
        <v>0.930799382905981</v>
      </c>
      <c r="E36" s="666">
        <v>-161.929444000004</v>
      </c>
      <c r="F36" s="667">
        <v>347.145745</v>
      </c>
      <c r="G36" s="663">
        <v>10.129549</v>
      </c>
      <c r="H36" s="664">
        <v>13.2</v>
      </c>
      <c r="I36" s="665">
        <v>0.767390075757575</v>
      </c>
      <c r="J36" s="666">
        <v>-3.07045100000001</v>
      </c>
      <c r="K36" s="667">
        <v>9.99200722162641e-16</v>
      </c>
      <c r="L36" s="663">
        <v>1845.828571</v>
      </c>
      <c r="M36" s="664">
        <v>1836.9</v>
      </c>
      <c r="N36" s="665">
        <v>1.00486067341717</v>
      </c>
      <c r="O36" s="666">
        <v>8.92857100000151</v>
      </c>
      <c r="P36" s="667">
        <v>293.213502</v>
      </c>
      <c r="Q36" s="663">
        <v>332.241984999994</v>
      </c>
      <c r="R36" s="664">
        <v>503.1</v>
      </c>
      <c r="S36" s="665">
        <v>0.660389554760473</v>
      </c>
      <c r="T36" s="666">
        <v>-170.858015000006</v>
      </c>
      <c r="U36" s="667">
        <v>53.932243</v>
      </c>
      <c r="V36" s="677">
        <v>0.152539587886516</v>
      </c>
      <c r="W36" s="661">
        <v>0.215</v>
      </c>
      <c r="X36" s="661">
        <v>0.709486455286121</v>
      </c>
      <c r="Y36" s="682">
        <v>-0.062460412113484</v>
      </c>
      <c r="Z36" s="683">
        <v>0.155359078360589</v>
      </c>
      <c r="AA36" s="663">
        <v>161.205444</v>
      </c>
      <c r="AB36" s="664">
        <v>138.75929978</v>
      </c>
      <c r="AC36" s="665">
        <v>1.16176317014851</v>
      </c>
      <c r="AD36" s="666">
        <v>22.4461442199997</v>
      </c>
      <c r="AE36" s="667">
        <v>20.740452</v>
      </c>
      <c r="AF36" s="663">
        <v>233.854997</v>
      </c>
      <c r="AG36" s="664">
        <v>235.279764</v>
      </c>
      <c r="AH36" s="665">
        <v>0.993944370838453</v>
      </c>
      <c r="AI36" s="666">
        <v>-1.4247670000002</v>
      </c>
      <c r="AJ36" s="667">
        <v>67.0981669999999</v>
      </c>
      <c r="AK36" s="663">
        <v>1.051801</v>
      </c>
      <c r="AL36" s="664">
        <v>0</v>
      </c>
      <c r="AM36" s="661" t="s">
        <v>161</v>
      </c>
      <c r="AN36" s="666">
        <v>1.051801</v>
      </c>
      <c r="AO36" s="667">
        <v>0</v>
      </c>
      <c r="AP36" s="663">
        <v>0</v>
      </c>
      <c r="AQ36" s="664">
        <v>0</v>
      </c>
      <c r="AR36" s="661" t="s">
        <v>161</v>
      </c>
      <c r="AS36" s="666">
        <v>0</v>
      </c>
      <c r="AT36" s="667">
        <v>0</v>
      </c>
      <c r="AU36" s="252">
        <v>-71.8962040000055</v>
      </c>
      <c r="AV36" s="664">
        <v>115.86093622</v>
      </c>
      <c r="AW36" s="665">
        <v>-0.620538779899784</v>
      </c>
      <c r="AX36" s="666">
        <v>-187.757140220006</v>
      </c>
      <c r="AY36" s="667">
        <v>-33.9063759999999</v>
      </c>
      <c r="AZ36" s="677">
        <v>-0.0330091253480981</v>
      </c>
      <c r="BA36" s="661">
        <v>0.0495132206068376</v>
      </c>
      <c r="BB36" s="661">
        <v>-0.666672960141471</v>
      </c>
      <c r="BC36" s="682">
        <v>-0.0825223459549357</v>
      </c>
      <c r="BD36" s="683">
        <v>-0.0976718755403438</v>
      </c>
      <c r="BE36" s="663">
        <v>44.3333333333333</v>
      </c>
      <c r="BF36" s="664">
        <v>50</v>
      </c>
      <c r="BG36" s="661">
        <v>0.886666666666667</v>
      </c>
      <c r="BH36" s="664">
        <v>-5.66666666666666</v>
      </c>
      <c r="BI36" s="690">
        <v>16.08333333</v>
      </c>
      <c r="BJ36" s="663">
        <v>49.1294110375939</v>
      </c>
      <c r="BK36" s="664">
        <v>46.8</v>
      </c>
      <c r="BL36" s="661">
        <v>1.04977374011953</v>
      </c>
      <c r="BM36" s="690">
        <v>2.32941103759393</v>
      </c>
      <c r="BN36" s="677">
        <v>0.0740129577326695</v>
      </c>
      <c r="BO36" s="661">
        <v>0.0592988460598291</v>
      </c>
      <c r="BP36" s="661">
        <v>1.24813487361954</v>
      </c>
      <c r="BQ36" s="661">
        <v>0.0147141116728404</v>
      </c>
      <c r="BR36" s="683">
        <v>0.0597456610047172</v>
      </c>
      <c r="BS36" s="694">
        <v>13.51114765082</v>
      </c>
      <c r="BT36" s="695">
        <v>16.8637345656113</v>
      </c>
      <c r="BU36" s="661">
        <v>0.801195464637596</v>
      </c>
      <c r="BV36" s="699">
        <v>-3.35258691479127</v>
      </c>
      <c r="BW36" s="690">
        <v>16.7376171454701</v>
      </c>
      <c r="BX36" s="694">
        <v>-0.445991166402579</v>
      </c>
      <c r="BY36" s="695">
        <v>0.834977809802262</v>
      </c>
      <c r="BZ36" s="661">
        <v>-0.534135352061869</v>
      </c>
      <c r="CA36" s="699">
        <v>-1.28096897620484</v>
      </c>
      <c r="CB36" s="690">
        <v>-1.63479445867428</v>
      </c>
    </row>
    <row r="37" s="159" customFormat="1" outlineLevel="2" spans="1:80">
      <c r="A37" s="674" t="s">
        <v>34</v>
      </c>
      <c r="B37" s="663">
        <v>2499.96925</v>
      </c>
      <c r="C37" s="664">
        <v>2802.22287512</v>
      </c>
      <c r="D37" s="665">
        <v>0.892137906729828</v>
      </c>
      <c r="E37" s="666">
        <v>-302.253625120002</v>
      </c>
      <c r="F37" s="667">
        <v>1120.738483</v>
      </c>
      <c r="G37" s="663">
        <v>1.0416</v>
      </c>
      <c r="H37" s="664">
        <v>0</v>
      </c>
      <c r="I37" s="665" t="s">
        <v>161</v>
      </c>
      <c r="J37" s="666">
        <v>1.0416</v>
      </c>
      <c r="K37" s="667">
        <v>0</v>
      </c>
      <c r="L37" s="663">
        <v>2031.69844</v>
      </c>
      <c r="M37" s="664">
        <v>2239.8790141</v>
      </c>
      <c r="N37" s="665">
        <v>0.907057223720786</v>
      </c>
      <c r="O37" s="666">
        <v>-208.180574100002</v>
      </c>
      <c r="P37" s="667">
        <v>876.422083999998</v>
      </c>
      <c r="Q37" s="663">
        <v>468.27081</v>
      </c>
      <c r="R37" s="664">
        <v>562.34386102</v>
      </c>
      <c r="S37" s="665">
        <v>0.832712584699749</v>
      </c>
      <c r="T37" s="666">
        <v>-94.0730510199995</v>
      </c>
      <c r="U37" s="667">
        <v>244.316399</v>
      </c>
      <c r="V37" s="677">
        <v>0.187310627920724</v>
      </c>
      <c r="W37" s="661">
        <v>0.200677778349775</v>
      </c>
      <c r="X37" s="661">
        <v>0.933389981995153</v>
      </c>
      <c r="Y37" s="682">
        <v>-0.0133671504290513</v>
      </c>
      <c r="Z37" s="683">
        <v>0.217995904223805</v>
      </c>
      <c r="AA37" s="663">
        <v>138.530097</v>
      </c>
      <c r="AB37" s="664">
        <v>181.90561681</v>
      </c>
      <c r="AC37" s="665">
        <v>0.761549310182623</v>
      </c>
      <c r="AD37" s="666">
        <v>-43.37551981</v>
      </c>
      <c r="AE37" s="667">
        <v>64.3663079999999</v>
      </c>
      <c r="AF37" s="663">
        <v>383.697863</v>
      </c>
      <c r="AG37" s="664">
        <v>377.48324597</v>
      </c>
      <c r="AH37" s="665">
        <v>1.01646329233508</v>
      </c>
      <c r="AI37" s="666">
        <v>6.21461703000011</v>
      </c>
      <c r="AJ37" s="667">
        <v>121.07588</v>
      </c>
      <c r="AK37" s="663">
        <v>0.549999999999999</v>
      </c>
      <c r="AL37" s="664">
        <v>0</v>
      </c>
      <c r="AM37" s="661" t="s">
        <v>161</v>
      </c>
      <c r="AN37" s="666">
        <v>0.549999999999999</v>
      </c>
      <c r="AO37" s="667">
        <v>0</v>
      </c>
      <c r="AP37" s="663">
        <v>0.000418999999999999</v>
      </c>
      <c r="AQ37" s="664">
        <v>0</v>
      </c>
      <c r="AR37" s="661" t="s">
        <v>161</v>
      </c>
      <c r="AS37" s="666">
        <v>0.000418999999999999</v>
      </c>
      <c r="AT37" s="667">
        <v>0.004681</v>
      </c>
      <c r="AU37" s="252">
        <v>-54.4491689999995</v>
      </c>
      <c r="AV37" s="664">
        <v>2.95499823999978</v>
      </c>
      <c r="AW37" s="665">
        <v>-18.4261256954263</v>
      </c>
      <c r="AX37" s="666">
        <v>-57.4041672399993</v>
      </c>
      <c r="AY37" s="667">
        <v>58.8695300000001</v>
      </c>
      <c r="AZ37" s="677">
        <v>-0.0217799354932064</v>
      </c>
      <c r="BA37" s="661">
        <v>0.00105451934827748</v>
      </c>
      <c r="BB37" s="661">
        <v>-20.6538984123745</v>
      </c>
      <c r="BC37" s="682">
        <v>-0.0228344548414839</v>
      </c>
      <c r="BD37" s="683">
        <v>0.0525274458698142</v>
      </c>
      <c r="BE37" s="663">
        <v>31.2222222222222</v>
      </c>
      <c r="BF37" s="664">
        <v>38</v>
      </c>
      <c r="BG37" s="661">
        <v>0.821637426900585</v>
      </c>
      <c r="BH37" s="664">
        <v>-6.77777777777778</v>
      </c>
      <c r="BI37" s="690">
        <v>21.9999999966667</v>
      </c>
      <c r="BJ37" s="663">
        <v>80.0701895017794</v>
      </c>
      <c r="BK37" s="664">
        <v>73.74270724</v>
      </c>
      <c r="BL37" s="661">
        <v>1.0858048544541</v>
      </c>
      <c r="BM37" s="690">
        <v>6.32748226177937</v>
      </c>
      <c r="BN37" s="677">
        <v>0.0554127203764607</v>
      </c>
      <c r="BO37" s="661">
        <v>0.064914756932819</v>
      </c>
      <c r="BP37" s="661">
        <v>0.853622858571402</v>
      </c>
      <c r="BQ37" s="661">
        <v>-0.00950203655635833</v>
      </c>
      <c r="BR37" s="683">
        <v>0.0574320494712592</v>
      </c>
      <c r="BS37" s="694">
        <v>18.0463978885397</v>
      </c>
      <c r="BT37" s="695">
        <v>15.4048177525322</v>
      </c>
      <c r="BU37" s="661">
        <v>1.17147753244749</v>
      </c>
      <c r="BV37" s="699">
        <v>2.64158013600749</v>
      </c>
      <c r="BW37" s="690">
        <v>17.4118808088231</v>
      </c>
      <c r="BX37" s="694">
        <v>-0.39304938189713</v>
      </c>
      <c r="BY37" s="695">
        <v>0.0162446783767335</v>
      </c>
      <c r="BZ37" s="661">
        <v>-24.1955779475497</v>
      </c>
      <c r="CA37" s="699">
        <v>-0.409294060273864</v>
      </c>
      <c r="CB37" s="690">
        <v>0.914601626677115</v>
      </c>
    </row>
    <row r="38" s="159" customFormat="1" outlineLevel="2" spans="1:80">
      <c r="A38" s="674" t="s">
        <v>35</v>
      </c>
      <c r="B38" s="663">
        <v>12.7169839999999</v>
      </c>
      <c r="C38" s="664">
        <v>0</v>
      </c>
      <c r="D38" s="665" t="s">
        <v>161</v>
      </c>
      <c r="E38" s="666">
        <v>12.7169839999999</v>
      </c>
      <c r="F38" s="667">
        <v>345.970144</v>
      </c>
      <c r="G38" s="663">
        <v>26.677672</v>
      </c>
      <c r="H38" s="664">
        <v>0</v>
      </c>
      <c r="I38" s="665" t="s">
        <v>161</v>
      </c>
      <c r="J38" s="666">
        <v>26.677672</v>
      </c>
      <c r="K38" s="667">
        <v>224.639751</v>
      </c>
      <c r="L38" s="663">
        <v>0.523451</v>
      </c>
      <c r="M38" s="664">
        <v>0</v>
      </c>
      <c r="N38" s="665" t="s">
        <v>161</v>
      </c>
      <c r="O38" s="666">
        <v>0.523451</v>
      </c>
      <c r="P38" s="667">
        <v>0</v>
      </c>
      <c r="Q38" s="663">
        <v>-13.9606880000001</v>
      </c>
      <c r="R38" s="664">
        <v>0</v>
      </c>
      <c r="S38" s="665" t="s">
        <v>161</v>
      </c>
      <c r="T38" s="666">
        <v>-13.9606880000001</v>
      </c>
      <c r="U38" s="667">
        <v>121.330393</v>
      </c>
      <c r="V38" s="677">
        <v>-1.09779866043711</v>
      </c>
      <c r="W38" s="661" t="s">
        <v>161</v>
      </c>
      <c r="X38" s="661" t="s">
        <v>161</v>
      </c>
      <c r="Y38" s="682" t="s">
        <v>161</v>
      </c>
      <c r="Z38" s="683">
        <v>0.350696136947586</v>
      </c>
      <c r="AA38" s="663">
        <v>3.31998100000001</v>
      </c>
      <c r="AB38" s="664">
        <v>3.15</v>
      </c>
      <c r="AC38" s="665">
        <v>1.05396222222222</v>
      </c>
      <c r="AD38" s="666">
        <v>0.169981000000007</v>
      </c>
      <c r="AE38" s="667">
        <v>50.4924519999999</v>
      </c>
      <c r="AF38" s="663">
        <v>2.99748899999999</v>
      </c>
      <c r="AG38" s="664">
        <v>0</v>
      </c>
      <c r="AH38" s="665" t="s">
        <v>161</v>
      </c>
      <c r="AI38" s="666">
        <v>2.99748899999999</v>
      </c>
      <c r="AJ38" s="667">
        <v>49.160661</v>
      </c>
      <c r="AK38" s="663">
        <v>0.0014</v>
      </c>
      <c r="AL38" s="664">
        <v>0</v>
      </c>
      <c r="AM38" s="661" t="s">
        <v>161</v>
      </c>
      <c r="AN38" s="666">
        <v>0.0014</v>
      </c>
      <c r="AO38" s="667">
        <v>0.25618</v>
      </c>
      <c r="AP38" s="663">
        <v>0</v>
      </c>
      <c r="AQ38" s="664">
        <v>0</v>
      </c>
      <c r="AR38" s="661" t="s">
        <v>161</v>
      </c>
      <c r="AS38" s="666">
        <v>0</v>
      </c>
      <c r="AT38" s="667">
        <v>0</v>
      </c>
      <c r="AU38" s="663">
        <v>-20.8002090000001</v>
      </c>
      <c r="AV38" s="664">
        <v>-3.15</v>
      </c>
      <c r="AW38" s="665">
        <v>-4.60324095238098</v>
      </c>
      <c r="AX38" s="666">
        <v>-17.6502090000001</v>
      </c>
      <c r="AY38" s="667">
        <v>21.9334600000002</v>
      </c>
      <c r="AZ38" s="677">
        <v>-1.63562437445862</v>
      </c>
      <c r="BA38" s="661" t="s">
        <v>161</v>
      </c>
      <c r="BB38" s="661" t="s">
        <v>161</v>
      </c>
      <c r="BC38" s="682" t="s">
        <v>161</v>
      </c>
      <c r="BD38" s="683">
        <v>0.0633969733527069</v>
      </c>
      <c r="BE38" s="663">
        <v>2.44444444444444</v>
      </c>
      <c r="BF38" s="664">
        <v>2.33333333333333</v>
      </c>
      <c r="BG38" s="661">
        <v>1.04761904761905</v>
      </c>
      <c r="BH38" s="664">
        <v>0.111111111111111</v>
      </c>
      <c r="BI38" s="690">
        <v>19</v>
      </c>
      <c r="BJ38" s="663">
        <v>5.20240254545451</v>
      </c>
      <c r="BK38" s="664">
        <v>0</v>
      </c>
      <c r="BL38" s="661" t="s">
        <v>161</v>
      </c>
      <c r="BM38" s="690">
        <v>5.20240254545451</v>
      </c>
      <c r="BN38" s="677">
        <v>0.261066696317306</v>
      </c>
      <c r="BO38" s="661" t="s">
        <v>161</v>
      </c>
      <c r="BP38" s="661" t="s">
        <v>161</v>
      </c>
      <c r="BQ38" s="661" t="s">
        <v>161</v>
      </c>
      <c r="BR38" s="683">
        <v>0.145944535607095</v>
      </c>
      <c r="BS38" s="694">
        <v>3.83043878865568</v>
      </c>
      <c r="BT38" s="695">
        <v>0</v>
      </c>
      <c r="BU38" s="661" t="s">
        <v>161</v>
      </c>
      <c r="BV38" s="699">
        <v>3.83043878865568</v>
      </c>
      <c r="BW38" s="690">
        <v>6.85191806490207</v>
      </c>
      <c r="BX38" s="694">
        <v>-6.26515904759698</v>
      </c>
      <c r="BY38" s="695">
        <v>-1</v>
      </c>
      <c r="BZ38" s="661">
        <v>-4.26515904759698</v>
      </c>
      <c r="CA38" s="699">
        <v>-5.26515904759698</v>
      </c>
      <c r="CB38" s="690">
        <v>0.434390866975527</v>
      </c>
    </row>
    <row r="39" s="159" customFormat="1" outlineLevel="2" spans="1:80">
      <c r="A39" s="674" t="s">
        <v>36</v>
      </c>
      <c r="B39" s="663">
        <v>51.544779</v>
      </c>
      <c r="C39" s="664">
        <v>0</v>
      </c>
      <c r="D39" s="665" t="s">
        <v>161</v>
      </c>
      <c r="E39" s="666">
        <v>51.544779</v>
      </c>
      <c r="F39" s="667">
        <v>8.335221</v>
      </c>
      <c r="G39" s="663">
        <v>0</v>
      </c>
      <c r="H39" s="664">
        <v>0</v>
      </c>
      <c r="I39" s="665" t="s">
        <v>161</v>
      </c>
      <c r="J39" s="666">
        <v>0</v>
      </c>
      <c r="K39" s="667">
        <v>0</v>
      </c>
      <c r="L39" s="663">
        <v>53.3479629999998</v>
      </c>
      <c r="M39" s="664">
        <v>0</v>
      </c>
      <c r="N39" s="665" t="s">
        <v>161</v>
      </c>
      <c r="O39" s="666">
        <v>53.3479629999998</v>
      </c>
      <c r="P39" s="667">
        <v>6.69171599999999</v>
      </c>
      <c r="Q39" s="663">
        <v>-1.8031839999998</v>
      </c>
      <c r="R39" s="664">
        <v>0</v>
      </c>
      <c r="S39" s="665" t="s">
        <v>161</v>
      </c>
      <c r="T39" s="666">
        <v>-1.8031839999998</v>
      </c>
      <c r="U39" s="667">
        <v>1.64350500000001</v>
      </c>
      <c r="V39" s="677">
        <v>-0.0349828641228591</v>
      </c>
      <c r="W39" s="661" t="s">
        <v>161</v>
      </c>
      <c r="X39" s="661" t="s">
        <v>161</v>
      </c>
      <c r="Y39" s="682" t="s">
        <v>161</v>
      </c>
      <c r="Z39" s="683">
        <v>0.197175935707045</v>
      </c>
      <c r="AA39" s="663">
        <v>0</v>
      </c>
      <c r="AB39" s="664">
        <v>0</v>
      </c>
      <c r="AC39" s="665" t="s">
        <v>161</v>
      </c>
      <c r="AD39" s="666">
        <v>0</v>
      </c>
      <c r="AE39" s="667">
        <v>0</v>
      </c>
      <c r="AF39" s="663">
        <v>0</v>
      </c>
      <c r="AG39" s="664">
        <v>0</v>
      </c>
      <c r="AH39" s="665" t="s">
        <v>161</v>
      </c>
      <c r="AI39" s="666">
        <v>0</v>
      </c>
      <c r="AJ39" s="667">
        <v>0</v>
      </c>
      <c r="AK39" s="663">
        <v>0</v>
      </c>
      <c r="AL39" s="664">
        <v>0</v>
      </c>
      <c r="AM39" s="661" t="s">
        <v>161</v>
      </c>
      <c r="AN39" s="666">
        <v>0</v>
      </c>
      <c r="AO39" s="667">
        <v>0</v>
      </c>
      <c r="AP39" s="663">
        <v>0</v>
      </c>
      <c r="AQ39" s="664">
        <v>0</v>
      </c>
      <c r="AR39" s="661" t="s">
        <v>161</v>
      </c>
      <c r="AS39" s="666">
        <v>0</v>
      </c>
      <c r="AT39" s="667">
        <v>0</v>
      </c>
      <c r="AU39" s="663">
        <v>-1.8031839999998</v>
      </c>
      <c r="AV39" s="664">
        <v>0</v>
      </c>
      <c r="AW39" s="665" t="s">
        <v>161</v>
      </c>
      <c r="AX39" s="666">
        <v>-1.8031839999998</v>
      </c>
      <c r="AY39" s="667">
        <v>1.64350500000001</v>
      </c>
      <c r="AZ39" s="677">
        <v>-0.0349828641228591</v>
      </c>
      <c r="BA39" s="661" t="s">
        <v>161</v>
      </c>
      <c r="BB39" s="661" t="s">
        <v>161</v>
      </c>
      <c r="BC39" s="682" t="s">
        <v>161</v>
      </c>
      <c r="BD39" s="683">
        <v>0.197175935707045</v>
      </c>
      <c r="BE39" s="663">
        <v>0</v>
      </c>
      <c r="BF39" s="664">
        <v>0</v>
      </c>
      <c r="BG39" s="661" t="s">
        <v>161</v>
      </c>
      <c r="BH39" s="664">
        <v>0</v>
      </c>
      <c r="BI39" s="690">
        <v>0</v>
      </c>
      <c r="BJ39" s="663" t="s">
        <v>161</v>
      </c>
      <c r="BK39" s="664" t="s">
        <v>161</v>
      </c>
      <c r="BL39" s="661" t="s">
        <v>161</v>
      </c>
      <c r="BM39" s="690" t="s">
        <v>161</v>
      </c>
      <c r="BN39" s="677">
        <v>0</v>
      </c>
      <c r="BO39" s="661" t="s">
        <v>161</v>
      </c>
      <c r="BP39" s="661" t="s">
        <v>161</v>
      </c>
      <c r="BQ39" s="661" t="s">
        <v>161</v>
      </c>
      <c r="BR39" s="683">
        <v>0</v>
      </c>
      <c r="BS39" s="694" t="s">
        <v>161</v>
      </c>
      <c r="BT39" s="695" t="s">
        <v>161</v>
      </c>
      <c r="BU39" s="661" t="s">
        <v>161</v>
      </c>
      <c r="BV39" s="699" t="s">
        <v>161</v>
      </c>
      <c r="BW39" s="690" t="s">
        <v>161</v>
      </c>
      <c r="BX39" s="694" t="s">
        <v>161</v>
      </c>
      <c r="BY39" s="695" t="s">
        <v>161</v>
      </c>
      <c r="BZ39" s="661" t="s">
        <v>161</v>
      </c>
      <c r="CA39" s="699" t="s">
        <v>161</v>
      </c>
      <c r="CB39" s="690" t="s">
        <v>161</v>
      </c>
    </row>
    <row r="40" s="159" customFormat="1" outlineLevel="2" spans="1:80">
      <c r="A40" s="674" t="s">
        <v>37</v>
      </c>
      <c r="B40" s="663">
        <v>1.886792</v>
      </c>
      <c r="C40" s="664">
        <v>1.89</v>
      </c>
      <c r="D40" s="665">
        <v>0.998302645502646</v>
      </c>
      <c r="E40" s="666">
        <v>-0.00320799999999988</v>
      </c>
      <c r="F40" s="667">
        <v>1.98019799999999</v>
      </c>
      <c r="G40" s="663">
        <v>0</v>
      </c>
      <c r="H40" s="664">
        <v>0</v>
      </c>
      <c r="I40" s="665" t="s">
        <v>161</v>
      </c>
      <c r="J40" s="666">
        <v>0</v>
      </c>
      <c r="K40" s="667">
        <v>0</v>
      </c>
      <c r="L40" s="663">
        <v>0</v>
      </c>
      <c r="M40" s="664">
        <v>0</v>
      </c>
      <c r="N40" s="665" t="s">
        <v>161</v>
      </c>
      <c r="O40" s="666">
        <v>0</v>
      </c>
      <c r="P40" s="667">
        <v>0</v>
      </c>
      <c r="Q40" s="663"/>
      <c r="R40" s="664"/>
      <c r="S40" s="665" t="s">
        <v>161</v>
      </c>
      <c r="T40" s="666">
        <v>0</v>
      </c>
      <c r="U40" s="667"/>
      <c r="V40" s="677">
        <v>0</v>
      </c>
      <c r="W40" s="661">
        <v>0</v>
      </c>
      <c r="X40" s="661" t="s">
        <v>161</v>
      </c>
      <c r="Y40" s="682">
        <v>0</v>
      </c>
      <c r="Z40" s="683">
        <v>0</v>
      </c>
      <c r="AA40" s="663">
        <v>0</v>
      </c>
      <c r="AB40" s="664">
        <v>0</v>
      </c>
      <c r="AC40" s="665" t="s">
        <v>161</v>
      </c>
      <c r="AD40" s="666">
        <v>0</v>
      </c>
      <c r="AE40" s="667">
        <v>0</v>
      </c>
      <c r="AF40" s="663">
        <v>3.24080199999999</v>
      </c>
      <c r="AG40" s="664">
        <v>3.240801</v>
      </c>
      <c r="AH40" s="665">
        <v>1.00000030856569</v>
      </c>
      <c r="AI40" s="666">
        <v>9.99999992146172e-7</v>
      </c>
      <c r="AJ40" s="667">
        <v>1.080267</v>
      </c>
      <c r="AK40" s="663">
        <v>0</v>
      </c>
      <c r="AL40" s="664">
        <v>0</v>
      </c>
      <c r="AM40" s="661" t="s">
        <v>161</v>
      </c>
      <c r="AN40" s="666">
        <v>0</v>
      </c>
      <c r="AO40" s="667">
        <v>0</v>
      </c>
      <c r="AP40" s="663">
        <v>0</v>
      </c>
      <c r="AQ40" s="664">
        <v>0</v>
      </c>
      <c r="AR40" s="661" t="s">
        <v>161</v>
      </c>
      <c r="AS40" s="666">
        <v>0</v>
      </c>
      <c r="AT40" s="667">
        <v>0</v>
      </c>
      <c r="AU40" s="663">
        <v>-1.35400999999999</v>
      </c>
      <c r="AV40" s="664">
        <v>-1.350801</v>
      </c>
      <c r="AW40" s="665">
        <v>0.997624372501951</v>
      </c>
      <c r="AX40" s="666">
        <v>-0.00320899999999202</v>
      </c>
      <c r="AY40" s="667">
        <v>0.899930999999993</v>
      </c>
      <c r="AZ40" s="677">
        <v>-0.717625472230109</v>
      </c>
      <c r="BA40" s="661">
        <v>-0.714709523809524</v>
      </c>
      <c r="BB40" s="661">
        <v>0.995920092956027</v>
      </c>
      <c r="BC40" s="682">
        <v>-0.00291594842058507</v>
      </c>
      <c r="BD40" s="683">
        <v>0.45446515954465</v>
      </c>
      <c r="BE40" s="663">
        <v>0</v>
      </c>
      <c r="BF40" s="664">
        <v>0</v>
      </c>
      <c r="BG40" s="661" t="s">
        <v>161</v>
      </c>
      <c r="BH40" s="664">
        <v>0</v>
      </c>
      <c r="BI40" s="690">
        <v>0</v>
      </c>
      <c r="BJ40" s="663" t="s">
        <v>161</v>
      </c>
      <c r="BK40" s="664" t="s">
        <v>161</v>
      </c>
      <c r="BL40" s="661" t="s">
        <v>161</v>
      </c>
      <c r="BM40" s="690" t="s">
        <v>161</v>
      </c>
      <c r="BN40" s="677">
        <v>0</v>
      </c>
      <c r="BO40" s="661">
        <v>0</v>
      </c>
      <c r="BP40" s="661" t="s">
        <v>161</v>
      </c>
      <c r="BQ40" s="661">
        <v>0</v>
      </c>
      <c r="BR40" s="683">
        <v>0</v>
      </c>
      <c r="BS40" s="694" t="s">
        <v>161</v>
      </c>
      <c r="BT40" s="695" t="s">
        <v>161</v>
      </c>
      <c r="BU40" s="661" t="s">
        <v>161</v>
      </c>
      <c r="BV40" s="699" t="s">
        <v>161</v>
      </c>
      <c r="BW40" s="690" t="s">
        <v>161</v>
      </c>
      <c r="BX40" s="694" t="s">
        <v>161</v>
      </c>
      <c r="BY40" s="695" t="s">
        <v>161</v>
      </c>
      <c r="BZ40" s="661" t="s">
        <v>161</v>
      </c>
      <c r="CA40" s="699" t="s">
        <v>161</v>
      </c>
      <c r="CB40" s="690" t="s">
        <v>161</v>
      </c>
    </row>
    <row r="41" s="163" customFormat="1" spans="1:81">
      <c r="A41" s="668" t="s">
        <v>38</v>
      </c>
      <c r="B41" s="669">
        <v>11329.703349</v>
      </c>
      <c r="C41" s="670">
        <v>11136.66891716</v>
      </c>
      <c r="D41" s="671">
        <v>1.01733322892832</v>
      </c>
      <c r="E41" s="670">
        <v>193.034431839989</v>
      </c>
      <c r="F41" s="672">
        <v>8306.89873599999</v>
      </c>
      <c r="G41" s="669">
        <v>779.602503000001</v>
      </c>
      <c r="H41" s="670">
        <v>776.636221</v>
      </c>
      <c r="I41" s="671">
        <v>1.0038193969323</v>
      </c>
      <c r="J41" s="670">
        <v>2.96628200000055</v>
      </c>
      <c r="K41" s="672">
        <v>999.12646500001</v>
      </c>
      <c r="L41" s="669">
        <v>8475.51366400001</v>
      </c>
      <c r="M41" s="670">
        <v>7968.28449508</v>
      </c>
      <c r="N41" s="671">
        <v>1.06365600641307</v>
      </c>
      <c r="O41" s="670">
        <v>507.229168920011</v>
      </c>
      <c r="P41" s="672">
        <v>5477.42648799998</v>
      </c>
      <c r="Q41" s="669">
        <v>2090.75750499998</v>
      </c>
      <c r="R41" s="670">
        <v>2412.00820108</v>
      </c>
      <c r="S41" s="671">
        <v>0.866811938725507</v>
      </c>
      <c r="T41" s="670">
        <v>-321.250696080024</v>
      </c>
      <c r="U41" s="672">
        <v>1818.77366100001</v>
      </c>
      <c r="V41" s="678">
        <v>0.184537709470082</v>
      </c>
      <c r="W41" s="679">
        <v>0.216582554354601</v>
      </c>
      <c r="X41" s="679">
        <v>0.852043277539089</v>
      </c>
      <c r="Y41" s="671">
        <v>-0.0320448448845189</v>
      </c>
      <c r="Z41" s="684">
        <v>0.218947373598995</v>
      </c>
      <c r="AA41" s="669">
        <v>775.356562</v>
      </c>
      <c r="AB41" s="670">
        <v>869.34111557</v>
      </c>
      <c r="AC41" s="671">
        <v>0.891889901574047</v>
      </c>
      <c r="AD41" s="670">
        <v>-93.9845535700005</v>
      </c>
      <c r="AE41" s="672">
        <v>644.683792999999</v>
      </c>
      <c r="AF41" s="669">
        <v>1069.022855</v>
      </c>
      <c r="AG41" s="670">
        <v>968.19966988</v>
      </c>
      <c r="AH41" s="671">
        <v>1.10413470305407</v>
      </c>
      <c r="AI41" s="670">
        <v>100.823185119999</v>
      </c>
      <c r="AJ41" s="672">
        <v>549.444509999999</v>
      </c>
      <c r="AK41" s="669">
        <v>26.819761</v>
      </c>
      <c r="AL41" s="670">
        <v>0.8</v>
      </c>
      <c r="AM41" s="679">
        <v>33.52470125</v>
      </c>
      <c r="AN41" s="670">
        <v>26.019761</v>
      </c>
      <c r="AO41" s="672">
        <v>7.67177499999999</v>
      </c>
      <c r="AP41" s="669">
        <v>19.54779</v>
      </c>
      <c r="AQ41" s="670">
        <v>2</v>
      </c>
      <c r="AR41" s="679">
        <v>9.773895</v>
      </c>
      <c r="AS41" s="670">
        <v>17.54779</v>
      </c>
      <c r="AT41" s="672">
        <v>0.101801</v>
      </c>
      <c r="AU41" s="669">
        <v>237.479735999978</v>
      </c>
      <c r="AV41" s="670">
        <v>553.00741563</v>
      </c>
      <c r="AW41" s="671">
        <v>0.429433185320734</v>
      </c>
      <c r="AX41" s="670">
        <v>-315.527679630022</v>
      </c>
      <c r="AY41" s="672">
        <v>643.787453999999</v>
      </c>
      <c r="AZ41" s="678">
        <v>0.0209608079474507</v>
      </c>
      <c r="BA41" s="679">
        <v>0.0496564475197692</v>
      </c>
      <c r="BB41" s="679">
        <v>0.422116542652508</v>
      </c>
      <c r="BC41" s="671">
        <v>-0.0286956395723185</v>
      </c>
      <c r="BD41" s="684">
        <v>0.0775003373051832</v>
      </c>
      <c r="BE41" s="669">
        <v>210.111111111111</v>
      </c>
      <c r="BF41" s="670">
        <v>229.333333333333</v>
      </c>
      <c r="BG41" s="679">
        <v>0.916182170542636</v>
      </c>
      <c r="BH41" s="670">
        <v>-19.2222222222222</v>
      </c>
      <c r="BI41" s="691">
        <v>186.16666666</v>
      </c>
      <c r="BJ41" s="669">
        <v>53.9224379381279</v>
      </c>
      <c r="BK41" s="670">
        <v>48.5610563248256</v>
      </c>
      <c r="BL41" s="679">
        <v>1.11040496272239</v>
      </c>
      <c r="BM41" s="691">
        <v>5.36138161330235</v>
      </c>
      <c r="BN41" s="678">
        <v>0.0684357337624763</v>
      </c>
      <c r="BO41" s="679">
        <v>0.0780611439593459</v>
      </c>
      <c r="BP41" s="679">
        <v>0.876693964389216</v>
      </c>
      <c r="BQ41" s="679">
        <v>-0.00962541019686962</v>
      </c>
      <c r="BR41" s="684">
        <v>0.0776082402697535</v>
      </c>
      <c r="BS41" s="696">
        <v>14.6122492595864</v>
      </c>
      <c r="BT41" s="697">
        <v>12.8104707320302</v>
      </c>
      <c r="BU41" s="679">
        <v>1.14064889302242</v>
      </c>
      <c r="BV41" s="679">
        <v>1.80177852755621</v>
      </c>
      <c r="BW41" s="691">
        <v>12.8852296679343</v>
      </c>
      <c r="BX41" s="696">
        <v>0.30628455041047</v>
      </c>
      <c r="BY41" s="697">
        <v>0.636122467608598</v>
      </c>
      <c r="BZ41" s="679">
        <v>0.481486767103037</v>
      </c>
      <c r="CA41" s="679">
        <v>-0.329837917198128</v>
      </c>
      <c r="CB41" s="691">
        <v>0.99860964551966</v>
      </c>
      <c r="CC41" s="159"/>
    </row>
    <row r="42" s="159" customFormat="1" outlineLevel="2" spans="1:80">
      <c r="A42" s="674" t="s">
        <v>39</v>
      </c>
      <c r="B42" s="663">
        <v>7.897678</v>
      </c>
      <c r="C42" s="664">
        <v>26.27169812</v>
      </c>
      <c r="D42" s="665">
        <v>0.30061543657841</v>
      </c>
      <c r="E42" s="666">
        <v>-18.37402012</v>
      </c>
      <c r="F42" s="667">
        <v>0</v>
      </c>
      <c r="G42" s="663">
        <v>0</v>
      </c>
      <c r="H42" s="664">
        <v>0</v>
      </c>
      <c r="I42" s="665" t="s">
        <v>161</v>
      </c>
      <c r="J42" s="666">
        <v>0</v>
      </c>
      <c r="K42" s="667">
        <v>0</v>
      </c>
      <c r="L42" s="663">
        <v>0</v>
      </c>
      <c r="M42" s="664">
        <v>0</v>
      </c>
      <c r="N42" s="665" t="s">
        <v>161</v>
      </c>
      <c r="O42" s="666">
        <v>0</v>
      </c>
      <c r="P42" s="667">
        <v>0</v>
      </c>
      <c r="Q42" s="663">
        <v>7.897678</v>
      </c>
      <c r="R42" s="664">
        <v>26.27169812</v>
      </c>
      <c r="S42" s="665">
        <v>0.30061543657841</v>
      </c>
      <c r="T42" s="666">
        <v>-18.37402012</v>
      </c>
      <c r="U42" s="667">
        <v>0</v>
      </c>
      <c r="V42" s="677">
        <v>1</v>
      </c>
      <c r="W42" s="661">
        <v>1</v>
      </c>
      <c r="X42" s="661">
        <v>1</v>
      </c>
      <c r="Y42" s="682">
        <v>0</v>
      </c>
      <c r="Z42" s="683" t="s">
        <v>161</v>
      </c>
      <c r="AA42" s="663">
        <v>0.002079</v>
      </c>
      <c r="AB42" s="664">
        <v>0</v>
      </c>
      <c r="AC42" s="665" t="s">
        <v>161</v>
      </c>
      <c r="AD42" s="666">
        <v>0.002079</v>
      </c>
      <c r="AE42" s="667">
        <v>0</v>
      </c>
      <c r="AF42" s="663">
        <v>7.134446</v>
      </c>
      <c r="AG42" s="664">
        <v>11.3609065</v>
      </c>
      <c r="AH42" s="665">
        <v>0.627982106885573</v>
      </c>
      <c r="AI42" s="666">
        <v>-4.2264605</v>
      </c>
      <c r="AJ42" s="667">
        <v>0</v>
      </c>
      <c r="AK42" s="663">
        <v>0</v>
      </c>
      <c r="AL42" s="664">
        <v>0</v>
      </c>
      <c r="AM42" s="661" t="s">
        <v>161</v>
      </c>
      <c r="AN42" s="666">
        <v>0</v>
      </c>
      <c r="AO42" s="667">
        <v>0</v>
      </c>
      <c r="AP42" s="663">
        <v>0</v>
      </c>
      <c r="AQ42" s="664">
        <v>0</v>
      </c>
      <c r="AR42" s="661" t="s">
        <v>161</v>
      </c>
      <c r="AS42" s="666">
        <v>0</v>
      </c>
      <c r="AT42" s="667">
        <v>0</v>
      </c>
      <c r="AU42" s="663">
        <v>0.761153000000001</v>
      </c>
      <c r="AV42" s="664">
        <v>14.91079162</v>
      </c>
      <c r="AW42" s="665">
        <v>0.0510471220709072</v>
      </c>
      <c r="AX42" s="666">
        <v>-14.14963862</v>
      </c>
      <c r="AY42" s="667">
        <v>0</v>
      </c>
      <c r="AZ42" s="677">
        <v>0.0963768084745923</v>
      </c>
      <c r="BA42" s="661">
        <v>0.567561013829128</v>
      </c>
      <c r="BB42" s="661">
        <v>0.169808718580533</v>
      </c>
      <c r="BC42" s="682">
        <v>-0.471184205354536</v>
      </c>
      <c r="BD42" s="683" t="s">
        <v>161</v>
      </c>
      <c r="BE42" s="663">
        <v>0</v>
      </c>
      <c r="BF42" s="664">
        <v>0</v>
      </c>
      <c r="BG42" s="661" t="s">
        <v>161</v>
      </c>
      <c r="BH42" s="664">
        <v>0</v>
      </c>
      <c r="BI42" s="690">
        <v>0</v>
      </c>
      <c r="BJ42" s="663" t="s">
        <v>161</v>
      </c>
      <c r="BK42" s="664" t="s">
        <v>161</v>
      </c>
      <c r="BL42" s="661" t="s">
        <v>161</v>
      </c>
      <c r="BM42" s="690" t="s">
        <v>161</v>
      </c>
      <c r="BN42" s="677">
        <v>0.000263241930096416</v>
      </c>
      <c r="BO42" s="661">
        <v>0</v>
      </c>
      <c r="BP42" s="661" t="s">
        <v>161</v>
      </c>
      <c r="BQ42" s="661">
        <v>0.000263241930096416</v>
      </c>
      <c r="BR42" s="683" t="s">
        <v>161</v>
      </c>
      <c r="BS42" s="694">
        <v>3798.78691678692</v>
      </c>
      <c r="BT42" s="695" t="s">
        <v>161</v>
      </c>
      <c r="BU42" s="661" t="s">
        <v>161</v>
      </c>
      <c r="BV42" s="699" t="s">
        <v>161</v>
      </c>
      <c r="BW42" s="690" t="s">
        <v>161</v>
      </c>
      <c r="BX42" s="694">
        <v>366.11495911496</v>
      </c>
      <c r="BY42" s="695" t="s">
        <v>161</v>
      </c>
      <c r="BZ42" s="661" t="s">
        <v>161</v>
      </c>
      <c r="CA42" s="699" t="s">
        <v>161</v>
      </c>
      <c r="CB42" s="690" t="s">
        <v>161</v>
      </c>
    </row>
    <row r="43" s="159" customFormat="1" outlineLevel="2" spans="1:80">
      <c r="A43" s="674" t="s">
        <v>40</v>
      </c>
      <c r="B43" s="663">
        <v>108.797</v>
      </c>
      <c r="C43" s="664">
        <v>0</v>
      </c>
      <c r="D43" s="665" t="s">
        <v>161</v>
      </c>
      <c r="E43" s="666">
        <v>108.797</v>
      </c>
      <c r="F43" s="667">
        <v>0</v>
      </c>
      <c r="G43" s="663">
        <v>1.6698</v>
      </c>
      <c r="H43" s="664">
        <v>0</v>
      </c>
      <c r="I43" s="665" t="s">
        <v>161</v>
      </c>
      <c r="J43" s="666">
        <v>1.6698</v>
      </c>
      <c r="K43" s="667">
        <v>0</v>
      </c>
      <c r="L43" s="663">
        <v>0</v>
      </c>
      <c r="M43" s="664">
        <v>0</v>
      </c>
      <c r="N43" s="665" t="s">
        <v>161</v>
      </c>
      <c r="O43" s="666">
        <v>0</v>
      </c>
      <c r="P43" s="667">
        <v>0</v>
      </c>
      <c r="Q43" s="663">
        <v>-5.94624400000004</v>
      </c>
      <c r="R43" s="664">
        <v>0</v>
      </c>
      <c r="S43" s="665" t="s">
        <v>161</v>
      </c>
      <c r="T43" s="666">
        <v>-5.94624400000004</v>
      </c>
      <c r="U43" s="667">
        <v>0</v>
      </c>
      <c r="V43" s="677">
        <v>-0.0546544849582254</v>
      </c>
      <c r="W43" s="661" t="s">
        <v>161</v>
      </c>
      <c r="X43" s="661" t="s">
        <v>161</v>
      </c>
      <c r="Y43" s="682" t="s">
        <v>161</v>
      </c>
      <c r="Z43" s="683" t="s">
        <v>161</v>
      </c>
      <c r="AA43" s="663">
        <v>114.743244</v>
      </c>
      <c r="AB43" s="687">
        <v>0</v>
      </c>
      <c r="AC43" s="665" t="s">
        <v>161</v>
      </c>
      <c r="AD43" s="666">
        <v>114.743244</v>
      </c>
      <c r="AE43" s="667">
        <v>0</v>
      </c>
      <c r="AF43" s="663">
        <v>1.67984</v>
      </c>
      <c r="AG43" s="664">
        <v>0</v>
      </c>
      <c r="AH43" s="665" t="s">
        <v>161</v>
      </c>
      <c r="AI43" s="666">
        <v>1.67984</v>
      </c>
      <c r="AJ43" s="667">
        <v>0</v>
      </c>
      <c r="AK43" s="663">
        <v>0</v>
      </c>
      <c r="AL43" s="664">
        <v>0</v>
      </c>
      <c r="AM43" s="661" t="s">
        <v>161</v>
      </c>
      <c r="AN43" s="666">
        <v>0</v>
      </c>
      <c r="AO43" s="667">
        <v>0</v>
      </c>
      <c r="AP43" s="663">
        <v>0</v>
      </c>
      <c r="AQ43" s="664">
        <v>0</v>
      </c>
      <c r="AR43" s="661" t="s">
        <v>161</v>
      </c>
      <c r="AS43" s="666">
        <v>0</v>
      </c>
      <c r="AT43" s="667">
        <v>0</v>
      </c>
      <c r="AU43" s="663">
        <v>-9.29588400000003</v>
      </c>
      <c r="AV43" s="664">
        <v>0</v>
      </c>
      <c r="AW43" s="665" t="s">
        <v>161</v>
      </c>
      <c r="AX43" s="666">
        <v>-9.29588400000003</v>
      </c>
      <c r="AY43" s="667">
        <v>0</v>
      </c>
      <c r="AZ43" s="689">
        <v>-0.0854424662444742</v>
      </c>
      <c r="BA43" s="661" t="s">
        <v>161</v>
      </c>
      <c r="BB43" s="661" t="s">
        <v>161</v>
      </c>
      <c r="BC43" s="682" t="s">
        <v>161</v>
      </c>
      <c r="BD43" s="683" t="s">
        <v>161</v>
      </c>
      <c r="BE43" s="663">
        <v>29.7777777777778</v>
      </c>
      <c r="BF43" s="664">
        <v>0</v>
      </c>
      <c r="BG43" s="661" t="s">
        <v>161</v>
      </c>
      <c r="BH43" s="664">
        <v>29.7777777777778</v>
      </c>
      <c r="BI43" s="690">
        <v>0</v>
      </c>
      <c r="BJ43" s="663">
        <v>3.65363059701491</v>
      </c>
      <c r="BK43" s="664" t="s">
        <v>161</v>
      </c>
      <c r="BL43" s="661" t="s">
        <v>161</v>
      </c>
      <c r="BM43" s="690" t="s">
        <v>161</v>
      </c>
      <c r="BN43" s="677">
        <v>1.05465448495823</v>
      </c>
      <c r="BO43" s="661" t="s">
        <v>161</v>
      </c>
      <c r="BP43" s="661" t="s">
        <v>161</v>
      </c>
      <c r="BQ43" s="661" t="s">
        <v>161</v>
      </c>
      <c r="BR43" s="683" t="s">
        <v>161</v>
      </c>
      <c r="BS43" s="694">
        <v>0.948177829101642</v>
      </c>
      <c r="BT43" s="695" t="s">
        <v>161</v>
      </c>
      <c r="BU43" s="661" t="s">
        <v>161</v>
      </c>
      <c r="BV43" s="699" t="s">
        <v>161</v>
      </c>
      <c r="BW43" s="690" t="s">
        <v>161</v>
      </c>
      <c r="BX43" s="694">
        <v>-0.0810146521567758</v>
      </c>
      <c r="BY43" s="695" t="s">
        <v>161</v>
      </c>
      <c r="BZ43" s="661" t="s">
        <v>161</v>
      </c>
      <c r="CA43" s="699" t="s">
        <v>161</v>
      </c>
      <c r="CB43" s="690" t="s">
        <v>161</v>
      </c>
    </row>
    <row r="44" s="159" customFormat="1" outlineLevel="2" spans="1:80">
      <c r="A44" s="674" t="s">
        <v>41</v>
      </c>
      <c r="B44" s="663">
        <v>672.896109</v>
      </c>
      <c r="C44" s="664">
        <v>0</v>
      </c>
      <c r="D44" s="665" t="s">
        <v>161</v>
      </c>
      <c r="E44" s="666">
        <v>672.896109</v>
      </c>
      <c r="F44" s="667">
        <v>0</v>
      </c>
      <c r="G44" s="663">
        <v>1.6431</v>
      </c>
      <c r="H44" s="664">
        <v>0</v>
      </c>
      <c r="I44" s="665" t="s">
        <v>161</v>
      </c>
      <c r="J44" s="666">
        <v>1.6431</v>
      </c>
      <c r="K44" s="667">
        <v>0</v>
      </c>
      <c r="L44" s="663">
        <v>0</v>
      </c>
      <c r="M44" s="664">
        <v>0</v>
      </c>
      <c r="N44" s="665" t="s">
        <v>161</v>
      </c>
      <c r="O44" s="666">
        <v>0</v>
      </c>
      <c r="P44" s="667">
        <v>0</v>
      </c>
      <c r="Q44" s="663">
        <v>46.3199090000001</v>
      </c>
      <c r="R44" s="664">
        <v>0</v>
      </c>
      <c r="S44" s="665" t="s">
        <v>161</v>
      </c>
      <c r="T44" s="666">
        <v>46.3199090000001</v>
      </c>
      <c r="U44" s="667">
        <v>0</v>
      </c>
      <c r="V44" s="677">
        <v>0.0688366426562292</v>
      </c>
      <c r="W44" s="661" t="s">
        <v>161</v>
      </c>
      <c r="X44" s="661" t="s">
        <v>161</v>
      </c>
      <c r="Y44" s="682" t="s">
        <v>161</v>
      </c>
      <c r="Z44" s="683" t="s">
        <v>161</v>
      </c>
      <c r="AA44" s="663">
        <v>626.5762</v>
      </c>
      <c r="AB44" s="687">
        <v>0</v>
      </c>
      <c r="AC44" s="665" t="s">
        <v>161</v>
      </c>
      <c r="AD44" s="666">
        <v>626.5762</v>
      </c>
      <c r="AE44" s="667">
        <v>0</v>
      </c>
      <c r="AF44" s="663">
        <v>22.375203</v>
      </c>
      <c r="AG44" s="664">
        <v>0</v>
      </c>
      <c r="AH44" s="665" t="s">
        <v>161</v>
      </c>
      <c r="AI44" s="666">
        <v>22.375203</v>
      </c>
      <c r="AJ44" s="667">
        <v>0</v>
      </c>
      <c r="AK44" s="663">
        <v>0</v>
      </c>
      <c r="AL44" s="664">
        <v>0</v>
      </c>
      <c r="AM44" s="661" t="s">
        <v>161</v>
      </c>
      <c r="AN44" s="666">
        <v>0</v>
      </c>
      <c r="AO44" s="667">
        <v>0</v>
      </c>
      <c r="AP44" s="663">
        <v>0</v>
      </c>
      <c r="AQ44" s="664">
        <v>0</v>
      </c>
      <c r="AR44" s="661" t="s">
        <v>161</v>
      </c>
      <c r="AS44" s="666">
        <v>0</v>
      </c>
      <c r="AT44" s="667">
        <v>0</v>
      </c>
      <c r="AU44" s="663">
        <v>22.3016060000001</v>
      </c>
      <c r="AV44" s="664">
        <v>0</v>
      </c>
      <c r="AW44" s="665" t="s">
        <v>161</v>
      </c>
      <c r="AX44" s="666">
        <v>22.3016060000001</v>
      </c>
      <c r="AY44" s="667">
        <v>0</v>
      </c>
      <c r="AZ44" s="689">
        <v>0.0331427180239499</v>
      </c>
      <c r="BA44" s="661" t="s">
        <v>161</v>
      </c>
      <c r="BB44" s="661" t="s">
        <v>161</v>
      </c>
      <c r="BC44" s="682" t="s">
        <v>161</v>
      </c>
      <c r="BD44" s="683" t="s">
        <v>161</v>
      </c>
      <c r="BE44" s="663">
        <v>244.555555555556</v>
      </c>
      <c r="BF44" s="664">
        <v>0</v>
      </c>
      <c r="BG44" s="661" t="s">
        <v>161</v>
      </c>
      <c r="BH44" s="664">
        <v>244.555555555556</v>
      </c>
      <c r="BI44" s="690">
        <v>0</v>
      </c>
      <c r="BJ44" s="663">
        <v>2.75150612494321</v>
      </c>
      <c r="BK44" s="664" t="s">
        <v>161</v>
      </c>
      <c r="BL44" s="661" t="s">
        <v>161</v>
      </c>
      <c r="BM44" s="690" t="s">
        <v>161</v>
      </c>
      <c r="BN44" s="677">
        <v>0.931163357343771</v>
      </c>
      <c r="BO44" s="661" t="s">
        <v>161</v>
      </c>
      <c r="BP44" s="661" t="s">
        <v>161</v>
      </c>
      <c r="BQ44" s="661" t="s">
        <v>161</v>
      </c>
      <c r="BR44" s="683" t="s">
        <v>161</v>
      </c>
      <c r="BS44" s="694">
        <v>1.07392542040378</v>
      </c>
      <c r="BT44" s="695" t="s">
        <v>161</v>
      </c>
      <c r="BU44" s="661" t="s">
        <v>161</v>
      </c>
      <c r="BV44" s="699" t="s">
        <v>161</v>
      </c>
      <c r="BW44" s="690" t="s">
        <v>161</v>
      </c>
      <c r="BX44" s="694">
        <v>0.0355928073871942</v>
      </c>
      <c r="BY44" s="695" t="s">
        <v>161</v>
      </c>
      <c r="BZ44" s="661" t="s">
        <v>161</v>
      </c>
      <c r="CA44" s="699" t="s">
        <v>161</v>
      </c>
      <c r="CB44" s="690" t="s">
        <v>161</v>
      </c>
    </row>
    <row r="45" s="159" customFormat="1" outlineLevel="2" spans="1:80">
      <c r="A45" s="674" t="s">
        <v>42</v>
      </c>
      <c r="B45" s="663">
        <v>342.317352</v>
      </c>
      <c r="C45" s="664">
        <v>0</v>
      </c>
      <c r="D45" s="665" t="s">
        <v>161</v>
      </c>
      <c r="E45" s="666">
        <v>342.317352</v>
      </c>
      <c r="F45" s="667">
        <v>0</v>
      </c>
      <c r="G45" s="663">
        <v>0</v>
      </c>
      <c r="H45" s="664">
        <v>0</v>
      </c>
      <c r="I45" s="665" t="s">
        <v>161</v>
      </c>
      <c r="J45" s="666">
        <v>0</v>
      </c>
      <c r="K45" s="667">
        <v>0</v>
      </c>
      <c r="L45" s="663">
        <v>327.053238</v>
      </c>
      <c r="M45" s="664">
        <v>0</v>
      </c>
      <c r="N45" s="665" t="s">
        <v>161</v>
      </c>
      <c r="O45" s="666">
        <v>327.053238</v>
      </c>
      <c r="P45" s="667">
        <v>0</v>
      </c>
      <c r="Q45" s="663">
        <v>15.2641139999999</v>
      </c>
      <c r="R45" s="664">
        <v>0</v>
      </c>
      <c r="S45" s="665" t="s">
        <v>161</v>
      </c>
      <c r="T45" s="666">
        <v>15.2641139999999</v>
      </c>
      <c r="U45" s="667">
        <v>0</v>
      </c>
      <c r="V45" s="677">
        <v>0.0445905353930171</v>
      </c>
      <c r="W45" s="661" t="s">
        <v>161</v>
      </c>
      <c r="X45" s="661" t="s">
        <v>161</v>
      </c>
      <c r="Y45" s="682" t="s">
        <v>161</v>
      </c>
      <c r="Z45" s="683" t="s">
        <v>161</v>
      </c>
      <c r="AA45" s="663">
        <v>9.68803699999999</v>
      </c>
      <c r="AB45" s="687">
        <v>0</v>
      </c>
      <c r="AC45" s="665" t="s">
        <v>161</v>
      </c>
      <c r="AD45" s="666">
        <v>9.68803699999999</v>
      </c>
      <c r="AE45" s="667">
        <v>0</v>
      </c>
      <c r="AF45" s="663">
        <v>2.322245</v>
      </c>
      <c r="AG45" s="664">
        <v>0</v>
      </c>
      <c r="AH45" s="665" t="s">
        <v>161</v>
      </c>
      <c r="AI45" s="666">
        <v>2.322245</v>
      </c>
      <c r="AJ45" s="667">
        <v>0</v>
      </c>
      <c r="AK45" s="663">
        <v>0</v>
      </c>
      <c r="AL45" s="664">
        <v>0</v>
      </c>
      <c r="AM45" s="661" t="s">
        <v>161</v>
      </c>
      <c r="AN45" s="666">
        <v>0</v>
      </c>
      <c r="AO45" s="667">
        <v>0</v>
      </c>
      <c r="AP45" s="663">
        <v>0</v>
      </c>
      <c r="AQ45" s="664">
        <v>0</v>
      </c>
      <c r="AR45" s="661" t="s">
        <v>161</v>
      </c>
      <c r="AS45" s="666">
        <v>0</v>
      </c>
      <c r="AT45" s="667">
        <v>0</v>
      </c>
      <c r="AU45" s="663">
        <v>3.25383199999988</v>
      </c>
      <c r="AV45" s="664">
        <v>0</v>
      </c>
      <c r="AW45" s="665" t="s">
        <v>161</v>
      </c>
      <c r="AX45" s="666">
        <v>3.25383199999988</v>
      </c>
      <c r="AY45" s="667">
        <v>0</v>
      </c>
      <c r="AZ45" s="689">
        <v>0.00950530839581829</v>
      </c>
      <c r="BA45" s="661" t="s">
        <v>161</v>
      </c>
      <c r="BB45" s="661" t="s">
        <v>161</v>
      </c>
      <c r="BC45" s="682" t="s">
        <v>161</v>
      </c>
      <c r="BD45" s="683" t="s">
        <v>161</v>
      </c>
      <c r="BE45" s="663">
        <v>1.66666666666667</v>
      </c>
      <c r="BF45" s="664">
        <v>0</v>
      </c>
      <c r="BG45" s="661" t="s">
        <v>161</v>
      </c>
      <c r="BH45" s="664">
        <v>1.66666666666667</v>
      </c>
      <c r="BI45" s="690">
        <v>0</v>
      </c>
      <c r="BJ45" s="663">
        <v>205.3904112</v>
      </c>
      <c r="BK45" s="664" t="s">
        <v>161</v>
      </c>
      <c r="BL45" s="661" t="s">
        <v>161</v>
      </c>
      <c r="BM45" s="690" t="s">
        <v>161</v>
      </c>
      <c r="BN45" s="677">
        <v>0.0283013319172906</v>
      </c>
      <c r="BO45" s="661" t="s">
        <v>161</v>
      </c>
      <c r="BP45" s="661" t="s">
        <v>161</v>
      </c>
      <c r="BQ45" s="661" t="s">
        <v>161</v>
      </c>
      <c r="BR45" s="683" t="s">
        <v>161</v>
      </c>
      <c r="BS45" s="694">
        <v>35.3340260777287</v>
      </c>
      <c r="BT45" s="695" t="s">
        <v>161</v>
      </c>
      <c r="BU45" s="661" t="s">
        <v>161</v>
      </c>
      <c r="BV45" s="699" t="s">
        <v>161</v>
      </c>
      <c r="BW45" s="690" t="s">
        <v>161</v>
      </c>
      <c r="BX45" s="694">
        <v>0.335860814734697</v>
      </c>
      <c r="BY45" s="695" t="s">
        <v>161</v>
      </c>
      <c r="BZ45" s="661" t="s">
        <v>161</v>
      </c>
      <c r="CA45" s="699" t="s">
        <v>161</v>
      </c>
      <c r="CB45" s="690" t="s">
        <v>161</v>
      </c>
    </row>
    <row r="46" s="159" customFormat="1" outlineLevel="2" spans="1:80">
      <c r="A46" s="674" t="s">
        <v>162</v>
      </c>
      <c r="B46" s="663">
        <v>65.244093</v>
      </c>
      <c r="C46" s="664">
        <v>0</v>
      </c>
      <c r="D46" s="665" t="s">
        <v>161</v>
      </c>
      <c r="E46" s="666">
        <v>65.244093</v>
      </c>
      <c r="F46" s="667">
        <v>0</v>
      </c>
      <c r="G46" s="663">
        <v>48.1886859999999</v>
      </c>
      <c r="H46" s="664">
        <v>0</v>
      </c>
      <c r="I46" s="665" t="s">
        <v>161</v>
      </c>
      <c r="J46" s="666">
        <v>48.1886859999999</v>
      </c>
      <c r="K46" s="667">
        <v>0</v>
      </c>
      <c r="L46" s="663">
        <v>0</v>
      </c>
      <c r="M46" s="664">
        <v>0</v>
      </c>
      <c r="N46" s="665" t="s">
        <v>161</v>
      </c>
      <c r="O46" s="666">
        <v>0</v>
      </c>
      <c r="P46" s="667">
        <v>0</v>
      </c>
      <c r="Q46" s="663">
        <v>17.0554070000001</v>
      </c>
      <c r="R46" s="664">
        <v>0</v>
      </c>
      <c r="S46" s="665" t="s">
        <v>161</v>
      </c>
      <c r="T46" s="666">
        <v>17.0554070000001</v>
      </c>
      <c r="U46" s="667">
        <v>0</v>
      </c>
      <c r="V46" s="677">
        <v>0.261409212938252</v>
      </c>
      <c r="W46" s="661" t="s">
        <v>161</v>
      </c>
      <c r="X46" s="661" t="s">
        <v>161</v>
      </c>
      <c r="Y46" s="682" t="s">
        <v>161</v>
      </c>
      <c r="Z46" s="683" t="s">
        <v>161</v>
      </c>
      <c r="AA46" s="663">
        <v>14.910687</v>
      </c>
      <c r="AB46" s="687">
        <v>0</v>
      </c>
      <c r="AC46" s="665" t="s">
        <v>161</v>
      </c>
      <c r="AD46" s="666">
        <v>14.910687</v>
      </c>
      <c r="AE46" s="667">
        <v>0</v>
      </c>
      <c r="AF46" s="663">
        <v>1.65079</v>
      </c>
      <c r="AG46" s="664">
        <v>0</v>
      </c>
      <c r="AH46" s="665" t="s">
        <v>161</v>
      </c>
      <c r="AI46" s="666">
        <v>1.65079</v>
      </c>
      <c r="AJ46" s="667">
        <v>0</v>
      </c>
      <c r="AK46" s="663">
        <v>0</v>
      </c>
      <c r="AL46" s="664">
        <v>0</v>
      </c>
      <c r="AM46" s="661" t="s">
        <v>161</v>
      </c>
      <c r="AN46" s="666">
        <v>0</v>
      </c>
      <c r="AO46" s="667">
        <v>0</v>
      </c>
      <c r="AP46" s="663">
        <v>0</v>
      </c>
      <c r="AQ46" s="664">
        <v>0</v>
      </c>
      <c r="AR46" s="661" t="s">
        <v>161</v>
      </c>
      <c r="AS46" s="666">
        <v>0</v>
      </c>
      <c r="AT46" s="667">
        <v>0</v>
      </c>
      <c r="AU46" s="663">
        <v>0.493930000000135</v>
      </c>
      <c r="AV46" s="664">
        <v>0</v>
      </c>
      <c r="AW46" s="665" t="s">
        <v>161</v>
      </c>
      <c r="AX46" s="666">
        <v>0.493930000000135</v>
      </c>
      <c r="AY46" s="667">
        <v>0</v>
      </c>
      <c r="AZ46" s="689">
        <v>0.00757049377635052</v>
      </c>
      <c r="BA46" s="661" t="s">
        <v>161</v>
      </c>
      <c r="BB46" s="661" t="s">
        <v>161</v>
      </c>
      <c r="BC46" s="682" t="s">
        <v>161</v>
      </c>
      <c r="BD46" s="683" t="s">
        <v>161</v>
      </c>
      <c r="BE46" s="663">
        <v>0</v>
      </c>
      <c r="BF46" s="664">
        <v>0</v>
      </c>
      <c r="BG46" s="661" t="s">
        <v>161</v>
      </c>
      <c r="BH46" s="664">
        <v>0</v>
      </c>
      <c r="BI46" s="690">
        <v>0</v>
      </c>
      <c r="BJ46" s="663" t="s">
        <v>161</v>
      </c>
      <c r="BK46" s="664" t="s">
        <v>161</v>
      </c>
      <c r="BL46" s="661" t="s">
        <v>161</v>
      </c>
      <c r="BM46" s="690" t="s">
        <v>161</v>
      </c>
      <c r="BN46" s="677">
        <v>0.228536965024558</v>
      </c>
      <c r="BO46" s="661" t="s">
        <v>161</v>
      </c>
      <c r="BP46" s="661" t="s">
        <v>161</v>
      </c>
      <c r="BQ46" s="661" t="s">
        <v>161</v>
      </c>
      <c r="BR46" s="683" t="s">
        <v>161</v>
      </c>
      <c r="BS46" s="694">
        <v>4.37565975330312</v>
      </c>
      <c r="BT46" s="695" t="s">
        <v>161</v>
      </c>
      <c r="BU46" s="661" t="s">
        <v>161</v>
      </c>
      <c r="BV46" s="699" t="s">
        <v>161</v>
      </c>
      <c r="BW46" s="690" t="s">
        <v>161</v>
      </c>
      <c r="BX46" s="694">
        <v>0.0331259049298087</v>
      </c>
      <c r="BY46" s="695" t="s">
        <v>161</v>
      </c>
      <c r="BZ46" s="661" t="s">
        <v>161</v>
      </c>
      <c r="CA46" s="699" t="s">
        <v>161</v>
      </c>
      <c r="CB46" s="690" t="s">
        <v>161</v>
      </c>
    </row>
    <row r="47" s="159" customFormat="1" outlineLevel="2" spans="1:80">
      <c r="A47" s="674" t="s">
        <v>163</v>
      </c>
      <c r="B47" s="663">
        <v>0</v>
      </c>
      <c r="C47" s="664">
        <v>0</v>
      </c>
      <c r="D47" s="665" t="s">
        <v>161</v>
      </c>
      <c r="E47" s="666">
        <v>0</v>
      </c>
      <c r="F47" s="667">
        <v>0</v>
      </c>
      <c r="G47" s="663">
        <v>0</v>
      </c>
      <c r="H47" s="664">
        <v>0</v>
      </c>
      <c r="I47" s="665" t="s">
        <v>161</v>
      </c>
      <c r="J47" s="666">
        <v>0</v>
      </c>
      <c r="K47" s="667">
        <v>0</v>
      </c>
      <c r="L47" s="663">
        <v>0</v>
      </c>
      <c r="M47" s="664">
        <v>0</v>
      </c>
      <c r="N47" s="665" t="s">
        <v>161</v>
      </c>
      <c r="O47" s="666">
        <v>0</v>
      </c>
      <c r="P47" s="667">
        <v>0</v>
      </c>
      <c r="Q47" s="663">
        <v>0</v>
      </c>
      <c r="R47" s="664">
        <v>0</v>
      </c>
      <c r="S47" s="665" t="s">
        <v>161</v>
      </c>
      <c r="T47" s="666">
        <v>0</v>
      </c>
      <c r="U47" s="667">
        <v>0</v>
      </c>
      <c r="V47" s="677" t="s">
        <v>161</v>
      </c>
      <c r="W47" s="661" t="s">
        <v>161</v>
      </c>
      <c r="X47" s="661" t="s">
        <v>161</v>
      </c>
      <c r="Y47" s="682" t="s">
        <v>161</v>
      </c>
      <c r="Z47" s="683" t="s">
        <v>161</v>
      </c>
      <c r="AA47" s="663">
        <v>0</v>
      </c>
      <c r="AB47" s="687">
        <v>0</v>
      </c>
      <c r="AC47" s="665" t="s">
        <v>161</v>
      </c>
      <c r="AD47" s="666">
        <v>0</v>
      </c>
      <c r="AE47" s="667">
        <v>0</v>
      </c>
      <c r="AF47" s="663">
        <v>0.897356999999999</v>
      </c>
      <c r="AG47" s="664">
        <v>0</v>
      </c>
      <c r="AH47" s="665" t="s">
        <v>161</v>
      </c>
      <c r="AI47" s="666">
        <v>0.897356999999999</v>
      </c>
      <c r="AJ47" s="667">
        <v>0</v>
      </c>
      <c r="AK47" s="663">
        <v>0</v>
      </c>
      <c r="AL47" s="664">
        <v>0</v>
      </c>
      <c r="AM47" s="661" t="s">
        <v>161</v>
      </c>
      <c r="AN47" s="666">
        <v>0</v>
      </c>
      <c r="AO47" s="667">
        <v>0</v>
      </c>
      <c r="AP47" s="663">
        <v>0</v>
      </c>
      <c r="AQ47" s="664">
        <v>0</v>
      </c>
      <c r="AR47" s="661" t="s">
        <v>161</v>
      </c>
      <c r="AS47" s="666">
        <v>0</v>
      </c>
      <c r="AT47" s="667">
        <v>0</v>
      </c>
      <c r="AU47" s="663">
        <v>-0.897356999999999</v>
      </c>
      <c r="AV47" s="664">
        <v>0</v>
      </c>
      <c r="AW47" s="665" t="s">
        <v>161</v>
      </c>
      <c r="AX47" s="666">
        <v>-0.897356999999999</v>
      </c>
      <c r="AY47" s="667">
        <v>0</v>
      </c>
      <c r="AZ47" s="689" t="s">
        <v>161</v>
      </c>
      <c r="BA47" s="661" t="s">
        <v>161</v>
      </c>
      <c r="BB47" s="661" t="s">
        <v>161</v>
      </c>
      <c r="BC47" s="682" t="s">
        <v>161</v>
      </c>
      <c r="BD47" s="683" t="s">
        <v>161</v>
      </c>
      <c r="BE47" s="663">
        <v>0</v>
      </c>
      <c r="BF47" s="664">
        <v>0</v>
      </c>
      <c r="BG47" s="661" t="s">
        <v>161</v>
      </c>
      <c r="BH47" s="664">
        <v>0</v>
      </c>
      <c r="BI47" s="690">
        <v>0</v>
      </c>
      <c r="BJ47" s="663" t="s">
        <v>161</v>
      </c>
      <c r="BK47" s="664" t="s">
        <v>161</v>
      </c>
      <c r="BL47" s="661" t="s">
        <v>161</v>
      </c>
      <c r="BM47" s="690" t="s">
        <v>161</v>
      </c>
      <c r="BN47" s="677" t="s">
        <v>161</v>
      </c>
      <c r="BO47" s="661" t="s">
        <v>161</v>
      </c>
      <c r="BP47" s="661" t="s">
        <v>161</v>
      </c>
      <c r="BQ47" s="661" t="s">
        <v>161</v>
      </c>
      <c r="BR47" s="683" t="s">
        <v>161</v>
      </c>
      <c r="BS47" s="694" t="s">
        <v>161</v>
      </c>
      <c r="BT47" s="695" t="s">
        <v>161</v>
      </c>
      <c r="BU47" s="661" t="s">
        <v>161</v>
      </c>
      <c r="BV47" s="699" t="s">
        <v>161</v>
      </c>
      <c r="BW47" s="690" t="s">
        <v>161</v>
      </c>
      <c r="BX47" s="694" t="s">
        <v>161</v>
      </c>
      <c r="BY47" s="695" t="s">
        <v>161</v>
      </c>
      <c r="BZ47" s="661" t="s">
        <v>161</v>
      </c>
      <c r="CA47" s="699" t="s">
        <v>161</v>
      </c>
      <c r="CB47" s="690" t="s">
        <v>161</v>
      </c>
    </row>
    <row r="48" s="159" customFormat="1" outlineLevel="2" spans="1:80">
      <c r="A48" s="674" t="s">
        <v>43</v>
      </c>
      <c r="B48" s="663">
        <v>0</v>
      </c>
      <c r="C48" s="664">
        <v>0</v>
      </c>
      <c r="D48" s="665" t="s">
        <v>161</v>
      </c>
      <c r="E48" s="666">
        <v>0</v>
      </c>
      <c r="F48" s="667">
        <v>0</v>
      </c>
      <c r="G48" s="663">
        <v>0</v>
      </c>
      <c r="H48" s="664">
        <v>0</v>
      </c>
      <c r="I48" s="665" t="s">
        <v>161</v>
      </c>
      <c r="J48" s="666">
        <v>0</v>
      </c>
      <c r="K48" s="667">
        <v>0</v>
      </c>
      <c r="L48" s="663">
        <v>0</v>
      </c>
      <c r="M48" s="664">
        <v>0</v>
      </c>
      <c r="N48" s="665" t="s">
        <v>161</v>
      </c>
      <c r="O48" s="666">
        <v>0</v>
      </c>
      <c r="P48" s="667">
        <v>0</v>
      </c>
      <c r="Q48" s="663">
        <v>0</v>
      </c>
      <c r="R48" s="664">
        <v>0</v>
      </c>
      <c r="S48" s="665" t="s">
        <v>161</v>
      </c>
      <c r="T48" s="666">
        <v>0</v>
      </c>
      <c r="U48" s="667">
        <v>0</v>
      </c>
      <c r="V48" s="677" t="s">
        <v>161</v>
      </c>
      <c r="W48" s="661" t="s">
        <v>161</v>
      </c>
      <c r="X48" s="661" t="s">
        <v>161</v>
      </c>
      <c r="Y48" s="682" t="s">
        <v>161</v>
      </c>
      <c r="Z48" s="683" t="s">
        <v>161</v>
      </c>
      <c r="AA48" s="663">
        <v>2.896385</v>
      </c>
      <c r="AB48" s="687">
        <v>0</v>
      </c>
      <c r="AC48" s="665" t="s">
        <v>161</v>
      </c>
      <c r="AD48" s="666">
        <v>2.896385</v>
      </c>
      <c r="AE48" s="667">
        <v>0</v>
      </c>
      <c r="AF48" s="663">
        <v>1.175895</v>
      </c>
      <c r="AG48" s="664">
        <v>0</v>
      </c>
      <c r="AH48" s="665" t="s">
        <v>161</v>
      </c>
      <c r="AI48" s="666">
        <v>1.175895</v>
      </c>
      <c r="AJ48" s="667">
        <v>0</v>
      </c>
      <c r="AK48" s="663">
        <v>0</v>
      </c>
      <c r="AL48" s="664">
        <v>0</v>
      </c>
      <c r="AM48" s="661" t="s">
        <v>161</v>
      </c>
      <c r="AN48" s="666">
        <v>0</v>
      </c>
      <c r="AO48" s="667">
        <v>0</v>
      </c>
      <c r="AP48" s="663">
        <v>0</v>
      </c>
      <c r="AQ48" s="664">
        <v>0</v>
      </c>
      <c r="AR48" s="661" t="s">
        <v>161</v>
      </c>
      <c r="AS48" s="666">
        <v>0</v>
      </c>
      <c r="AT48" s="667">
        <v>0</v>
      </c>
      <c r="AU48" s="663">
        <v>-4.07228</v>
      </c>
      <c r="AV48" s="664">
        <v>0</v>
      </c>
      <c r="AW48" s="665" t="s">
        <v>161</v>
      </c>
      <c r="AX48" s="666">
        <v>-4.07228</v>
      </c>
      <c r="AY48" s="667">
        <v>0</v>
      </c>
      <c r="AZ48" s="689" t="s">
        <v>161</v>
      </c>
      <c r="BA48" s="661" t="s">
        <v>161</v>
      </c>
      <c r="BB48" s="661" t="s">
        <v>161</v>
      </c>
      <c r="BC48" s="682" t="s">
        <v>161</v>
      </c>
      <c r="BD48" s="683" t="s">
        <v>161</v>
      </c>
      <c r="BE48" s="663">
        <v>1.22222222222222</v>
      </c>
      <c r="BF48" s="664">
        <v>0</v>
      </c>
      <c r="BG48" s="661" t="s">
        <v>161</v>
      </c>
      <c r="BH48" s="664">
        <v>1.22222222222222</v>
      </c>
      <c r="BI48" s="690">
        <v>0</v>
      </c>
      <c r="BJ48" s="663">
        <v>0</v>
      </c>
      <c r="BK48" s="664" t="s">
        <v>161</v>
      </c>
      <c r="BL48" s="661" t="s">
        <v>161</v>
      </c>
      <c r="BM48" s="690" t="s">
        <v>161</v>
      </c>
      <c r="BN48" s="677" t="s">
        <v>161</v>
      </c>
      <c r="BO48" s="661" t="s">
        <v>161</v>
      </c>
      <c r="BP48" s="661" t="s">
        <v>161</v>
      </c>
      <c r="BQ48" s="661" t="s">
        <v>161</v>
      </c>
      <c r="BR48" s="683" t="s">
        <v>161</v>
      </c>
      <c r="BS48" s="694">
        <v>0</v>
      </c>
      <c r="BT48" s="695" t="s">
        <v>161</v>
      </c>
      <c r="BU48" s="661" t="s">
        <v>161</v>
      </c>
      <c r="BV48" s="699" t="s">
        <v>161</v>
      </c>
      <c r="BW48" s="690" t="s">
        <v>161</v>
      </c>
      <c r="BX48" s="694">
        <v>-1.40598711842521</v>
      </c>
      <c r="BY48" s="695" t="s">
        <v>161</v>
      </c>
      <c r="BZ48" s="661" t="s">
        <v>161</v>
      </c>
      <c r="CA48" s="699" t="s">
        <v>161</v>
      </c>
      <c r="CB48" s="690" t="s">
        <v>161</v>
      </c>
    </row>
    <row r="49" s="159" customFormat="1" outlineLevel="2" spans="1:80">
      <c r="A49" s="674" t="s">
        <v>164</v>
      </c>
      <c r="B49" s="663">
        <v>0</v>
      </c>
      <c r="C49" s="664">
        <v>150</v>
      </c>
      <c r="D49" s="665">
        <v>0</v>
      </c>
      <c r="E49" s="666">
        <v>-150</v>
      </c>
      <c r="F49" s="667">
        <v>0</v>
      </c>
      <c r="G49" s="663">
        <v>0</v>
      </c>
      <c r="H49" s="664">
        <v>0</v>
      </c>
      <c r="I49" s="665" t="s">
        <v>161</v>
      </c>
      <c r="J49" s="666">
        <v>0</v>
      </c>
      <c r="K49" s="667">
        <v>0</v>
      </c>
      <c r="L49" s="663">
        <v>0</v>
      </c>
      <c r="M49" s="664">
        <v>0</v>
      </c>
      <c r="N49" s="665" t="s">
        <v>161</v>
      </c>
      <c r="O49" s="666">
        <v>0</v>
      </c>
      <c r="P49" s="667">
        <v>0</v>
      </c>
      <c r="Q49" s="663">
        <v>0</v>
      </c>
      <c r="R49" s="664">
        <v>150</v>
      </c>
      <c r="S49" s="665">
        <v>0</v>
      </c>
      <c r="T49" s="666">
        <v>-150</v>
      </c>
      <c r="U49" s="667">
        <v>0</v>
      </c>
      <c r="V49" s="677" t="s">
        <v>161</v>
      </c>
      <c r="W49" s="661">
        <v>1</v>
      </c>
      <c r="X49" s="661" t="s">
        <v>161</v>
      </c>
      <c r="Y49" s="682" t="s">
        <v>161</v>
      </c>
      <c r="Z49" s="683" t="s">
        <v>161</v>
      </c>
      <c r="AA49" s="663">
        <v>0</v>
      </c>
      <c r="AB49" s="664">
        <v>0</v>
      </c>
      <c r="AC49" s="665" t="s">
        <v>161</v>
      </c>
      <c r="AD49" s="666">
        <v>0</v>
      </c>
      <c r="AE49" s="667">
        <v>0</v>
      </c>
      <c r="AF49" s="663">
        <v>0</v>
      </c>
      <c r="AG49" s="664">
        <v>75</v>
      </c>
      <c r="AH49" s="665">
        <v>0</v>
      </c>
      <c r="AI49" s="666">
        <v>-75</v>
      </c>
      <c r="AJ49" s="667">
        <v>0</v>
      </c>
      <c r="AK49" s="663">
        <v>0</v>
      </c>
      <c r="AL49" s="664">
        <v>0</v>
      </c>
      <c r="AM49" s="661" t="s">
        <v>161</v>
      </c>
      <c r="AN49" s="666">
        <v>0</v>
      </c>
      <c r="AO49" s="667">
        <v>0</v>
      </c>
      <c r="AP49" s="663">
        <v>0</v>
      </c>
      <c r="AQ49" s="664">
        <v>0</v>
      </c>
      <c r="AR49" s="661" t="s">
        <v>161</v>
      </c>
      <c r="AS49" s="666">
        <v>0</v>
      </c>
      <c r="AT49" s="667">
        <v>0</v>
      </c>
      <c r="AU49" s="663">
        <v>0</v>
      </c>
      <c r="AV49" s="664">
        <v>75</v>
      </c>
      <c r="AW49" s="665">
        <v>0</v>
      </c>
      <c r="AX49" s="666">
        <v>-75</v>
      </c>
      <c r="AY49" s="667">
        <v>0</v>
      </c>
      <c r="AZ49" s="677" t="s">
        <v>161</v>
      </c>
      <c r="BA49" s="661">
        <v>0.5</v>
      </c>
      <c r="BB49" s="661" t="s">
        <v>161</v>
      </c>
      <c r="BC49" s="682" t="s">
        <v>161</v>
      </c>
      <c r="BD49" s="683" t="s">
        <v>161</v>
      </c>
      <c r="BE49" s="663">
        <v>0</v>
      </c>
      <c r="BF49" s="664">
        <v>0</v>
      </c>
      <c r="BG49" s="661" t="s">
        <v>161</v>
      </c>
      <c r="BH49" s="664">
        <v>0</v>
      </c>
      <c r="BI49" s="690">
        <v>0</v>
      </c>
      <c r="BJ49" s="663" t="s">
        <v>161</v>
      </c>
      <c r="BK49" s="664" t="s">
        <v>161</v>
      </c>
      <c r="BL49" s="661" t="s">
        <v>161</v>
      </c>
      <c r="BM49" s="690" t="s">
        <v>161</v>
      </c>
      <c r="BN49" s="677" t="s">
        <v>161</v>
      </c>
      <c r="BO49" s="661">
        <v>0</v>
      </c>
      <c r="BP49" s="661" t="s">
        <v>161</v>
      </c>
      <c r="BQ49" s="661" t="s">
        <v>161</v>
      </c>
      <c r="BR49" s="683" t="s">
        <v>161</v>
      </c>
      <c r="BS49" s="694" t="s">
        <v>161</v>
      </c>
      <c r="BT49" s="695" t="s">
        <v>161</v>
      </c>
      <c r="BU49" s="661" t="s">
        <v>161</v>
      </c>
      <c r="BV49" s="699" t="s">
        <v>161</v>
      </c>
      <c r="BW49" s="690" t="s">
        <v>161</v>
      </c>
      <c r="BX49" s="694" t="s">
        <v>161</v>
      </c>
      <c r="BY49" s="695" t="s">
        <v>161</v>
      </c>
      <c r="BZ49" s="661" t="s">
        <v>161</v>
      </c>
      <c r="CA49" s="699" t="s">
        <v>161</v>
      </c>
      <c r="CB49" s="690" t="s">
        <v>161</v>
      </c>
    </row>
    <row r="50" s="159" customFormat="1" outlineLevel="2" spans="1:80">
      <c r="A50" s="674" t="s">
        <v>44</v>
      </c>
      <c r="B50" s="663">
        <v>0</v>
      </c>
      <c r="C50" s="664">
        <v>1984</v>
      </c>
      <c r="D50" s="665">
        <v>0</v>
      </c>
      <c r="E50" s="666">
        <v>-1984</v>
      </c>
      <c r="F50" s="667">
        <v>0</v>
      </c>
      <c r="G50" s="663">
        <v>0</v>
      </c>
      <c r="H50" s="664">
        <v>0</v>
      </c>
      <c r="I50" s="665" t="s">
        <v>161</v>
      </c>
      <c r="J50" s="666">
        <v>0</v>
      </c>
      <c r="K50" s="667">
        <v>0</v>
      </c>
      <c r="L50" s="663">
        <v>0</v>
      </c>
      <c r="M50" s="664">
        <v>1636.8</v>
      </c>
      <c r="N50" s="665">
        <v>0</v>
      </c>
      <c r="O50" s="666">
        <v>-1636.8</v>
      </c>
      <c r="P50" s="667">
        <v>0</v>
      </c>
      <c r="Q50" s="663">
        <v>0</v>
      </c>
      <c r="R50" s="664">
        <v>347.2</v>
      </c>
      <c r="S50" s="665">
        <v>0</v>
      </c>
      <c r="T50" s="666">
        <v>-347.2</v>
      </c>
      <c r="U50" s="667">
        <v>0</v>
      </c>
      <c r="V50" s="677" t="s">
        <v>161</v>
      </c>
      <c r="W50" s="661">
        <v>0.175</v>
      </c>
      <c r="X50" s="661" t="s">
        <v>161</v>
      </c>
      <c r="Y50" s="682" t="s">
        <v>161</v>
      </c>
      <c r="Z50" s="683" t="s">
        <v>161</v>
      </c>
      <c r="AA50" s="663">
        <v>0</v>
      </c>
      <c r="AB50" s="664">
        <v>174.757154</v>
      </c>
      <c r="AC50" s="665">
        <v>0</v>
      </c>
      <c r="AD50" s="666">
        <v>-174.757154</v>
      </c>
      <c r="AE50" s="667">
        <v>0</v>
      </c>
      <c r="AF50" s="663">
        <v>0</v>
      </c>
      <c r="AG50" s="664">
        <v>109.12</v>
      </c>
      <c r="AH50" s="665">
        <v>0</v>
      </c>
      <c r="AI50" s="666">
        <v>-109.12</v>
      </c>
      <c r="AJ50" s="667">
        <v>0</v>
      </c>
      <c r="AK50" s="663">
        <v>0</v>
      </c>
      <c r="AL50" s="664">
        <v>0</v>
      </c>
      <c r="AM50" s="661" t="s">
        <v>161</v>
      </c>
      <c r="AN50" s="666">
        <v>0</v>
      </c>
      <c r="AO50" s="667">
        <v>0</v>
      </c>
      <c r="AP50" s="663">
        <v>0</v>
      </c>
      <c r="AQ50" s="664">
        <v>0</v>
      </c>
      <c r="AR50" s="661" t="s">
        <v>161</v>
      </c>
      <c r="AS50" s="666">
        <v>0</v>
      </c>
      <c r="AT50" s="667">
        <v>0</v>
      </c>
      <c r="AU50" s="663">
        <v>0</v>
      </c>
      <c r="AV50" s="664">
        <v>63.3228459999997</v>
      </c>
      <c r="AW50" s="665">
        <v>0</v>
      </c>
      <c r="AX50" s="666">
        <v>-63.3228459999997</v>
      </c>
      <c r="AY50" s="667">
        <v>0</v>
      </c>
      <c r="AZ50" s="677" t="s">
        <v>161</v>
      </c>
      <c r="BA50" s="661">
        <v>0.0319167570564515</v>
      </c>
      <c r="BB50" s="661" t="s">
        <v>161</v>
      </c>
      <c r="BC50" s="682" t="s">
        <v>161</v>
      </c>
      <c r="BD50" s="683" t="s">
        <v>161</v>
      </c>
      <c r="BE50" s="663">
        <v>0</v>
      </c>
      <c r="BF50" s="664">
        <v>31.1111111111111</v>
      </c>
      <c r="BG50" s="661">
        <v>0</v>
      </c>
      <c r="BH50" s="664">
        <v>-31.1111111111111</v>
      </c>
      <c r="BI50" s="690">
        <v>0</v>
      </c>
      <c r="BJ50" s="663" t="s">
        <v>161</v>
      </c>
      <c r="BK50" s="664">
        <v>63.7714285714286</v>
      </c>
      <c r="BL50" s="661" t="s">
        <v>161</v>
      </c>
      <c r="BM50" s="690" t="s">
        <v>161</v>
      </c>
      <c r="BN50" s="677" t="s">
        <v>161</v>
      </c>
      <c r="BO50" s="661">
        <v>0.0880832429435484</v>
      </c>
      <c r="BP50" s="661" t="s">
        <v>161</v>
      </c>
      <c r="BQ50" s="661" t="s">
        <v>161</v>
      </c>
      <c r="BR50" s="683" t="s">
        <v>161</v>
      </c>
      <c r="BS50" s="694" t="s">
        <v>161</v>
      </c>
      <c r="BT50" s="695">
        <v>11.3528971752424</v>
      </c>
      <c r="BU50" s="661" t="s">
        <v>161</v>
      </c>
      <c r="BV50" s="699" t="s">
        <v>161</v>
      </c>
      <c r="BW50" s="690" t="s">
        <v>161</v>
      </c>
      <c r="BX50" s="694" t="s">
        <v>161</v>
      </c>
      <c r="BY50" s="695">
        <v>0.362347661029085</v>
      </c>
      <c r="BZ50" s="661" t="s">
        <v>161</v>
      </c>
      <c r="CA50" s="699" t="s">
        <v>161</v>
      </c>
      <c r="CB50" s="690" t="s">
        <v>161</v>
      </c>
    </row>
    <row r="51" s="159" customFormat="1" outlineLevel="2" spans="1:80">
      <c r="A51" s="674" t="s">
        <v>45</v>
      </c>
      <c r="B51" s="663">
        <v>0</v>
      </c>
      <c r="C51" s="664">
        <v>1488</v>
      </c>
      <c r="D51" s="665">
        <v>0</v>
      </c>
      <c r="E51" s="666">
        <v>-1488</v>
      </c>
      <c r="F51" s="667">
        <v>0</v>
      </c>
      <c r="G51" s="663">
        <v>0</v>
      </c>
      <c r="H51" s="664">
        <v>0</v>
      </c>
      <c r="I51" s="665" t="s">
        <v>161</v>
      </c>
      <c r="J51" s="666">
        <v>0</v>
      </c>
      <c r="K51" s="667">
        <v>0</v>
      </c>
      <c r="L51" s="663">
        <v>0</v>
      </c>
      <c r="M51" s="664">
        <v>1227.6</v>
      </c>
      <c r="N51" s="665">
        <v>0</v>
      </c>
      <c r="O51" s="666">
        <v>-1227.6</v>
      </c>
      <c r="P51" s="667">
        <v>0</v>
      </c>
      <c r="Q51" s="663">
        <v>0</v>
      </c>
      <c r="R51" s="664">
        <v>260.4</v>
      </c>
      <c r="S51" s="665">
        <v>0</v>
      </c>
      <c r="T51" s="666">
        <v>-260.4</v>
      </c>
      <c r="U51" s="667">
        <v>0</v>
      </c>
      <c r="V51" s="677" t="s">
        <v>161</v>
      </c>
      <c r="W51" s="661">
        <v>0.175</v>
      </c>
      <c r="X51" s="661" t="s">
        <v>161</v>
      </c>
      <c r="Y51" s="682" t="s">
        <v>161</v>
      </c>
      <c r="Z51" s="683" t="s">
        <v>161</v>
      </c>
      <c r="AA51" s="663">
        <v>0</v>
      </c>
      <c r="AB51" s="664">
        <v>129.800054</v>
      </c>
      <c r="AC51" s="665">
        <v>0</v>
      </c>
      <c r="AD51" s="666">
        <v>-129.800054</v>
      </c>
      <c r="AE51" s="667">
        <v>0</v>
      </c>
      <c r="AF51" s="663">
        <v>0</v>
      </c>
      <c r="AG51" s="664">
        <v>81.84</v>
      </c>
      <c r="AH51" s="665">
        <v>0</v>
      </c>
      <c r="AI51" s="666">
        <v>-81.84</v>
      </c>
      <c r="AJ51" s="667">
        <v>0</v>
      </c>
      <c r="AK51" s="663">
        <v>0</v>
      </c>
      <c r="AL51" s="664">
        <v>0</v>
      </c>
      <c r="AM51" s="661" t="s">
        <v>161</v>
      </c>
      <c r="AN51" s="666">
        <v>0</v>
      </c>
      <c r="AO51" s="667">
        <v>0</v>
      </c>
      <c r="AP51" s="663">
        <v>0</v>
      </c>
      <c r="AQ51" s="664">
        <v>0</v>
      </c>
      <c r="AR51" s="661" t="s">
        <v>161</v>
      </c>
      <c r="AS51" s="666">
        <v>0</v>
      </c>
      <c r="AT51" s="667">
        <v>0</v>
      </c>
      <c r="AU51" s="663">
        <v>0</v>
      </c>
      <c r="AV51" s="664">
        <v>48.759946</v>
      </c>
      <c r="AW51" s="665">
        <v>0</v>
      </c>
      <c r="AX51" s="666">
        <v>-48.759946</v>
      </c>
      <c r="AY51" s="667">
        <v>0</v>
      </c>
      <c r="AZ51" s="677" t="s">
        <v>161</v>
      </c>
      <c r="BA51" s="661">
        <v>0.0327687809139785</v>
      </c>
      <c r="BB51" s="661" t="s">
        <v>161</v>
      </c>
      <c r="BC51" s="682" t="s">
        <v>161</v>
      </c>
      <c r="BD51" s="683" t="s">
        <v>161</v>
      </c>
      <c r="BE51" s="663">
        <v>0</v>
      </c>
      <c r="BF51" s="664">
        <v>23.3333333333333</v>
      </c>
      <c r="BG51" s="661">
        <v>0</v>
      </c>
      <c r="BH51" s="664">
        <v>-23.3333333333333</v>
      </c>
      <c r="BI51" s="690">
        <v>0</v>
      </c>
      <c r="BJ51" s="663" t="s">
        <v>161</v>
      </c>
      <c r="BK51" s="664">
        <v>63.7714285714286</v>
      </c>
      <c r="BL51" s="661" t="s">
        <v>161</v>
      </c>
      <c r="BM51" s="690" t="s">
        <v>161</v>
      </c>
      <c r="BN51" s="677" t="s">
        <v>161</v>
      </c>
      <c r="BO51" s="661">
        <v>0.0872312190860215</v>
      </c>
      <c r="BP51" s="661" t="s">
        <v>161</v>
      </c>
      <c r="BQ51" s="661" t="s">
        <v>161</v>
      </c>
      <c r="BR51" s="683" t="s">
        <v>161</v>
      </c>
      <c r="BS51" s="694" t="s">
        <v>161</v>
      </c>
      <c r="BT51" s="695">
        <v>11.4637856776238</v>
      </c>
      <c r="BU51" s="661" t="s">
        <v>161</v>
      </c>
      <c r="BV51" s="699" t="s">
        <v>161</v>
      </c>
      <c r="BW51" s="690" t="s">
        <v>161</v>
      </c>
      <c r="BX51" s="694" t="s">
        <v>161</v>
      </c>
      <c r="BY51" s="695">
        <v>0.37565428131486</v>
      </c>
      <c r="BZ51" s="661" t="s">
        <v>161</v>
      </c>
      <c r="CA51" s="699" t="s">
        <v>161</v>
      </c>
      <c r="CB51" s="690" t="s">
        <v>161</v>
      </c>
    </row>
    <row r="52" s="159" customFormat="1" outlineLevel="2" spans="1:80">
      <c r="A52" s="674" t="s">
        <v>165</v>
      </c>
      <c r="B52" s="663">
        <v>0</v>
      </c>
      <c r="C52" s="664">
        <v>0</v>
      </c>
      <c r="D52" s="665" t="s">
        <v>161</v>
      </c>
      <c r="E52" s="666">
        <v>0</v>
      </c>
      <c r="F52" s="667">
        <v>0</v>
      </c>
      <c r="G52" s="663">
        <v>0</v>
      </c>
      <c r="H52" s="664">
        <v>0</v>
      </c>
      <c r="I52" s="665" t="s">
        <v>161</v>
      </c>
      <c r="J52" s="666">
        <v>0</v>
      </c>
      <c r="K52" s="667">
        <v>0</v>
      </c>
      <c r="L52" s="663">
        <v>0</v>
      </c>
      <c r="M52" s="664">
        <v>0</v>
      </c>
      <c r="N52" s="665" t="s">
        <v>161</v>
      </c>
      <c r="O52" s="666">
        <v>0</v>
      </c>
      <c r="P52" s="667">
        <v>0</v>
      </c>
      <c r="Q52" s="663">
        <v>0</v>
      </c>
      <c r="R52" s="664">
        <v>0</v>
      </c>
      <c r="S52" s="665" t="s">
        <v>161</v>
      </c>
      <c r="T52" s="666">
        <v>0</v>
      </c>
      <c r="U52" s="667">
        <v>0</v>
      </c>
      <c r="V52" s="677" t="s">
        <v>161</v>
      </c>
      <c r="W52" s="661" t="s">
        <v>161</v>
      </c>
      <c r="X52" s="661" t="s">
        <v>161</v>
      </c>
      <c r="Y52" s="682" t="s">
        <v>161</v>
      </c>
      <c r="Z52" s="683" t="s">
        <v>161</v>
      </c>
      <c r="AA52" s="663">
        <v>0</v>
      </c>
      <c r="AB52" s="664">
        <v>0</v>
      </c>
      <c r="AC52" s="665" t="s">
        <v>161</v>
      </c>
      <c r="AD52" s="666">
        <v>0</v>
      </c>
      <c r="AE52" s="667">
        <v>0</v>
      </c>
      <c r="AF52" s="663">
        <v>0</v>
      </c>
      <c r="AG52" s="664">
        <v>0</v>
      </c>
      <c r="AH52" s="665" t="s">
        <v>161</v>
      </c>
      <c r="AI52" s="666">
        <v>0</v>
      </c>
      <c r="AJ52" s="667">
        <v>0</v>
      </c>
      <c r="AK52" s="663">
        <v>0</v>
      </c>
      <c r="AL52" s="664">
        <v>0</v>
      </c>
      <c r="AM52" s="661" t="s">
        <v>161</v>
      </c>
      <c r="AN52" s="666">
        <v>0</v>
      </c>
      <c r="AO52" s="667">
        <v>0</v>
      </c>
      <c r="AP52" s="663">
        <v>0</v>
      </c>
      <c r="AQ52" s="664">
        <v>0</v>
      </c>
      <c r="AR52" s="661" t="s">
        <v>161</v>
      </c>
      <c r="AS52" s="666">
        <v>0</v>
      </c>
      <c r="AT52" s="667">
        <v>0</v>
      </c>
      <c r="AU52" s="663">
        <v>0</v>
      </c>
      <c r="AV52" s="664">
        <v>0</v>
      </c>
      <c r="AW52" s="665" t="s">
        <v>161</v>
      </c>
      <c r="AX52" s="666">
        <v>0</v>
      </c>
      <c r="AY52" s="667">
        <v>0</v>
      </c>
      <c r="AZ52" s="677" t="s">
        <v>161</v>
      </c>
      <c r="BA52" s="661" t="s">
        <v>161</v>
      </c>
      <c r="BB52" s="661" t="s">
        <v>161</v>
      </c>
      <c r="BC52" s="682" t="s">
        <v>161</v>
      </c>
      <c r="BD52" s="683" t="s">
        <v>161</v>
      </c>
      <c r="BE52" s="663">
        <v>0</v>
      </c>
      <c r="BF52" s="664">
        <v>0</v>
      </c>
      <c r="BG52" s="661" t="s">
        <v>161</v>
      </c>
      <c r="BH52" s="664">
        <v>0</v>
      </c>
      <c r="BI52" s="690">
        <v>0</v>
      </c>
      <c r="BJ52" s="663" t="s">
        <v>161</v>
      </c>
      <c r="BK52" s="664" t="s">
        <v>161</v>
      </c>
      <c r="BL52" s="661" t="s">
        <v>161</v>
      </c>
      <c r="BM52" s="690" t="s">
        <v>161</v>
      </c>
      <c r="BN52" s="677" t="s">
        <v>161</v>
      </c>
      <c r="BO52" s="661" t="s">
        <v>161</v>
      </c>
      <c r="BP52" s="661" t="s">
        <v>161</v>
      </c>
      <c r="BQ52" s="661" t="s">
        <v>161</v>
      </c>
      <c r="BR52" s="683" t="s">
        <v>161</v>
      </c>
      <c r="BS52" s="694" t="s">
        <v>161</v>
      </c>
      <c r="BT52" s="695" t="s">
        <v>161</v>
      </c>
      <c r="BU52" s="661" t="s">
        <v>161</v>
      </c>
      <c r="BV52" s="699" t="s">
        <v>161</v>
      </c>
      <c r="BW52" s="690" t="s">
        <v>161</v>
      </c>
      <c r="BX52" s="694" t="s">
        <v>161</v>
      </c>
      <c r="BY52" s="695" t="s">
        <v>161</v>
      </c>
      <c r="BZ52" s="661" t="s">
        <v>161</v>
      </c>
      <c r="CA52" s="699" t="s">
        <v>161</v>
      </c>
      <c r="CB52" s="690" t="s">
        <v>161</v>
      </c>
    </row>
    <row r="53" s="163" customFormat="1" spans="1:81">
      <c r="A53" s="668" t="s">
        <v>47</v>
      </c>
      <c r="B53" s="669">
        <v>1197.152232</v>
      </c>
      <c r="C53" s="670">
        <v>3648.27169812</v>
      </c>
      <c r="D53" s="671">
        <v>0.328142290667909</v>
      </c>
      <c r="E53" s="670">
        <v>-2451.11946612</v>
      </c>
      <c r="F53" s="672">
        <v>0</v>
      </c>
      <c r="G53" s="669">
        <v>51.5015859999999</v>
      </c>
      <c r="H53" s="670">
        <v>0</v>
      </c>
      <c r="I53" s="671" t="s">
        <v>161</v>
      </c>
      <c r="J53" s="670">
        <v>51.5015859999999</v>
      </c>
      <c r="K53" s="672">
        <v>0</v>
      </c>
      <c r="L53" s="669">
        <v>327.053238</v>
      </c>
      <c r="M53" s="670">
        <v>2864.4</v>
      </c>
      <c r="N53" s="671">
        <v>0.1141786196062</v>
      </c>
      <c r="O53" s="670">
        <v>-2537.346762</v>
      </c>
      <c r="P53" s="672">
        <v>0</v>
      </c>
      <c r="Q53" s="669">
        <v>80.590864</v>
      </c>
      <c r="R53" s="670">
        <v>783.87169812</v>
      </c>
      <c r="S53" s="671">
        <v>0.102811294492817</v>
      </c>
      <c r="T53" s="670">
        <v>-703.28083412</v>
      </c>
      <c r="U53" s="672">
        <v>0</v>
      </c>
      <c r="V53" s="678">
        <v>0.0673188102947964</v>
      </c>
      <c r="W53" s="679">
        <v>0.214861107664744</v>
      </c>
      <c r="X53" s="679">
        <v>0.31331314925471</v>
      </c>
      <c r="Y53" s="671">
        <v>-0.147542297369948</v>
      </c>
      <c r="Z53" s="684" t="s">
        <v>161</v>
      </c>
      <c r="AA53" s="669">
        <v>768.816632</v>
      </c>
      <c r="AB53" s="670">
        <v>304.557208</v>
      </c>
      <c r="AC53" s="671">
        <v>2.52437509868425</v>
      </c>
      <c r="AD53" s="670">
        <v>464.259424</v>
      </c>
      <c r="AE53" s="672">
        <v>0</v>
      </c>
      <c r="AF53" s="669">
        <v>37.235776</v>
      </c>
      <c r="AG53" s="670">
        <v>277.3209065</v>
      </c>
      <c r="AH53" s="671">
        <v>0.134269631777653</v>
      </c>
      <c r="AI53" s="670">
        <v>-240.0851305</v>
      </c>
      <c r="AJ53" s="672">
        <v>0</v>
      </c>
      <c r="AK53" s="669">
        <v>0</v>
      </c>
      <c r="AL53" s="670">
        <v>0</v>
      </c>
      <c r="AM53" s="679" t="s">
        <v>161</v>
      </c>
      <c r="AN53" s="670">
        <v>0</v>
      </c>
      <c r="AO53" s="672">
        <v>0</v>
      </c>
      <c r="AP53" s="669">
        <v>0</v>
      </c>
      <c r="AQ53" s="670">
        <v>0</v>
      </c>
      <c r="AR53" s="679" t="s">
        <v>161</v>
      </c>
      <c r="AS53" s="670">
        <v>0</v>
      </c>
      <c r="AT53" s="672">
        <v>0</v>
      </c>
      <c r="AU53" s="669">
        <v>12.5450000000001</v>
      </c>
      <c r="AV53" s="670">
        <v>201.99358362</v>
      </c>
      <c r="AW53" s="671">
        <v>0.062105933144888</v>
      </c>
      <c r="AX53" s="670">
        <v>-189.44858362</v>
      </c>
      <c r="AY53" s="672">
        <v>0</v>
      </c>
      <c r="AZ53" s="678">
        <v>0.0104790348835102</v>
      </c>
      <c r="BA53" s="679">
        <v>0.055366924487584</v>
      </c>
      <c r="BB53" s="679">
        <v>0.189265251420279</v>
      </c>
      <c r="BC53" s="671">
        <v>-0.0448878896040738</v>
      </c>
      <c r="BD53" s="684" t="s">
        <v>161</v>
      </c>
      <c r="BE53" s="669">
        <v>277.222222222222</v>
      </c>
      <c r="BF53" s="670">
        <v>54.4444444444444</v>
      </c>
      <c r="BG53" s="679">
        <v>5.09183673469388</v>
      </c>
      <c r="BH53" s="670">
        <v>222.777777777778</v>
      </c>
      <c r="BI53" s="691">
        <v>0</v>
      </c>
      <c r="BJ53" s="669">
        <v>4.31838480480962</v>
      </c>
      <c r="BK53" s="670">
        <v>67.0090720062857</v>
      </c>
      <c r="BL53" s="679">
        <v>0.0644447785279662</v>
      </c>
      <c r="BM53" s="691">
        <v>-62.6906872014761</v>
      </c>
      <c r="BN53" s="678">
        <v>0.642204568015206</v>
      </c>
      <c r="BO53" s="679">
        <v>0.0834798592870542</v>
      </c>
      <c r="BP53" s="679">
        <v>7.69292825239341</v>
      </c>
      <c r="BQ53" s="679">
        <v>0.558724708728152</v>
      </c>
      <c r="BR53" s="684" t="s">
        <v>161</v>
      </c>
      <c r="BS53" s="696">
        <v>1.55713623011215</v>
      </c>
      <c r="BT53" s="697">
        <v>11.9789372974551</v>
      </c>
      <c r="BU53" s="679">
        <v>0.129989513380536</v>
      </c>
      <c r="BV53" s="679">
        <v>-10.421801067343</v>
      </c>
      <c r="BW53" s="691" t="s">
        <v>161</v>
      </c>
      <c r="BX53" s="696">
        <v>0.0163172848737227</v>
      </c>
      <c r="BY53" s="697">
        <v>0.663236916789701</v>
      </c>
      <c r="BZ53" s="679">
        <v>0.0246024979319669</v>
      </c>
      <c r="CA53" s="679">
        <v>-0.646919631915978</v>
      </c>
      <c r="CB53" s="691" t="s">
        <v>161</v>
      </c>
      <c r="CC53" s="159"/>
    </row>
    <row r="54" s="163" customFormat="1" spans="1:81">
      <c r="A54" s="668" t="s">
        <v>48</v>
      </c>
      <c r="B54" s="669">
        <v>0</v>
      </c>
      <c r="C54" s="673">
        <v>0</v>
      </c>
      <c r="D54" s="671" t="s">
        <v>161</v>
      </c>
      <c r="E54" s="673">
        <v>0</v>
      </c>
      <c r="F54" s="672">
        <v>0</v>
      </c>
      <c r="G54" s="669">
        <v>0.0707959999999999</v>
      </c>
      <c r="H54" s="673">
        <v>0</v>
      </c>
      <c r="I54" s="671" t="s">
        <v>161</v>
      </c>
      <c r="J54" s="673">
        <v>0.0707959999999999</v>
      </c>
      <c r="K54" s="672">
        <v>0</v>
      </c>
      <c r="L54" s="669">
        <v>9.9475983006414e-14</v>
      </c>
      <c r="M54" s="673">
        <v>0</v>
      </c>
      <c r="N54" s="671" t="s">
        <v>161</v>
      </c>
      <c r="O54" s="673">
        <v>9.9475983006414e-14</v>
      </c>
      <c r="P54" s="672">
        <v>0</v>
      </c>
      <c r="Q54" s="673"/>
      <c r="R54" s="673"/>
      <c r="S54" s="671"/>
      <c r="T54" s="673"/>
      <c r="U54" s="672"/>
      <c r="V54" s="678"/>
      <c r="W54" s="679"/>
      <c r="X54" s="679"/>
      <c r="Y54" s="671"/>
      <c r="Z54" s="684"/>
      <c r="AA54" s="669">
        <v>140.154309</v>
      </c>
      <c r="AB54" s="673">
        <v>170.17378395</v>
      </c>
      <c r="AC54" s="671">
        <v>0.823595184562504</v>
      </c>
      <c r="AD54" s="673">
        <v>-30.01947495</v>
      </c>
      <c r="AE54" s="672">
        <v>91.0298929999999</v>
      </c>
      <c r="AF54" s="669">
        <v>110.315011</v>
      </c>
      <c r="AG54" s="673">
        <v>97.86872297</v>
      </c>
      <c r="AH54" s="671">
        <v>1.12717329553605</v>
      </c>
      <c r="AI54" s="673">
        <v>12.4462880299999</v>
      </c>
      <c r="AJ54" s="672">
        <v>65.521496</v>
      </c>
      <c r="AK54" s="669">
        <v>0</v>
      </c>
      <c r="AL54" s="664">
        <v>0</v>
      </c>
      <c r="AM54" s="661" t="s">
        <v>161</v>
      </c>
      <c r="AN54" s="666">
        <v>0</v>
      </c>
      <c r="AO54" s="667">
        <v>0</v>
      </c>
      <c r="AP54" s="669">
        <v>0</v>
      </c>
      <c r="AQ54" s="664">
        <v>0</v>
      </c>
      <c r="AR54" s="661" t="s">
        <v>161</v>
      </c>
      <c r="AS54" s="666">
        <v>0</v>
      </c>
      <c r="AT54" s="667">
        <v>0</v>
      </c>
      <c r="AU54" s="673">
        <v>-250.540116</v>
      </c>
      <c r="AV54" s="673">
        <v>-268.04250692</v>
      </c>
      <c r="AW54" s="671">
        <v>1.06529707217379</v>
      </c>
      <c r="AX54" s="673">
        <v>17.5023909200001</v>
      </c>
      <c r="AY54" s="672">
        <v>-156.551389</v>
      </c>
      <c r="AZ54" s="678" t="s">
        <v>161</v>
      </c>
      <c r="BA54" s="679" t="s">
        <v>161</v>
      </c>
      <c r="BB54" s="679" t="s">
        <v>161</v>
      </c>
      <c r="BC54" s="671" t="s">
        <v>161</v>
      </c>
      <c r="BD54" s="684" t="s">
        <v>161</v>
      </c>
      <c r="BE54" s="669">
        <v>8.88888888888889</v>
      </c>
      <c r="BF54" s="670">
        <v>11.3333333333333</v>
      </c>
      <c r="BG54" s="679">
        <v>0.784313725490196</v>
      </c>
      <c r="BH54" s="670">
        <v>-2.44444444444444</v>
      </c>
      <c r="BI54" s="691">
        <v>6.5</v>
      </c>
      <c r="BJ54" s="669">
        <v>0</v>
      </c>
      <c r="BK54" s="670">
        <v>0</v>
      </c>
      <c r="BL54" s="679" t="s">
        <v>161</v>
      </c>
      <c r="BM54" s="691">
        <v>0</v>
      </c>
      <c r="BN54" s="678" t="s">
        <v>161</v>
      </c>
      <c r="BO54" s="679" t="s">
        <v>161</v>
      </c>
      <c r="BP54" s="679" t="s">
        <v>161</v>
      </c>
      <c r="BQ54" s="679" t="s">
        <v>161</v>
      </c>
      <c r="BR54" s="684" t="s">
        <v>161</v>
      </c>
      <c r="BS54" s="696">
        <v>0</v>
      </c>
      <c r="BT54" s="697">
        <v>0</v>
      </c>
      <c r="BU54" s="679" t="s">
        <v>161</v>
      </c>
      <c r="BV54" s="679">
        <v>0</v>
      </c>
      <c r="BW54" s="691">
        <v>0</v>
      </c>
      <c r="BX54" s="696">
        <v>-1.78760194950553</v>
      </c>
      <c r="BY54" s="697">
        <v>-1.57511045883986</v>
      </c>
      <c r="BZ54" s="679">
        <v>0.865094229123349</v>
      </c>
      <c r="CA54" s="679">
        <v>-0.212491490665667</v>
      </c>
      <c r="CB54" s="691">
        <v>-1.71977999578666</v>
      </c>
      <c r="CC54" s="159"/>
    </row>
    <row r="55" s="159" customFormat="1" ht="16.2" spans="1:80">
      <c r="A55" s="213" t="s">
        <v>166</v>
      </c>
      <c r="B55" s="214">
        <v>12526.855581</v>
      </c>
      <c r="C55" s="215">
        <v>14784.94061528</v>
      </c>
      <c r="D55" s="216">
        <v>0.847271281431708</v>
      </c>
      <c r="E55" s="215">
        <v>-2258.08503428001</v>
      </c>
      <c r="F55" s="217">
        <v>8306.89873599999</v>
      </c>
      <c r="G55" s="214">
        <v>831.174885</v>
      </c>
      <c r="H55" s="215">
        <v>776.636221</v>
      </c>
      <c r="I55" s="216">
        <v>1.07022420861311</v>
      </c>
      <c r="J55" s="215">
        <v>54.5386640000004</v>
      </c>
      <c r="K55" s="217">
        <v>999.12646500001</v>
      </c>
      <c r="L55" s="214">
        <v>8802.56690200001</v>
      </c>
      <c r="M55" s="215">
        <v>10832.68449508</v>
      </c>
      <c r="N55" s="216">
        <v>0.812593305565021</v>
      </c>
      <c r="O55" s="215">
        <v>-2030.11759307999</v>
      </c>
      <c r="P55" s="217">
        <v>5477.42648799998</v>
      </c>
      <c r="Q55" s="214">
        <v>2171.34836899998</v>
      </c>
      <c r="R55" s="215">
        <v>3195.8798992</v>
      </c>
      <c r="S55" s="216">
        <v>0.679421141433855</v>
      </c>
      <c r="T55" s="215">
        <v>-1024.53153020002</v>
      </c>
      <c r="U55" s="217">
        <v>1818.77366100001</v>
      </c>
      <c r="V55" s="237">
        <v>0.173335467544892</v>
      </c>
      <c r="W55" s="238">
        <v>0.216157777184246</v>
      </c>
      <c r="X55" s="238">
        <v>0.801893273528377</v>
      </c>
      <c r="Y55" s="216">
        <v>-0.0428223096393535</v>
      </c>
      <c r="Z55" s="257">
        <v>0.218947373598995</v>
      </c>
      <c r="AA55" s="214">
        <v>1684.327503</v>
      </c>
      <c r="AB55" s="215">
        <v>1344.07210752</v>
      </c>
      <c r="AC55" s="216">
        <v>1.25315263487449</v>
      </c>
      <c r="AD55" s="215">
        <v>340.255395479999</v>
      </c>
      <c r="AE55" s="217">
        <v>735.713685999999</v>
      </c>
      <c r="AF55" s="214">
        <v>1216.573642</v>
      </c>
      <c r="AG55" s="215">
        <v>1343.38929935</v>
      </c>
      <c r="AH55" s="216">
        <v>0.905600217739295</v>
      </c>
      <c r="AI55" s="215">
        <v>-126.81565735</v>
      </c>
      <c r="AJ55" s="217">
        <v>614.966005999999</v>
      </c>
      <c r="AK55" s="214">
        <v>26.819761</v>
      </c>
      <c r="AL55" s="215">
        <v>0.8</v>
      </c>
      <c r="AM55" s="238">
        <v>33.52470125</v>
      </c>
      <c r="AN55" s="215">
        <v>26.019761</v>
      </c>
      <c r="AO55" s="217">
        <v>7.67177499999999</v>
      </c>
      <c r="AP55" s="214">
        <v>19.54779</v>
      </c>
      <c r="AQ55" s="215">
        <v>2</v>
      </c>
      <c r="AR55" s="238">
        <v>9.773895</v>
      </c>
      <c r="AS55" s="215">
        <v>17.54779</v>
      </c>
      <c r="AT55" s="217">
        <v>0.101801</v>
      </c>
      <c r="AU55" s="214">
        <v>-0.515380000022134</v>
      </c>
      <c r="AV55" s="215">
        <v>486.95849233</v>
      </c>
      <c r="AW55" s="216">
        <v>-0.00105836535996362</v>
      </c>
      <c r="AX55" s="215">
        <v>-487.473872330022</v>
      </c>
      <c r="AY55" s="217">
        <v>487.236064999999</v>
      </c>
      <c r="AZ55" s="237">
        <v>-4.11420085982178e-5</v>
      </c>
      <c r="BA55" s="238">
        <v>0.0329361141854527</v>
      </c>
      <c r="BB55" s="238">
        <v>-0.00124914579681623</v>
      </c>
      <c r="BC55" s="216">
        <v>-0.0329772561940509</v>
      </c>
      <c r="BD55" s="257">
        <v>0.0586543884167555</v>
      </c>
      <c r="BE55" s="214">
        <v>496.222222222222</v>
      </c>
      <c r="BF55" s="215">
        <v>295.111111111111</v>
      </c>
      <c r="BG55" s="238">
        <v>1.68147590361446</v>
      </c>
      <c r="BH55" s="215">
        <v>201.111111111111</v>
      </c>
      <c r="BI55" s="279">
        <v>192.66666666</v>
      </c>
      <c r="BJ55" s="214">
        <v>25.2444469836543</v>
      </c>
      <c r="BK55" s="215">
        <v>50.0995728680422</v>
      </c>
      <c r="BL55" s="238">
        <v>0.503885473238382</v>
      </c>
      <c r="BM55" s="279">
        <v>-24.855125884388</v>
      </c>
      <c r="BN55" s="237">
        <v>0.134457325871521</v>
      </c>
      <c r="BO55" s="238">
        <v>0.0909081843812699</v>
      </c>
      <c r="BP55" s="238">
        <v>1.47904533333991</v>
      </c>
      <c r="BQ55" s="238">
        <v>0.0435491414902513</v>
      </c>
      <c r="BR55" s="257">
        <v>0.0885665889740058</v>
      </c>
      <c r="BS55" s="292">
        <v>7.43730394397057</v>
      </c>
      <c r="BT55" s="293">
        <v>11.0001096909602</v>
      </c>
      <c r="BU55" s="238">
        <v>0.676111798238022</v>
      </c>
      <c r="BV55" s="238">
        <v>-3.56280574698959</v>
      </c>
      <c r="BW55" s="279">
        <v>11.2909395245367</v>
      </c>
      <c r="BX55" s="292">
        <v>-0.000305985622810396</v>
      </c>
      <c r="BY55" s="293">
        <v>0.362300868833969</v>
      </c>
      <c r="BZ55" s="238">
        <v>-0.000844562210946975</v>
      </c>
      <c r="CA55" s="238">
        <v>-0.362606854456779</v>
      </c>
      <c r="CB55" s="279">
        <v>0.662263152462274</v>
      </c>
    </row>
    <row r="56" s="159" customFormat="1" outlineLevel="2" spans="1:16384">
      <c r="A56" s="674" t="s">
        <v>50</v>
      </c>
      <c r="B56" s="663">
        <v>0</v>
      </c>
      <c r="C56" s="664">
        <v>0</v>
      </c>
      <c r="D56" s="665" t="s">
        <v>161</v>
      </c>
      <c r="E56" s="666">
        <v>0</v>
      </c>
      <c r="F56" s="667">
        <v>0</v>
      </c>
      <c r="G56" s="663">
        <v>0</v>
      </c>
      <c r="H56" s="664">
        <v>0</v>
      </c>
      <c r="I56" s="665" t="s">
        <v>161</v>
      </c>
      <c r="J56" s="666">
        <v>0</v>
      </c>
      <c r="K56" s="667">
        <v>0</v>
      </c>
      <c r="L56" s="663">
        <v>0.170342999999999</v>
      </c>
      <c r="M56" s="664">
        <v>0</v>
      </c>
      <c r="N56" s="665" t="s">
        <v>161</v>
      </c>
      <c r="O56" s="666">
        <v>0.170342999999999</v>
      </c>
      <c r="P56" s="667">
        <v>0</v>
      </c>
      <c r="Q56" s="663"/>
      <c r="R56" s="664"/>
      <c r="S56" s="665"/>
      <c r="T56" s="666"/>
      <c r="U56" s="667"/>
      <c r="V56" s="677"/>
      <c r="W56" s="661"/>
      <c r="X56" s="661"/>
      <c r="Y56" s="682"/>
      <c r="Z56" s="683"/>
      <c r="AA56" s="663">
        <v>23.725098</v>
      </c>
      <c r="AB56" s="664">
        <v>21.79845906</v>
      </c>
      <c r="AC56" s="665">
        <v>1.0883841804917</v>
      </c>
      <c r="AD56" s="666">
        <v>1.92663893999999</v>
      </c>
      <c r="AE56" s="667">
        <v>13.717307</v>
      </c>
      <c r="AF56" s="663">
        <v>1.623607</v>
      </c>
      <c r="AG56" s="664">
        <v>1.268496</v>
      </c>
      <c r="AH56" s="665">
        <v>1.27994648780918</v>
      </c>
      <c r="AI56" s="666">
        <v>0.355110999999998</v>
      </c>
      <c r="AJ56" s="667">
        <v>1.953081</v>
      </c>
      <c r="AK56" s="663">
        <v>1.4901</v>
      </c>
      <c r="AL56" s="664">
        <v>0</v>
      </c>
      <c r="AM56" s="661" t="s">
        <v>161</v>
      </c>
      <c r="AN56" s="666">
        <v>1.4901</v>
      </c>
      <c r="AO56" s="667">
        <v>0.0670999999999999</v>
      </c>
      <c r="AP56" s="663">
        <v>0</v>
      </c>
      <c r="AQ56" s="664">
        <v>0</v>
      </c>
      <c r="AR56" s="661" t="s">
        <v>161</v>
      </c>
      <c r="AS56" s="666">
        <v>0</v>
      </c>
      <c r="AT56" s="667">
        <v>0</v>
      </c>
      <c r="AU56" s="663">
        <v>-24.028948</v>
      </c>
      <c r="AV56" s="664">
        <v>-23.06695506</v>
      </c>
      <c r="AW56" s="665">
        <v>0.958295625170391</v>
      </c>
      <c r="AX56" s="666">
        <v>-0.961992939999991</v>
      </c>
      <c r="AY56" s="667">
        <v>-15.603288</v>
      </c>
      <c r="AZ56" s="677" t="s">
        <v>161</v>
      </c>
      <c r="BA56" s="661" t="s">
        <v>161</v>
      </c>
      <c r="BB56" s="661" t="s">
        <v>161</v>
      </c>
      <c r="BC56" s="682" t="s">
        <v>161</v>
      </c>
      <c r="BD56" s="683" t="s">
        <v>161</v>
      </c>
      <c r="BE56" s="663">
        <v>2.33333333333333</v>
      </c>
      <c r="BF56" s="664">
        <v>2</v>
      </c>
      <c r="BG56" s="661">
        <v>1.16666666666667</v>
      </c>
      <c r="BH56" s="664">
        <v>0.333333333333333</v>
      </c>
      <c r="BI56" s="690">
        <v>0.83333333</v>
      </c>
      <c r="BJ56" s="663">
        <v>0</v>
      </c>
      <c r="BK56" s="664">
        <v>0</v>
      </c>
      <c r="BL56" s="661" t="s">
        <v>161</v>
      </c>
      <c r="BM56" s="690">
        <v>0</v>
      </c>
      <c r="BN56" s="677" t="s">
        <v>161</v>
      </c>
      <c r="BO56" s="661" t="s">
        <v>161</v>
      </c>
      <c r="BP56" s="661" t="s">
        <v>161</v>
      </c>
      <c r="BQ56" s="661" t="s">
        <v>161</v>
      </c>
      <c r="BR56" s="683" t="s">
        <v>161</v>
      </c>
      <c r="BS56" s="694">
        <v>0</v>
      </c>
      <c r="BT56" s="695">
        <v>0</v>
      </c>
      <c r="BU56" s="661" t="s">
        <v>161</v>
      </c>
      <c r="BV56" s="699">
        <v>0</v>
      </c>
      <c r="BW56" s="690">
        <v>0</v>
      </c>
      <c r="BX56" s="694">
        <v>-1.01280711253543</v>
      </c>
      <c r="BY56" s="695">
        <v>-1.05819200322869</v>
      </c>
      <c r="BZ56" s="661">
        <v>1.04288908870487</v>
      </c>
      <c r="CA56" s="699">
        <v>0.0453848906932643</v>
      </c>
      <c r="CB56" s="690">
        <v>-1.13748915876855</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80">
      <c r="A57" s="674" t="s">
        <v>51</v>
      </c>
      <c r="B57" s="663">
        <v>615.412876999999</v>
      </c>
      <c r="C57" s="664">
        <v>760.00267</v>
      </c>
      <c r="D57" s="665">
        <v>0.809750940743405</v>
      </c>
      <c r="E57" s="666">
        <v>-144.589793000001</v>
      </c>
      <c r="F57" s="667">
        <v>735.031525</v>
      </c>
      <c r="G57" s="663">
        <v>297.028347</v>
      </c>
      <c r="H57" s="664">
        <v>423.83199289</v>
      </c>
      <c r="I57" s="665">
        <v>0.700816247906726</v>
      </c>
      <c r="J57" s="666">
        <v>-126.80364589</v>
      </c>
      <c r="K57" s="667">
        <v>386.959335</v>
      </c>
      <c r="L57" s="663">
        <v>-0.139082</v>
      </c>
      <c r="M57" s="664">
        <v>0</v>
      </c>
      <c r="N57" s="665" t="s">
        <v>161</v>
      </c>
      <c r="O57" s="666">
        <v>-0.139082</v>
      </c>
      <c r="P57" s="667">
        <v>0</v>
      </c>
      <c r="Q57" s="663">
        <v>318.384529999999</v>
      </c>
      <c r="R57" s="664">
        <v>336.17067711</v>
      </c>
      <c r="S57" s="665">
        <v>0.947091913956015</v>
      </c>
      <c r="T57" s="666">
        <v>-17.7861471100006</v>
      </c>
      <c r="U57" s="667">
        <v>348.07219</v>
      </c>
      <c r="V57" s="677">
        <v>0.517351101835979</v>
      </c>
      <c r="W57" s="661">
        <v>0.442328284333527</v>
      </c>
      <c r="X57" s="661">
        <v>1.1696089084954</v>
      </c>
      <c r="Y57" s="682">
        <v>0.0750228175024515</v>
      </c>
      <c r="Z57" s="683">
        <v>0.473547294451078</v>
      </c>
      <c r="AA57" s="663">
        <v>207.354701</v>
      </c>
      <c r="AB57" s="664">
        <v>232.902322</v>
      </c>
      <c r="AC57" s="665">
        <v>0.890307572802988</v>
      </c>
      <c r="AD57" s="666">
        <v>-25.5476210000001</v>
      </c>
      <c r="AE57" s="667">
        <v>235.061491</v>
      </c>
      <c r="AF57" s="663">
        <v>60.2925879999999</v>
      </c>
      <c r="AG57" s="664">
        <v>66.53227006</v>
      </c>
      <c r="AH57" s="665">
        <v>0.906215704734363</v>
      </c>
      <c r="AI57" s="666">
        <v>-6.23968206000014</v>
      </c>
      <c r="AJ57" s="667">
        <v>74.9618869999999</v>
      </c>
      <c r="AK57" s="663">
        <v>0</v>
      </c>
      <c r="AL57" s="664">
        <v>0</v>
      </c>
      <c r="AM57" s="661" t="s">
        <v>161</v>
      </c>
      <c r="AN57" s="666">
        <v>0</v>
      </c>
      <c r="AO57" s="667">
        <v>5.0349</v>
      </c>
      <c r="AP57" s="663">
        <v>0.0677939999999999</v>
      </c>
      <c r="AQ57" s="664">
        <v>0</v>
      </c>
      <c r="AR57" s="661" t="s">
        <v>161</v>
      </c>
      <c r="AS57" s="666">
        <v>0.0677939999999999</v>
      </c>
      <c r="AT57" s="667">
        <v>0</v>
      </c>
      <c r="AU57" s="663">
        <v>50.8085289999996</v>
      </c>
      <c r="AV57" s="664">
        <v>36.7360850500001</v>
      </c>
      <c r="AW57" s="665">
        <v>1.38306868929681</v>
      </c>
      <c r="AX57" s="666">
        <v>14.0724439499995</v>
      </c>
      <c r="AY57" s="667">
        <v>43.0837120000004</v>
      </c>
      <c r="AZ57" s="677">
        <v>0.0825600680435546</v>
      </c>
      <c r="BA57" s="661">
        <v>0.048336784198403</v>
      </c>
      <c r="BB57" s="661">
        <v>1.70801739115864</v>
      </c>
      <c r="BC57" s="682">
        <v>0.0342232838451516</v>
      </c>
      <c r="BD57" s="683">
        <v>0.0586147811823451</v>
      </c>
      <c r="BE57" s="663">
        <v>55.7777777777778</v>
      </c>
      <c r="BF57" s="664">
        <v>57</v>
      </c>
      <c r="BG57" s="661">
        <v>0.978557504873294</v>
      </c>
      <c r="BH57" s="664">
        <v>-1.22222222222222</v>
      </c>
      <c r="BI57" s="690">
        <v>59.8333333333333</v>
      </c>
      <c r="BJ57" s="663">
        <v>11.0332985916335</v>
      </c>
      <c r="BK57" s="664">
        <v>13.3333801754386</v>
      </c>
      <c r="BL57" s="661">
        <v>0.827494487253718</v>
      </c>
      <c r="BM57" s="690">
        <v>-2.30008158380515</v>
      </c>
      <c r="BN57" s="677">
        <v>0.336935915300973</v>
      </c>
      <c r="BO57" s="661">
        <v>0.306449347079268</v>
      </c>
      <c r="BP57" s="661">
        <v>1.0994832213293</v>
      </c>
      <c r="BQ57" s="661">
        <v>0.030486568221705</v>
      </c>
      <c r="BR57" s="683">
        <v>0.319797835881937</v>
      </c>
      <c r="BS57" s="694">
        <v>2.96792343762681</v>
      </c>
      <c r="BT57" s="695">
        <v>3.26318202186065</v>
      </c>
      <c r="BU57" s="661">
        <v>0.909518199641991</v>
      </c>
      <c r="BV57" s="699">
        <v>-0.295258584233839</v>
      </c>
      <c r="BW57" s="690">
        <v>3.12697550701744</v>
      </c>
      <c r="BX57" s="694">
        <v>0.24503196095853</v>
      </c>
      <c r="BY57" s="695">
        <v>0.157731725190786</v>
      </c>
      <c r="BZ57" s="661">
        <v>1.55347290256383</v>
      </c>
      <c r="CA57" s="699">
        <v>0.087300235767744</v>
      </c>
      <c r="CB57" s="690">
        <v>0.18328698510638</v>
      </c>
    </row>
    <row r="58" s="159" customFormat="1" outlineLevel="2" spans="1:16384">
      <c r="A58" s="674" t="s">
        <v>52</v>
      </c>
      <c r="B58" s="663">
        <v>181.40535</v>
      </c>
      <c r="C58" s="664">
        <v>200.1</v>
      </c>
      <c r="D58" s="665">
        <v>0.906573463268364</v>
      </c>
      <c r="E58" s="666">
        <v>-18.6946500000003</v>
      </c>
      <c r="F58" s="667">
        <v>190.927553000001</v>
      </c>
      <c r="G58" s="663">
        <v>0</v>
      </c>
      <c r="H58" s="664">
        <v>0</v>
      </c>
      <c r="I58" s="665" t="s">
        <v>161</v>
      </c>
      <c r="J58" s="666">
        <v>0</v>
      </c>
      <c r="K58" s="667">
        <v>0</v>
      </c>
      <c r="L58" s="663">
        <v>0</v>
      </c>
      <c r="M58" s="664">
        <v>0</v>
      </c>
      <c r="N58" s="665" t="s">
        <v>161</v>
      </c>
      <c r="O58" s="666">
        <v>0</v>
      </c>
      <c r="P58" s="667">
        <v>-9.99999999999999e-7</v>
      </c>
      <c r="Q58" s="663">
        <v>12.7633359999999</v>
      </c>
      <c r="R58" s="664">
        <v>12.9509</v>
      </c>
      <c r="S58" s="665">
        <v>0.985517299955982</v>
      </c>
      <c r="T58" s="666">
        <v>-0.187564000000076</v>
      </c>
      <c r="U58" s="667">
        <v>26.8830190000011</v>
      </c>
      <c r="V58" s="677">
        <v>0.0703581013459633</v>
      </c>
      <c r="W58" s="661">
        <v>0.0647221389305347</v>
      </c>
      <c r="X58" s="661">
        <v>1.08707935968367</v>
      </c>
      <c r="Y58" s="682">
        <v>0.00563596241542857</v>
      </c>
      <c r="Z58" s="683">
        <v>0.140802197365411</v>
      </c>
      <c r="AA58" s="663">
        <v>168.642014</v>
      </c>
      <c r="AB58" s="687">
        <v>187.1491</v>
      </c>
      <c r="AC58" s="665">
        <v>0.901110472879644</v>
      </c>
      <c r="AD58" s="666">
        <v>-18.5070860000002</v>
      </c>
      <c r="AE58" s="688">
        <v>164.044534</v>
      </c>
      <c r="AF58" s="663">
        <v>6.811604</v>
      </c>
      <c r="AG58" s="664">
        <v>2.09960903</v>
      </c>
      <c r="AH58" s="665">
        <v>3.24422494982316</v>
      </c>
      <c r="AI58" s="666">
        <v>4.71199497</v>
      </c>
      <c r="AJ58" s="667">
        <v>47.230588</v>
      </c>
      <c r="AK58" s="663">
        <v>0</v>
      </c>
      <c r="AL58" s="664">
        <v>0</v>
      </c>
      <c r="AM58" s="661" t="s">
        <v>161</v>
      </c>
      <c r="AN58" s="666">
        <v>0</v>
      </c>
      <c r="AO58" s="667">
        <v>0</v>
      </c>
      <c r="AP58" s="663">
        <v>0</v>
      </c>
      <c r="AQ58" s="664">
        <v>0</v>
      </c>
      <c r="AR58" s="661" t="s">
        <v>161</v>
      </c>
      <c r="AS58" s="666">
        <v>0</v>
      </c>
      <c r="AT58" s="667">
        <v>0</v>
      </c>
      <c r="AU58" s="663">
        <v>5.95173199999993</v>
      </c>
      <c r="AV58" s="664">
        <v>10.85129097</v>
      </c>
      <c r="AW58" s="665">
        <v>0.548481467915142</v>
      </c>
      <c r="AX58" s="666">
        <v>-4.89955897000007</v>
      </c>
      <c r="AY58" s="667">
        <v>-20.3475679999989</v>
      </c>
      <c r="AZ58" s="689">
        <v>0.032809021343637</v>
      </c>
      <c r="BA58" s="661">
        <v>0.0542293401799101</v>
      </c>
      <c r="BB58" s="661">
        <v>0.605004988716265</v>
      </c>
      <c r="BC58" s="682">
        <v>-0.0214203188362731</v>
      </c>
      <c r="BD58" s="683">
        <v>-0.106572192856831</v>
      </c>
      <c r="BE58" s="663">
        <v>54.6666666666667</v>
      </c>
      <c r="BF58" s="664">
        <v>56</v>
      </c>
      <c r="BG58" s="661">
        <v>0.976190476190476</v>
      </c>
      <c r="BH58" s="664">
        <v>-1.33333333333334</v>
      </c>
      <c r="BI58" s="690">
        <v>53.6666666633333</v>
      </c>
      <c r="BJ58" s="663">
        <v>3.31839054878048</v>
      </c>
      <c r="BK58" s="664">
        <v>3.57321428571429</v>
      </c>
      <c r="BL58" s="661">
        <v>0.928685011152957</v>
      </c>
      <c r="BM58" s="690">
        <v>-0.25482373693381</v>
      </c>
      <c r="BN58" s="677">
        <v>0.929641898654037</v>
      </c>
      <c r="BO58" s="661">
        <v>0.935277861069465</v>
      </c>
      <c r="BP58" s="661">
        <v>0.993974023496094</v>
      </c>
      <c r="BQ58" s="661">
        <v>-0.0056359624154283</v>
      </c>
      <c r="BR58" s="683">
        <v>0.859197802634589</v>
      </c>
      <c r="BS58" s="694">
        <v>1.07568301455413</v>
      </c>
      <c r="BT58" s="695">
        <v>1.06920097398278</v>
      </c>
      <c r="BU58" s="661">
        <v>1.00606250904094</v>
      </c>
      <c r="BV58" s="699">
        <v>0.00648204057135104</v>
      </c>
      <c r="BW58" s="690">
        <v>1.16387634713877</v>
      </c>
      <c r="BX58" s="694">
        <v>0.0352921069834943</v>
      </c>
      <c r="BY58" s="695">
        <v>0.0579820633388032</v>
      </c>
      <c r="BZ58" s="661">
        <v>0.608672836930172</v>
      </c>
      <c r="CA58" s="699">
        <v>-0.0226899563553089</v>
      </c>
      <c r="CB58" s="690">
        <v>-0.124036854528777</v>
      </c>
      <c r="XEI58" s="172"/>
      <c r="XEJ58" s="172"/>
      <c r="XEK58" s="172"/>
      <c r="XEL58" s="172"/>
      <c r="XEM58" s="172"/>
      <c r="XEN58" s="172"/>
      <c r="XEO58" s="172"/>
      <c r="XEP58" s="172"/>
      <c r="XEQ58" s="172"/>
      <c r="XER58" s="172"/>
      <c r="XES58" s="164"/>
      <c r="XET58" s="164"/>
      <c r="XEU58" s="164"/>
      <c r="XEV58" s="164"/>
      <c r="XEW58" s="164"/>
      <c r="XEX58" s="164"/>
      <c r="XEY58" s="164"/>
      <c r="XEZ58" s="164"/>
      <c r="XFA58" s="164"/>
      <c r="XFB58" s="164"/>
      <c r="XFC58" s="164"/>
      <c r="XFD58" s="164"/>
    </row>
    <row r="59" s="159" customFormat="1" outlineLevel="2" spans="1:16384">
      <c r="A59" s="674" t="s">
        <v>53</v>
      </c>
      <c r="B59" s="663">
        <v>396.445167</v>
      </c>
      <c r="C59" s="664">
        <v>394.280022</v>
      </c>
      <c r="D59" s="665">
        <v>1.00549138906155</v>
      </c>
      <c r="E59" s="666">
        <v>2.16514499999965</v>
      </c>
      <c r="F59" s="667">
        <v>374.625372999999</v>
      </c>
      <c r="G59" s="663">
        <v>0</v>
      </c>
      <c r="H59" s="664">
        <v>0</v>
      </c>
      <c r="I59" s="665" t="s">
        <v>161</v>
      </c>
      <c r="J59" s="666">
        <v>0</v>
      </c>
      <c r="K59" s="667">
        <v>0</v>
      </c>
      <c r="L59" s="663">
        <v>280.957008000019</v>
      </c>
      <c r="M59" s="664">
        <v>280.03002322</v>
      </c>
      <c r="N59" s="665">
        <v>1.00331030497859</v>
      </c>
      <c r="O59" s="666">
        <v>0.926984780018813</v>
      </c>
      <c r="P59" s="667">
        <v>264.448817</v>
      </c>
      <c r="Q59" s="663">
        <v>115.488158999981</v>
      </c>
      <c r="R59" s="664">
        <v>114.24999878</v>
      </c>
      <c r="S59" s="665">
        <v>1.01083728869324</v>
      </c>
      <c r="T59" s="666">
        <v>1.23816021998084</v>
      </c>
      <c r="U59" s="667">
        <v>110.176555999999</v>
      </c>
      <c r="V59" s="677">
        <v>0.291309287168031</v>
      </c>
      <c r="W59" s="661">
        <v>0.289768673037154</v>
      </c>
      <c r="X59" s="661">
        <v>1.005316703544</v>
      </c>
      <c r="Y59" s="682">
        <v>0.00154061413087653</v>
      </c>
      <c r="Z59" s="683">
        <v>0.294097954758658</v>
      </c>
      <c r="AA59" s="663">
        <v>25.9683469999999</v>
      </c>
      <c r="AB59" s="664">
        <v>28.678662</v>
      </c>
      <c r="AC59" s="665">
        <v>0.905493673310141</v>
      </c>
      <c r="AD59" s="666">
        <v>-2.71031500000006</v>
      </c>
      <c r="AE59" s="667">
        <v>27.4006959999999</v>
      </c>
      <c r="AF59" s="663">
        <v>1.96131</v>
      </c>
      <c r="AG59" s="664">
        <v>1.683564</v>
      </c>
      <c r="AH59" s="665">
        <v>1.16497501728476</v>
      </c>
      <c r="AI59" s="666">
        <v>0.277745999999996</v>
      </c>
      <c r="AJ59" s="667">
        <v>1.8818</v>
      </c>
      <c r="AK59" s="663">
        <v>0.0785</v>
      </c>
      <c r="AL59" s="664">
        <v>0.08</v>
      </c>
      <c r="AM59" s="661">
        <v>0.98125</v>
      </c>
      <c r="AN59" s="666">
        <v>-0.0015</v>
      </c>
      <c r="AO59" s="667">
        <v>0.0708</v>
      </c>
      <c r="AP59" s="663">
        <v>0</v>
      </c>
      <c r="AQ59" s="664">
        <v>0</v>
      </c>
      <c r="AR59" s="661" t="s">
        <v>161</v>
      </c>
      <c r="AS59" s="666">
        <v>0</v>
      </c>
      <c r="AT59" s="667">
        <v>0</v>
      </c>
      <c r="AU59" s="663">
        <v>87.6370019999809</v>
      </c>
      <c r="AV59" s="664">
        <v>83.96777278</v>
      </c>
      <c r="AW59" s="665">
        <v>1.04369806532316</v>
      </c>
      <c r="AX59" s="666">
        <v>3.66922921998091</v>
      </c>
      <c r="AY59" s="667">
        <v>80.9648599999991</v>
      </c>
      <c r="AZ59" s="677">
        <v>0.221057057305433</v>
      </c>
      <c r="BA59" s="661">
        <v>0.212964817121776</v>
      </c>
      <c r="BB59" s="661">
        <v>1.03799801438108</v>
      </c>
      <c r="BC59" s="682">
        <v>0.00809224018365709</v>
      </c>
      <c r="BD59" s="683">
        <v>0.216122200564347</v>
      </c>
      <c r="BE59" s="663">
        <v>8</v>
      </c>
      <c r="BF59" s="664">
        <v>8</v>
      </c>
      <c r="BG59" s="661">
        <v>1</v>
      </c>
      <c r="BH59" s="664">
        <v>0</v>
      </c>
      <c r="BI59" s="690">
        <v>8</v>
      </c>
      <c r="BJ59" s="663">
        <v>49.555645875</v>
      </c>
      <c r="BK59" s="664">
        <v>49.28500275</v>
      </c>
      <c r="BL59" s="661">
        <v>1.00549138906155</v>
      </c>
      <c r="BM59" s="690">
        <v>0.270643124999957</v>
      </c>
      <c r="BN59" s="677">
        <v>0.0655029980476467</v>
      </c>
      <c r="BO59" s="661">
        <v>0.072736787054354</v>
      </c>
      <c r="BP59" s="661">
        <v>0.900548411613209</v>
      </c>
      <c r="BQ59" s="661">
        <v>-0.00723378900670732</v>
      </c>
      <c r="BR59" s="683">
        <v>0.0731415915066704</v>
      </c>
      <c r="BS59" s="694">
        <v>15.2664767996207</v>
      </c>
      <c r="BT59" s="695">
        <v>13.7482014328283</v>
      </c>
      <c r="BU59" s="661">
        <v>1.11043447204425</v>
      </c>
      <c r="BV59" s="699">
        <v>1.51827536679243</v>
      </c>
      <c r="BW59" s="690">
        <v>13.6721115770198</v>
      </c>
      <c r="BX59" s="694">
        <v>3.37476243674582</v>
      </c>
      <c r="BY59" s="695">
        <v>2.92788320389563</v>
      </c>
      <c r="BZ59" s="661">
        <v>1.15262877708223</v>
      </c>
      <c r="CA59" s="699">
        <v>0.446879232850194</v>
      </c>
      <c r="CB59" s="690">
        <v>2.9548468403868</v>
      </c>
      <c r="XEI59" s="172"/>
      <c r="XEJ59" s="172"/>
      <c r="XEK59" s="172"/>
      <c r="XEL59" s="172"/>
      <c r="XEM59" s="172"/>
      <c r="XEN59" s="172"/>
      <c r="XEO59" s="172"/>
      <c r="XEP59" s="172"/>
      <c r="XEQ59" s="172"/>
      <c r="XER59" s="172"/>
      <c r="XES59" s="164"/>
      <c r="XET59" s="164"/>
      <c r="XEU59" s="164"/>
      <c r="XEV59" s="164"/>
      <c r="XEW59" s="164"/>
      <c r="XEX59" s="164"/>
      <c r="XEY59" s="164"/>
      <c r="XEZ59" s="164"/>
      <c r="XFA59" s="164"/>
      <c r="XFB59" s="164"/>
      <c r="XFC59" s="164"/>
      <c r="XFD59" s="164"/>
    </row>
    <row r="60" s="164" customFormat="1" outlineLevel="2" spans="1:81">
      <c r="A60" s="674" t="s">
        <v>54</v>
      </c>
      <c r="B60" s="663">
        <v>-835.493163999999</v>
      </c>
      <c r="C60" s="664">
        <v>1534.5</v>
      </c>
      <c r="D60" s="665">
        <v>-0.544472573476702</v>
      </c>
      <c r="E60" s="666">
        <v>-2369.993164</v>
      </c>
      <c r="F60" s="667">
        <v>52.954948</v>
      </c>
      <c r="G60" s="663">
        <v>0.273466</v>
      </c>
      <c r="H60" s="664">
        <v>0</v>
      </c>
      <c r="I60" s="665" t="s">
        <v>161</v>
      </c>
      <c r="J60" s="666">
        <v>0.273466</v>
      </c>
      <c r="K60" s="667">
        <v>0</v>
      </c>
      <c r="L60" s="663">
        <v>-808.130195</v>
      </c>
      <c r="M60" s="664">
        <v>1275.5325</v>
      </c>
      <c r="N60" s="665">
        <v>-0.633562998198792</v>
      </c>
      <c r="O60" s="666">
        <v>-2083.662695</v>
      </c>
      <c r="P60" s="667">
        <v>53.0451949999999</v>
      </c>
      <c r="Q60" s="663">
        <v>-27.3629689999987</v>
      </c>
      <c r="R60" s="664">
        <v>258.9675</v>
      </c>
      <c r="S60" s="665">
        <v>-0.105661787676055</v>
      </c>
      <c r="T60" s="666">
        <v>-286.330468999999</v>
      </c>
      <c r="U60" s="667">
        <v>-0.0902469999999127</v>
      </c>
      <c r="V60" s="677">
        <v>0.0327506796931718</v>
      </c>
      <c r="W60" s="661">
        <v>0.168763440860215</v>
      </c>
      <c r="X60" s="661">
        <v>0.194062644884675</v>
      </c>
      <c r="Y60" s="682">
        <v>-0.136012761167043</v>
      </c>
      <c r="Z60" s="683">
        <v>-0.00170422223811669</v>
      </c>
      <c r="AA60" s="663">
        <v>37.4322759999999</v>
      </c>
      <c r="AB60" s="664">
        <v>136.80959573</v>
      </c>
      <c r="AC60" s="665">
        <v>0.273608556477824</v>
      </c>
      <c r="AD60" s="666">
        <v>-99.3773197300001</v>
      </c>
      <c r="AE60" s="667">
        <v>37.5728369999999</v>
      </c>
      <c r="AF60" s="663">
        <v>39.5035369999999</v>
      </c>
      <c r="AG60" s="664">
        <v>32.36558497</v>
      </c>
      <c r="AH60" s="665">
        <v>1.22054141881311</v>
      </c>
      <c r="AI60" s="666">
        <v>7.13795202999994</v>
      </c>
      <c r="AJ60" s="667">
        <v>16.040229</v>
      </c>
      <c r="AK60" s="663">
        <v>0.174227</v>
      </c>
      <c r="AL60" s="664">
        <v>0</v>
      </c>
      <c r="AM60" s="661" t="s">
        <v>161</v>
      </c>
      <c r="AN60" s="666">
        <v>0.174227</v>
      </c>
      <c r="AO60" s="667">
        <v>0.023293</v>
      </c>
      <c r="AP60" s="663">
        <v>9.59184199999999</v>
      </c>
      <c r="AQ60" s="664">
        <v>0</v>
      </c>
      <c r="AR60" s="661" t="s">
        <v>161</v>
      </c>
      <c r="AS60" s="666">
        <v>9.59184199999999</v>
      </c>
      <c r="AT60" s="667">
        <v>0</v>
      </c>
      <c r="AU60" s="252">
        <v>-113.989862999998</v>
      </c>
      <c r="AV60" s="664">
        <v>89.7923193</v>
      </c>
      <c r="AW60" s="665">
        <v>-1.2694834467874</v>
      </c>
      <c r="AX60" s="666">
        <v>-203.782182299998</v>
      </c>
      <c r="AY60" s="667">
        <v>-53.6800199999998</v>
      </c>
      <c r="AZ60" s="677">
        <v>0.136434225810133</v>
      </c>
      <c r="BA60" s="661">
        <v>0.0585156854349951</v>
      </c>
      <c r="BB60" s="661">
        <v>2.3315838274115</v>
      </c>
      <c r="BC60" s="682">
        <v>0.077918540375138</v>
      </c>
      <c r="BD60" s="683">
        <v>-1.01369224269656</v>
      </c>
      <c r="BE60" s="663">
        <v>18.8888888888889</v>
      </c>
      <c r="BF60" s="664">
        <v>20</v>
      </c>
      <c r="BG60" s="661">
        <v>0.944444444444444</v>
      </c>
      <c r="BH60" s="664">
        <v>-1.11111111111111</v>
      </c>
      <c r="BI60" s="690">
        <v>8.41666666333333</v>
      </c>
      <c r="BJ60" s="663">
        <v>-44.231991035294</v>
      </c>
      <c r="BK60" s="664">
        <v>76.725</v>
      </c>
      <c r="BL60" s="661">
        <v>-0.576500371916508</v>
      </c>
      <c r="BM60" s="690">
        <v>-120.956991035294</v>
      </c>
      <c r="BN60" s="677">
        <v>-0.0448026119337584</v>
      </c>
      <c r="BO60" s="661">
        <v>0.0891558134441186</v>
      </c>
      <c r="BP60" s="661">
        <v>-0.502520365223744</v>
      </c>
      <c r="BQ60" s="661">
        <v>-0.133958425377877</v>
      </c>
      <c r="BR60" s="683">
        <v>0.70952457549387</v>
      </c>
      <c r="BS60" s="694">
        <v>-22.3201272612972</v>
      </c>
      <c r="BT60" s="695">
        <v>11.2163185031875</v>
      </c>
      <c r="BU60" s="661">
        <v>-1.9899691021572</v>
      </c>
      <c r="BV60" s="699">
        <v>-33.5364457644847</v>
      </c>
      <c r="BW60" s="690">
        <v>1.40939445163537</v>
      </c>
      <c r="BX60" s="694">
        <v>-3.04522928287873</v>
      </c>
      <c r="BY60" s="695">
        <v>0.656330565271235</v>
      </c>
      <c r="BZ60" s="661">
        <v>-4.6397797756383</v>
      </c>
      <c r="CA60" s="699">
        <v>-3.70155984814996</v>
      </c>
      <c r="CB60" s="690">
        <v>-1.42869222252235</v>
      </c>
      <c r="CC60" s="159"/>
    </row>
    <row r="61" s="164" customFormat="1" outlineLevel="2" spans="1:81">
      <c r="A61" s="674" t="s">
        <v>55</v>
      </c>
      <c r="B61" s="663">
        <v>83.8010609999999</v>
      </c>
      <c r="C61" s="664">
        <v>0</v>
      </c>
      <c r="D61" s="665" t="s">
        <v>161</v>
      </c>
      <c r="E61" s="666">
        <v>83.8010609999999</v>
      </c>
      <c r="F61" s="667">
        <v>25.546372</v>
      </c>
      <c r="G61" s="663">
        <v>0</v>
      </c>
      <c r="H61" s="664">
        <v>0</v>
      </c>
      <c r="I61" s="665" t="s">
        <v>161</v>
      </c>
      <c r="J61" s="666">
        <v>0</v>
      </c>
      <c r="K61" s="667">
        <v>0</v>
      </c>
      <c r="L61" s="663">
        <v>77.573155</v>
      </c>
      <c r="M61" s="664">
        <v>0</v>
      </c>
      <c r="N61" s="665" t="s">
        <v>161</v>
      </c>
      <c r="O61" s="666">
        <v>77.573155</v>
      </c>
      <c r="P61" s="667">
        <v>29.58906</v>
      </c>
      <c r="Q61" s="663">
        <v>6.22790599999993</v>
      </c>
      <c r="R61" s="664">
        <v>0</v>
      </c>
      <c r="S61" s="665" t="s">
        <v>161</v>
      </c>
      <c r="T61" s="666">
        <v>6.22790599999993</v>
      </c>
      <c r="U61" s="667">
        <v>-4.04268800000002</v>
      </c>
      <c r="V61" s="677">
        <v>0.0743177464065752</v>
      </c>
      <c r="W61" s="661" t="s">
        <v>161</v>
      </c>
      <c r="X61" s="661" t="s">
        <v>161</v>
      </c>
      <c r="Y61" s="682" t="s">
        <v>161</v>
      </c>
      <c r="Z61" s="683">
        <v>-0.15824900694314</v>
      </c>
      <c r="AA61" s="663">
        <v>0</v>
      </c>
      <c r="AB61" s="664">
        <v>0</v>
      </c>
      <c r="AC61" s="665" t="s">
        <v>161</v>
      </c>
      <c r="AD61" s="666">
        <v>0</v>
      </c>
      <c r="AE61" s="667">
        <v>0</v>
      </c>
      <c r="AF61" s="663">
        <v>0</v>
      </c>
      <c r="AG61" s="664">
        <v>0</v>
      </c>
      <c r="AH61" s="665" t="s">
        <v>161</v>
      </c>
      <c r="AI61" s="666">
        <v>0</v>
      </c>
      <c r="AJ61" s="667">
        <v>0</v>
      </c>
      <c r="AK61" s="663">
        <v>0</v>
      </c>
      <c r="AL61" s="664">
        <v>0</v>
      </c>
      <c r="AM61" s="661" t="s">
        <v>161</v>
      </c>
      <c r="AN61" s="666">
        <v>0</v>
      </c>
      <c r="AO61" s="667">
        <v>0</v>
      </c>
      <c r="AP61" s="663">
        <v>0</v>
      </c>
      <c r="AQ61" s="664">
        <v>0</v>
      </c>
      <c r="AR61" s="661" t="s">
        <v>161</v>
      </c>
      <c r="AS61" s="666">
        <v>0</v>
      </c>
      <c r="AT61" s="667">
        <v>0</v>
      </c>
      <c r="AU61" s="663">
        <v>6.22790599999993</v>
      </c>
      <c r="AV61" s="664">
        <v>0</v>
      </c>
      <c r="AW61" s="665" t="s">
        <v>161</v>
      </c>
      <c r="AX61" s="666">
        <v>6.22790599999993</v>
      </c>
      <c r="AY61" s="667">
        <v>-4.04268800000002</v>
      </c>
      <c r="AZ61" s="677">
        <v>0.0743177464065752</v>
      </c>
      <c r="BA61" s="661" t="s">
        <v>161</v>
      </c>
      <c r="BB61" s="661" t="s">
        <v>161</v>
      </c>
      <c r="BC61" s="682" t="s">
        <v>161</v>
      </c>
      <c r="BD61" s="683">
        <v>-0.15824900694314</v>
      </c>
      <c r="BE61" s="663">
        <v>0</v>
      </c>
      <c r="BF61" s="664">
        <v>0</v>
      </c>
      <c r="BG61" s="661" t="s">
        <v>161</v>
      </c>
      <c r="BH61" s="664">
        <v>0</v>
      </c>
      <c r="BI61" s="690">
        <v>0</v>
      </c>
      <c r="BJ61" s="663" t="s">
        <v>161</v>
      </c>
      <c r="BK61" s="664" t="s">
        <v>161</v>
      </c>
      <c r="BL61" s="661" t="s">
        <v>161</v>
      </c>
      <c r="BM61" s="690" t="s">
        <v>161</v>
      </c>
      <c r="BN61" s="677">
        <v>0</v>
      </c>
      <c r="BO61" s="661" t="s">
        <v>161</v>
      </c>
      <c r="BP61" s="661" t="s">
        <v>161</v>
      </c>
      <c r="BQ61" s="661" t="s">
        <v>161</v>
      </c>
      <c r="BR61" s="683">
        <v>0</v>
      </c>
      <c r="BS61" s="694" t="s">
        <v>161</v>
      </c>
      <c r="BT61" s="695" t="s">
        <v>161</v>
      </c>
      <c r="BU61" s="661" t="s">
        <v>161</v>
      </c>
      <c r="BV61" s="699" t="s">
        <v>161</v>
      </c>
      <c r="BW61" s="690" t="s">
        <v>161</v>
      </c>
      <c r="BX61" s="694" t="s">
        <v>161</v>
      </c>
      <c r="BY61" s="695" t="s">
        <v>161</v>
      </c>
      <c r="BZ61" s="661" t="s">
        <v>161</v>
      </c>
      <c r="CA61" s="699" t="s">
        <v>161</v>
      </c>
      <c r="CB61" s="690" t="s">
        <v>161</v>
      </c>
      <c r="CC61" s="159"/>
    </row>
    <row r="62" s="164" customFormat="1" outlineLevel="2" spans="1:81">
      <c r="A62" s="674" t="s">
        <v>56</v>
      </c>
      <c r="B62" s="663">
        <v>0.823358999999999</v>
      </c>
      <c r="C62" s="664">
        <v>0</v>
      </c>
      <c r="D62" s="665" t="s">
        <v>161</v>
      </c>
      <c r="E62" s="666">
        <v>0.823358999999999</v>
      </c>
      <c r="F62" s="667">
        <v>0</v>
      </c>
      <c r="G62" s="663">
        <v>0</v>
      </c>
      <c r="H62" s="664">
        <v>0</v>
      </c>
      <c r="I62" s="665" t="s">
        <v>161</v>
      </c>
      <c r="J62" s="666">
        <v>0</v>
      </c>
      <c r="K62" s="667">
        <v>0</v>
      </c>
      <c r="L62" s="663">
        <v>0</v>
      </c>
      <c r="M62" s="664">
        <v>0</v>
      </c>
      <c r="N62" s="665" t="s">
        <v>161</v>
      </c>
      <c r="O62" s="666">
        <v>0</v>
      </c>
      <c r="P62" s="667">
        <v>0</v>
      </c>
      <c r="Q62" s="663">
        <v>0.823358999999999</v>
      </c>
      <c r="R62" s="664">
        <v>0</v>
      </c>
      <c r="S62" s="665" t="s">
        <v>161</v>
      </c>
      <c r="T62" s="666">
        <v>0.823358999999999</v>
      </c>
      <c r="U62" s="667">
        <v>0</v>
      </c>
      <c r="V62" s="677">
        <v>1</v>
      </c>
      <c r="W62" s="661" t="s">
        <v>161</v>
      </c>
      <c r="X62" s="661" t="s">
        <v>161</v>
      </c>
      <c r="Y62" s="682" t="s">
        <v>161</v>
      </c>
      <c r="Z62" s="683" t="s">
        <v>161</v>
      </c>
      <c r="AA62" s="663">
        <v>1.221727</v>
      </c>
      <c r="AB62" s="664">
        <v>0</v>
      </c>
      <c r="AC62" s="665" t="s">
        <v>161</v>
      </c>
      <c r="AD62" s="666">
        <v>1.221727</v>
      </c>
      <c r="AE62" s="667">
        <v>0</v>
      </c>
      <c r="AF62" s="663">
        <v>1.37528</v>
      </c>
      <c r="AG62" s="664">
        <v>0</v>
      </c>
      <c r="AH62" s="665" t="s">
        <v>161</v>
      </c>
      <c r="AI62" s="666">
        <v>1.37528</v>
      </c>
      <c r="AJ62" s="667">
        <v>0</v>
      </c>
      <c r="AK62" s="663">
        <v>0.002174</v>
      </c>
      <c r="AL62" s="664">
        <v>0</v>
      </c>
      <c r="AM62" s="661" t="s">
        <v>161</v>
      </c>
      <c r="AN62" s="666">
        <v>0.002174</v>
      </c>
      <c r="AO62" s="667">
        <v>0</v>
      </c>
      <c r="AP62" s="663">
        <v>0</v>
      </c>
      <c r="AQ62" s="664">
        <v>0</v>
      </c>
      <c r="AR62" s="661" t="s">
        <v>161</v>
      </c>
      <c r="AS62" s="666">
        <v>0</v>
      </c>
      <c r="AT62" s="667">
        <v>0</v>
      </c>
      <c r="AU62" s="663">
        <v>-1.771474</v>
      </c>
      <c r="AV62" s="664">
        <v>0</v>
      </c>
      <c r="AW62" s="665" t="s">
        <v>161</v>
      </c>
      <c r="AX62" s="666">
        <v>-1.771474</v>
      </c>
      <c r="AY62" s="667">
        <v>0</v>
      </c>
      <c r="AZ62" s="677">
        <v>-2.15152078255051</v>
      </c>
      <c r="BA62" s="661" t="s">
        <v>161</v>
      </c>
      <c r="BB62" s="661" t="s">
        <v>161</v>
      </c>
      <c r="BC62" s="682" t="s">
        <v>161</v>
      </c>
      <c r="BD62" s="683" t="s">
        <v>161</v>
      </c>
      <c r="BE62" s="663">
        <v>0</v>
      </c>
      <c r="BF62" s="664">
        <v>0</v>
      </c>
      <c r="BG62" s="661" t="s">
        <v>161</v>
      </c>
      <c r="BH62" s="664">
        <v>0</v>
      </c>
      <c r="BI62" s="690">
        <v>0</v>
      </c>
      <c r="BJ62" s="663" t="s">
        <v>161</v>
      </c>
      <c r="BK62" s="664" t="s">
        <v>161</v>
      </c>
      <c r="BL62" s="661" t="s">
        <v>161</v>
      </c>
      <c r="BM62" s="690" t="s">
        <v>161</v>
      </c>
      <c r="BN62" s="677">
        <v>1.48383269023597</v>
      </c>
      <c r="BO62" s="661" t="s">
        <v>161</v>
      </c>
      <c r="BP62" s="661" t="s">
        <v>161</v>
      </c>
      <c r="BQ62" s="661" t="s">
        <v>161</v>
      </c>
      <c r="BR62" s="683" t="s">
        <v>161</v>
      </c>
      <c r="BS62" s="694">
        <v>0.673930427992505</v>
      </c>
      <c r="BT62" s="695" t="s">
        <v>161</v>
      </c>
      <c r="BU62" s="661" t="s">
        <v>161</v>
      </c>
      <c r="BV62" s="699" t="s">
        <v>161</v>
      </c>
      <c r="BW62" s="690" t="s">
        <v>161</v>
      </c>
      <c r="BX62" s="694">
        <v>-1.44997532181903</v>
      </c>
      <c r="BY62" s="695" t="s">
        <v>161</v>
      </c>
      <c r="BZ62" s="661" t="s">
        <v>161</v>
      </c>
      <c r="CA62" s="699" t="s">
        <v>161</v>
      </c>
      <c r="CB62" s="690" t="s">
        <v>161</v>
      </c>
      <c r="CC62" s="159"/>
    </row>
    <row r="63" s="159" customFormat="1" outlineLevel="2" spans="1:80">
      <c r="A63" s="674" t="s">
        <v>57</v>
      </c>
      <c r="B63" s="663">
        <v>0.0918099999999997</v>
      </c>
      <c r="C63" s="664">
        <v>0</v>
      </c>
      <c r="D63" s="665" t="s">
        <v>161</v>
      </c>
      <c r="E63" s="666">
        <v>0.0918099999999997</v>
      </c>
      <c r="F63" s="667">
        <v>38.478016</v>
      </c>
      <c r="G63" s="663">
        <v>0</v>
      </c>
      <c r="H63" s="664">
        <v>0</v>
      </c>
      <c r="I63" s="665" t="s">
        <v>161</v>
      </c>
      <c r="J63" s="666">
        <v>0</v>
      </c>
      <c r="K63" s="667">
        <v>-9.76996261670138e-15</v>
      </c>
      <c r="L63" s="663">
        <v>0.363192</v>
      </c>
      <c r="M63" s="664">
        <v>0</v>
      </c>
      <c r="N63" s="665" t="s">
        <v>161</v>
      </c>
      <c r="O63" s="666">
        <v>0.363192</v>
      </c>
      <c r="P63" s="667">
        <v>28.185003</v>
      </c>
      <c r="Q63" s="663">
        <v>-0.271382</v>
      </c>
      <c r="R63" s="664">
        <v>0</v>
      </c>
      <c r="S63" s="665" t="s">
        <v>161</v>
      </c>
      <c r="T63" s="666">
        <v>-0.271382</v>
      </c>
      <c r="U63" s="667">
        <v>10.293013</v>
      </c>
      <c r="V63" s="677">
        <v>-2.95590894238102</v>
      </c>
      <c r="W63" s="661" t="s">
        <v>161</v>
      </c>
      <c r="X63" s="661" t="s">
        <v>161</v>
      </c>
      <c r="Y63" s="682" t="s">
        <v>161</v>
      </c>
      <c r="Z63" s="683">
        <v>0.267503735119815</v>
      </c>
      <c r="AA63" s="663">
        <v>0</v>
      </c>
      <c r="AB63" s="664">
        <v>0</v>
      </c>
      <c r="AC63" s="665" t="s">
        <v>161</v>
      </c>
      <c r="AD63" s="666">
        <v>0</v>
      </c>
      <c r="AE63" s="667">
        <v>7.93870199999999</v>
      </c>
      <c r="AF63" s="663">
        <v>1.186203</v>
      </c>
      <c r="AG63" s="664">
        <v>1.679553</v>
      </c>
      <c r="AH63" s="665">
        <v>0.706261130193569</v>
      </c>
      <c r="AI63" s="666">
        <v>-0.49335</v>
      </c>
      <c r="AJ63" s="667">
        <v>18.8374979999999</v>
      </c>
      <c r="AK63" s="663">
        <v>0</v>
      </c>
      <c r="AL63" s="664">
        <v>0</v>
      </c>
      <c r="AM63" s="661" t="s">
        <v>161</v>
      </c>
      <c r="AN63" s="666">
        <v>0</v>
      </c>
      <c r="AO63" s="667">
        <v>0.01608</v>
      </c>
      <c r="AP63" s="663">
        <v>4.230473</v>
      </c>
      <c r="AQ63" s="664">
        <v>0</v>
      </c>
      <c r="AR63" s="661" t="s">
        <v>161</v>
      </c>
      <c r="AS63" s="666">
        <v>4.230473</v>
      </c>
      <c r="AT63" s="667">
        <v>0</v>
      </c>
      <c r="AU63" s="663">
        <v>-5.688058</v>
      </c>
      <c r="AV63" s="664">
        <v>-1.679553</v>
      </c>
      <c r="AW63" s="665">
        <v>-1.38664990030085</v>
      </c>
      <c r="AX63" s="666">
        <v>-4.008505</v>
      </c>
      <c r="AY63" s="667">
        <v>-16.4671069999999</v>
      </c>
      <c r="AZ63" s="677">
        <v>-61.9546672475767</v>
      </c>
      <c r="BA63" s="661" t="s">
        <v>161</v>
      </c>
      <c r="BB63" s="661" t="s">
        <v>161</v>
      </c>
      <c r="BC63" s="682" t="s">
        <v>161</v>
      </c>
      <c r="BD63" s="683">
        <v>-0.427961436473229</v>
      </c>
      <c r="BE63" s="663">
        <v>0</v>
      </c>
      <c r="BF63" s="664">
        <v>0</v>
      </c>
      <c r="BG63" s="661" t="s">
        <v>161</v>
      </c>
      <c r="BH63" s="664">
        <v>0</v>
      </c>
      <c r="BI63" s="690">
        <v>1.5</v>
      </c>
      <c r="BJ63" s="663" t="s">
        <v>161</v>
      </c>
      <c r="BK63" s="664" t="s">
        <v>161</v>
      </c>
      <c r="BL63" s="661" t="s">
        <v>161</v>
      </c>
      <c r="BM63" s="690" t="s">
        <v>161</v>
      </c>
      <c r="BN63" s="677">
        <v>0</v>
      </c>
      <c r="BO63" s="661" t="s">
        <v>161</v>
      </c>
      <c r="BP63" s="661" t="s">
        <v>161</v>
      </c>
      <c r="BQ63" s="661" t="s">
        <v>161</v>
      </c>
      <c r="BR63" s="683">
        <v>0.206317862126779</v>
      </c>
      <c r="BS63" s="694" t="s">
        <v>161</v>
      </c>
      <c r="BT63" s="695" t="s">
        <v>161</v>
      </c>
      <c r="BU63" s="661" t="s">
        <v>161</v>
      </c>
      <c r="BV63" s="699" t="s">
        <v>161</v>
      </c>
      <c r="BW63" s="690">
        <v>4.84689008354263</v>
      </c>
      <c r="BX63" s="694" t="s">
        <v>161</v>
      </c>
      <c r="BY63" s="695" t="s">
        <v>161</v>
      </c>
      <c r="BZ63" s="661" t="s">
        <v>161</v>
      </c>
      <c r="CA63" s="699" t="s">
        <v>161</v>
      </c>
      <c r="CB63" s="690">
        <v>-2.07428204258075</v>
      </c>
    </row>
    <row r="64" s="163" customFormat="1" spans="1:81">
      <c r="A64" s="668" t="s">
        <v>58</v>
      </c>
      <c r="B64" s="669">
        <v>442.48646</v>
      </c>
      <c r="C64" s="670">
        <v>2888.882692</v>
      </c>
      <c r="D64" s="671">
        <v>0.153168718558683</v>
      </c>
      <c r="E64" s="670">
        <v>-2446.396232</v>
      </c>
      <c r="F64" s="672">
        <v>1417.563787</v>
      </c>
      <c r="G64" s="669">
        <v>297.301813</v>
      </c>
      <c r="H64" s="670">
        <v>423.83199289</v>
      </c>
      <c r="I64" s="671">
        <v>0.701461470552934</v>
      </c>
      <c r="J64" s="670">
        <v>-126.53017989</v>
      </c>
      <c r="K64" s="672">
        <v>386.959335</v>
      </c>
      <c r="L64" s="669">
        <v>-449.205578999982</v>
      </c>
      <c r="M64" s="670">
        <v>1555.56252322</v>
      </c>
      <c r="N64" s="671">
        <v>-0.28877372159245</v>
      </c>
      <c r="O64" s="670">
        <v>-2004.76810221998</v>
      </c>
      <c r="P64" s="672">
        <v>375.268074</v>
      </c>
      <c r="Q64" s="669">
        <v>426.052938999981</v>
      </c>
      <c r="R64" s="670">
        <v>722.33907589</v>
      </c>
      <c r="S64" s="671">
        <v>0.589824022014921</v>
      </c>
      <c r="T64" s="670">
        <v>-296.286136890019</v>
      </c>
      <c r="U64" s="672">
        <v>491.291843</v>
      </c>
      <c r="V64" s="678">
        <v>0.96286096302242</v>
      </c>
      <c r="W64" s="679">
        <v>0.250040985703687</v>
      </c>
      <c r="X64" s="679">
        <v>3.85081253904297</v>
      </c>
      <c r="Y64" s="671">
        <v>0.712819977318734</v>
      </c>
      <c r="Z64" s="684">
        <v>0.346574769689712</v>
      </c>
      <c r="AA64" s="669">
        <v>464.344163</v>
      </c>
      <c r="AB64" s="670">
        <v>607.33813879</v>
      </c>
      <c r="AC64" s="671">
        <v>0.764556238679679</v>
      </c>
      <c r="AD64" s="670">
        <v>-142.99397579</v>
      </c>
      <c r="AE64" s="672">
        <v>485.735566999999</v>
      </c>
      <c r="AF64" s="669">
        <v>112.754129</v>
      </c>
      <c r="AG64" s="670">
        <v>105.62907706</v>
      </c>
      <c r="AH64" s="671">
        <v>1.06745350937747</v>
      </c>
      <c r="AI64" s="670">
        <v>7.12505193999981</v>
      </c>
      <c r="AJ64" s="672">
        <v>160.905083</v>
      </c>
      <c r="AK64" s="669">
        <v>1.745001</v>
      </c>
      <c r="AL64" s="670">
        <v>0.08</v>
      </c>
      <c r="AM64" s="679">
        <v>21.8125125</v>
      </c>
      <c r="AN64" s="670">
        <v>1.665001</v>
      </c>
      <c r="AO64" s="672">
        <v>5.212173</v>
      </c>
      <c r="AP64" s="669">
        <v>13.890109</v>
      </c>
      <c r="AQ64" s="670">
        <v>0</v>
      </c>
      <c r="AR64" s="679" t="s">
        <v>161</v>
      </c>
      <c r="AS64" s="670">
        <v>13.890109</v>
      </c>
      <c r="AT64" s="672">
        <v>0</v>
      </c>
      <c r="AU64" s="669">
        <v>5.14682599998197</v>
      </c>
      <c r="AV64" s="670">
        <v>196.60096004</v>
      </c>
      <c r="AW64" s="671">
        <v>0.0261790481538584</v>
      </c>
      <c r="AX64" s="670">
        <v>-191.454134040018</v>
      </c>
      <c r="AY64" s="672">
        <v>13.9079010000009</v>
      </c>
      <c r="AZ64" s="678">
        <v>0.0116316011115503</v>
      </c>
      <c r="BA64" s="679">
        <v>0.0680543244571455</v>
      </c>
      <c r="BB64" s="679">
        <v>0.170916414266589</v>
      </c>
      <c r="BC64" s="671">
        <v>-0.0564227233455952</v>
      </c>
      <c r="BD64" s="684">
        <v>0.00981112887303242</v>
      </c>
      <c r="BE64" s="669">
        <v>139.666666666667</v>
      </c>
      <c r="BF64" s="670">
        <v>143</v>
      </c>
      <c r="BG64" s="679">
        <v>0.976689976689977</v>
      </c>
      <c r="BH64" s="670">
        <v>-3.33333333333334</v>
      </c>
      <c r="BI64" s="691">
        <v>132.24999999</v>
      </c>
      <c r="BJ64" s="669">
        <v>3.16816081145584</v>
      </c>
      <c r="BK64" s="670">
        <v>20.2019768671329</v>
      </c>
      <c r="BL64" s="679">
        <v>0.156824296567243</v>
      </c>
      <c r="BM64" s="691">
        <v>-17.0338160556771</v>
      </c>
      <c r="BN64" s="678">
        <v>1.04939745048922</v>
      </c>
      <c r="BO64" s="679">
        <v>0.210232883623784</v>
      </c>
      <c r="BP64" s="679">
        <v>4.99159518911008</v>
      </c>
      <c r="BQ64" s="679">
        <v>0.839164566865435</v>
      </c>
      <c r="BR64" s="684">
        <v>0.342655174641534</v>
      </c>
      <c r="BS64" s="696">
        <v>0.952927796359529</v>
      </c>
      <c r="BT64" s="697">
        <v>4.75662980387749</v>
      </c>
      <c r="BU64" s="679">
        <v>0.200336758513922</v>
      </c>
      <c r="BV64" s="679">
        <v>-3.80370200751797</v>
      </c>
      <c r="BW64" s="691">
        <v>2.91838581176001</v>
      </c>
      <c r="BX64" s="696">
        <v>0.0110840760153627</v>
      </c>
      <c r="BY64" s="697">
        <v>0.323709227995607</v>
      </c>
      <c r="BZ64" s="679">
        <v>0.0342408404109911</v>
      </c>
      <c r="CA64" s="679">
        <v>-0.312625151980245</v>
      </c>
      <c r="CB64" s="691">
        <v>0.0286326593004067</v>
      </c>
      <c r="CC64" s="159"/>
    </row>
    <row r="65" s="164" customFormat="1" outlineLevel="2" spans="1:81">
      <c r="A65" s="674" t="s">
        <v>59</v>
      </c>
      <c r="B65" s="663">
        <v>411.645274</v>
      </c>
      <c r="C65" s="664">
        <v>801.3904</v>
      </c>
      <c r="D65" s="665">
        <v>0.513663844737845</v>
      </c>
      <c r="E65" s="666">
        <v>-389.745126</v>
      </c>
      <c r="F65" s="667">
        <v>0</v>
      </c>
      <c r="G65" s="663">
        <v>252.733788</v>
      </c>
      <c r="H65" s="664">
        <v>560.97328</v>
      </c>
      <c r="I65" s="665">
        <v>0.450527319233457</v>
      </c>
      <c r="J65" s="666">
        <v>-308.239492</v>
      </c>
      <c r="K65" s="667">
        <v>0</v>
      </c>
      <c r="L65" s="663">
        <v>0</v>
      </c>
      <c r="M65" s="664">
        <v>0</v>
      </c>
      <c r="N65" s="665" t="s">
        <v>161</v>
      </c>
      <c r="O65" s="666">
        <v>0</v>
      </c>
      <c r="P65" s="667">
        <v>0</v>
      </c>
      <c r="Q65" s="663">
        <v>158.911486</v>
      </c>
      <c r="R65" s="664">
        <v>240.41712</v>
      </c>
      <c r="S65" s="665">
        <v>0.660982404248083</v>
      </c>
      <c r="T65" s="666">
        <v>-81.5056340000002</v>
      </c>
      <c r="U65" s="667">
        <v>0</v>
      </c>
      <c r="V65" s="677">
        <v>0.386039864993082</v>
      </c>
      <c r="W65" s="661">
        <v>0.3</v>
      </c>
      <c r="X65" s="661">
        <v>1.28679954997694</v>
      </c>
      <c r="Y65" s="682">
        <v>0.0860398649930815</v>
      </c>
      <c r="Z65" s="683" t="s">
        <v>161</v>
      </c>
      <c r="AA65" s="663">
        <v>132.378767</v>
      </c>
      <c r="AB65" s="664">
        <v>105.23818184</v>
      </c>
      <c r="AC65" s="665">
        <v>1.25789675083197</v>
      </c>
      <c r="AD65" s="666">
        <v>27.1405851599996</v>
      </c>
      <c r="AE65" s="667">
        <v>0</v>
      </c>
      <c r="AF65" s="663">
        <v>41.4673109999998</v>
      </c>
      <c r="AG65" s="664">
        <v>102.18181816</v>
      </c>
      <c r="AH65" s="665">
        <v>0.405818879979889</v>
      </c>
      <c r="AI65" s="666">
        <v>-60.7145071600002</v>
      </c>
      <c r="AJ65" s="667">
        <v>0</v>
      </c>
      <c r="AK65" s="663">
        <v>0.304113</v>
      </c>
      <c r="AL65" s="664">
        <v>0</v>
      </c>
      <c r="AM65" s="661" t="s">
        <v>161</v>
      </c>
      <c r="AN65" s="666">
        <v>0.304113</v>
      </c>
      <c r="AO65" s="667">
        <v>0</v>
      </c>
      <c r="AP65" s="663">
        <v>0.005</v>
      </c>
      <c r="AQ65" s="664">
        <v>0</v>
      </c>
      <c r="AR65" s="661" t="s">
        <v>161</v>
      </c>
      <c r="AS65" s="666">
        <v>0.005</v>
      </c>
      <c r="AT65" s="667">
        <v>0</v>
      </c>
      <c r="AU65" s="663">
        <v>-14.6354789999996</v>
      </c>
      <c r="AV65" s="664">
        <v>32.9971200000001</v>
      </c>
      <c r="AW65" s="665">
        <v>-0.44353807241358</v>
      </c>
      <c r="AX65" s="666">
        <v>-47.6325989999997</v>
      </c>
      <c r="AY65" s="667">
        <v>0</v>
      </c>
      <c r="AZ65" s="677">
        <v>-0.035553618429249</v>
      </c>
      <c r="BA65" s="661">
        <v>0.0411748381313279</v>
      </c>
      <c r="BB65" s="661">
        <v>-0.863479251960872</v>
      </c>
      <c r="BC65" s="682">
        <v>-0.0767284565605769</v>
      </c>
      <c r="BD65" s="683" t="s">
        <v>161</v>
      </c>
      <c r="BE65" s="663">
        <v>34.4444444444444</v>
      </c>
      <c r="BF65" s="664">
        <v>23.1111111111111</v>
      </c>
      <c r="BG65" s="661">
        <v>1.49038461538462</v>
      </c>
      <c r="BH65" s="664">
        <v>11.3333333333333</v>
      </c>
      <c r="BI65" s="690">
        <v>0</v>
      </c>
      <c r="BJ65" s="663">
        <v>11.9509918258065</v>
      </c>
      <c r="BK65" s="664">
        <v>34.6755461538462</v>
      </c>
      <c r="BL65" s="661">
        <v>0.344651870017651</v>
      </c>
      <c r="BM65" s="690">
        <v>-22.7245543280397</v>
      </c>
      <c r="BN65" s="677">
        <v>0.321584566521708</v>
      </c>
      <c r="BO65" s="661">
        <v>0.131319494019394</v>
      </c>
      <c r="BP65" s="661">
        <v>2.44887150169962</v>
      </c>
      <c r="BQ65" s="661">
        <v>0.190265072502314</v>
      </c>
      <c r="BR65" s="683" t="s">
        <v>161</v>
      </c>
      <c r="BS65" s="694">
        <v>3.1096019650946</v>
      </c>
      <c r="BT65" s="695">
        <v>7.61501563394931</v>
      </c>
      <c r="BU65" s="661">
        <v>0.408351356657937</v>
      </c>
      <c r="BV65" s="699">
        <v>-4.50541366885471</v>
      </c>
      <c r="BW65" s="690" t="s">
        <v>161</v>
      </c>
      <c r="BX65" s="694">
        <v>-0.110557601733816</v>
      </c>
      <c r="BY65" s="695">
        <v>0.313547036095394</v>
      </c>
      <c r="BZ65" s="661">
        <v>-0.352602923984203</v>
      </c>
      <c r="CA65" s="699">
        <v>-0.42410463782921</v>
      </c>
      <c r="CB65" s="690" t="s">
        <v>161</v>
      </c>
      <c r="CC65" s="159"/>
    </row>
    <row r="66" s="164" customFormat="1" outlineLevel="2" spans="1:81">
      <c r="A66" s="674" t="s">
        <v>60</v>
      </c>
      <c r="B66" s="663">
        <v>254.251783</v>
      </c>
      <c r="C66" s="664">
        <v>140.95224</v>
      </c>
      <c r="D66" s="665">
        <v>1.80381512915296</v>
      </c>
      <c r="E66" s="666">
        <v>113.299543</v>
      </c>
      <c r="F66" s="667">
        <v>0</v>
      </c>
      <c r="G66" s="663">
        <v>0</v>
      </c>
      <c r="H66" s="664">
        <v>0</v>
      </c>
      <c r="I66" s="665" t="s">
        <v>161</v>
      </c>
      <c r="J66" s="666">
        <v>0</v>
      </c>
      <c r="K66" s="667">
        <v>0</v>
      </c>
      <c r="L66" s="663">
        <v>190.529871</v>
      </c>
      <c r="M66" s="664">
        <v>98.666568</v>
      </c>
      <c r="N66" s="665">
        <v>1.93104792091278</v>
      </c>
      <c r="O66" s="666">
        <v>91.8633029999997</v>
      </c>
      <c r="P66" s="667">
        <v>0</v>
      </c>
      <c r="Q66" s="663">
        <v>63.7219119999998</v>
      </c>
      <c r="R66" s="664">
        <v>42.285672</v>
      </c>
      <c r="S66" s="665">
        <v>1.50693861504672</v>
      </c>
      <c r="T66" s="666">
        <v>21.4362399999998</v>
      </c>
      <c r="U66" s="667">
        <v>0</v>
      </c>
      <c r="V66" s="677">
        <v>0.250625231603587</v>
      </c>
      <c r="W66" s="661">
        <v>0.3</v>
      </c>
      <c r="X66" s="661">
        <v>0.835417438678623</v>
      </c>
      <c r="Y66" s="682">
        <v>-0.0493747683964131</v>
      </c>
      <c r="Z66" s="683" t="s">
        <v>161</v>
      </c>
      <c r="AA66" s="663">
        <v>12.755781</v>
      </c>
      <c r="AB66" s="664">
        <v>13.612</v>
      </c>
      <c r="AC66" s="665">
        <v>0.937098222156919</v>
      </c>
      <c r="AD66" s="666">
        <v>-0.856219000000019</v>
      </c>
      <c r="AE66" s="667">
        <v>0</v>
      </c>
      <c r="AF66" s="663">
        <v>2.323952</v>
      </c>
      <c r="AG66" s="664">
        <v>0.51194</v>
      </c>
      <c r="AH66" s="665">
        <v>4.53950072274094</v>
      </c>
      <c r="AI66" s="666">
        <v>1.812012</v>
      </c>
      <c r="AJ66" s="667">
        <v>0</v>
      </c>
      <c r="AK66" s="663">
        <v>0.5049</v>
      </c>
      <c r="AL66" s="664">
        <v>0</v>
      </c>
      <c r="AM66" s="661" t="s">
        <v>161</v>
      </c>
      <c r="AN66" s="666">
        <v>0.5049</v>
      </c>
      <c r="AO66" s="667">
        <v>0</v>
      </c>
      <c r="AP66" s="663">
        <v>0.005</v>
      </c>
      <c r="AQ66" s="664">
        <v>0</v>
      </c>
      <c r="AR66" s="661" t="s">
        <v>161</v>
      </c>
      <c r="AS66" s="666">
        <v>0.005</v>
      </c>
      <c r="AT66" s="667">
        <v>0</v>
      </c>
      <c r="AU66" s="663">
        <v>49.1420789999998</v>
      </c>
      <c r="AV66" s="664">
        <v>28.161732</v>
      </c>
      <c r="AW66" s="665">
        <v>1.74499491011419</v>
      </c>
      <c r="AX66" s="666">
        <v>20.9803469999998</v>
      </c>
      <c r="AY66" s="667">
        <v>0</v>
      </c>
      <c r="AZ66" s="677">
        <v>0.193281157835577</v>
      </c>
      <c r="BA66" s="661">
        <v>0.199796271417893</v>
      </c>
      <c r="BB66" s="661">
        <v>0.967391215381148</v>
      </c>
      <c r="BC66" s="682">
        <v>-0.00651511358231585</v>
      </c>
      <c r="BD66" s="683" t="s">
        <v>161</v>
      </c>
      <c r="BE66" s="663">
        <v>5.22222222222222</v>
      </c>
      <c r="BF66" s="664">
        <v>3.11111111111111</v>
      </c>
      <c r="BG66" s="661">
        <v>1.67857142857143</v>
      </c>
      <c r="BH66" s="664">
        <v>2.11111111111111</v>
      </c>
      <c r="BI66" s="690">
        <v>0</v>
      </c>
      <c r="BJ66" s="663">
        <v>48.6865116382978</v>
      </c>
      <c r="BK66" s="664">
        <v>45.3060771428571</v>
      </c>
      <c r="BL66" s="661">
        <v>1.07461326843155</v>
      </c>
      <c r="BM66" s="690">
        <v>3.38043449544071</v>
      </c>
      <c r="BN66" s="677">
        <v>0.0501698782580416</v>
      </c>
      <c r="BO66" s="661">
        <v>0.0965717181933398</v>
      </c>
      <c r="BP66" s="661">
        <v>0.51950901564783</v>
      </c>
      <c r="BQ66" s="661">
        <v>-0.0464018399352982</v>
      </c>
      <c r="BR66" s="683" t="s">
        <v>161</v>
      </c>
      <c r="BS66" s="694">
        <v>19.9322787840274</v>
      </c>
      <c r="BT66" s="695">
        <v>10.3549985307082</v>
      </c>
      <c r="BU66" s="661">
        <v>1.92489440968218</v>
      </c>
      <c r="BV66" s="699">
        <v>9.57728025331921</v>
      </c>
      <c r="BW66" s="690" t="s">
        <v>161</v>
      </c>
      <c r="BX66" s="694">
        <v>3.85253392167833</v>
      </c>
      <c r="BY66" s="695">
        <v>2.06889009697326</v>
      </c>
      <c r="BZ66" s="661">
        <v>1.86212594246282</v>
      </c>
      <c r="CA66" s="699">
        <v>1.78364382470507</v>
      </c>
      <c r="CB66" s="690" t="s">
        <v>161</v>
      </c>
      <c r="CC66" s="159"/>
    </row>
    <row r="67" s="164" customFormat="1" outlineLevel="2" spans="1:81">
      <c r="A67" s="674" t="s">
        <v>61</v>
      </c>
      <c r="B67" s="663">
        <v>382.741244</v>
      </c>
      <c r="C67" s="664">
        <v>0</v>
      </c>
      <c r="D67" s="665" t="s">
        <v>161</v>
      </c>
      <c r="E67" s="666">
        <v>382.741244</v>
      </c>
      <c r="F67" s="667">
        <v>0</v>
      </c>
      <c r="G67" s="663">
        <v>8.88178419700125e-16</v>
      </c>
      <c r="H67" s="664">
        <v>0</v>
      </c>
      <c r="I67" s="665" t="s">
        <v>161</v>
      </c>
      <c r="J67" s="666">
        <v>8.88178419700125e-16</v>
      </c>
      <c r="K67" s="667">
        <v>0</v>
      </c>
      <c r="L67" s="663">
        <v>325.40552</v>
      </c>
      <c r="M67" s="664">
        <v>0</v>
      </c>
      <c r="N67" s="665" t="s">
        <v>161</v>
      </c>
      <c r="O67" s="666">
        <v>325.40552</v>
      </c>
      <c r="P67" s="667">
        <v>0</v>
      </c>
      <c r="Q67" s="663">
        <v>57.3357239999999</v>
      </c>
      <c r="R67" s="664">
        <v>0</v>
      </c>
      <c r="S67" s="665" t="s">
        <v>161</v>
      </c>
      <c r="T67" s="666">
        <v>57.3357239999999</v>
      </c>
      <c r="U67" s="667">
        <v>0</v>
      </c>
      <c r="V67" s="677">
        <v>0.149802836508521</v>
      </c>
      <c r="W67" s="661" t="s">
        <v>161</v>
      </c>
      <c r="X67" s="661" t="s">
        <v>161</v>
      </c>
      <c r="Y67" s="682" t="s">
        <v>161</v>
      </c>
      <c r="Z67" s="683" t="s">
        <v>161</v>
      </c>
      <c r="AA67" s="663">
        <v>66.653569</v>
      </c>
      <c r="AB67" s="702">
        <v>0</v>
      </c>
      <c r="AC67" s="665" t="s">
        <v>161</v>
      </c>
      <c r="AD67" s="666">
        <v>66.653569</v>
      </c>
      <c r="AE67" s="667">
        <v>0</v>
      </c>
      <c r="AF67" s="663">
        <v>111.7358815</v>
      </c>
      <c r="AG67" s="702">
        <v>0</v>
      </c>
      <c r="AH67" s="665" t="s">
        <v>161</v>
      </c>
      <c r="AI67" s="666">
        <v>111.7358815</v>
      </c>
      <c r="AJ67" s="667">
        <v>0</v>
      </c>
      <c r="AK67" s="663">
        <v>0.00479999999999999</v>
      </c>
      <c r="AL67" s="664">
        <v>0</v>
      </c>
      <c r="AM67" s="661" t="s">
        <v>161</v>
      </c>
      <c r="AN67" s="666">
        <v>0.00479999999999999</v>
      </c>
      <c r="AO67" s="667">
        <v>0</v>
      </c>
      <c r="AP67" s="663">
        <v>0.000604</v>
      </c>
      <c r="AQ67" s="664">
        <v>0</v>
      </c>
      <c r="AR67" s="661" t="s">
        <v>161</v>
      </c>
      <c r="AS67" s="666">
        <v>0.000604</v>
      </c>
      <c r="AT67" s="667">
        <v>0</v>
      </c>
      <c r="AU67" s="252">
        <v>-121.0495305</v>
      </c>
      <c r="AV67" s="702">
        <v>0</v>
      </c>
      <c r="AW67" s="665" t="s">
        <v>161</v>
      </c>
      <c r="AX67" s="666">
        <v>-121.0495305</v>
      </c>
      <c r="AY67" s="667">
        <v>0</v>
      </c>
      <c r="AZ67" s="677">
        <v>-0.316269888332181</v>
      </c>
      <c r="BA67" s="661" t="s">
        <v>161</v>
      </c>
      <c r="BB67" s="661" t="s">
        <v>161</v>
      </c>
      <c r="BC67" s="682" t="s">
        <v>161</v>
      </c>
      <c r="BD67" s="683" t="s">
        <v>161</v>
      </c>
      <c r="BE67" s="663">
        <v>21.7777777777778</v>
      </c>
      <c r="BF67" s="664">
        <v>0</v>
      </c>
      <c r="BG67" s="661" t="s">
        <v>161</v>
      </c>
      <c r="BH67" s="664">
        <v>21.7777777777778</v>
      </c>
      <c r="BI67" s="690">
        <v>0</v>
      </c>
      <c r="BJ67" s="663">
        <v>17.5748530408163</v>
      </c>
      <c r="BK67" s="664" t="s">
        <v>161</v>
      </c>
      <c r="BL67" s="661" t="s">
        <v>161</v>
      </c>
      <c r="BM67" s="690" t="s">
        <v>161</v>
      </c>
      <c r="BN67" s="677">
        <v>0.174147861106915</v>
      </c>
      <c r="BO67" s="661" t="s">
        <v>161</v>
      </c>
      <c r="BP67" s="661" t="s">
        <v>161</v>
      </c>
      <c r="BQ67" s="661" t="s">
        <v>161</v>
      </c>
      <c r="BR67" s="683" t="s">
        <v>161</v>
      </c>
      <c r="BS67" s="694">
        <v>5.74224681051963</v>
      </c>
      <c r="BT67" s="695" t="s">
        <v>161</v>
      </c>
      <c r="BU67" s="661" t="s">
        <v>161</v>
      </c>
      <c r="BV67" s="699" t="s">
        <v>161</v>
      </c>
      <c r="BW67" s="690" t="s">
        <v>161</v>
      </c>
      <c r="BX67" s="694">
        <v>-1.81609975753886</v>
      </c>
      <c r="BY67" s="695" t="s">
        <v>161</v>
      </c>
      <c r="BZ67" s="661" t="s">
        <v>161</v>
      </c>
      <c r="CA67" s="699" t="s">
        <v>161</v>
      </c>
      <c r="CB67" s="690" t="s">
        <v>161</v>
      </c>
      <c r="CC67" s="159"/>
    </row>
    <row r="68" s="164" customFormat="1" outlineLevel="2" spans="1:81">
      <c r="A68" s="674" t="s">
        <v>62</v>
      </c>
      <c r="B68" s="663">
        <v>570.99101409</v>
      </c>
      <c r="C68" s="664">
        <v>1860</v>
      </c>
      <c r="D68" s="665">
        <v>0.306984416177419</v>
      </c>
      <c r="E68" s="666">
        <v>-1289.00898591</v>
      </c>
      <c r="F68" s="667">
        <v>0</v>
      </c>
      <c r="G68" s="663">
        <v>0.433229999999999</v>
      </c>
      <c r="H68" s="664">
        <v>0</v>
      </c>
      <c r="I68" s="665" t="s">
        <v>161</v>
      </c>
      <c r="J68" s="666">
        <v>0.433229999999999</v>
      </c>
      <c r="K68" s="667">
        <v>0</v>
      </c>
      <c r="L68" s="663">
        <v>507.4159940495</v>
      </c>
      <c r="M68" s="664">
        <v>1534.5</v>
      </c>
      <c r="N68" s="665">
        <v>0.330671876213425</v>
      </c>
      <c r="O68" s="666">
        <v>-1027.0840059505</v>
      </c>
      <c r="P68" s="667">
        <v>0</v>
      </c>
      <c r="Q68" s="252">
        <v>63.5750200404998</v>
      </c>
      <c r="R68" s="664">
        <v>325.5</v>
      </c>
      <c r="S68" s="665">
        <v>0.195314961721966</v>
      </c>
      <c r="T68" s="666">
        <v>-261.9249799595</v>
      </c>
      <c r="U68" s="667">
        <v>0</v>
      </c>
      <c r="V68" s="677">
        <v>0.111341542111342</v>
      </c>
      <c r="W68" s="661">
        <v>0.175</v>
      </c>
      <c r="X68" s="661">
        <v>0.636237383493385</v>
      </c>
      <c r="Y68" s="682">
        <v>-0.0636584578886576</v>
      </c>
      <c r="Z68" s="683" t="s">
        <v>161</v>
      </c>
      <c r="AA68" s="663">
        <v>64.9964179999999</v>
      </c>
      <c r="AB68" s="664">
        <v>191.1379</v>
      </c>
      <c r="AC68" s="665">
        <v>0.340049869753722</v>
      </c>
      <c r="AD68" s="666">
        <v>-126.141482</v>
      </c>
      <c r="AE68" s="667">
        <v>0</v>
      </c>
      <c r="AF68" s="663">
        <v>58.2208389799999</v>
      </c>
      <c r="AG68" s="664">
        <v>109.12</v>
      </c>
      <c r="AH68" s="665">
        <v>0.533548744318181</v>
      </c>
      <c r="AI68" s="666">
        <v>-50.8991610200001</v>
      </c>
      <c r="AJ68" s="667">
        <v>0</v>
      </c>
      <c r="AK68" s="663">
        <v>0.0289</v>
      </c>
      <c r="AL68" s="664">
        <v>0</v>
      </c>
      <c r="AM68" s="661" t="s">
        <v>161</v>
      </c>
      <c r="AN68" s="666">
        <v>0.0289</v>
      </c>
      <c r="AO68" s="667">
        <v>0</v>
      </c>
      <c r="AP68" s="663">
        <v>0.108721</v>
      </c>
      <c r="AQ68" s="664">
        <v>0</v>
      </c>
      <c r="AR68" s="661" t="s">
        <v>161</v>
      </c>
      <c r="AS68" s="666">
        <v>0.108721</v>
      </c>
      <c r="AT68" s="667">
        <v>0</v>
      </c>
      <c r="AU68" s="252">
        <v>-60.1552879395</v>
      </c>
      <c r="AV68" s="664">
        <v>25.2420999999998</v>
      </c>
      <c r="AW68" s="665">
        <v>-2.38313325513727</v>
      </c>
      <c r="AX68" s="666">
        <v>-85.3973879394999</v>
      </c>
      <c r="AY68" s="667">
        <v>0</v>
      </c>
      <c r="AZ68" s="677">
        <v>-0.105352424915777</v>
      </c>
      <c r="BA68" s="661">
        <v>0.0135710215053763</v>
      </c>
      <c r="BB68" s="661">
        <v>-7.76304310431168</v>
      </c>
      <c r="BC68" s="682">
        <v>-0.118923446421153</v>
      </c>
      <c r="BD68" s="683" t="s">
        <v>161</v>
      </c>
      <c r="BE68" s="663">
        <v>16.6666666666667</v>
      </c>
      <c r="BF68" s="664">
        <v>35</v>
      </c>
      <c r="BG68" s="661">
        <v>0.476190476190476</v>
      </c>
      <c r="BH68" s="664">
        <v>-18.3333333333333</v>
      </c>
      <c r="BI68" s="690">
        <v>0</v>
      </c>
      <c r="BJ68" s="663">
        <v>34.2594608453999</v>
      </c>
      <c r="BK68" s="664">
        <v>53.1428571428571</v>
      </c>
      <c r="BL68" s="661">
        <v>0.64466727397258</v>
      </c>
      <c r="BM68" s="690">
        <v>-18.8833962974572</v>
      </c>
      <c r="BN68" s="677">
        <v>0.113830894700832</v>
      </c>
      <c r="BO68" s="661">
        <v>0.102762311827957</v>
      </c>
      <c r="BP68" s="661">
        <v>1.10771052807186</v>
      </c>
      <c r="BQ68" s="661">
        <v>0.0110685828728748</v>
      </c>
      <c r="BR68" s="683" t="s">
        <v>161</v>
      </c>
      <c r="BS68" s="694">
        <v>8.78496125878814</v>
      </c>
      <c r="BT68" s="695">
        <v>9.73119407506308</v>
      </c>
      <c r="BU68" s="661">
        <v>0.902762928272109</v>
      </c>
      <c r="BV68" s="699">
        <v>-0.946232816274936</v>
      </c>
      <c r="BW68" s="690" t="s">
        <v>161</v>
      </c>
      <c r="BX68" s="694">
        <v>-0.925516971404487</v>
      </c>
      <c r="BY68" s="695">
        <v>0.132062244065671</v>
      </c>
      <c r="BZ68" s="661">
        <v>-7.00818752515104</v>
      </c>
      <c r="CA68" s="699">
        <v>-1.05757921547016</v>
      </c>
      <c r="CB68" s="690" t="s">
        <v>161</v>
      </c>
      <c r="CC68" s="159"/>
    </row>
    <row r="69" s="164" customFormat="1" outlineLevel="2" spans="1:81">
      <c r="A69" s="674" t="s">
        <v>167</v>
      </c>
      <c r="B69" s="663">
        <v>0</v>
      </c>
      <c r="C69" s="664">
        <v>0</v>
      </c>
      <c r="D69" s="665" t="s">
        <v>161</v>
      </c>
      <c r="E69" s="666">
        <v>0</v>
      </c>
      <c r="F69" s="667">
        <v>0</v>
      </c>
      <c r="G69" s="663">
        <v>0</v>
      </c>
      <c r="H69" s="664">
        <v>0</v>
      </c>
      <c r="I69" s="665" t="s">
        <v>161</v>
      </c>
      <c r="J69" s="666">
        <v>0</v>
      </c>
      <c r="K69" s="667">
        <v>0</v>
      </c>
      <c r="L69" s="663">
        <v>0</v>
      </c>
      <c r="M69" s="664">
        <v>0</v>
      </c>
      <c r="N69" s="665" t="s">
        <v>161</v>
      </c>
      <c r="O69" s="666">
        <v>0</v>
      </c>
      <c r="P69" s="667">
        <v>0</v>
      </c>
      <c r="Q69" s="663">
        <v>0</v>
      </c>
      <c r="R69" s="664">
        <v>0</v>
      </c>
      <c r="S69" s="665" t="s">
        <v>161</v>
      </c>
      <c r="T69" s="666">
        <v>0</v>
      </c>
      <c r="U69" s="667">
        <v>0</v>
      </c>
      <c r="V69" s="677" t="s">
        <v>161</v>
      </c>
      <c r="W69" s="661" t="s">
        <v>161</v>
      </c>
      <c r="X69" s="661" t="s">
        <v>161</v>
      </c>
      <c r="Y69" s="682" t="s">
        <v>161</v>
      </c>
      <c r="Z69" s="683" t="s">
        <v>161</v>
      </c>
      <c r="AA69" s="663">
        <v>0.2</v>
      </c>
      <c r="AB69" s="664">
        <v>0</v>
      </c>
      <c r="AC69" s="665" t="s">
        <v>161</v>
      </c>
      <c r="AD69" s="666">
        <v>0.2</v>
      </c>
      <c r="AE69" s="667">
        <v>0</v>
      </c>
      <c r="AF69" s="663">
        <v>0.07</v>
      </c>
      <c r="AG69" s="664">
        <v>0</v>
      </c>
      <c r="AH69" s="665" t="s">
        <v>161</v>
      </c>
      <c r="AI69" s="666">
        <v>0.07</v>
      </c>
      <c r="AJ69" s="667">
        <v>0</v>
      </c>
      <c r="AK69" s="663">
        <v>0</v>
      </c>
      <c r="AL69" s="664">
        <v>0</v>
      </c>
      <c r="AM69" s="661" t="s">
        <v>161</v>
      </c>
      <c r="AN69" s="666">
        <v>0</v>
      </c>
      <c r="AO69" s="667">
        <v>0</v>
      </c>
      <c r="AP69" s="663">
        <v>0</v>
      </c>
      <c r="AQ69" s="664">
        <v>0</v>
      </c>
      <c r="AR69" s="661" t="s">
        <v>161</v>
      </c>
      <c r="AS69" s="666">
        <v>0</v>
      </c>
      <c r="AT69" s="667">
        <v>0</v>
      </c>
      <c r="AU69" s="663">
        <v>-0.27</v>
      </c>
      <c r="AV69" s="664">
        <v>0</v>
      </c>
      <c r="AW69" s="665" t="s">
        <v>161</v>
      </c>
      <c r="AX69" s="666">
        <v>-0.27</v>
      </c>
      <c r="AY69" s="667">
        <v>0</v>
      </c>
      <c r="AZ69" s="677" t="s">
        <v>161</v>
      </c>
      <c r="BA69" s="661" t="s">
        <v>161</v>
      </c>
      <c r="BB69" s="661" t="s">
        <v>161</v>
      </c>
      <c r="BC69" s="682" t="s">
        <v>161</v>
      </c>
      <c r="BD69" s="683" t="s">
        <v>161</v>
      </c>
      <c r="BE69" s="663">
        <v>0</v>
      </c>
      <c r="BF69" s="664">
        <v>0</v>
      </c>
      <c r="BG69" s="661" t="s">
        <v>161</v>
      </c>
      <c r="BH69" s="664">
        <v>0</v>
      </c>
      <c r="BI69" s="690">
        <v>0</v>
      </c>
      <c r="BJ69" s="663" t="s">
        <v>161</v>
      </c>
      <c r="BK69" s="664" t="s">
        <v>161</v>
      </c>
      <c r="BL69" s="661" t="s">
        <v>161</v>
      </c>
      <c r="BM69" s="690" t="s">
        <v>161</v>
      </c>
      <c r="BN69" s="677" t="s">
        <v>161</v>
      </c>
      <c r="BO69" s="661" t="s">
        <v>161</v>
      </c>
      <c r="BP69" s="661" t="s">
        <v>161</v>
      </c>
      <c r="BQ69" s="661" t="s">
        <v>161</v>
      </c>
      <c r="BR69" s="683" t="s">
        <v>161</v>
      </c>
      <c r="BS69" s="694">
        <v>0</v>
      </c>
      <c r="BT69" s="695" t="s">
        <v>161</v>
      </c>
      <c r="BU69" s="661" t="s">
        <v>161</v>
      </c>
      <c r="BV69" s="699" t="s">
        <v>161</v>
      </c>
      <c r="BW69" s="690" t="s">
        <v>161</v>
      </c>
      <c r="BX69" s="694">
        <v>-1.35</v>
      </c>
      <c r="BY69" s="695" t="s">
        <v>161</v>
      </c>
      <c r="BZ69" s="661" t="s">
        <v>161</v>
      </c>
      <c r="CA69" s="699" t="s">
        <v>161</v>
      </c>
      <c r="CB69" s="690" t="s">
        <v>161</v>
      </c>
      <c r="CC69" s="159"/>
    </row>
    <row r="70" s="164" customFormat="1" outlineLevel="2" spans="1:81">
      <c r="A70" s="674" t="s">
        <v>63</v>
      </c>
      <c r="B70" s="663">
        <v>201.778572</v>
      </c>
      <c r="C70" s="664">
        <v>239.84</v>
      </c>
      <c r="D70" s="665">
        <v>0.84130491994663</v>
      </c>
      <c r="E70" s="666">
        <v>-38.0614280000002</v>
      </c>
      <c r="F70" s="667">
        <v>0</v>
      </c>
      <c r="G70" s="663">
        <v>108.246341</v>
      </c>
      <c r="H70" s="664">
        <v>142.941872</v>
      </c>
      <c r="I70" s="665">
        <v>0.757275244023669</v>
      </c>
      <c r="J70" s="666">
        <v>-34.695531</v>
      </c>
      <c r="K70" s="667">
        <v>0</v>
      </c>
      <c r="L70" s="663">
        <v>0</v>
      </c>
      <c r="M70" s="664">
        <v>0</v>
      </c>
      <c r="N70" s="665" t="s">
        <v>161</v>
      </c>
      <c r="O70" s="666">
        <v>0</v>
      </c>
      <c r="P70" s="667">
        <v>0</v>
      </c>
      <c r="Q70" s="663">
        <v>93.5322309999998</v>
      </c>
      <c r="R70" s="664">
        <v>96.898128</v>
      </c>
      <c r="S70" s="665">
        <v>0.965263549776729</v>
      </c>
      <c r="T70" s="666">
        <v>-3.36589700000019</v>
      </c>
      <c r="U70" s="667">
        <v>0</v>
      </c>
      <c r="V70" s="677">
        <v>0.463538967854327</v>
      </c>
      <c r="W70" s="661">
        <v>0.404011541027352</v>
      </c>
      <c r="X70" s="661">
        <v>1.14734090683549</v>
      </c>
      <c r="Y70" s="682">
        <v>0.059527426826975</v>
      </c>
      <c r="Z70" s="683" t="s">
        <v>161</v>
      </c>
      <c r="AA70" s="663">
        <v>55.752877</v>
      </c>
      <c r="AB70" s="664">
        <v>74.40224994</v>
      </c>
      <c r="AC70" s="665">
        <v>0.749343965336541</v>
      </c>
      <c r="AD70" s="666">
        <v>-18.64937294</v>
      </c>
      <c r="AE70" s="667">
        <v>0</v>
      </c>
      <c r="AF70" s="663">
        <v>13.672301</v>
      </c>
      <c r="AG70" s="664">
        <v>13.78</v>
      </c>
      <c r="AH70" s="665">
        <v>0.992184397677793</v>
      </c>
      <c r="AI70" s="666">
        <v>-0.107699000000011</v>
      </c>
      <c r="AJ70" s="667">
        <v>0</v>
      </c>
      <c r="AK70" s="663">
        <v>0.0980499999999999</v>
      </c>
      <c r="AL70" s="664">
        <v>0</v>
      </c>
      <c r="AM70" s="661" t="s">
        <v>161</v>
      </c>
      <c r="AN70" s="666">
        <v>0.0980499999999999</v>
      </c>
      <c r="AO70" s="667">
        <v>0</v>
      </c>
      <c r="AP70" s="663">
        <v>0</v>
      </c>
      <c r="AQ70" s="664">
        <v>0</v>
      </c>
      <c r="AR70" s="661" t="s">
        <v>161</v>
      </c>
      <c r="AS70" s="666">
        <v>0</v>
      </c>
      <c r="AT70" s="667">
        <v>0</v>
      </c>
      <c r="AU70" s="663">
        <v>24.2051029999998</v>
      </c>
      <c r="AV70" s="664">
        <v>8.71587805999997</v>
      </c>
      <c r="AW70" s="665">
        <v>2.77712731102619</v>
      </c>
      <c r="AX70" s="666">
        <v>15.4892249399999</v>
      </c>
      <c r="AY70" s="667">
        <v>0</v>
      </c>
      <c r="AZ70" s="677">
        <v>0.119958738730691</v>
      </c>
      <c r="BA70" s="661">
        <v>0.0363403855070045</v>
      </c>
      <c r="BB70" s="661">
        <v>3.30097595435714</v>
      </c>
      <c r="BC70" s="682">
        <v>0.0836183532236862</v>
      </c>
      <c r="BD70" s="683" t="s">
        <v>161</v>
      </c>
      <c r="BE70" s="663">
        <v>21.6666666666667</v>
      </c>
      <c r="BF70" s="664">
        <v>22.4444444444444</v>
      </c>
      <c r="BG70" s="661">
        <v>0.965346534653465</v>
      </c>
      <c r="BH70" s="664">
        <v>-0.777777777777775</v>
      </c>
      <c r="BI70" s="690">
        <v>0</v>
      </c>
      <c r="BJ70" s="663">
        <v>9.31285716923075</v>
      </c>
      <c r="BK70" s="664">
        <v>10.6859405940594</v>
      </c>
      <c r="BL70" s="661">
        <v>0.871505609380611</v>
      </c>
      <c r="BM70" s="690">
        <v>-1.37308342482865</v>
      </c>
      <c r="BN70" s="677">
        <v>0.276307223544034</v>
      </c>
      <c r="BO70" s="661">
        <v>0.31021618554036</v>
      </c>
      <c r="BP70" s="661">
        <v>0.890692479706498</v>
      </c>
      <c r="BQ70" s="661">
        <v>-0.0339089619963256</v>
      </c>
      <c r="BR70" s="683" t="s">
        <v>161</v>
      </c>
      <c r="BS70" s="694">
        <v>3.61915981483789</v>
      </c>
      <c r="BT70" s="695">
        <v>3.22355842993207</v>
      </c>
      <c r="BU70" s="661">
        <v>1.12272195261997</v>
      </c>
      <c r="BV70" s="699">
        <v>0.395601384905823</v>
      </c>
      <c r="BW70" s="690" t="s">
        <v>161</v>
      </c>
      <c r="BX70" s="694">
        <v>0.434149846652754</v>
      </c>
      <c r="BY70" s="695">
        <v>0.117145356048086</v>
      </c>
      <c r="BZ70" s="661">
        <v>3.7060781690274</v>
      </c>
      <c r="CA70" s="699">
        <v>0.317004490604668</v>
      </c>
      <c r="CB70" s="690" t="s">
        <v>161</v>
      </c>
      <c r="CC70" s="159"/>
    </row>
    <row r="71" s="164" customFormat="1" outlineLevel="2" spans="1:81">
      <c r="A71" s="674" t="s">
        <v>168</v>
      </c>
      <c r="B71" s="663">
        <v>232.147269</v>
      </c>
      <c r="C71" s="664">
        <v>0</v>
      </c>
      <c r="D71" s="665" t="s">
        <v>161</v>
      </c>
      <c r="E71" s="666">
        <v>232.147269</v>
      </c>
      <c r="F71" s="667">
        <v>0</v>
      </c>
      <c r="G71" s="663">
        <v>0</v>
      </c>
      <c r="H71" s="664">
        <v>0</v>
      </c>
      <c r="I71" s="665" t="s">
        <v>161</v>
      </c>
      <c r="J71" s="666">
        <v>0</v>
      </c>
      <c r="K71" s="667">
        <v>0</v>
      </c>
      <c r="L71" s="663">
        <v>0.041676</v>
      </c>
      <c r="M71" s="664">
        <v>0</v>
      </c>
      <c r="N71" s="665" t="s">
        <v>161</v>
      </c>
      <c r="O71" s="666">
        <v>0.041676</v>
      </c>
      <c r="P71" s="667">
        <v>0</v>
      </c>
      <c r="Q71" s="663">
        <v>20.5150630000003</v>
      </c>
      <c r="R71" s="664">
        <v>0</v>
      </c>
      <c r="S71" s="665" t="s">
        <v>161</v>
      </c>
      <c r="T71" s="666">
        <v>20.5150630000003</v>
      </c>
      <c r="U71" s="667">
        <v>0</v>
      </c>
      <c r="V71" s="677">
        <v>0.0883708995947753</v>
      </c>
      <c r="W71" s="661" t="s">
        <v>161</v>
      </c>
      <c r="X71" s="661" t="s">
        <v>161</v>
      </c>
      <c r="Y71" s="682" t="s">
        <v>161</v>
      </c>
      <c r="Z71" s="683" t="s">
        <v>161</v>
      </c>
      <c r="AA71" s="663">
        <v>195.581554</v>
      </c>
      <c r="AB71" s="702">
        <v>0</v>
      </c>
      <c r="AC71" s="665" t="s">
        <v>161</v>
      </c>
      <c r="AD71" s="666">
        <v>195.581554</v>
      </c>
      <c r="AE71" s="667">
        <v>0</v>
      </c>
      <c r="AF71" s="663">
        <v>16.050652</v>
      </c>
      <c r="AG71" s="702">
        <v>0</v>
      </c>
      <c r="AH71" s="665" t="s">
        <v>161</v>
      </c>
      <c r="AI71" s="666">
        <v>16.050652</v>
      </c>
      <c r="AJ71" s="667">
        <v>0</v>
      </c>
      <c r="AK71" s="663">
        <v>0</v>
      </c>
      <c r="AL71" s="664">
        <v>0</v>
      </c>
      <c r="AM71" s="661" t="s">
        <v>161</v>
      </c>
      <c r="AN71" s="666">
        <v>0</v>
      </c>
      <c r="AO71" s="667">
        <v>0</v>
      </c>
      <c r="AP71" s="663">
        <v>0</v>
      </c>
      <c r="AQ71" s="664">
        <v>0</v>
      </c>
      <c r="AR71" s="661" t="s">
        <v>161</v>
      </c>
      <c r="AS71" s="666">
        <v>0</v>
      </c>
      <c r="AT71" s="667">
        <v>0</v>
      </c>
      <c r="AU71" s="663">
        <v>20.4733870000003</v>
      </c>
      <c r="AV71" s="702">
        <v>0</v>
      </c>
      <c r="AW71" s="665" t="s">
        <v>161</v>
      </c>
      <c r="AX71" s="666">
        <v>20.4733870000003</v>
      </c>
      <c r="AY71" s="667">
        <v>0</v>
      </c>
      <c r="AZ71" s="677">
        <v>0.0881913756219992</v>
      </c>
      <c r="BA71" s="661" t="s">
        <v>161</v>
      </c>
      <c r="BB71" s="661" t="s">
        <v>161</v>
      </c>
      <c r="BC71" s="682" t="s">
        <v>161</v>
      </c>
      <c r="BD71" s="683" t="s">
        <v>161</v>
      </c>
      <c r="BE71" s="663">
        <v>0</v>
      </c>
      <c r="BF71" s="664">
        <v>0</v>
      </c>
      <c r="BG71" s="661" t="s">
        <v>161</v>
      </c>
      <c r="BH71" s="664">
        <v>0</v>
      </c>
      <c r="BI71" s="690">
        <v>0</v>
      </c>
      <c r="BJ71" s="663" t="s">
        <v>161</v>
      </c>
      <c r="BK71" s="664" t="s">
        <v>161</v>
      </c>
      <c r="BL71" s="661" t="s">
        <v>161</v>
      </c>
      <c r="BM71" s="690" t="s">
        <v>161</v>
      </c>
      <c r="BN71" s="677">
        <v>0.842489144250927</v>
      </c>
      <c r="BO71" s="661" t="s">
        <v>161</v>
      </c>
      <c r="BP71" s="661" t="s">
        <v>161</v>
      </c>
      <c r="BQ71" s="661" t="s">
        <v>161</v>
      </c>
      <c r="BR71" s="683" t="s">
        <v>161</v>
      </c>
      <c r="BS71" s="694">
        <v>1.18695891433606</v>
      </c>
      <c r="BT71" s="695" t="s">
        <v>161</v>
      </c>
      <c r="BU71" s="661" t="s">
        <v>161</v>
      </c>
      <c r="BV71" s="699" t="s">
        <v>161</v>
      </c>
      <c r="BW71" s="690" t="s">
        <v>161</v>
      </c>
      <c r="BX71" s="694">
        <v>0.104679539462092</v>
      </c>
      <c r="BY71" s="695" t="s">
        <v>161</v>
      </c>
      <c r="BZ71" s="661" t="s">
        <v>161</v>
      </c>
      <c r="CA71" s="699" t="s">
        <v>161</v>
      </c>
      <c r="CB71" s="690" t="s">
        <v>161</v>
      </c>
      <c r="CC71" s="159"/>
    </row>
    <row r="72" s="164" customFormat="1" outlineLevel="2" spans="1:81">
      <c r="A72" s="674" t="s">
        <v>65</v>
      </c>
      <c r="B72" s="663">
        <v>0</v>
      </c>
      <c r="C72" s="664">
        <v>0</v>
      </c>
      <c r="D72" s="665" t="s">
        <v>161</v>
      </c>
      <c r="E72" s="666">
        <v>0</v>
      </c>
      <c r="F72" s="667">
        <v>0</v>
      </c>
      <c r="G72" s="663">
        <v>0</v>
      </c>
      <c r="H72" s="664">
        <v>0</v>
      </c>
      <c r="I72" s="665" t="s">
        <v>161</v>
      </c>
      <c r="J72" s="666">
        <v>0</v>
      </c>
      <c r="K72" s="667">
        <v>0</v>
      </c>
      <c r="L72" s="663">
        <v>0</v>
      </c>
      <c r="M72" s="664">
        <v>0</v>
      </c>
      <c r="N72" s="665" t="s">
        <v>161</v>
      </c>
      <c r="O72" s="666">
        <v>0</v>
      </c>
      <c r="P72" s="667">
        <v>0</v>
      </c>
      <c r="Q72" s="663">
        <v>0</v>
      </c>
      <c r="R72" s="664">
        <v>0</v>
      </c>
      <c r="S72" s="665" t="s">
        <v>161</v>
      </c>
      <c r="T72" s="666">
        <v>0</v>
      </c>
      <c r="U72" s="667">
        <v>0</v>
      </c>
      <c r="V72" s="677" t="s">
        <v>161</v>
      </c>
      <c r="W72" s="661" t="s">
        <v>161</v>
      </c>
      <c r="X72" s="661" t="s">
        <v>161</v>
      </c>
      <c r="Y72" s="682" t="s">
        <v>161</v>
      </c>
      <c r="Z72" s="683" t="s">
        <v>161</v>
      </c>
      <c r="AA72" s="663">
        <v>40.427905</v>
      </c>
      <c r="AB72" s="702">
        <v>0</v>
      </c>
      <c r="AC72" s="665" t="s">
        <v>161</v>
      </c>
      <c r="AD72" s="666">
        <v>40.427905</v>
      </c>
      <c r="AE72" s="667">
        <v>0</v>
      </c>
      <c r="AF72" s="663">
        <v>9.15641799999998</v>
      </c>
      <c r="AG72" s="702">
        <v>0</v>
      </c>
      <c r="AH72" s="665" t="s">
        <v>161</v>
      </c>
      <c r="AI72" s="666">
        <v>9.15641799999998</v>
      </c>
      <c r="AJ72" s="667">
        <v>0</v>
      </c>
      <c r="AK72" s="663">
        <v>0</v>
      </c>
      <c r="AL72" s="664">
        <v>0</v>
      </c>
      <c r="AM72" s="661" t="s">
        <v>161</v>
      </c>
      <c r="AN72" s="666">
        <v>0</v>
      </c>
      <c r="AO72" s="667">
        <v>0</v>
      </c>
      <c r="AP72" s="663">
        <v>0</v>
      </c>
      <c r="AQ72" s="664">
        <v>0</v>
      </c>
      <c r="AR72" s="661" t="s">
        <v>161</v>
      </c>
      <c r="AS72" s="666">
        <v>0</v>
      </c>
      <c r="AT72" s="667">
        <v>0</v>
      </c>
      <c r="AU72" s="663">
        <v>-49.584323</v>
      </c>
      <c r="AV72" s="702">
        <v>0</v>
      </c>
      <c r="AW72" s="665" t="s">
        <v>161</v>
      </c>
      <c r="AX72" s="666">
        <v>-49.584323</v>
      </c>
      <c r="AY72" s="667">
        <v>0</v>
      </c>
      <c r="AZ72" s="677" t="s">
        <v>161</v>
      </c>
      <c r="BA72" s="661" t="s">
        <v>161</v>
      </c>
      <c r="BB72" s="661" t="s">
        <v>161</v>
      </c>
      <c r="BC72" s="682" t="s">
        <v>161</v>
      </c>
      <c r="BD72" s="683" t="s">
        <v>161</v>
      </c>
      <c r="BE72" s="663">
        <v>4.33333333333333</v>
      </c>
      <c r="BF72" s="664">
        <v>0</v>
      </c>
      <c r="BG72" s="661" t="s">
        <v>161</v>
      </c>
      <c r="BH72" s="664">
        <v>4.33333333333333</v>
      </c>
      <c r="BI72" s="690">
        <v>0</v>
      </c>
      <c r="BJ72" s="663">
        <v>0</v>
      </c>
      <c r="BK72" s="664" t="s">
        <v>161</v>
      </c>
      <c r="BL72" s="661" t="s">
        <v>161</v>
      </c>
      <c r="BM72" s="690" t="s">
        <v>161</v>
      </c>
      <c r="BN72" s="677" t="s">
        <v>161</v>
      </c>
      <c r="BO72" s="661" t="s">
        <v>161</v>
      </c>
      <c r="BP72" s="661" t="s">
        <v>161</v>
      </c>
      <c r="BQ72" s="661" t="s">
        <v>161</v>
      </c>
      <c r="BR72" s="683" t="s">
        <v>161</v>
      </c>
      <c r="BS72" s="694">
        <v>0</v>
      </c>
      <c r="BT72" s="695" t="s">
        <v>161</v>
      </c>
      <c r="BU72" s="661" t="s">
        <v>161</v>
      </c>
      <c r="BV72" s="699" t="s">
        <v>161</v>
      </c>
      <c r="BW72" s="690" t="s">
        <v>161</v>
      </c>
      <c r="BX72" s="694">
        <v>-1.22648757089936</v>
      </c>
      <c r="BY72" s="695" t="s">
        <v>161</v>
      </c>
      <c r="BZ72" s="661" t="s">
        <v>161</v>
      </c>
      <c r="CA72" s="699" t="s">
        <v>161</v>
      </c>
      <c r="CB72" s="690" t="s">
        <v>161</v>
      </c>
      <c r="CC72" s="159"/>
    </row>
    <row r="73" s="164" customFormat="1" outlineLevel="2" spans="1:81">
      <c r="A73" s="674" t="s">
        <v>66</v>
      </c>
      <c r="B73" s="663">
        <v>0</v>
      </c>
      <c r="C73" s="664">
        <v>45</v>
      </c>
      <c r="D73" s="665">
        <v>0</v>
      </c>
      <c r="E73" s="666">
        <v>-45</v>
      </c>
      <c r="F73" s="667">
        <v>0</v>
      </c>
      <c r="G73" s="663">
        <v>0</v>
      </c>
      <c r="H73" s="664">
        <v>0</v>
      </c>
      <c r="I73" s="665" t="s">
        <v>161</v>
      </c>
      <c r="J73" s="666">
        <v>0</v>
      </c>
      <c r="K73" s="667">
        <v>0</v>
      </c>
      <c r="L73" s="663">
        <v>0</v>
      </c>
      <c r="M73" s="664">
        <v>0</v>
      </c>
      <c r="N73" s="665" t="s">
        <v>161</v>
      </c>
      <c r="O73" s="666">
        <v>0</v>
      </c>
      <c r="P73" s="667">
        <v>0</v>
      </c>
      <c r="Q73" s="663">
        <v>0</v>
      </c>
      <c r="R73" s="664">
        <v>5.647175</v>
      </c>
      <c r="S73" s="665">
        <v>0</v>
      </c>
      <c r="T73" s="666">
        <v>-5.647175</v>
      </c>
      <c r="U73" s="667">
        <v>0</v>
      </c>
      <c r="V73" s="677" t="s">
        <v>161</v>
      </c>
      <c r="W73" s="661">
        <v>0.125492777777778</v>
      </c>
      <c r="X73" s="661" t="s">
        <v>161</v>
      </c>
      <c r="Y73" s="682" t="s">
        <v>161</v>
      </c>
      <c r="Z73" s="683" t="s">
        <v>161</v>
      </c>
      <c r="AA73" s="663">
        <v>0</v>
      </c>
      <c r="AB73" s="664">
        <v>39.352825</v>
      </c>
      <c r="AC73" s="665">
        <v>0</v>
      </c>
      <c r="AD73" s="666">
        <v>-39.352825</v>
      </c>
      <c r="AE73" s="667">
        <v>0</v>
      </c>
      <c r="AF73" s="663">
        <v>0</v>
      </c>
      <c r="AG73" s="664">
        <v>0</v>
      </c>
      <c r="AH73" s="665" t="s">
        <v>161</v>
      </c>
      <c r="AI73" s="666">
        <v>0</v>
      </c>
      <c r="AJ73" s="667">
        <v>0</v>
      </c>
      <c r="AK73" s="663">
        <v>0</v>
      </c>
      <c r="AL73" s="664">
        <v>0</v>
      </c>
      <c r="AM73" s="661" t="s">
        <v>161</v>
      </c>
      <c r="AN73" s="666">
        <v>0</v>
      </c>
      <c r="AO73" s="667">
        <v>0</v>
      </c>
      <c r="AP73" s="663">
        <v>0</v>
      </c>
      <c r="AQ73" s="664">
        <v>0</v>
      </c>
      <c r="AR73" s="661" t="s">
        <v>161</v>
      </c>
      <c r="AS73" s="666">
        <v>0</v>
      </c>
      <c r="AT73" s="667">
        <v>0</v>
      </c>
      <c r="AU73" s="663">
        <v>0</v>
      </c>
      <c r="AV73" s="664">
        <v>5.647175</v>
      </c>
      <c r="AW73" s="665">
        <v>0</v>
      </c>
      <c r="AX73" s="666">
        <v>-5.647175</v>
      </c>
      <c r="AY73" s="667">
        <v>0</v>
      </c>
      <c r="AZ73" s="677" t="s">
        <v>161</v>
      </c>
      <c r="BA73" s="661">
        <v>0.125492777777778</v>
      </c>
      <c r="BB73" s="661" t="s">
        <v>161</v>
      </c>
      <c r="BC73" s="682" t="s">
        <v>161</v>
      </c>
      <c r="BD73" s="683" t="s">
        <v>161</v>
      </c>
      <c r="BE73" s="663">
        <v>0</v>
      </c>
      <c r="BF73" s="664">
        <v>9.11111111111111</v>
      </c>
      <c r="BG73" s="661">
        <v>0</v>
      </c>
      <c r="BH73" s="664">
        <v>-9.11111111111111</v>
      </c>
      <c r="BI73" s="690">
        <v>0</v>
      </c>
      <c r="BJ73" s="663" t="s">
        <v>161</v>
      </c>
      <c r="BK73" s="664">
        <v>4.9390243902439</v>
      </c>
      <c r="BL73" s="661" t="s">
        <v>161</v>
      </c>
      <c r="BM73" s="690" t="s">
        <v>161</v>
      </c>
      <c r="BN73" s="677" t="s">
        <v>161</v>
      </c>
      <c r="BO73" s="661">
        <v>0.874507222222222</v>
      </c>
      <c r="BP73" s="661" t="s">
        <v>161</v>
      </c>
      <c r="BQ73" s="661" t="s">
        <v>161</v>
      </c>
      <c r="BR73" s="683" t="s">
        <v>161</v>
      </c>
      <c r="BS73" s="694" t="s">
        <v>161</v>
      </c>
      <c r="BT73" s="695">
        <v>1.14350113365432</v>
      </c>
      <c r="BU73" s="661" t="s">
        <v>161</v>
      </c>
      <c r="BV73" s="699" t="s">
        <v>161</v>
      </c>
      <c r="BW73" s="690" t="s">
        <v>161</v>
      </c>
      <c r="BX73" s="694" t="s">
        <v>161</v>
      </c>
      <c r="BY73" s="695">
        <v>0.143501133654318</v>
      </c>
      <c r="BZ73" s="661" t="s">
        <v>161</v>
      </c>
      <c r="CA73" s="699" t="s">
        <v>161</v>
      </c>
      <c r="CB73" s="690" t="s">
        <v>161</v>
      </c>
      <c r="CC73" s="159"/>
    </row>
    <row r="74" s="164" customFormat="1" outlineLevel="2" spans="1:81">
      <c r="A74" s="674" t="s">
        <v>67</v>
      </c>
      <c r="B74" s="663">
        <v>0</v>
      </c>
      <c r="C74" s="664">
        <v>0</v>
      </c>
      <c r="D74" s="665" t="s">
        <v>161</v>
      </c>
      <c r="E74" s="666">
        <v>0</v>
      </c>
      <c r="F74" s="667">
        <v>0</v>
      </c>
      <c r="G74" s="663">
        <v>0</v>
      </c>
      <c r="H74" s="664">
        <v>0</v>
      </c>
      <c r="I74" s="665" t="s">
        <v>161</v>
      </c>
      <c r="J74" s="666">
        <v>0</v>
      </c>
      <c r="K74" s="667">
        <v>0</v>
      </c>
      <c r="L74" s="663">
        <v>0</v>
      </c>
      <c r="M74" s="664">
        <v>0</v>
      </c>
      <c r="N74" s="665" t="s">
        <v>161</v>
      </c>
      <c r="O74" s="666">
        <v>0</v>
      </c>
      <c r="P74" s="667">
        <v>0</v>
      </c>
      <c r="Q74" s="663">
        <v>0</v>
      </c>
      <c r="R74" s="664">
        <v>0</v>
      </c>
      <c r="S74" s="665" t="s">
        <v>161</v>
      </c>
      <c r="T74" s="666">
        <v>0</v>
      </c>
      <c r="U74" s="667">
        <v>0</v>
      </c>
      <c r="V74" s="677" t="s">
        <v>161</v>
      </c>
      <c r="W74" s="661" t="s">
        <v>161</v>
      </c>
      <c r="X74" s="661" t="s">
        <v>161</v>
      </c>
      <c r="Y74" s="682" t="s">
        <v>161</v>
      </c>
      <c r="Z74" s="683" t="s">
        <v>161</v>
      </c>
      <c r="AA74" s="663">
        <v>0</v>
      </c>
      <c r="AB74" s="664">
        <v>0</v>
      </c>
      <c r="AC74" s="665" t="s">
        <v>161</v>
      </c>
      <c r="AD74" s="666">
        <v>0</v>
      </c>
      <c r="AE74" s="667">
        <v>0</v>
      </c>
      <c r="AF74" s="663">
        <v>0</v>
      </c>
      <c r="AG74" s="664">
        <v>0</v>
      </c>
      <c r="AH74" s="665" t="s">
        <v>161</v>
      </c>
      <c r="AI74" s="666">
        <v>0</v>
      </c>
      <c r="AJ74" s="667">
        <v>0</v>
      </c>
      <c r="AK74" s="663">
        <v>0</v>
      </c>
      <c r="AL74" s="664">
        <v>0</v>
      </c>
      <c r="AM74" s="661" t="s">
        <v>161</v>
      </c>
      <c r="AN74" s="666">
        <v>0</v>
      </c>
      <c r="AO74" s="667">
        <v>0</v>
      </c>
      <c r="AP74" s="663">
        <v>0</v>
      </c>
      <c r="AQ74" s="664">
        <v>0</v>
      </c>
      <c r="AR74" s="661" t="s">
        <v>161</v>
      </c>
      <c r="AS74" s="666">
        <v>0</v>
      </c>
      <c r="AT74" s="667">
        <v>0</v>
      </c>
      <c r="AU74" s="663">
        <v>0</v>
      </c>
      <c r="AV74" s="664">
        <v>0</v>
      </c>
      <c r="AW74" s="665" t="s">
        <v>161</v>
      </c>
      <c r="AX74" s="666">
        <v>0</v>
      </c>
      <c r="AY74" s="667">
        <v>0</v>
      </c>
      <c r="AZ74" s="677" t="s">
        <v>161</v>
      </c>
      <c r="BA74" s="661" t="s">
        <v>161</v>
      </c>
      <c r="BB74" s="661" t="s">
        <v>161</v>
      </c>
      <c r="BC74" s="682" t="s">
        <v>161</v>
      </c>
      <c r="BD74" s="683" t="s">
        <v>161</v>
      </c>
      <c r="BE74" s="663">
        <v>0</v>
      </c>
      <c r="BF74" s="664">
        <v>0</v>
      </c>
      <c r="BG74" s="661" t="s">
        <v>161</v>
      </c>
      <c r="BH74" s="664">
        <v>0</v>
      </c>
      <c r="BI74" s="690">
        <v>0</v>
      </c>
      <c r="BJ74" s="663" t="s">
        <v>161</v>
      </c>
      <c r="BK74" s="664" t="s">
        <v>161</v>
      </c>
      <c r="BL74" s="661" t="s">
        <v>161</v>
      </c>
      <c r="BM74" s="690" t="s">
        <v>161</v>
      </c>
      <c r="BN74" s="677" t="s">
        <v>161</v>
      </c>
      <c r="BO74" s="661" t="s">
        <v>161</v>
      </c>
      <c r="BP74" s="661" t="s">
        <v>161</v>
      </c>
      <c r="BQ74" s="661" t="s">
        <v>161</v>
      </c>
      <c r="BR74" s="683" t="s">
        <v>161</v>
      </c>
      <c r="BS74" s="694" t="s">
        <v>161</v>
      </c>
      <c r="BT74" s="695" t="s">
        <v>161</v>
      </c>
      <c r="BU74" s="661" t="s">
        <v>161</v>
      </c>
      <c r="BV74" s="699" t="s">
        <v>161</v>
      </c>
      <c r="BW74" s="690" t="s">
        <v>161</v>
      </c>
      <c r="BX74" s="694" t="s">
        <v>161</v>
      </c>
      <c r="BY74" s="695" t="s">
        <v>161</v>
      </c>
      <c r="BZ74" s="661" t="s">
        <v>161</v>
      </c>
      <c r="CA74" s="699" t="s">
        <v>161</v>
      </c>
      <c r="CB74" s="690" t="s">
        <v>161</v>
      </c>
      <c r="CC74" s="159"/>
    </row>
    <row r="75" s="164" customFormat="1" outlineLevel="2" spans="1:84">
      <c r="A75" s="674" t="s">
        <v>68</v>
      </c>
      <c r="B75" s="663">
        <v>0</v>
      </c>
      <c r="C75" s="664">
        <v>0</v>
      </c>
      <c r="D75" s="665" t="s">
        <v>161</v>
      </c>
      <c r="E75" s="666">
        <v>0</v>
      </c>
      <c r="F75" s="667">
        <v>0</v>
      </c>
      <c r="G75" s="663">
        <v>0</v>
      </c>
      <c r="H75" s="664">
        <v>0</v>
      </c>
      <c r="I75" s="665" t="s">
        <v>161</v>
      </c>
      <c r="J75" s="666">
        <v>0</v>
      </c>
      <c r="K75" s="667">
        <v>0</v>
      </c>
      <c r="L75" s="663">
        <v>0</v>
      </c>
      <c r="M75" s="664">
        <v>0</v>
      </c>
      <c r="N75" s="665" t="s">
        <v>161</v>
      </c>
      <c r="O75" s="666">
        <v>0</v>
      </c>
      <c r="P75" s="667">
        <v>0</v>
      </c>
      <c r="Q75" s="663">
        <v>0</v>
      </c>
      <c r="R75" s="664">
        <v>0</v>
      </c>
      <c r="S75" s="665" t="s">
        <v>161</v>
      </c>
      <c r="T75" s="666">
        <v>0</v>
      </c>
      <c r="U75" s="667">
        <v>0</v>
      </c>
      <c r="V75" s="677" t="s">
        <v>161</v>
      </c>
      <c r="W75" s="661" t="s">
        <v>161</v>
      </c>
      <c r="X75" s="661" t="s">
        <v>161</v>
      </c>
      <c r="Y75" s="682" t="s">
        <v>161</v>
      </c>
      <c r="Z75" s="683" t="s">
        <v>161</v>
      </c>
      <c r="AA75" s="663">
        <v>0</v>
      </c>
      <c r="AB75" s="664">
        <v>0</v>
      </c>
      <c r="AC75" s="665" t="s">
        <v>161</v>
      </c>
      <c r="AD75" s="666">
        <v>0</v>
      </c>
      <c r="AE75" s="667">
        <v>0</v>
      </c>
      <c r="AF75" s="663">
        <v>0</v>
      </c>
      <c r="AG75" s="664">
        <v>0</v>
      </c>
      <c r="AH75" s="665" t="s">
        <v>161</v>
      </c>
      <c r="AI75" s="666">
        <v>0</v>
      </c>
      <c r="AJ75" s="667">
        <v>0</v>
      </c>
      <c r="AK75" s="663">
        <v>0</v>
      </c>
      <c r="AL75" s="664">
        <v>0</v>
      </c>
      <c r="AM75" s="661" t="s">
        <v>161</v>
      </c>
      <c r="AN75" s="666">
        <v>0</v>
      </c>
      <c r="AO75" s="667">
        <v>0</v>
      </c>
      <c r="AP75" s="663">
        <v>0</v>
      </c>
      <c r="AQ75" s="664">
        <v>0</v>
      </c>
      <c r="AR75" s="661" t="s">
        <v>161</v>
      </c>
      <c r="AS75" s="666">
        <v>0</v>
      </c>
      <c r="AT75" s="667">
        <v>0</v>
      </c>
      <c r="AU75" s="663">
        <v>0</v>
      </c>
      <c r="AV75" s="664">
        <v>0</v>
      </c>
      <c r="AW75" s="665" t="s">
        <v>161</v>
      </c>
      <c r="AX75" s="666">
        <v>0</v>
      </c>
      <c r="AY75" s="667">
        <v>0</v>
      </c>
      <c r="AZ75" s="677" t="s">
        <v>161</v>
      </c>
      <c r="BA75" s="661" t="s">
        <v>161</v>
      </c>
      <c r="BB75" s="661" t="s">
        <v>161</v>
      </c>
      <c r="BC75" s="682" t="s">
        <v>161</v>
      </c>
      <c r="BD75" s="683" t="s">
        <v>161</v>
      </c>
      <c r="BE75" s="663">
        <v>0</v>
      </c>
      <c r="BF75" s="664">
        <v>0</v>
      </c>
      <c r="BG75" s="661" t="s">
        <v>161</v>
      </c>
      <c r="BH75" s="664">
        <v>0</v>
      </c>
      <c r="BI75" s="690">
        <v>0</v>
      </c>
      <c r="BJ75" s="663" t="s">
        <v>161</v>
      </c>
      <c r="BK75" s="664" t="s">
        <v>161</v>
      </c>
      <c r="BL75" s="661" t="s">
        <v>161</v>
      </c>
      <c r="BM75" s="690" t="s">
        <v>161</v>
      </c>
      <c r="BN75" s="677" t="s">
        <v>161</v>
      </c>
      <c r="BO75" s="661" t="s">
        <v>161</v>
      </c>
      <c r="BP75" s="661" t="s">
        <v>161</v>
      </c>
      <c r="BQ75" s="661" t="s">
        <v>161</v>
      </c>
      <c r="BR75" s="683" t="s">
        <v>161</v>
      </c>
      <c r="BS75" s="694" t="s">
        <v>161</v>
      </c>
      <c r="BT75" s="695" t="s">
        <v>161</v>
      </c>
      <c r="BU75" s="661" t="s">
        <v>161</v>
      </c>
      <c r="BV75" s="699" t="s">
        <v>161</v>
      </c>
      <c r="BW75" s="690" t="s">
        <v>161</v>
      </c>
      <c r="BX75" s="694" t="s">
        <v>161</v>
      </c>
      <c r="BY75" s="695" t="s">
        <v>161</v>
      </c>
      <c r="BZ75" s="661" t="s">
        <v>161</v>
      </c>
      <c r="CA75" s="699" t="s">
        <v>161</v>
      </c>
      <c r="CB75" s="690" t="s">
        <v>161</v>
      </c>
      <c r="CC75" s="159"/>
      <c r="CD75" s="707"/>
      <c r="CE75" s="707"/>
      <c r="CF75" s="707"/>
    </row>
    <row r="76" s="164" customFormat="1" outlineLevel="2" spans="1:84">
      <c r="A76" s="674" t="s">
        <v>69</v>
      </c>
      <c r="B76" s="663">
        <v>0</v>
      </c>
      <c r="C76" s="664">
        <v>0</v>
      </c>
      <c r="D76" s="665" t="s">
        <v>161</v>
      </c>
      <c r="E76" s="666">
        <v>0</v>
      </c>
      <c r="F76" s="667">
        <v>0</v>
      </c>
      <c r="G76" s="663">
        <v>0</v>
      </c>
      <c r="H76" s="664">
        <v>0</v>
      </c>
      <c r="I76" s="665" t="s">
        <v>161</v>
      </c>
      <c r="J76" s="666">
        <v>0</v>
      </c>
      <c r="K76" s="667">
        <v>0</v>
      </c>
      <c r="L76" s="663">
        <v>0</v>
      </c>
      <c r="M76" s="664">
        <v>0</v>
      </c>
      <c r="N76" s="665" t="s">
        <v>161</v>
      </c>
      <c r="O76" s="666">
        <v>0</v>
      </c>
      <c r="P76" s="667">
        <v>0</v>
      </c>
      <c r="Q76" s="663">
        <v>0</v>
      </c>
      <c r="R76" s="664">
        <v>0</v>
      </c>
      <c r="S76" s="665" t="s">
        <v>161</v>
      </c>
      <c r="T76" s="666">
        <v>0</v>
      </c>
      <c r="U76" s="667">
        <v>0</v>
      </c>
      <c r="V76" s="677" t="s">
        <v>161</v>
      </c>
      <c r="W76" s="661" t="s">
        <v>161</v>
      </c>
      <c r="X76" s="661" t="s">
        <v>161</v>
      </c>
      <c r="Y76" s="682" t="s">
        <v>161</v>
      </c>
      <c r="Z76" s="683" t="s">
        <v>161</v>
      </c>
      <c r="AA76" s="663">
        <v>0</v>
      </c>
      <c r="AB76" s="664">
        <v>0</v>
      </c>
      <c r="AC76" s="665" t="s">
        <v>161</v>
      </c>
      <c r="AD76" s="666">
        <v>0</v>
      </c>
      <c r="AE76" s="667">
        <v>0</v>
      </c>
      <c r="AF76" s="663">
        <v>0</v>
      </c>
      <c r="AG76" s="664">
        <v>0</v>
      </c>
      <c r="AH76" s="665" t="s">
        <v>161</v>
      </c>
      <c r="AI76" s="666">
        <v>0</v>
      </c>
      <c r="AJ76" s="667">
        <v>0</v>
      </c>
      <c r="AK76" s="663">
        <v>0</v>
      </c>
      <c r="AL76" s="664">
        <v>0</v>
      </c>
      <c r="AM76" s="661" t="s">
        <v>161</v>
      </c>
      <c r="AN76" s="666">
        <v>0</v>
      </c>
      <c r="AO76" s="667">
        <v>0</v>
      </c>
      <c r="AP76" s="663">
        <v>0</v>
      </c>
      <c r="AQ76" s="664">
        <v>0</v>
      </c>
      <c r="AR76" s="661" t="s">
        <v>161</v>
      </c>
      <c r="AS76" s="666">
        <v>0</v>
      </c>
      <c r="AT76" s="667">
        <v>0</v>
      </c>
      <c r="AU76" s="663">
        <v>0</v>
      </c>
      <c r="AV76" s="664">
        <v>0</v>
      </c>
      <c r="AW76" s="665" t="s">
        <v>161</v>
      </c>
      <c r="AX76" s="666">
        <v>0</v>
      </c>
      <c r="AY76" s="667">
        <v>0</v>
      </c>
      <c r="AZ76" s="677" t="s">
        <v>161</v>
      </c>
      <c r="BA76" s="661" t="s">
        <v>161</v>
      </c>
      <c r="BB76" s="661" t="s">
        <v>161</v>
      </c>
      <c r="BC76" s="682" t="s">
        <v>161</v>
      </c>
      <c r="BD76" s="683" t="s">
        <v>161</v>
      </c>
      <c r="BE76" s="663">
        <v>0</v>
      </c>
      <c r="BF76" s="664">
        <v>0</v>
      </c>
      <c r="BG76" s="661" t="s">
        <v>161</v>
      </c>
      <c r="BH76" s="664">
        <v>0</v>
      </c>
      <c r="BI76" s="690">
        <v>0</v>
      </c>
      <c r="BJ76" s="663" t="s">
        <v>161</v>
      </c>
      <c r="BK76" s="664" t="s">
        <v>161</v>
      </c>
      <c r="BL76" s="661" t="s">
        <v>161</v>
      </c>
      <c r="BM76" s="690" t="s">
        <v>161</v>
      </c>
      <c r="BN76" s="677" t="s">
        <v>161</v>
      </c>
      <c r="BO76" s="661" t="s">
        <v>161</v>
      </c>
      <c r="BP76" s="661" t="s">
        <v>161</v>
      </c>
      <c r="BQ76" s="661" t="s">
        <v>161</v>
      </c>
      <c r="BR76" s="683" t="s">
        <v>161</v>
      </c>
      <c r="BS76" s="694" t="s">
        <v>161</v>
      </c>
      <c r="BT76" s="695" t="s">
        <v>161</v>
      </c>
      <c r="BU76" s="661" t="s">
        <v>161</v>
      </c>
      <c r="BV76" s="699" t="s">
        <v>161</v>
      </c>
      <c r="BW76" s="690" t="s">
        <v>161</v>
      </c>
      <c r="BX76" s="694" t="s">
        <v>161</v>
      </c>
      <c r="BY76" s="695" t="s">
        <v>161</v>
      </c>
      <c r="BZ76" s="661" t="s">
        <v>161</v>
      </c>
      <c r="CA76" s="699" t="s">
        <v>161</v>
      </c>
      <c r="CB76" s="690" t="s">
        <v>161</v>
      </c>
      <c r="CC76" s="159"/>
      <c r="CD76" s="707"/>
      <c r="CE76" s="707"/>
      <c r="CF76" s="707"/>
    </row>
    <row r="77" s="164" customFormat="1" outlineLevel="2" spans="1:84">
      <c r="A77" s="674" t="s">
        <v>70</v>
      </c>
      <c r="B77" s="663">
        <v>0</v>
      </c>
      <c r="C77" s="664">
        <v>150</v>
      </c>
      <c r="D77" s="665">
        <v>0</v>
      </c>
      <c r="E77" s="666">
        <v>-150</v>
      </c>
      <c r="F77" s="667">
        <v>0</v>
      </c>
      <c r="G77" s="663">
        <v>0</v>
      </c>
      <c r="H77" s="664">
        <v>0</v>
      </c>
      <c r="I77" s="665" t="s">
        <v>161</v>
      </c>
      <c r="J77" s="666">
        <v>0</v>
      </c>
      <c r="K77" s="667">
        <v>0</v>
      </c>
      <c r="L77" s="663">
        <v>0</v>
      </c>
      <c r="M77" s="664">
        <v>0</v>
      </c>
      <c r="N77" s="665" t="s">
        <v>161</v>
      </c>
      <c r="O77" s="666">
        <v>0</v>
      </c>
      <c r="P77" s="667">
        <v>0</v>
      </c>
      <c r="Q77" s="663"/>
      <c r="R77" s="664"/>
      <c r="S77" s="665"/>
      <c r="T77" s="666"/>
      <c r="U77" s="667"/>
      <c r="V77" s="677"/>
      <c r="W77" s="661"/>
      <c r="X77" s="661"/>
      <c r="Y77" s="682"/>
      <c r="Z77" s="683"/>
      <c r="AA77" s="663">
        <v>0</v>
      </c>
      <c r="AB77" s="664">
        <v>0</v>
      </c>
      <c r="AC77" s="665" t="s">
        <v>161</v>
      </c>
      <c r="AD77" s="666">
        <v>0</v>
      </c>
      <c r="AE77" s="667">
        <v>0</v>
      </c>
      <c r="AF77" s="663">
        <v>0</v>
      </c>
      <c r="AG77" s="664">
        <v>75</v>
      </c>
      <c r="AH77" s="665">
        <v>0</v>
      </c>
      <c r="AI77" s="666">
        <v>-75</v>
      </c>
      <c r="AJ77" s="667">
        <v>0</v>
      </c>
      <c r="AK77" s="663">
        <v>0</v>
      </c>
      <c r="AL77" s="664">
        <v>0</v>
      </c>
      <c r="AM77" s="661" t="s">
        <v>161</v>
      </c>
      <c r="AN77" s="666">
        <v>0</v>
      </c>
      <c r="AO77" s="667">
        <v>0</v>
      </c>
      <c r="AP77" s="663">
        <v>0</v>
      </c>
      <c r="AQ77" s="664">
        <v>0</v>
      </c>
      <c r="AR77" s="661" t="s">
        <v>161</v>
      </c>
      <c r="AS77" s="666">
        <v>0</v>
      </c>
      <c r="AT77" s="667">
        <v>0</v>
      </c>
      <c r="AU77" s="663">
        <v>0</v>
      </c>
      <c r="AV77" s="664">
        <v>75</v>
      </c>
      <c r="AW77" s="665">
        <v>0</v>
      </c>
      <c r="AX77" s="666">
        <v>-75</v>
      </c>
      <c r="AY77" s="667">
        <v>0</v>
      </c>
      <c r="AZ77" s="677" t="s">
        <v>161</v>
      </c>
      <c r="BA77" s="661">
        <v>0.5</v>
      </c>
      <c r="BB77" s="661" t="s">
        <v>161</v>
      </c>
      <c r="BC77" s="682" t="s">
        <v>161</v>
      </c>
      <c r="BD77" s="683" t="s">
        <v>161</v>
      </c>
      <c r="BE77" s="663">
        <v>0</v>
      </c>
      <c r="BF77" s="664">
        <v>0</v>
      </c>
      <c r="BG77" s="661" t="s">
        <v>161</v>
      </c>
      <c r="BH77" s="664">
        <v>0</v>
      </c>
      <c r="BI77" s="690">
        <v>0</v>
      </c>
      <c r="BJ77" s="663" t="s">
        <v>161</v>
      </c>
      <c r="BK77" s="664" t="s">
        <v>161</v>
      </c>
      <c r="BL77" s="661" t="s">
        <v>161</v>
      </c>
      <c r="BM77" s="690" t="s">
        <v>161</v>
      </c>
      <c r="BN77" s="677" t="s">
        <v>161</v>
      </c>
      <c r="BO77" s="661">
        <v>0</v>
      </c>
      <c r="BP77" s="661" t="s">
        <v>161</v>
      </c>
      <c r="BQ77" s="661" t="s">
        <v>161</v>
      </c>
      <c r="BR77" s="683" t="s">
        <v>161</v>
      </c>
      <c r="BS77" s="694" t="s">
        <v>161</v>
      </c>
      <c r="BT77" s="695" t="s">
        <v>161</v>
      </c>
      <c r="BU77" s="661" t="s">
        <v>161</v>
      </c>
      <c r="BV77" s="699" t="s">
        <v>161</v>
      </c>
      <c r="BW77" s="690" t="s">
        <v>161</v>
      </c>
      <c r="BX77" s="694" t="s">
        <v>161</v>
      </c>
      <c r="BY77" s="695" t="s">
        <v>161</v>
      </c>
      <c r="BZ77" s="661" t="s">
        <v>161</v>
      </c>
      <c r="CA77" s="699" t="s">
        <v>161</v>
      </c>
      <c r="CB77" s="690" t="s">
        <v>161</v>
      </c>
      <c r="CC77" s="159"/>
      <c r="CD77" s="707"/>
      <c r="CE77" s="708"/>
      <c r="CF77" s="708"/>
    </row>
    <row r="78" s="164" customFormat="1" outlineLevel="2" spans="1:84">
      <c r="A78" s="674" t="s">
        <v>71</v>
      </c>
      <c r="B78" s="663">
        <v>0</v>
      </c>
      <c r="C78" s="664">
        <v>0</v>
      </c>
      <c r="D78" s="665" t="s">
        <v>161</v>
      </c>
      <c r="E78" s="666">
        <v>0</v>
      </c>
      <c r="F78" s="667">
        <v>0</v>
      </c>
      <c r="G78" s="663">
        <v>0</v>
      </c>
      <c r="H78" s="664">
        <v>0</v>
      </c>
      <c r="I78" s="665" t="s">
        <v>161</v>
      </c>
      <c r="J78" s="666">
        <v>0</v>
      </c>
      <c r="K78" s="667">
        <v>0</v>
      </c>
      <c r="L78" s="663">
        <v>0</v>
      </c>
      <c r="M78" s="664">
        <v>0</v>
      </c>
      <c r="N78" s="665" t="s">
        <v>161</v>
      </c>
      <c r="O78" s="666">
        <v>0</v>
      </c>
      <c r="P78" s="667">
        <v>0</v>
      </c>
      <c r="Q78" s="663">
        <v>0</v>
      </c>
      <c r="R78" s="664">
        <v>0</v>
      </c>
      <c r="S78" s="665" t="s">
        <v>161</v>
      </c>
      <c r="T78" s="666">
        <v>0</v>
      </c>
      <c r="U78" s="667">
        <v>0</v>
      </c>
      <c r="V78" s="677" t="s">
        <v>161</v>
      </c>
      <c r="W78" s="661" t="s">
        <v>161</v>
      </c>
      <c r="X78" s="661" t="s">
        <v>161</v>
      </c>
      <c r="Y78" s="682" t="s">
        <v>161</v>
      </c>
      <c r="Z78" s="683" t="s">
        <v>161</v>
      </c>
      <c r="AA78" s="663">
        <v>0</v>
      </c>
      <c r="AB78" s="664">
        <v>0</v>
      </c>
      <c r="AC78" s="665" t="s">
        <v>161</v>
      </c>
      <c r="AD78" s="666">
        <v>0</v>
      </c>
      <c r="AE78" s="667">
        <v>0</v>
      </c>
      <c r="AF78" s="663">
        <v>0</v>
      </c>
      <c r="AG78" s="664">
        <v>0</v>
      </c>
      <c r="AH78" s="665" t="s">
        <v>161</v>
      </c>
      <c r="AI78" s="666">
        <v>0</v>
      </c>
      <c r="AJ78" s="667">
        <v>0</v>
      </c>
      <c r="AK78" s="663">
        <v>0</v>
      </c>
      <c r="AL78" s="664">
        <v>0</v>
      </c>
      <c r="AM78" s="661" t="s">
        <v>161</v>
      </c>
      <c r="AN78" s="666">
        <v>0</v>
      </c>
      <c r="AO78" s="667">
        <v>0</v>
      </c>
      <c r="AP78" s="663">
        <v>0</v>
      </c>
      <c r="AQ78" s="664">
        <v>0</v>
      </c>
      <c r="AR78" s="661" t="s">
        <v>161</v>
      </c>
      <c r="AS78" s="666">
        <v>0</v>
      </c>
      <c r="AT78" s="667">
        <v>0</v>
      </c>
      <c r="AU78" s="663">
        <v>0</v>
      </c>
      <c r="AV78" s="664">
        <v>0</v>
      </c>
      <c r="AW78" s="665" t="s">
        <v>161</v>
      </c>
      <c r="AX78" s="666">
        <v>0</v>
      </c>
      <c r="AY78" s="667">
        <v>0</v>
      </c>
      <c r="AZ78" s="677" t="s">
        <v>161</v>
      </c>
      <c r="BA78" s="661" t="s">
        <v>161</v>
      </c>
      <c r="BB78" s="661" t="s">
        <v>161</v>
      </c>
      <c r="BC78" s="682" t="s">
        <v>161</v>
      </c>
      <c r="BD78" s="683" t="s">
        <v>161</v>
      </c>
      <c r="BE78" s="663">
        <v>0</v>
      </c>
      <c r="BF78" s="664">
        <v>0</v>
      </c>
      <c r="BG78" s="661" t="s">
        <v>161</v>
      </c>
      <c r="BH78" s="664">
        <v>0</v>
      </c>
      <c r="BI78" s="690">
        <v>0</v>
      </c>
      <c r="BJ78" s="663" t="s">
        <v>161</v>
      </c>
      <c r="BK78" s="664" t="s">
        <v>161</v>
      </c>
      <c r="BL78" s="661" t="s">
        <v>161</v>
      </c>
      <c r="BM78" s="690" t="s">
        <v>161</v>
      </c>
      <c r="BN78" s="677" t="s">
        <v>161</v>
      </c>
      <c r="BO78" s="661" t="s">
        <v>161</v>
      </c>
      <c r="BP78" s="661" t="s">
        <v>161</v>
      </c>
      <c r="BQ78" s="661" t="s">
        <v>161</v>
      </c>
      <c r="BR78" s="683" t="s">
        <v>161</v>
      </c>
      <c r="BS78" s="694" t="s">
        <v>161</v>
      </c>
      <c r="BT78" s="695" t="s">
        <v>161</v>
      </c>
      <c r="BU78" s="661" t="s">
        <v>161</v>
      </c>
      <c r="BV78" s="699" t="s">
        <v>161</v>
      </c>
      <c r="BW78" s="690" t="s">
        <v>161</v>
      </c>
      <c r="BX78" s="694" t="s">
        <v>161</v>
      </c>
      <c r="BY78" s="695" t="s">
        <v>161</v>
      </c>
      <c r="BZ78" s="661" t="s">
        <v>161</v>
      </c>
      <c r="CA78" s="699" t="s">
        <v>161</v>
      </c>
      <c r="CB78" s="690" t="s">
        <v>161</v>
      </c>
      <c r="CC78" s="159"/>
      <c r="CD78" s="708"/>
      <c r="CE78" s="707"/>
      <c r="CF78" s="707"/>
    </row>
    <row r="79" s="164" customFormat="1" outlineLevel="2" spans="1:84">
      <c r="A79" s="674" t="s">
        <v>72</v>
      </c>
      <c r="B79" s="663">
        <v>0</v>
      </c>
      <c r="C79" s="664">
        <v>0</v>
      </c>
      <c r="D79" s="665" t="s">
        <v>161</v>
      </c>
      <c r="E79" s="666">
        <v>0</v>
      </c>
      <c r="F79" s="667">
        <v>0</v>
      </c>
      <c r="G79" s="663">
        <v>0</v>
      </c>
      <c r="H79" s="664">
        <v>0</v>
      </c>
      <c r="I79" s="665" t="s">
        <v>161</v>
      </c>
      <c r="J79" s="666">
        <v>0</v>
      </c>
      <c r="K79" s="667">
        <v>0</v>
      </c>
      <c r="L79" s="663">
        <v>0</v>
      </c>
      <c r="M79" s="664">
        <v>0</v>
      </c>
      <c r="N79" s="665" t="s">
        <v>161</v>
      </c>
      <c r="O79" s="666">
        <v>0</v>
      </c>
      <c r="P79" s="667">
        <v>0</v>
      </c>
      <c r="Q79" s="663">
        <v>0</v>
      </c>
      <c r="R79" s="664">
        <v>0</v>
      </c>
      <c r="S79" s="665" t="s">
        <v>161</v>
      </c>
      <c r="T79" s="666">
        <v>0</v>
      </c>
      <c r="U79" s="667">
        <v>0</v>
      </c>
      <c r="V79" s="677" t="s">
        <v>161</v>
      </c>
      <c r="W79" s="661" t="s">
        <v>161</v>
      </c>
      <c r="X79" s="661" t="s">
        <v>161</v>
      </c>
      <c r="Y79" s="682" t="s">
        <v>161</v>
      </c>
      <c r="Z79" s="683" t="s">
        <v>161</v>
      </c>
      <c r="AA79" s="663">
        <v>0</v>
      </c>
      <c r="AB79" s="664">
        <v>0</v>
      </c>
      <c r="AC79" s="665" t="s">
        <v>161</v>
      </c>
      <c r="AD79" s="666">
        <v>0</v>
      </c>
      <c r="AE79" s="667">
        <v>0</v>
      </c>
      <c r="AF79" s="663">
        <v>0</v>
      </c>
      <c r="AG79" s="664">
        <v>0</v>
      </c>
      <c r="AH79" s="665" t="s">
        <v>161</v>
      </c>
      <c r="AI79" s="666">
        <v>0</v>
      </c>
      <c r="AJ79" s="667">
        <v>0</v>
      </c>
      <c r="AK79" s="663">
        <v>0</v>
      </c>
      <c r="AL79" s="664">
        <v>0</v>
      </c>
      <c r="AM79" s="661" t="s">
        <v>161</v>
      </c>
      <c r="AN79" s="666">
        <v>0</v>
      </c>
      <c r="AO79" s="667">
        <v>0</v>
      </c>
      <c r="AP79" s="663">
        <v>0</v>
      </c>
      <c r="AQ79" s="664">
        <v>0</v>
      </c>
      <c r="AR79" s="661" t="s">
        <v>161</v>
      </c>
      <c r="AS79" s="666">
        <v>0</v>
      </c>
      <c r="AT79" s="667">
        <v>0</v>
      </c>
      <c r="AU79" s="663">
        <v>0</v>
      </c>
      <c r="AV79" s="664">
        <v>0</v>
      </c>
      <c r="AW79" s="665" t="s">
        <v>161</v>
      </c>
      <c r="AX79" s="666">
        <v>0</v>
      </c>
      <c r="AY79" s="667">
        <v>0</v>
      </c>
      <c r="AZ79" s="677" t="s">
        <v>161</v>
      </c>
      <c r="BA79" s="661" t="s">
        <v>161</v>
      </c>
      <c r="BB79" s="661" t="s">
        <v>161</v>
      </c>
      <c r="BC79" s="682" t="s">
        <v>161</v>
      </c>
      <c r="BD79" s="683" t="s">
        <v>161</v>
      </c>
      <c r="BE79" s="663">
        <v>0</v>
      </c>
      <c r="BF79" s="664">
        <v>0</v>
      </c>
      <c r="BG79" s="661" t="s">
        <v>161</v>
      </c>
      <c r="BH79" s="664">
        <v>0</v>
      </c>
      <c r="BI79" s="690">
        <v>0</v>
      </c>
      <c r="BJ79" s="663" t="s">
        <v>161</v>
      </c>
      <c r="BK79" s="664" t="s">
        <v>161</v>
      </c>
      <c r="BL79" s="661" t="s">
        <v>161</v>
      </c>
      <c r="BM79" s="690" t="s">
        <v>161</v>
      </c>
      <c r="BN79" s="677" t="s">
        <v>161</v>
      </c>
      <c r="BO79" s="661" t="s">
        <v>161</v>
      </c>
      <c r="BP79" s="661" t="s">
        <v>161</v>
      </c>
      <c r="BQ79" s="661" t="s">
        <v>161</v>
      </c>
      <c r="BR79" s="683" t="s">
        <v>161</v>
      </c>
      <c r="BS79" s="694" t="s">
        <v>161</v>
      </c>
      <c r="BT79" s="695" t="s">
        <v>161</v>
      </c>
      <c r="BU79" s="661" t="s">
        <v>161</v>
      </c>
      <c r="BV79" s="699" t="s">
        <v>161</v>
      </c>
      <c r="BW79" s="690" t="s">
        <v>161</v>
      </c>
      <c r="BX79" s="694" t="s">
        <v>161</v>
      </c>
      <c r="BY79" s="695" t="s">
        <v>161</v>
      </c>
      <c r="BZ79" s="661" t="s">
        <v>161</v>
      </c>
      <c r="CA79" s="699" t="s">
        <v>161</v>
      </c>
      <c r="CB79" s="690" t="s">
        <v>161</v>
      </c>
      <c r="CC79" s="159"/>
      <c r="CD79" s="708"/>
      <c r="CE79" s="707"/>
      <c r="CF79" s="707"/>
    </row>
    <row r="80" s="163" customFormat="1" spans="1:84">
      <c r="A80" s="668" t="s">
        <v>73</v>
      </c>
      <c r="B80" s="669">
        <v>2053.55515609</v>
      </c>
      <c r="C80" s="670">
        <v>3237.18264</v>
      </c>
      <c r="D80" s="671">
        <v>0.634364935334633</v>
      </c>
      <c r="E80" s="670">
        <v>-1183.62748391</v>
      </c>
      <c r="F80" s="672">
        <v>0</v>
      </c>
      <c r="G80" s="669">
        <v>361.413359</v>
      </c>
      <c r="H80" s="670">
        <v>703.915152</v>
      </c>
      <c r="I80" s="671">
        <v>0.513433128940517</v>
      </c>
      <c r="J80" s="670">
        <v>-342.501793</v>
      </c>
      <c r="K80" s="672">
        <v>0</v>
      </c>
      <c r="L80" s="669">
        <v>1023.3930610495</v>
      </c>
      <c r="M80" s="670">
        <v>1633.166568</v>
      </c>
      <c r="N80" s="671">
        <v>0.626631160043131</v>
      </c>
      <c r="O80" s="670">
        <v>-609.773506950501</v>
      </c>
      <c r="P80" s="672">
        <v>0</v>
      </c>
      <c r="Q80" s="669">
        <v>457.591436040499</v>
      </c>
      <c r="R80" s="670">
        <v>710.748095</v>
      </c>
      <c r="S80" s="671">
        <v>0.643816619783553</v>
      </c>
      <c r="T80" s="670">
        <v>-253.156658959501</v>
      </c>
      <c r="U80" s="672">
        <v>0</v>
      </c>
      <c r="V80" s="678">
        <v>0.222828899766082</v>
      </c>
      <c r="W80" s="679">
        <v>0.219557613530264</v>
      </c>
      <c r="X80" s="679">
        <v>1.01489944339993</v>
      </c>
      <c r="Y80" s="671">
        <v>0.0032712862358181</v>
      </c>
      <c r="Z80" s="684" t="s">
        <v>161</v>
      </c>
      <c r="AA80" s="669">
        <v>568.746870999999</v>
      </c>
      <c r="AB80" s="670">
        <v>423.74315678</v>
      </c>
      <c r="AC80" s="671">
        <v>1.34219718218431</v>
      </c>
      <c r="AD80" s="670">
        <v>145.003714219999</v>
      </c>
      <c r="AE80" s="672">
        <v>0</v>
      </c>
      <c r="AF80" s="669">
        <v>252.69735448</v>
      </c>
      <c r="AG80" s="670">
        <v>300.59375816</v>
      </c>
      <c r="AH80" s="671">
        <v>0.840660684462695</v>
      </c>
      <c r="AI80" s="670">
        <v>-47.8964036800005</v>
      </c>
      <c r="AJ80" s="672">
        <v>0</v>
      </c>
      <c r="AK80" s="669">
        <v>0.940763</v>
      </c>
      <c r="AL80" s="670">
        <v>0</v>
      </c>
      <c r="AM80" s="679" t="s">
        <v>161</v>
      </c>
      <c r="AN80" s="670">
        <v>0.940763</v>
      </c>
      <c r="AO80" s="672">
        <v>0</v>
      </c>
      <c r="AP80" s="669">
        <v>0.119325</v>
      </c>
      <c r="AQ80" s="670">
        <v>0</v>
      </c>
      <c r="AR80" s="679" t="s">
        <v>161</v>
      </c>
      <c r="AS80" s="670">
        <v>0.119325</v>
      </c>
      <c r="AT80" s="672">
        <v>0</v>
      </c>
      <c r="AU80" s="669">
        <v>-151.8740514395</v>
      </c>
      <c r="AV80" s="670">
        <v>175.76400506</v>
      </c>
      <c r="AW80" s="671">
        <v>-0.864079373860734</v>
      </c>
      <c r="AX80" s="670">
        <v>-327.6380564995</v>
      </c>
      <c r="AY80" s="672">
        <v>0</v>
      </c>
      <c r="AZ80" s="678">
        <v>-0.0739566458632016</v>
      </c>
      <c r="BA80" s="679">
        <v>0.0542953625440176</v>
      </c>
      <c r="BB80" s="679">
        <v>-1.36211717535258</v>
      </c>
      <c r="BC80" s="671">
        <v>-0.128252008407219</v>
      </c>
      <c r="BD80" s="684" t="s">
        <v>161</v>
      </c>
      <c r="BE80" s="669">
        <v>104.111111111111</v>
      </c>
      <c r="BF80" s="670">
        <v>92.7777777777778</v>
      </c>
      <c r="BG80" s="679">
        <v>1.12215568862275</v>
      </c>
      <c r="BH80" s="670">
        <v>11.3333333333333</v>
      </c>
      <c r="BI80" s="691">
        <v>0</v>
      </c>
      <c r="BJ80" s="669">
        <v>19.7246493114301</v>
      </c>
      <c r="BK80" s="670">
        <v>34.8917889341317</v>
      </c>
      <c r="BL80" s="679">
        <v>0.565309200645059</v>
      </c>
      <c r="BM80" s="691">
        <v>-15.1671396227016</v>
      </c>
      <c r="BN80" s="678">
        <v>0.276957192658464</v>
      </c>
      <c r="BO80" s="679">
        <v>0.130898748666217</v>
      </c>
      <c r="BP80" s="679">
        <v>2.11581237773851</v>
      </c>
      <c r="BQ80" s="679">
        <v>0.146058443992247</v>
      </c>
      <c r="BR80" s="684" t="s">
        <v>161</v>
      </c>
      <c r="BS80" s="696">
        <v>3.61066629250959</v>
      </c>
      <c r="BT80" s="697">
        <v>7.63949243357501</v>
      </c>
      <c r="BU80" s="679">
        <v>0.472631699540794</v>
      </c>
      <c r="BV80" s="679">
        <v>-4.02882614106542</v>
      </c>
      <c r="BW80" s="691" t="s">
        <v>161</v>
      </c>
      <c r="BX80" s="696">
        <v>-0.267032768325331</v>
      </c>
      <c r="BY80" s="697">
        <v>0.414789011333235</v>
      </c>
      <c r="BZ80" s="679">
        <v>-0.643779755560596</v>
      </c>
      <c r="CA80" s="679">
        <v>-0.681821779658565</v>
      </c>
      <c r="CB80" s="691" t="s">
        <v>161</v>
      </c>
      <c r="CC80" s="159"/>
      <c r="CD80" s="709"/>
      <c r="CE80" s="709"/>
      <c r="CF80" s="709"/>
    </row>
    <row r="81" s="163" customFormat="1" spans="1:84">
      <c r="A81" s="668" t="s">
        <v>74</v>
      </c>
      <c r="B81" s="669">
        <v>3.387865</v>
      </c>
      <c r="C81" s="673">
        <v>0</v>
      </c>
      <c r="D81" s="671" t="s">
        <v>161</v>
      </c>
      <c r="E81" s="673">
        <v>3.387865</v>
      </c>
      <c r="F81" s="672">
        <v>0</v>
      </c>
      <c r="G81" s="669">
        <v>0</v>
      </c>
      <c r="H81" s="673">
        <v>0</v>
      </c>
      <c r="I81" s="671" t="s">
        <v>161</v>
      </c>
      <c r="J81" s="673">
        <v>0</v>
      </c>
      <c r="K81" s="672">
        <v>0</v>
      </c>
      <c r="L81" s="669">
        <v>0</v>
      </c>
      <c r="M81" s="673">
        <v>0</v>
      </c>
      <c r="N81" s="671" t="s">
        <v>161</v>
      </c>
      <c r="O81" s="673">
        <v>0</v>
      </c>
      <c r="P81" s="672">
        <v>0.0655</v>
      </c>
      <c r="Q81" s="669">
        <v>3.387865</v>
      </c>
      <c r="R81" s="673">
        <v>0</v>
      </c>
      <c r="S81" s="671" t="s">
        <v>161</v>
      </c>
      <c r="T81" s="673">
        <v>3.387865</v>
      </c>
      <c r="U81" s="672">
        <v>0</v>
      </c>
      <c r="V81" s="678">
        <v>1</v>
      </c>
      <c r="W81" s="679" t="s">
        <v>161</v>
      </c>
      <c r="X81" s="679" t="s">
        <v>161</v>
      </c>
      <c r="Y81" s="671" t="s">
        <v>161</v>
      </c>
      <c r="Z81" s="684" t="s">
        <v>161</v>
      </c>
      <c r="AA81" s="669">
        <v>154.394236</v>
      </c>
      <c r="AB81" s="673">
        <v>129.02668218</v>
      </c>
      <c r="AC81" s="671">
        <v>1.19660703810558</v>
      </c>
      <c r="AD81" s="673">
        <v>25.3675538199998</v>
      </c>
      <c r="AE81" s="672">
        <v>84.2149769999999</v>
      </c>
      <c r="AF81" s="669">
        <v>83.7013009999999</v>
      </c>
      <c r="AG81" s="673">
        <v>28.44515</v>
      </c>
      <c r="AH81" s="671">
        <v>2.94255087422636</v>
      </c>
      <c r="AI81" s="673">
        <v>55.2561509999999</v>
      </c>
      <c r="AJ81" s="672">
        <v>30.625057</v>
      </c>
      <c r="AK81" s="669">
        <v>0</v>
      </c>
      <c r="AL81" s="664">
        <v>0</v>
      </c>
      <c r="AM81" s="661" t="s">
        <v>161</v>
      </c>
      <c r="AN81" s="666">
        <v>0</v>
      </c>
      <c r="AO81" s="667">
        <v>0</v>
      </c>
      <c r="AP81" s="669">
        <v>0</v>
      </c>
      <c r="AQ81" s="664">
        <v>0</v>
      </c>
      <c r="AR81" s="661" t="s">
        <v>161</v>
      </c>
      <c r="AS81" s="666">
        <v>0</v>
      </c>
      <c r="AT81" s="667">
        <v>0</v>
      </c>
      <c r="AU81" s="669">
        <v>-234.707672</v>
      </c>
      <c r="AV81" s="673">
        <v>-157.47183218</v>
      </c>
      <c r="AW81" s="671">
        <v>0.509525997438612</v>
      </c>
      <c r="AX81" s="673">
        <v>-77.2358398199997</v>
      </c>
      <c r="AY81" s="672">
        <v>-114.905534</v>
      </c>
      <c r="AZ81" s="678">
        <v>-69.2789328972671</v>
      </c>
      <c r="BA81" s="679" t="s">
        <v>161</v>
      </c>
      <c r="BB81" s="679" t="s">
        <v>161</v>
      </c>
      <c r="BC81" s="671" t="s">
        <v>161</v>
      </c>
      <c r="BD81" s="684" t="s">
        <v>161</v>
      </c>
      <c r="BE81" s="669">
        <v>10</v>
      </c>
      <c r="BF81" s="670">
        <v>7.22222222222222</v>
      </c>
      <c r="BG81" s="679">
        <v>1.38461538461538</v>
      </c>
      <c r="BH81" s="670">
        <v>2.77777777777778</v>
      </c>
      <c r="BI81" s="691">
        <v>4.66666667</v>
      </c>
      <c r="BJ81" s="669">
        <v>0.3387865</v>
      </c>
      <c r="BK81" s="670">
        <v>0</v>
      </c>
      <c r="BL81" s="679" t="s">
        <v>161</v>
      </c>
      <c r="BM81" s="691">
        <v>0.3387865</v>
      </c>
      <c r="BN81" s="678">
        <v>45.5727238245915</v>
      </c>
      <c r="BO81" s="679" t="s">
        <v>161</v>
      </c>
      <c r="BP81" s="679" t="s">
        <v>161</v>
      </c>
      <c r="BQ81" s="679" t="s">
        <v>161</v>
      </c>
      <c r="BR81" s="684" t="s">
        <v>161</v>
      </c>
      <c r="BS81" s="696">
        <v>0.021942949994584</v>
      </c>
      <c r="BT81" s="697">
        <v>0</v>
      </c>
      <c r="BU81" s="679" t="s">
        <v>161</v>
      </c>
      <c r="BV81" s="679">
        <v>0.021942949994584</v>
      </c>
      <c r="BW81" s="691">
        <v>0</v>
      </c>
      <c r="BX81" s="696">
        <v>-1.52018416024287</v>
      </c>
      <c r="BY81" s="697">
        <v>-1.2204594392369</v>
      </c>
      <c r="BZ81" s="679">
        <v>0.754416483358613</v>
      </c>
      <c r="CA81" s="679">
        <v>-0.299724721005973</v>
      </c>
      <c r="CB81" s="691">
        <v>-1.36443110350787</v>
      </c>
      <c r="CC81" s="159"/>
      <c r="CD81" s="709"/>
      <c r="CE81" s="709"/>
      <c r="CF81" s="709"/>
    </row>
    <row r="82" s="159" customFormat="1" ht="16.2" spans="1:80">
      <c r="A82" s="213" t="s">
        <v>169</v>
      </c>
      <c r="B82" s="214">
        <v>2499.42948109</v>
      </c>
      <c r="C82" s="215">
        <v>6126.065332</v>
      </c>
      <c r="D82" s="216">
        <v>0.407999155352462</v>
      </c>
      <c r="E82" s="215">
        <v>-3626.63585091</v>
      </c>
      <c r="F82" s="217">
        <v>1417.563787</v>
      </c>
      <c r="G82" s="214">
        <v>658.715172</v>
      </c>
      <c r="H82" s="215">
        <v>1127.74714489</v>
      </c>
      <c r="I82" s="216">
        <v>0.584098283897008</v>
      </c>
      <c r="J82" s="215">
        <v>-469.03197289</v>
      </c>
      <c r="K82" s="217">
        <v>386.959335</v>
      </c>
      <c r="L82" s="214">
        <v>574.187482049518</v>
      </c>
      <c r="M82" s="215">
        <v>3188.72909122</v>
      </c>
      <c r="N82" s="216">
        <v>0.180067815616734</v>
      </c>
      <c r="O82" s="215">
        <v>-2614.54160917048</v>
      </c>
      <c r="P82" s="217">
        <v>375.333574</v>
      </c>
      <c r="Q82" s="214">
        <v>887.032240040481</v>
      </c>
      <c r="R82" s="215">
        <v>1433.08717089</v>
      </c>
      <c r="S82" s="216">
        <v>0.61896600434264</v>
      </c>
      <c r="T82" s="215">
        <v>-546.054930849519</v>
      </c>
      <c r="U82" s="217">
        <v>491.291843</v>
      </c>
      <c r="V82" s="237"/>
      <c r="W82" s="238"/>
      <c r="X82" s="238"/>
      <c r="Y82" s="216"/>
      <c r="Z82" s="257"/>
      <c r="AA82" s="214">
        <v>1187.48527</v>
      </c>
      <c r="AB82" s="215">
        <v>1160.10797775</v>
      </c>
      <c r="AC82" s="216">
        <v>1.02359891732069</v>
      </c>
      <c r="AD82" s="215">
        <v>27.3772922499984</v>
      </c>
      <c r="AE82" s="217">
        <v>569.950543999999</v>
      </c>
      <c r="AF82" s="214">
        <v>449.152784479999</v>
      </c>
      <c r="AG82" s="215">
        <v>434.66798522</v>
      </c>
      <c r="AH82" s="216">
        <v>1.03332382359071</v>
      </c>
      <c r="AI82" s="215">
        <v>14.4847992599992</v>
      </c>
      <c r="AJ82" s="217">
        <v>191.53014</v>
      </c>
      <c r="AK82" s="214">
        <v>2.685764</v>
      </c>
      <c r="AL82" s="215">
        <v>0.08</v>
      </c>
      <c r="AM82" s="238">
        <v>33.57205</v>
      </c>
      <c r="AN82" s="215">
        <v>2.605764</v>
      </c>
      <c r="AO82" s="217">
        <v>5.212173</v>
      </c>
      <c r="AP82" s="214">
        <v>14.009434</v>
      </c>
      <c r="AQ82" s="215">
        <v>0</v>
      </c>
      <c r="AR82" s="238" t="s">
        <v>161</v>
      </c>
      <c r="AS82" s="215">
        <v>14.009434</v>
      </c>
      <c r="AT82" s="217">
        <v>0</v>
      </c>
      <c r="AU82" s="214">
        <v>-381.434897439517</v>
      </c>
      <c r="AV82" s="215">
        <v>214.89313292</v>
      </c>
      <c r="AW82" s="216">
        <v>-1.77499807581807</v>
      </c>
      <c r="AX82" s="215">
        <v>-596.328030359517</v>
      </c>
      <c r="AY82" s="217">
        <v>-100.997632999999</v>
      </c>
      <c r="AZ82" s="237">
        <v>-0.152608785454981</v>
      </c>
      <c r="BA82" s="238">
        <v>0.0350784918661393</v>
      </c>
      <c r="BB82" s="238">
        <v>-4.35049448640326</v>
      </c>
      <c r="BC82" s="216">
        <v>-0.18768727732112</v>
      </c>
      <c r="BD82" s="257">
        <v>-0.0712473286396099</v>
      </c>
      <c r="BE82" s="214">
        <v>253.777777777778</v>
      </c>
      <c r="BF82" s="215">
        <v>243</v>
      </c>
      <c r="BG82" s="238">
        <v>1.04435299497028</v>
      </c>
      <c r="BH82" s="215">
        <v>10.7777777777778</v>
      </c>
      <c r="BI82" s="279">
        <v>136.91666666</v>
      </c>
      <c r="BJ82" s="214">
        <v>9.84889024947897</v>
      </c>
      <c r="BK82" s="215">
        <v>25.210145399177</v>
      </c>
      <c r="BL82" s="238">
        <v>0.390671695602378</v>
      </c>
      <c r="BM82" s="279">
        <v>-15.361255149698</v>
      </c>
      <c r="BN82" s="237">
        <v>0.475102529991019</v>
      </c>
      <c r="BO82" s="238">
        <v>0.189372446240506</v>
      </c>
      <c r="BP82" s="238">
        <v>2.50882606959426</v>
      </c>
      <c r="BQ82" s="238">
        <v>0.285730083750513</v>
      </c>
      <c r="BR82" s="257">
        <v>0.402063419809975</v>
      </c>
      <c r="BS82" s="292">
        <v>2.10480882940973</v>
      </c>
      <c r="BT82" s="293">
        <v>5.28059926273531</v>
      </c>
      <c r="BU82" s="238">
        <v>0.398592796893938</v>
      </c>
      <c r="BV82" s="238">
        <v>-3.17579043332558</v>
      </c>
      <c r="BW82" s="279">
        <v>2.48716981135121</v>
      </c>
      <c r="BX82" s="292">
        <v>-0.321212319071139</v>
      </c>
      <c r="BY82" s="293">
        <v>0.185235458286202</v>
      </c>
      <c r="BZ82" s="238">
        <v>-1.73407576520713</v>
      </c>
      <c r="CA82" s="238">
        <v>-0.506447777357341</v>
      </c>
      <c r="CB82" s="279">
        <v>-0.177204204931857</v>
      </c>
    </row>
    <row r="83" s="159" customFormat="1" outlineLevel="2" spans="1:80">
      <c r="A83" s="674" t="s">
        <v>76</v>
      </c>
      <c r="B83" s="663">
        <v>0</v>
      </c>
      <c r="C83" s="664">
        <v>0</v>
      </c>
      <c r="D83" s="665" t="s">
        <v>161</v>
      </c>
      <c r="E83" s="666">
        <v>0</v>
      </c>
      <c r="F83" s="667">
        <v>119.024732000001</v>
      </c>
      <c r="G83" s="663">
        <v>0</v>
      </c>
      <c r="H83" s="664">
        <v>0</v>
      </c>
      <c r="I83" s="665" t="s">
        <v>161</v>
      </c>
      <c r="J83" s="666">
        <v>0</v>
      </c>
      <c r="K83" s="667">
        <v>0</v>
      </c>
      <c r="L83" s="663">
        <v>0</v>
      </c>
      <c r="M83" s="664">
        <v>0</v>
      </c>
      <c r="N83" s="665" t="s">
        <v>161</v>
      </c>
      <c r="O83" s="666">
        <v>0</v>
      </c>
      <c r="P83" s="667">
        <v>0</v>
      </c>
      <c r="Q83" s="663">
        <v>-1.487807</v>
      </c>
      <c r="R83" s="664">
        <v>0</v>
      </c>
      <c r="S83" s="665" t="s">
        <v>161</v>
      </c>
      <c r="T83" s="666">
        <v>-1.487807</v>
      </c>
      <c r="U83" s="667">
        <v>-1.83378699999888</v>
      </c>
      <c r="V83" s="701" t="s">
        <v>161</v>
      </c>
      <c r="W83" s="661" t="s">
        <v>161</v>
      </c>
      <c r="X83" s="661" t="s">
        <v>161</v>
      </c>
      <c r="Y83" s="665" t="s">
        <v>161</v>
      </c>
      <c r="Z83" s="683">
        <v>-0.0154067727705437</v>
      </c>
      <c r="AA83" s="663">
        <v>1.487807</v>
      </c>
      <c r="AB83" s="664">
        <v>0</v>
      </c>
      <c r="AC83" s="665" t="s">
        <v>161</v>
      </c>
      <c r="AD83" s="666">
        <v>1.487807</v>
      </c>
      <c r="AE83" s="667">
        <v>120.858519</v>
      </c>
      <c r="AF83" s="663">
        <v>-0.000614000000000114</v>
      </c>
      <c r="AG83" s="664">
        <v>0</v>
      </c>
      <c r="AH83" s="665" t="s">
        <v>161</v>
      </c>
      <c r="AI83" s="666">
        <v>-0.000614000000000114</v>
      </c>
      <c r="AJ83" s="667">
        <v>1.468571</v>
      </c>
      <c r="AK83" s="663">
        <v>0</v>
      </c>
      <c r="AL83" s="664">
        <v>0</v>
      </c>
      <c r="AM83" s="661" t="s">
        <v>161</v>
      </c>
      <c r="AN83" s="666">
        <v>0</v>
      </c>
      <c r="AO83" s="667">
        <v>0</v>
      </c>
      <c r="AP83" s="663">
        <v>0</v>
      </c>
      <c r="AQ83" s="664">
        <v>0</v>
      </c>
      <c r="AR83" s="661" t="s">
        <v>161</v>
      </c>
      <c r="AS83" s="666">
        <v>0</v>
      </c>
      <c r="AT83" s="667">
        <v>0.775199999999999</v>
      </c>
      <c r="AU83" s="663">
        <v>-1.487193</v>
      </c>
      <c r="AV83" s="664">
        <v>0</v>
      </c>
      <c r="AW83" s="665" t="s">
        <v>161</v>
      </c>
      <c r="AX83" s="666">
        <v>-1.487193</v>
      </c>
      <c r="AY83" s="667">
        <v>-4.07755799999888</v>
      </c>
      <c r="AZ83" s="701" t="s">
        <v>161</v>
      </c>
      <c r="BA83" s="661" t="s">
        <v>161</v>
      </c>
      <c r="BB83" s="661" t="s">
        <v>161</v>
      </c>
      <c r="BC83" s="665" t="s">
        <v>161</v>
      </c>
      <c r="BD83" s="683">
        <v>-0.0342580733557026</v>
      </c>
      <c r="BE83" s="705">
        <v>0</v>
      </c>
      <c r="BF83" s="664">
        <v>0</v>
      </c>
      <c r="BG83" s="661" t="s">
        <v>161</v>
      </c>
      <c r="BH83" s="664">
        <v>0</v>
      </c>
      <c r="BI83" s="690">
        <v>20.41666667</v>
      </c>
      <c r="BJ83" s="705" t="s">
        <v>161</v>
      </c>
      <c r="BK83" s="664" t="s">
        <v>161</v>
      </c>
      <c r="BL83" s="661" t="s">
        <v>161</v>
      </c>
      <c r="BM83" s="690" t="s">
        <v>161</v>
      </c>
      <c r="BN83" s="701" t="s">
        <v>161</v>
      </c>
      <c r="BO83" s="661" t="s">
        <v>161</v>
      </c>
      <c r="BP83" s="661" t="s">
        <v>161</v>
      </c>
      <c r="BQ83" s="661" t="s">
        <v>161</v>
      </c>
      <c r="BR83" s="683">
        <v>1.01540677277054</v>
      </c>
      <c r="BS83" s="706">
        <v>0</v>
      </c>
      <c r="BT83" s="695" t="s">
        <v>161</v>
      </c>
      <c r="BU83" s="661" t="s">
        <v>161</v>
      </c>
      <c r="BV83" s="661" t="s">
        <v>161</v>
      </c>
      <c r="BW83" s="690">
        <v>0.984826994280818</v>
      </c>
      <c r="BX83" s="706">
        <v>-0.999587312063997</v>
      </c>
      <c r="BY83" s="695" t="s">
        <v>161</v>
      </c>
      <c r="BZ83" s="661" t="s">
        <v>161</v>
      </c>
      <c r="CA83" s="661" t="s">
        <v>161</v>
      </c>
      <c r="CB83" s="690">
        <v>-0.0337382754127484</v>
      </c>
    </row>
    <row r="84" s="159" customFormat="1" outlineLevel="2" spans="1:80">
      <c r="A84" s="674" t="s">
        <v>77</v>
      </c>
      <c r="B84" s="663">
        <v>93.4523989999998</v>
      </c>
      <c r="C84" s="664">
        <v>161.68</v>
      </c>
      <c r="D84" s="665">
        <v>0.578008405492329</v>
      </c>
      <c r="E84" s="666">
        <v>-68.2276010000002</v>
      </c>
      <c r="F84" s="667">
        <v>175.589377</v>
      </c>
      <c r="G84" s="663">
        <v>47.792637</v>
      </c>
      <c r="H84" s="664">
        <v>83.307212</v>
      </c>
      <c r="I84" s="665">
        <v>0.573691471033744</v>
      </c>
      <c r="J84" s="666">
        <v>-35.514575</v>
      </c>
      <c r="K84" s="667">
        <v>89.9619879999999</v>
      </c>
      <c r="L84" s="663">
        <v>0</v>
      </c>
      <c r="M84" s="664">
        <v>0</v>
      </c>
      <c r="N84" s="665" t="s">
        <v>161</v>
      </c>
      <c r="O84" s="666">
        <v>0</v>
      </c>
      <c r="P84" s="667">
        <v>0</v>
      </c>
      <c r="Q84" s="663">
        <v>45.6597619999999</v>
      </c>
      <c r="R84" s="664">
        <v>78.3727879999999</v>
      </c>
      <c r="S84" s="665">
        <v>0.582597138180154</v>
      </c>
      <c r="T84" s="666">
        <v>-32.713026</v>
      </c>
      <c r="U84" s="667">
        <v>85.6273889999999</v>
      </c>
      <c r="V84" s="701">
        <v>0.488588441694257</v>
      </c>
      <c r="W84" s="661">
        <v>0.484740153389411</v>
      </c>
      <c r="X84" s="661">
        <v>1.00793886843897</v>
      </c>
      <c r="Y84" s="665">
        <v>0.00384828830484601</v>
      </c>
      <c r="Z84" s="683">
        <v>0.48765700102689</v>
      </c>
      <c r="AA84" s="663">
        <v>30.077968</v>
      </c>
      <c r="AB84" s="664">
        <v>40.56391503</v>
      </c>
      <c r="AC84" s="665">
        <v>0.74149568595031</v>
      </c>
      <c r="AD84" s="666">
        <v>-10.48594703</v>
      </c>
      <c r="AE84" s="667">
        <v>40.263027</v>
      </c>
      <c r="AF84" s="663">
        <v>6.86387499999999</v>
      </c>
      <c r="AG84" s="664">
        <v>8.98048102999999</v>
      </c>
      <c r="AH84" s="665">
        <v>0.764310394629273</v>
      </c>
      <c r="AI84" s="666">
        <v>-2.11660603</v>
      </c>
      <c r="AJ84" s="667">
        <v>0.538246</v>
      </c>
      <c r="AK84" s="663">
        <v>0</v>
      </c>
      <c r="AL84" s="664">
        <v>0</v>
      </c>
      <c r="AM84" s="661" t="s">
        <v>161</v>
      </c>
      <c r="AN84" s="666">
        <v>0</v>
      </c>
      <c r="AO84" s="667">
        <v>0.173847</v>
      </c>
      <c r="AP84" s="663">
        <v>0</v>
      </c>
      <c r="AQ84" s="664">
        <v>0</v>
      </c>
      <c r="AR84" s="661" t="s">
        <v>161</v>
      </c>
      <c r="AS84" s="666">
        <v>0</v>
      </c>
      <c r="AT84" s="667">
        <v>0</v>
      </c>
      <c r="AU84" s="663">
        <v>8.71791899999991</v>
      </c>
      <c r="AV84" s="664">
        <v>28.8283919399999</v>
      </c>
      <c r="AW84" s="665">
        <v>0.302407398169984</v>
      </c>
      <c r="AX84" s="666">
        <v>-20.11047294</v>
      </c>
      <c r="AY84" s="667">
        <v>44.999963</v>
      </c>
      <c r="AZ84" s="701">
        <v>0.0932872680989166</v>
      </c>
      <c r="BA84" s="661">
        <v>0.17830524455715</v>
      </c>
      <c r="BB84" s="661">
        <v>0.523188582201329</v>
      </c>
      <c r="BC84" s="665">
        <v>-0.0850179764582334</v>
      </c>
      <c r="BD84" s="683">
        <v>0.256279529939901</v>
      </c>
      <c r="BE84" s="705">
        <v>6.11111111111111</v>
      </c>
      <c r="BF84" s="664">
        <v>9.77777777777778</v>
      </c>
      <c r="BG84" s="661">
        <v>0.625</v>
      </c>
      <c r="BH84" s="664">
        <v>-3.66666666666667</v>
      </c>
      <c r="BI84" s="690">
        <v>7.33333333333333</v>
      </c>
      <c r="BJ84" s="705">
        <v>15.2922107454545</v>
      </c>
      <c r="BK84" s="664">
        <v>16.5354545454545</v>
      </c>
      <c r="BL84" s="661">
        <v>0.92481344878773</v>
      </c>
      <c r="BM84" s="690">
        <v>-1.24324379999998</v>
      </c>
      <c r="BN84" s="701">
        <v>0.321853353384754</v>
      </c>
      <c r="BO84" s="661">
        <v>0.250890122649678</v>
      </c>
      <c r="BP84" s="661">
        <v>1.28284585294003</v>
      </c>
      <c r="BQ84" s="661">
        <v>0.0709632307350758</v>
      </c>
      <c r="BR84" s="683">
        <v>0.229302180393293</v>
      </c>
      <c r="BS84" s="706">
        <v>3.10700506762957</v>
      </c>
      <c r="BT84" s="695">
        <v>3.98580856607223</v>
      </c>
      <c r="BU84" s="661">
        <v>0.779516882490754</v>
      </c>
      <c r="BV84" s="661">
        <v>-0.878803498442663</v>
      </c>
      <c r="BW84" s="690">
        <v>4.36105752803931</v>
      </c>
      <c r="BX84" s="706">
        <v>0.289844014728652</v>
      </c>
      <c r="BY84" s="695">
        <v>0.71069057113149</v>
      </c>
      <c r="BZ84" s="661">
        <v>0.407834332552339</v>
      </c>
      <c r="CA84" s="661">
        <v>-0.420846556402838</v>
      </c>
      <c r="CB84" s="690">
        <v>1.11764977332678</v>
      </c>
    </row>
    <row r="85" s="159" customFormat="1" outlineLevel="2" spans="1:80">
      <c r="A85" s="674" t="s">
        <v>78</v>
      </c>
      <c r="B85" s="663">
        <v>3.63226799999999</v>
      </c>
      <c r="C85" s="664">
        <v>41.75</v>
      </c>
      <c r="D85" s="665">
        <v>0.0870004311377243</v>
      </c>
      <c r="E85" s="666">
        <v>-38.117732</v>
      </c>
      <c r="F85" s="667">
        <v>13.223138</v>
      </c>
      <c r="G85" s="663">
        <v>0</v>
      </c>
      <c r="H85" s="664">
        <v>0</v>
      </c>
      <c r="I85" s="665" t="s">
        <v>161</v>
      </c>
      <c r="J85" s="666">
        <v>0</v>
      </c>
      <c r="K85" s="667">
        <v>0</v>
      </c>
      <c r="L85" s="663">
        <v>2.681483</v>
      </c>
      <c r="M85" s="664">
        <v>29.22</v>
      </c>
      <c r="N85" s="665">
        <v>0.0917687542778919</v>
      </c>
      <c r="O85" s="666">
        <v>-26.538517</v>
      </c>
      <c r="P85" s="667">
        <v>9.92989399999999</v>
      </c>
      <c r="Q85" s="663">
        <v>0.950784999999991</v>
      </c>
      <c r="R85" s="664">
        <v>12.53</v>
      </c>
      <c r="S85" s="665">
        <v>0.0758806863527527</v>
      </c>
      <c r="T85" s="666">
        <v>-11.579215</v>
      </c>
      <c r="U85" s="667">
        <v>3.29324399999996</v>
      </c>
      <c r="V85" s="701">
        <v>0.261760696071984</v>
      </c>
      <c r="W85" s="661">
        <v>0.300119760479042</v>
      </c>
      <c r="X85" s="661">
        <v>0.872187474940569</v>
      </c>
      <c r="Y85" s="665">
        <v>-0.038359064407058</v>
      </c>
      <c r="Z85" s="683">
        <v>0.249051624508492</v>
      </c>
      <c r="AA85" s="663">
        <v>2.545447</v>
      </c>
      <c r="AB85" s="664">
        <v>3.4322</v>
      </c>
      <c r="AC85" s="665">
        <v>0.741637142357671</v>
      </c>
      <c r="AD85" s="666">
        <v>-0.886753000000002</v>
      </c>
      <c r="AE85" s="667">
        <v>5.210281</v>
      </c>
      <c r="AF85" s="663">
        <v>0.700797999999999</v>
      </c>
      <c r="AG85" s="664">
        <v>3.89683</v>
      </c>
      <c r="AH85" s="665">
        <v>0.179837970863496</v>
      </c>
      <c r="AI85" s="666">
        <v>-3.196032</v>
      </c>
      <c r="AJ85" s="667">
        <v>2.751488</v>
      </c>
      <c r="AK85" s="663">
        <v>0.02741</v>
      </c>
      <c r="AL85" s="664">
        <v>0</v>
      </c>
      <c r="AM85" s="661" t="s">
        <v>161</v>
      </c>
      <c r="AN85" s="666">
        <v>0.02741</v>
      </c>
      <c r="AO85" s="667">
        <v>0.163279999999999</v>
      </c>
      <c r="AP85" s="663">
        <v>0</v>
      </c>
      <c r="AQ85" s="664">
        <v>0</v>
      </c>
      <c r="AR85" s="661" t="s">
        <v>161</v>
      </c>
      <c r="AS85" s="666">
        <v>0</v>
      </c>
      <c r="AT85" s="667">
        <v>0</v>
      </c>
      <c r="AU85" s="663">
        <v>-2.26805000000001</v>
      </c>
      <c r="AV85" s="664">
        <v>5.20096999999999</v>
      </c>
      <c r="AW85" s="665">
        <v>-0.436082115451543</v>
      </c>
      <c r="AX85" s="666">
        <v>-7.46902</v>
      </c>
      <c r="AY85" s="667">
        <v>-4.50524500000003</v>
      </c>
      <c r="AZ85" s="701">
        <v>-0.624417030901908</v>
      </c>
      <c r="BA85" s="661">
        <v>0.124574131736527</v>
      </c>
      <c r="BB85" s="661">
        <v>-5.012413269093</v>
      </c>
      <c r="BC85" s="665">
        <v>-0.748991162638435</v>
      </c>
      <c r="BD85" s="683">
        <v>-0.340709217433869</v>
      </c>
      <c r="BE85" s="705">
        <v>0.777777777777778</v>
      </c>
      <c r="BF85" s="664">
        <v>1</v>
      </c>
      <c r="BG85" s="661">
        <v>0.777777777777778</v>
      </c>
      <c r="BH85" s="664">
        <v>-0.222222222222222</v>
      </c>
      <c r="BI85" s="690">
        <v>1.41666666666667</v>
      </c>
      <c r="BJ85" s="705">
        <v>4.67005885714284</v>
      </c>
      <c r="BK85" s="664">
        <v>41.75</v>
      </c>
      <c r="BL85" s="661">
        <v>0.111857697177074</v>
      </c>
      <c r="BM85" s="690">
        <v>-37.0799411428572</v>
      </c>
      <c r="BN85" s="701">
        <v>0.700787221647743</v>
      </c>
      <c r="BO85" s="661">
        <v>0.0822083832335329</v>
      </c>
      <c r="BP85" s="661">
        <v>8.52452261051025</v>
      </c>
      <c r="BQ85" s="661">
        <v>0.61857883841421</v>
      </c>
      <c r="BR85" s="683">
        <v>0.394027574997706</v>
      </c>
      <c r="BS85" s="706">
        <v>1.42696665850831</v>
      </c>
      <c r="BT85" s="695">
        <v>12.1642095448983</v>
      </c>
      <c r="BU85" s="661">
        <v>0.117308621924125</v>
      </c>
      <c r="BV85" s="661">
        <v>-10.73724288639</v>
      </c>
      <c r="BW85" s="690">
        <v>2.5378934456702</v>
      </c>
      <c r="BX85" s="706">
        <v>-0.891022284101774</v>
      </c>
      <c r="BY85" s="695">
        <v>1.51534584231688</v>
      </c>
      <c r="BZ85" s="661">
        <v>-0.587999293111499</v>
      </c>
      <c r="CA85" s="661">
        <v>-2.40636812641865</v>
      </c>
      <c r="CB85" s="690">
        <v>-0.864683689804837</v>
      </c>
    </row>
    <row r="86" s="159" customFormat="1" outlineLevel="2" spans="1:80">
      <c r="A86" s="674" t="s">
        <v>79</v>
      </c>
      <c r="B86" s="663">
        <v>13.018869</v>
      </c>
      <c r="C86" s="664">
        <v>68.37</v>
      </c>
      <c r="D86" s="665">
        <v>0.19041785870996</v>
      </c>
      <c r="E86" s="666">
        <v>-55.351131</v>
      </c>
      <c r="F86" s="667">
        <v>66.0514870000002</v>
      </c>
      <c r="G86" s="663">
        <v>0</v>
      </c>
      <c r="H86" s="664">
        <v>0</v>
      </c>
      <c r="I86" s="665" t="s">
        <v>161</v>
      </c>
      <c r="J86" s="666">
        <v>0</v>
      </c>
      <c r="K86" s="667">
        <v>0</v>
      </c>
      <c r="L86" s="663">
        <v>0</v>
      </c>
      <c r="M86" s="664">
        <v>0</v>
      </c>
      <c r="N86" s="665" t="s">
        <v>161</v>
      </c>
      <c r="O86" s="666">
        <v>0</v>
      </c>
      <c r="P86" s="667">
        <v>0</v>
      </c>
      <c r="Q86" s="663">
        <v>0.383602999999995</v>
      </c>
      <c r="R86" s="664">
        <v>1.05969288</v>
      </c>
      <c r="S86" s="665">
        <v>0.361994505426889</v>
      </c>
      <c r="T86" s="666">
        <v>-0.676089880000005</v>
      </c>
      <c r="U86" s="667">
        <v>6.56244800000022</v>
      </c>
      <c r="V86" s="701">
        <v>0.0294651555369361</v>
      </c>
      <c r="W86" s="661">
        <v>0.0154993839403247</v>
      </c>
      <c r="X86" s="661">
        <v>1.90105333543462</v>
      </c>
      <c r="Y86" s="665">
        <v>0.0139657715966114</v>
      </c>
      <c r="Z86" s="683">
        <v>0.0993535240168054</v>
      </c>
      <c r="AA86" s="663">
        <v>12.635266</v>
      </c>
      <c r="AB86" s="664">
        <v>67.31030712</v>
      </c>
      <c r="AC86" s="665">
        <v>0.187716659463074</v>
      </c>
      <c r="AD86" s="666">
        <v>-54.67504112</v>
      </c>
      <c r="AE86" s="667">
        <v>59.4890389999999</v>
      </c>
      <c r="AF86" s="663">
        <v>0</v>
      </c>
      <c r="AG86" s="664">
        <v>0</v>
      </c>
      <c r="AH86" s="665" t="s">
        <v>161</v>
      </c>
      <c r="AI86" s="666">
        <v>0</v>
      </c>
      <c r="AJ86" s="667">
        <v>0.228639</v>
      </c>
      <c r="AK86" s="663">
        <v>0</v>
      </c>
      <c r="AL86" s="664">
        <v>0</v>
      </c>
      <c r="AM86" s="661" t="s">
        <v>161</v>
      </c>
      <c r="AN86" s="666">
        <v>0</v>
      </c>
      <c r="AO86" s="667">
        <v>0</v>
      </c>
      <c r="AP86" s="663">
        <v>0</v>
      </c>
      <c r="AQ86" s="664">
        <v>0</v>
      </c>
      <c r="AR86" s="661" t="s">
        <v>161</v>
      </c>
      <c r="AS86" s="666">
        <v>0</v>
      </c>
      <c r="AT86" s="667">
        <v>0</v>
      </c>
      <c r="AU86" s="663">
        <v>0.383602999999995</v>
      </c>
      <c r="AV86" s="664">
        <v>1.05969288</v>
      </c>
      <c r="AW86" s="665">
        <v>0.361994505426889</v>
      </c>
      <c r="AX86" s="666">
        <v>-0.676089880000005</v>
      </c>
      <c r="AY86" s="667">
        <v>6.33380900000022</v>
      </c>
      <c r="AZ86" s="701">
        <v>0.0294651555369361</v>
      </c>
      <c r="BA86" s="661">
        <v>0.0154993839403247</v>
      </c>
      <c r="BB86" s="661">
        <v>1.90105333543462</v>
      </c>
      <c r="BC86" s="665">
        <v>0.0139657715966114</v>
      </c>
      <c r="BD86" s="683">
        <v>0.0958919971022032</v>
      </c>
      <c r="BE86" s="705">
        <v>2.88888888888889</v>
      </c>
      <c r="BF86" s="664">
        <v>16</v>
      </c>
      <c r="BG86" s="661">
        <v>0.180555555555556</v>
      </c>
      <c r="BH86" s="664">
        <v>-13.1111111111111</v>
      </c>
      <c r="BI86" s="690">
        <v>14</v>
      </c>
      <c r="BJ86" s="705">
        <v>4.50653157692307</v>
      </c>
      <c r="BK86" s="664">
        <v>4.273125</v>
      </c>
      <c r="BL86" s="661">
        <v>1.05462198670132</v>
      </c>
      <c r="BM86" s="690">
        <v>0.233406576923067</v>
      </c>
      <c r="BN86" s="701">
        <v>0.970534844463064</v>
      </c>
      <c r="BO86" s="661">
        <v>0.984500616059675</v>
      </c>
      <c r="BP86" s="661">
        <v>0.985814359718222</v>
      </c>
      <c r="BQ86" s="661">
        <v>-0.0139657715966111</v>
      </c>
      <c r="BR86" s="683">
        <v>0.900646475983195</v>
      </c>
      <c r="BS86" s="706">
        <v>1.03035970908725</v>
      </c>
      <c r="BT86" s="695">
        <v>1.0157433968933</v>
      </c>
      <c r="BU86" s="661">
        <v>1.01438976835946</v>
      </c>
      <c r="BV86" s="661">
        <v>0.014616312193948</v>
      </c>
      <c r="BW86" s="690">
        <v>1.11031356549566</v>
      </c>
      <c r="BX86" s="706">
        <v>0.030359709087248</v>
      </c>
      <c r="BY86" s="695">
        <v>0.0157433968932989</v>
      </c>
      <c r="BZ86" s="661">
        <v>1.92840905257051</v>
      </c>
      <c r="CA86" s="661">
        <v>0.0146163121939491</v>
      </c>
      <c r="CB86" s="690">
        <v>0.106470185205046</v>
      </c>
    </row>
    <row r="87" s="159" customFormat="1" outlineLevel="2" spans="1:80">
      <c r="A87" s="674" t="s">
        <v>80</v>
      </c>
      <c r="B87" s="663">
        <v>1288.690135</v>
      </c>
      <c r="C87" s="664">
        <v>1515.99924</v>
      </c>
      <c r="D87" s="665">
        <v>0.85005988195614</v>
      </c>
      <c r="E87" s="666">
        <v>-227.309105000002</v>
      </c>
      <c r="F87" s="667">
        <v>697.954752999999</v>
      </c>
      <c r="G87" s="663">
        <v>0</v>
      </c>
      <c r="H87" s="664">
        <v>0</v>
      </c>
      <c r="I87" s="665" t="s">
        <v>161</v>
      </c>
      <c r="J87" s="666">
        <v>0</v>
      </c>
      <c r="K87" s="667">
        <v>0</v>
      </c>
      <c r="L87" s="663">
        <v>1174.540135</v>
      </c>
      <c r="M87" s="664">
        <v>1306.9593432</v>
      </c>
      <c r="N87" s="665">
        <v>0.898681463284251</v>
      </c>
      <c r="O87" s="666">
        <v>-132.4192082</v>
      </c>
      <c r="P87" s="667">
        <v>665.563118999998</v>
      </c>
      <c r="Q87" s="663">
        <v>114.149999999998</v>
      </c>
      <c r="R87" s="664">
        <v>209.0398968</v>
      </c>
      <c r="S87" s="665">
        <v>0.54606800781772</v>
      </c>
      <c r="T87" s="666">
        <v>-94.8898968000022</v>
      </c>
      <c r="U87" s="667">
        <v>32.3916340000006</v>
      </c>
      <c r="V87" s="701">
        <v>0.0885783144448436</v>
      </c>
      <c r="W87" s="661">
        <v>0.137889183110672</v>
      </c>
      <c r="X87" s="661">
        <v>0.64238769457173</v>
      </c>
      <c r="Y87" s="665">
        <v>-0.0493108686658284</v>
      </c>
      <c r="Z87" s="683">
        <v>0.0464093608658335</v>
      </c>
      <c r="AA87" s="663">
        <v>82.413703</v>
      </c>
      <c r="AB87" s="664">
        <v>98.5932282100001</v>
      </c>
      <c r="AC87" s="665">
        <v>0.835896181677525</v>
      </c>
      <c r="AD87" s="666">
        <v>-16.1795252100002</v>
      </c>
      <c r="AE87" s="667">
        <v>62.313798</v>
      </c>
      <c r="AF87" s="663">
        <v>46.9466269999999</v>
      </c>
      <c r="AG87" s="664">
        <v>45.570851</v>
      </c>
      <c r="AH87" s="665">
        <v>1.03018982463154</v>
      </c>
      <c r="AI87" s="666">
        <v>1.37577599999995</v>
      </c>
      <c r="AJ87" s="667">
        <v>34.5047659999999</v>
      </c>
      <c r="AK87" s="663">
        <v>0</v>
      </c>
      <c r="AL87" s="664">
        <v>0</v>
      </c>
      <c r="AM87" s="661" t="s">
        <v>161</v>
      </c>
      <c r="AN87" s="666">
        <v>0</v>
      </c>
      <c r="AO87" s="667">
        <v>0.0231339999999999</v>
      </c>
      <c r="AP87" s="663">
        <v>0.023274</v>
      </c>
      <c r="AQ87" s="664">
        <v>0</v>
      </c>
      <c r="AR87" s="661" t="s">
        <v>161</v>
      </c>
      <c r="AS87" s="666">
        <v>0.023274</v>
      </c>
      <c r="AT87" s="667">
        <v>0</v>
      </c>
      <c r="AU87" s="252">
        <v>-15.2336040000021</v>
      </c>
      <c r="AV87" s="664">
        <v>64.8758175900001</v>
      </c>
      <c r="AW87" s="665">
        <v>-0.234811745977135</v>
      </c>
      <c r="AX87" s="666">
        <v>-80.1094215900022</v>
      </c>
      <c r="AY87" s="667">
        <v>-64.4037959999993</v>
      </c>
      <c r="AZ87" s="701">
        <v>-0.0118209983814318</v>
      </c>
      <c r="BA87" s="661">
        <v>0.0427940963809455</v>
      </c>
      <c r="BB87" s="661">
        <v>-0.276229652711985</v>
      </c>
      <c r="BC87" s="665">
        <v>-0.0546150947623773</v>
      </c>
      <c r="BD87" s="683">
        <v>-0.0922750303270726</v>
      </c>
      <c r="BE87" s="705">
        <v>18.2222222222222</v>
      </c>
      <c r="BF87" s="664">
        <v>19</v>
      </c>
      <c r="BG87" s="661">
        <v>0.95906432748538</v>
      </c>
      <c r="BH87" s="664">
        <v>-0.777777777777779</v>
      </c>
      <c r="BI87" s="690">
        <v>15.16666667</v>
      </c>
      <c r="BJ87" s="705">
        <v>70.7208000914634</v>
      </c>
      <c r="BK87" s="664">
        <v>79.7894336842105</v>
      </c>
      <c r="BL87" s="661">
        <v>0.886342925698172</v>
      </c>
      <c r="BM87" s="690">
        <v>-9.0686335927471</v>
      </c>
      <c r="BN87" s="701">
        <v>0.0639515278046263</v>
      </c>
      <c r="BO87" s="661">
        <v>0.0650351435598345</v>
      </c>
      <c r="BP87" s="661">
        <v>0.983337997029079</v>
      </c>
      <c r="BQ87" s="661">
        <v>-0.00108361575520823</v>
      </c>
      <c r="BR87" s="683">
        <v>0.0892805697391677</v>
      </c>
      <c r="BS87" s="706">
        <v>15.6368430017032</v>
      </c>
      <c r="BT87" s="695">
        <v>15.376301877153</v>
      </c>
      <c r="BU87" s="661">
        <v>1.01694432943837</v>
      </c>
      <c r="BV87" s="661">
        <v>0.260541124550231</v>
      </c>
      <c r="BW87" s="690">
        <v>11.2006453691043</v>
      </c>
      <c r="BX87" s="706">
        <v>-0.184843095813837</v>
      </c>
      <c r="BY87" s="695">
        <v>0.6580149445134</v>
      </c>
      <c r="BZ87" s="661">
        <v>-0.280910178948181</v>
      </c>
      <c r="CA87" s="661">
        <v>-0.842858040327237</v>
      </c>
      <c r="CB87" s="690">
        <v>-1.03353989111688</v>
      </c>
    </row>
    <row r="88" s="159" customFormat="1" outlineLevel="2" spans="1:80">
      <c r="A88" s="674" t="s">
        <v>81</v>
      </c>
      <c r="B88" s="663">
        <v>5480.987217</v>
      </c>
      <c r="C88" s="664">
        <v>2280</v>
      </c>
      <c r="D88" s="665">
        <v>2.40394176184211</v>
      </c>
      <c r="E88" s="666">
        <v>3200.987217</v>
      </c>
      <c r="F88" s="667">
        <v>26.401695</v>
      </c>
      <c r="G88" s="663">
        <v>0</v>
      </c>
      <c r="H88" s="664">
        <v>0</v>
      </c>
      <c r="I88" s="665" t="s">
        <v>161</v>
      </c>
      <c r="J88" s="666">
        <v>0</v>
      </c>
      <c r="K88" s="667">
        <v>0</v>
      </c>
      <c r="L88" s="663">
        <v>4656.64681000001</v>
      </c>
      <c r="M88" s="664">
        <v>1824</v>
      </c>
      <c r="N88" s="665">
        <v>2.55298618969299</v>
      </c>
      <c r="O88" s="666">
        <v>2832.64681000001</v>
      </c>
      <c r="P88" s="667">
        <v>20.880641</v>
      </c>
      <c r="Q88" s="663">
        <v>824.340406999995</v>
      </c>
      <c r="R88" s="664">
        <v>456</v>
      </c>
      <c r="S88" s="665">
        <v>1.80776405043859</v>
      </c>
      <c r="T88" s="666">
        <v>368.340406999995</v>
      </c>
      <c r="U88" s="667">
        <v>5.521054</v>
      </c>
      <c r="V88" s="701">
        <v>0.150399987148883</v>
      </c>
      <c r="W88" s="661">
        <v>0.2</v>
      </c>
      <c r="X88" s="661">
        <v>0.751999935744417</v>
      </c>
      <c r="Y88" s="665">
        <v>-0.0496000128511165</v>
      </c>
      <c r="Z88" s="683">
        <v>0.209117407045267</v>
      </c>
      <c r="AA88" s="663">
        <v>269.402206</v>
      </c>
      <c r="AB88" s="664">
        <v>218.7388999</v>
      </c>
      <c r="AC88" s="665">
        <v>1.23161543796353</v>
      </c>
      <c r="AD88" s="666">
        <v>50.6633060999999</v>
      </c>
      <c r="AE88" s="667">
        <v>25.69285</v>
      </c>
      <c r="AF88" s="663">
        <v>336.970019</v>
      </c>
      <c r="AG88" s="664">
        <v>155.095144</v>
      </c>
      <c r="AH88" s="665">
        <v>2.17266646981545</v>
      </c>
      <c r="AI88" s="666">
        <v>181.874875</v>
      </c>
      <c r="AJ88" s="667">
        <v>3.781827</v>
      </c>
      <c r="AK88" s="663">
        <v>2.7305</v>
      </c>
      <c r="AL88" s="664">
        <v>0</v>
      </c>
      <c r="AM88" s="661" t="s">
        <v>161</v>
      </c>
      <c r="AN88" s="666">
        <v>2.7305</v>
      </c>
      <c r="AO88" s="667">
        <v>0</v>
      </c>
      <c r="AP88" s="663">
        <v>0.014872</v>
      </c>
      <c r="AQ88" s="664">
        <v>0</v>
      </c>
      <c r="AR88" s="661" t="s">
        <v>161</v>
      </c>
      <c r="AS88" s="666">
        <v>0.014872</v>
      </c>
      <c r="AT88" s="667">
        <v>0</v>
      </c>
      <c r="AU88" s="252">
        <v>220.683809999996</v>
      </c>
      <c r="AV88" s="664">
        <v>82.1659561000001</v>
      </c>
      <c r="AW88" s="665">
        <v>2.68583024496682</v>
      </c>
      <c r="AX88" s="666">
        <v>138.517853899996</v>
      </c>
      <c r="AY88" s="667">
        <v>-23.953623</v>
      </c>
      <c r="AZ88" s="689">
        <v>0.0402635148127177</v>
      </c>
      <c r="BA88" s="661">
        <v>0.0360377000438597</v>
      </c>
      <c r="BB88" s="661">
        <v>1.11726094516895</v>
      </c>
      <c r="BC88" s="665">
        <v>0.00422581476885798</v>
      </c>
      <c r="BD88" s="683">
        <v>-0.90727595330527</v>
      </c>
      <c r="BE88" s="705">
        <v>71.2222222222222</v>
      </c>
      <c r="BF88" s="664">
        <v>62</v>
      </c>
      <c r="BG88" s="661">
        <v>1.14874551971326</v>
      </c>
      <c r="BH88" s="664">
        <v>9.22222222222223</v>
      </c>
      <c r="BI88" s="690">
        <v>18.58333333</v>
      </c>
      <c r="BJ88" s="705">
        <v>76.956138772231</v>
      </c>
      <c r="BK88" s="664">
        <v>36.7741935483871</v>
      </c>
      <c r="BL88" s="661">
        <v>2.09266693152558</v>
      </c>
      <c r="BM88" s="690">
        <v>40.1819452238439</v>
      </c>
      <c r="BN88" s="701">
        <v>0.0491521317846561</v>
      </c>
      <c r="BO88" s="661">
        <v>0.095938113991228</v>
      </c>
      <c r="BP88" s="661">
        <v>0.512331645264054</v>
      </c>
      <c r="BQ88" s="661">
        <v>-0.0467859822065718</v>
      </c>
      <c r="BR88" s="683">
        <v>0.97315153439959</v>
      </c>
      <c r="BS88" s="706">
        <v>20.3449975350239</v>
      </c>
      <c r="BT88" s="695">
        <v>10.4233860600119</v>
      </c>
      <c r="BU88" s="661">
        <v>1.95186069266638</v>
      </c>
      <c r="BV88" s="661">
        <v>9.92161147501201</v>
      </c>
      <c r="BW88" s="690">
        <v>1.02758919310236</v>
      </c>
      <c r="BX88" s="706">
        <v>0.81916110961614</v>
      </c>
      <c r="BY88" s="695">
        <v>0.375634860272058</v>
      </c>
      <c r="BZ88" s="661">
        <v>2.18073772232655</v>
      </c>
      <c r="CA88" s="661">
        <v>0.443526249344082</v>
      </c>
      <c r="CB88" s="690">
        <v>-0.932306964778139</v>
      </c>
    </row>
    <row r="89" s="163" customFormat="1" spans="1:81">
      <c r="A89" s="668" t="s">
        <v>82</v>
      </c>
      <c r="B89" s="669">
        <v>6879.780888</v>
      </c>
      <c r="C89" s="670">
        <v>4067.79924</v>
      </c>
      <c r="D89" s="679">
        <v>1.69127837488853</v>
      </c>
      <c r="E89" s="670">
        <v>2811.981648</v>
      </c>
      <c r="F89" s="672">
        <v>1098.245182</v>
      </c>
      <c r="G89" s="669">
        <v>47.792637</v>
      </c>
      <c r="H89" s="670">
        <v>83.307212</v>
      </c>
      <c r="I89" s="679">
        <v>0.573691471033744</v>
      </c>
      <c r="J89" s="670">
        <v>-35.514575</v>
      </c>
      <c r="K89" s="672">
        <v>89.9619879999999</v>
      </c>
      <c r="L89" s="669">
        <v>5833.86842800001</v>
      </c>
      <c r="M89" s="670">
        <v>3160.1793432</v>
      </c>
      <c r="N89" s="679">
        <v>1.84605612354033</v>
      </c>
      <c r="O89" s="670">
        <v>2673.68908480001</v>
      </c>
      <c r="P89" s="672">
        <v>696.373653999998</v>
      </c>
      <c r="Q89" s="669">
        <v>983.996749999993</v>
      </c>
      <c r="R89" s="670">
        <v>757.00237768</v>
      </c>
      <c r="S89" s="679">
        <v>1.29985952357992</v>
      </c>
      <c r="T89" s="670">
        <v>226.994372319993</v>
      </c>
      <c r="U89" s="672">
        <v>131.561982000002</v>
      </c>
      <c r="V89" s="678">
        <v>0.143027338518342</v>
      </c>
      <c r="W89" s="679">
        <v>0.186096297535077</v>
      </c>
      <c r="X89" s="679">
        <v>0.768566276776047</v>
      </c>
      <c r="Y89" s="671">
        <v>-0.0430689590167354</v>
      </c>
      <c r="Z89" s="684">
        <v>0.119792906134508</v>
      </c>
      <c r="AA89" s="669">
        <v>398.562397</v>
      </c>
      <c r="AB89" s="670">
        <v>428.63855026</v>
      </c>
      <c r="AC89" s="679">
        <v>0.929833298377486</v>
      </c>
      <c r="AD89" s="670">
        <v>-30.0761532600003</v>
      </c>
      <c r="AE89" s="672">
        <v>313.827514</v>
      </c>
      <c r="AF89" s="669">
        <v>391.480704999999</v>
      </c>
      <c r="AG89" s="670">
        <v>213.54330603</v>
      </c>
      <c r="AH89" s="679">
        <v>1.83326142260344</v>
      </c>
      <c r="AI89" s="670">
        <v>177.937398969999</v>
      </c>
      <c r="AJ89" s="672">
        <v>43.2735369999999</v>
      </c>
      <c r="AK89" s="669">
        <v>2.75791</v>
      </c>
      <c r="AL89" s="670">
        <v>0</v>
      </c>
      <c r="AM89" s="679" t="s">
        <v>161</v>
      </c>
      <c r="AN89" s="670">
        <v>2.75791</v>
      </c>
      <c r="AO89" s="672">
        <v>0.360260999999999</v>
      </c>
      <c r="AP89" s="669">
        <v>0.038146</v>
      </c>
      <c r="AQ89" s="670">
        <v>0</v>
      </c>
      <c r="AR89" s="679" t="s">
        <v>161</v>
      </c>
      <c r="AS89" s="670">
        <v>0.038146</v>
      </c>
      <c r="AT89" s="672">
        <v>0.775199999999999</v>
      </c>
      <c r="AU89" s="669">
        <v>210.796484999994</v>
      </c>
      <c r="AV89" s="670">
        <v>182.13082851</v>
      </c>
      <c r="AW89" s="679">
        <v>1.15739046884322</v>
      </c>
      <c r="AX89" s="670">
        <v>28.6656564899937</v>
      </c>
      <c r="AY89" s="672">
        <v>-45.606449999998</v>
      </c>
      <c r="AZ89" s="678">
        <v>0.0306399997952949</v>
      </c>
      <c r="BA89" s="679">
        <v>0.0447737997291135</v>
      </c>
      <c r="BB89" s="679">
        <v>0.6843287811325</v>
      </c>
      <c r="BC89" s="671">
        <v>-0.0141337999338186</v>
      </c>
      <c r="BD89" s="684">
        <v>-0.0415266561123853</v>
      </c>
      <c r="BE89" s="669">
        <v>99.2222222222222</v>
      </c>
      <c r="BF89" s="670">
        <v>107.777777777778</v>
      </c>
      <c r="BG89" s="679">
        <v>0.920618556701031</v>
      </c>
      <c r="BH89" s="670">
        <v>-8.55555555555554</v>
      </c>
      <c r="BI89" s="691">
        <v>76.91666667</v>
      </c>
      <c r="BJ89" s="669">
        <v>69.3370974154536</v>
      </c>
      <c r="BK89" s="670">
        <v>37.7424671752577</v>
      </c>
      <c r="BL89" s="679">
        <v>1.8371108887367</v>
      </c>
      <c r="BM89" s="691">
        <v>31.5946302401959</v>
      </c>
      <c r="BN89" s="678">
        <v>0.0579324259723429</v>
      </c>
      <c r="BO89" s="679">
        <v>0.105373575481567</v>
      </c>
      <c r="BP89" s="679">
        <v>0.549781344208797</v>
      </c>
      <c r="BQ89" s="679">
        <v>-0.0474411495092239</v>
      </c>
      <c r="BR89" s="684">
        <v>0.28575359960013</v>
      </c>
      <c r="BS89" s="696">
        <v>17.2614901450425</v>
      </c>
      <c r="BT89" s="697">
        <v>9.49004525498835</v>
      </c>
      <c r="BU89" s="679">
        <v>1.81890493472295</v>
      </c>
      <c r="BV89" s="679">
        <v>7.77144489005412</v>
      </c>
      <c r="BW89" s="691">
        <v>3.4995184711561</v>
      </c>
      <c r="BX89" s="696">
        <v>0.528892054510586</v>
      </c>
      <c r="BY89" s="697">
        <v>0.424905385667072</v>
      </c>
      <c r="BZ89" s="679">
        <v>1.24472899697485</v>
      </c>
      <c r="CA89" s="679">
        <v>0.103986668843514</v>
      </c>
      <c r="CB89" s="691">
        <v>-0.14532330011064</v>
      </c>
      <c r="CC89" s="159"/>
    </row>
    <row r="90" s="159" customFormat="1" outlineLevel="2" spans="1:80">
      <c r="A90" s="674" t="s">
        <v>83</v>
      </c>
      <c r="B90" s="663">
        <v>570.058949999999</v>
      </c>
      <c r="C90" s="664">
        <v>360</v>
      </c>
      <c r="D90" s="665">
        <v>1.58349708333333</v>
      </c>
      <c r="E90" s="666">
        <v>210.058949999999</v>
      </c>
      <c r="F90" s="667">
        <v>0</v>
      </c>
      <c r="G90" s="663">
        <v>3.882478</v>
      </c>
      <c r="H90" s="664">
        <v>0</v>
      </c>
      <c r="I90" s="665" t="s">
        <v>161</v>
      </c>
      <c r="J90" s="666">
        <v>3.882478</v>
      </c>
      <c r="K90" s="667">
        <v>0</v>
      </c>
      <c r="L90" s="663">
        <v>0</v>
      </c>
      <c r="M90" s="664">
        <v>0</v>
      </c>
      <c r="N90" s="665" t="s">
        <v>161</v>
      </c>
      <c r="O90" s="666">
        <v>0</v>
      </c>
      <c r="P90" s="667">
        <v>0</v>
      </c>
      <c r="Q90" s="663">
        <v>-105.606274</v>
      </c>
      <c r="R90" s="664">
        <v>51.0769600399998</v>
      </c>
      <c r="S90" s="665">
        <v>-2.06759121759198</v>
      </c>
      <c r="T90" s="666">
        <v>-156.68323404</v>
      </c>
      <c r="U90" s="667">
        <v>0</v>
      </c>
      <c r="V90" s="677">
        <v>-0.185255005644592</v>
      </c>
      <c r="W90" s="661">
        <v>0.141880444555555</v>
      </c>
      <c r="X90" s="661">
        <v>-1.30571204668064</v>
      </c>
      <c r="Y90" s="682">
        <v>-0.327135450200147</v>
      </c>
      <c r="Z90" s="683" t="s">
        <v>161</v>
      </c>
      <c r="AA90" s="663">
        <v>675.665223999999</v>
      </c>
      <c r="AB90" s="664">
        <v>308.92303996</v>
      </c>
      <c r="AC90" s="665">
        <v>2.18716358639837</v>
      </c>
      <c r="AD90" s="666">
        <v>366.742184039999</v>
      </c>
      <c r="AE90" s="667">
        <v>0</v>
      </c>
      <c r="AF90" s="663">
        <v>42.711672</v>
      </c>
      <c r="AG90" s="664">
        <v>32.24999997</v>
      </c>
      <c r="AH90" s="665">
        <v>1.32439293146455</v>
      </c>
      <c r="AI90" s="666">
        <v>10.46167203</v>
      </c>
      <c r="AJ90" s="667">
        <v>0</v>
      </c>
      <c r="AK90" s="663">
        <v>0</v>
      </c>
      <c r="AL90" s="664">
        <v>0</v>
      </c>
      <c r="AM90" s="661" t="s">
        <v>161</v>
      </c>
      <c r="AN90" s="666">
        <v>0</v>
      </c>
      <c r="AO90" s="667">
        <v>0</v>
      </c>
      <c r="AP90" s="663">
        <v>0.001115</v>
      </c>
      <c r="AQ90" s="664">
        <v>0</v>
      </c>
      <c r="AR90" s="661" t="s">
        <v>161</v>
      </c>
      <c r="AS90" s="666">
        <v>0.001115</v>
      </c>
      <c r="AT90" s="667">
        <v>0</v>
      </c>
      <c r="AU90" s="663">
        <v>-152.201539</v>
      </c>
      <c r="AV90" s="664">
        <v>18.8269600699998</v>
      </c>
      <c r="AW90" s="665">
        <v>-8.08423337777875</v>
      </c>
      <c r="AX90" s="666">
        <v>-171.02849907</v>
      </c>
      <c r="AY90" s="667">
        <v>0</v>
      </c>
      <c r="AZ90" s="677">
        <v>-0.266992631200686</v>
      </c>
      <c r="BA90" s="661">
        <v>0.0522971113055551</v>
      </c>
      <c r="BB90" s="661">
        <v>-5.10530361114469</v>
      </c>
      <c r="BC90" s="682">
        <v>-0.319289742506241</v>
      </c>
      <c r="BD90" s="683" t="s">
        <v>161</v>
      </c>
      <c r="BE90" s="663">
        <v>199.111111111111</v>
      </c>
      <c r="BF90" s="664">
        <v>66.7777777777778</v>
      </c>
      <c r="BG90" s="661">
        <v>2.98169717138103</v>
      </c>
      <c r="BH90" s="664">
        <v>132.333333333333</v>
      </c>
      <c r="BI90" s="690">
        <v>4.99999999666667</v>
      </c>
      <c r="BJ90" s="663">
        <v>2.86301928013392</v>
      </c>
      <c r="BK90" s="664">
        <v>5.3910149750416</v>
      </c>
      <c r="BL90" s="661">
        <v>0.531072403506323</v>
      </c>
      <c r="BM90" s="690">
        <v>-2.52799569490767</v>
      </c>
      <c r="BN90" s="677">
        <v>1.18525500564459</v>
      </c>
      <c r="BO90" s="661">
        <v>0.858119555444445</v>
      </c>
      <c r="BP90" s="661">
        <v>1.38122362801849</v>
      </c>
      <c r="BQ90" s="661">
        <v>0.327135450200147</v>
      </c>
      <c r="BR90" s="683" t="s">
        <v>161</v>
      </c>
      <c r="BS90" s="694">
        <v>0.843700296761166</v>
      </c>
      <c r="BT90" s="695">
        <v>1.16533878485274</v>
      </c>
      <c r="BU90" s="661">
        <v>0.723995723585036</v>
      </c>
      <c r="BV90" s="699">
        <v>-0.321638488091574</v>
      </c>
      <c r="BW90" s="690" t="s">
        <v>161</v>
      </c>
      <c r="BX90" s="694">
        <v>-0.225261762177064</v>
      </c>
      <c r="BY90" s="695">
        <v>0.0609438521401239</v>
      </c>
      <c r="BZ90" s="661">
        <v>-3.69621798207201</v>
      </c>
      <c r="CA90" s="699">
        <v>-0.286205614317187</v>
      </c>
      <c r="CB90" s="690" t="s">
        <v>161</v>
      </c>
    </row>
    <row r="91" s="159" customFormat="1" outlineLevel="2" spans="1:80">
      <c r="A91" s="674" t="s">
        <v>170</v>
      </c>
      <c r="B91" s="663">
        <v>11.306578</v>
      </c>
      <c r="C91" s="664">
        <v>0</v>
      </c>
      <c r="D91" s="665" t="s">
        <v>161</v>
      </c>
      <c r="E91" s="666">
        <v>11.306578</v>
      </c>
      <c r="F91" s="667">
        <v>0</v>
      </c>
      <c r="G91" s="663">
        <v>0</v>
      </c>
      <c r="H91" s="664">
        <v>0</v>
      </c>
      <c r="I91" s="665" t="s">
        <v>161</v>
      </c>
      <c r="J91" s="666">
        <v>0</v>
      </c>
      <c r="K91" s="667">
        <v>0</v>
      </c>
      <c r="L91" s="663">
        <v>10.737016</v>
      </c>
      <c r="M91" s="664">
        <v>0</v>
      </c>
      <c r="N91" s="665" t="s">
        <v>161</v>
      </c>
      <c r="O91" s="666">
        <v>10.737016</v>
      </c>
      <c r="P91" s="667">
        <v>0</v>
      </c>
      <c r="Q91" s="663">
        <v>0.569561999999999</v>
      </c>
      <c r="R91" s="664">
        <v>0</v>
      </c>
      <c r="S91" s="665" t="s">
        <v>161</v>
      </c>
      <c r="T91" s="666">
        <v>0.569561999999999</v>
      </c>
      <c r="U91" s="667">
        <v>0</v>
      </c>
      <c r="V91" s="677">
        <v>0.0503743926765463</v>
      </c>
      <c r="W91" s="661" t="s">
        <v>161</v>
      </c>
      <c r="X91" s="661" t="s">
        <v>161</v>
      </c>
      <c r="Y91" s="682" t="s">
        <v>161</v>
      </c>
      <c r="Z91" s="683" t="s">
        <v>161</v>
      </c>
      <c r="AA91" s="663">
        <v>0</v>
      </c>
      <c r="AB91" s="664">
        <v>0</v>
      </c>
      <c r="AC91" s="665" t="s">
        <v>161</v>
      </c>
      <c r="AD91" s="666">
        <v>0</v>
      </c>
      <c r="AE91" s="667">
        <v>0</v>
      </c>
      <c r="AF91" s="663">
        <v>0</v>
      </c>
      <c r="AG91" s="664">
        <v>0</v>
      </c>
      <c r="AH91" s="665" t="s">
        <v>161</v>
      </c>
      <c r="AI91" s="666">
        <v>0</v>
      </c>
      <c r="AJ91" s="667">
        <v>0</v>
      </c>
      <c r="AK91" s="663">
        <v>0</v>
      </c>
      <c r="AL91" s="664">
        <v>0</v>
      </c>
      <c r="AM91" s="661" t="s">
        <v>161</v>
      </c>
      <c r="AN91" s="666">
        <v>0</v>
      </c>
      <c r="AO91" s="667">
        <v>0</v>
      </c>
      <c r="AP91" s="663">
        <v>0</v>
      </c>
      <c r="AQ91" s="664">
        <v>0</v>
      </c>
      <c r="AR91" s="661" t="s">
        <v>161</v>
      </c>
      <c r="AS91" s="666">
        <v>0</v>
      </c>
      <c r="AT91" s="667">
        <v>0</v>
      </c>
      <c r="AU91" s="663">
        <v>0.569561999999999</v>
      </c>
      <c r="AV91" s="664">
        <v>0</v>
      </c>
      <c r="AW91" s="665" t="s">
        <v>161</v>
      </c>
      <c r="AX91" s="666">
        <v>0.569561999999999</v>
      </c>
      <c r="AY91" s="667">
        <v>0</v>
      </c>
      <c r="AZ91" s="677">
        <v>0.0503743926765463</v>
      </c>
      <c r="BA91" s="661" t="s">
        <v>161</v>
      </c>
      <c r="BB91" s="661" t="s">
        <v>161</v>
      </c>
      <c r="BC91" s="682" t="s">
        <v>161</v>
      </c>
      <c r="BD91" s="683" t="s">
        <v>161</v>
      </c>
      <c r="BE91" s="663">
        <v>0</v>
      </c>
      <c r="BF91" s="664">
        <v>0</v>
      </c>
      <c r="BG91" s="661" t="s">
        <v>161</v>
      </c>
      <c r="BH91" s="664">
        <v>0</v>
      </c>
      <c r="BI91" s="690">
        <v>0</v>
      </c>
      <c r="BJ91" s="663" t="s">
        <v>161</v>
      </c>
      <c r="BK91" s="664" t="s">
        <v>161</v>
      </c>
      <c r="BL91" s="661" t="s">
        <v>161</v>
      </c>
      <c r="BM91" s="690" t="s">
        <v>161</v>
      </c>
      <c r="BN91" s="677">
        <v>0</v>
      </c>
      <c r="BO91" s="661" t="s">
        <v>161</v>
      </c>
      <c r="BP91" s="661" t="s">
        <v>161</v>
      </c>
      <c r="BQ91" s="661" t="s">
        <v>161</v>
      </c>
      <c r="BR91" s="683" t="s">
        <v>161</v>
      </c>
      <c r="BS91" s="694" t="s">
        <v>161</v>
      </c>
      <c r="BT91" s="695" t="s">
        <v>161</v>
      </c>
      <c r="BU91" s="661" t="s">
        <v>161</v>
      </c>
      <c r="BV91" s="699" t="s">
        <v>161</v>
      </c>
      <c r="BW91" s="690" t="s">
        <v>161</v>
      </c>
      <c r="BX91" s="694" t="s">
        <v>161</v>
      </c>
      <c r="BY91" s="695" t="s">
        <v>161</v>
      </c>
      <c r="BZ91" s="661" t="s">
        <v>161</v>
      </c>
      <c r="CA91" s="699" t="s">
        <v>161</v>
      </c>
      <c r="CB91" s="690" t="s">
        <v>161</v>
      </c>
    </row>
    <row r="92" s="164" customFormat="1" outlineLevel="2" spans="1:81">
      <c r="A92" s="674" t="s">
        <v>84</v>
      </c>
      <c r="B92" s="663">
        <v>1191.684582</v>
      </c>
      <c r="C92" s="664">
        <v>0</v>
      </c>
      <c r="D92" s="665" t="s">
        <v>161</v>
      </c>
      <c r="E92" s="666">
        <v>1191.684582</v>
      </c>
      <c r="F92" s="667">
        <v>0</v>
      </c>
      <c r="G92" s="663">
        <v>0.557771</v>
      </c>
      <c r="H92" s="664">
        <v>0</v>
      </c>
      <c r="I92" s="665" t="s">
        <v>161</v>
      </c>
      <c r="J92" s="666">
        <v>0.557771</v>
      </c>
      <c r="K92" s="667">
        <v>0</v>
      </c>
      <c r="L92" s="663">
        <v>990.158031999999</v>
      </c>
      <c r="M92" s="664">
        <v>0</v>
      </c>
      <c r="N92" s="665" t="s">
        <v>161</v>
      </c>
      <c r="O92" s="666">
        <v>990.158031999999</v>
      </c>
      <c r="P92" s="667">
        <v>0</v>
      </c>
      <c r="Q92" s="663">
        <v>201.52655</v>
      </c>
      <c r="R92" s="664">
        <v>0</v>
      </c>
      <c r="S92" s="665" t="s">
        <v>161</v>
      </c>
      <c r="T92" s="666">
        <v>201.52655</v>
      </c>
      <c r="U92" s="667">
        <v>0</v>
      </c>
      <c r="V92" s="677">
        <v>0.169110646427747</v>
      </c>
      <c r="W92" s="661" t="s">
        <v>161</v>
      </c>
      <c r="X92" s="661" t="s">
        <v>161</v>
      </c>
      <c r="Y92" s="682" t="s">
        <v>161</v>
      </c>
      <c r="Z92" s="683" t="s">
        <v>161</v>
      </c>
      <c r="AA92" s="663">
        <v>90.6343089999998</v>
      </c>
      <c r="AB92" s="664">
        <v>0</v>
      </c>
      <c r="AC92" s="665" t="s">
        <v>161</v>
      </c>
      <c r="AD92" s="666">
        <v>90.6343089999998</v>
      </c>
      <c r="AE92" s="667">
        <v>0</v>
      </c>
      <c r="AF92" s="663">
        <v>118.293967</v>
      </c>
      <c r="AG92" s="664">
        <v>0</v>
      </c>
      <c r="AH92" s="665" t="s">
        <v>161</v>
      </c>
      <c r="AI92" s="666">
        <v>118.293967</v>
      </c>
      <c r="AJ92" s="667">
        <v>0</v>
      </c>
      <c r="AK92" s="663">
        <v>3.99999999999999e-5</v>
      </c>
      <c r="AL92" s="664">
        <v>0</v>
      </c>
      <c r="AM92" s="661" t="s">
        <v>161</v>
      </c>
      <c r="AN92" s="666">
        <v>3.99999999999999e-5</v>
      </c>
      <c r="AO92" s="667">
        <v>0</v>
      </c>
      <c r="AP92" s="663">
        <v>0.017429</v>
      </c>
      <c r="AQ92" s="664">
        <v>0</v>
      </c>
      <c r="AR92" s="661" t="s">
        <v>161</v>
      </c>
      <c r="AS92" s="666">
        <v>0.017429</v>
      </c>
      <c r="AT92" s="667">
        <v>0</v>
      </c>
      <c r="AU92" s="663">
        <v>-7.97688599999994</v>
      </c>
      <c r="AV92" s="664">
        <v>0</v>
      </c>
      <c r="AW92" s="665" t="s">
        <v>161</v>
      </c>
      <c r="AX92" s="666">
        <v>-7.97688599999994</v>
      </c>
      <c r="AY92" s="667">
        <v>0</v>
      </c>
      <c r="AZ92" s="677">
        <v>-0.00669378971624553</v>
      </c>
      <c r="BA92" s="661" t="s">
        <v>161</v>
      </c>
      <c r="BB92" s="661" t="s">
        <v>161</v>
      </c>
      <c r="BC92" s="682" t="s">
        <v>161</v>
      </c>
      <c r="BD92" s="683" t="s">
        <v>161</v>
      </c>
      <c r="BE92" s="663">
        <v>21.8888888888889</v>
      </c>
      <c r="BF92" s="664">
        <v>0</v>
      </c>
      <c r="BG92" s="661" t="s">
        <v>161</v>
      </c>
      <c r="BH92" s="664">
        <v>21.8888888888889</v>
      </c>
      <c r="BI92" s="690">
        <v>0</v>
      </c>
      <c r="BJ92" s="663">
        <v>54.4424428324872</v>
      </c>
      <c r="BK92" s="664" t="s">
        <v>161</v>
      </c>
      <c r="BL92" s="661" t="s">
        <v>161</v>
      </c>
      <c r="BM92" s="690" t="s">
        <v>161</v>
      </c>
      <c r="BN92" s="677">
        <v>0.0760556193887217</v>
      </c>
      <c r="BO92" s="661" t="s">
        <v>161</v>
      </c>
      <c r="BP92" s="661" t="s">
        <v>161</v>
      </c>
      <c r="BQ92" s="661" t="s">
        <v>161</v>
      </c>
      <c r="BR92" s="683" t="s">
        <v>161</v>
      </c>
      <c r="BS92" s="694">
        <v>13.1482723832539</v>
      </c>
      <c r="BT92" s="695" t="s">
        <v>161</v>
      </c>
      <c r="BU92" s="661" t="s">
        <v>161</v>
      </c>
      <c r="BV92" s="699" t="s">
        <v>161</v>
      </c>
      <c r="BW92" s="690" t="s">
        <v>161</v>
      </c>
      <c r="BX92" s="694">
        <v>-0.0880117704654201</v>
      </c>
      <c r="BY92" s="695" t="s">
        <v>161</v>
      </c>
      <c r="BZ92" s="661" t="s">
        <v>161</v>
      </c>
      <c r="CA92" s="699" t="s">
        <v>161</v>
      </c>
      <c r="CB92" s="690" t="s">
        <v>161</v>
      </c>
      <c r="CC92" s="159"/>
    </row>
    <row r="93" s="159" customFormat="1" outlineLevel="2" spans="1:80">
      <c r="A93" s="674" t="s">
        <v>85</v>
      </c>
      <c r="B93" s="663">
        <v>128.540691</v>
      </c>
      <c r="C93" s="664">
        <v>0</v>
      </c>
      <c r="D93" s="665" t="s">
        <v>161</v>
      </c>
      <c r="E93" s="666">
        <v>128.540691</v>
      </c>
      <c r="F93" s="667">
        <v>0</v>
      </c>
      <c r="G93" s="663">
        <v>0</v>
      </c>
      <c r="H93" s="664">
        <v>0</v>
      </c>
      <c r="I93" s="665" t="s">
        <v>161</v>
      </c>
      <c r="J93" s="666">
        <v>0</v>
      </c>
      <c r="K93" s="667">
        <v>0</v>
      </c>
      <c r="L93" s="663">
        <v>119.626815</v>
      </c>
      <c r="M93" s="664">
        <v>0</v>
      </c>
      <c r="N93" s="665" t="s">
        <v>161</v>
      </c>
      <c r="O93" s="666">
        <v>119.626815</v>
      </c>
      <c r="P93" s="667">
        <v>0</v>
      </c>
      <c r="Q93" s="663">
        <v>8.91387599999999</v>
      </c>
      <c r="R93" s="664">
        <v>0</v>
      </c>
      <c r="S93" s="665" t="s">
        <v>161</v>
      </c>
      <c r="T93" s="666">
        <v>8.91387599999999</v>
      </c>
      <c r="U93" s="667">
        <v>0</v>
      </c>
      <c r="V93" s="677">
        <v>0.0693467253883052</v>
      </c>
      <c r="W93" s="661" t="s">
        <v>161</v>
      </c>
      <c r="X93" s="661" t="s">
        <v>161</v>
      </c>
      <c r="Y93" s="682" t="s">
        <v>161</v>
      </c>
      <c r="Z93" s="683" t="s">
        <v>161</v>
      </c>
      <c r="AA93" s="663">
        <v>24.1614399999999</v>
      </c>
      <c r="AB93" s="664">
        <v>0</v>
      </c>
      <c r="AC93" s="665" t="s">
        <v>161</v>
      </c>
      <c r="AD93" s="666">
        <v>24.1614399999999</v>
      </c>
      <c r="AE93" s="667">
        <v>0</v>
      </c>
      <c r="AF93" s="663">
        <v>23.956142</v>
      </c>
      <c r="AG93" s="664">
        <v>0</v>
      </c>
      <c r="AH93" s="665" t="s">
        <v>161</v>
      </c>
      <c r="AI93" s="666">
        <v>23.956142</v>
      </c>
      <c r="AJ93" s="667">
        <v>0</v>
      </c>
      <c r="AK93" s="663">
        <v>0</v>
      </c>
      <c r="AL93" s="664">
        <v>0</v>
      </c>
      <c r="AM93" s="661" t="s">
        <v>161</v>
      </c>
      <c r="AN93" s="666">
        <v>0</v>
      </c>
      <c r="AO93" s="667">
        <v>0</v>
      </c>
      <c r="AP93" s="663">
        <v>0</v>
      </c>
      <c r="AQ93" s="664">
        <v>0</v>
      </c>
      <c r="AR93" s="661" t="s">
        <v>161</v>
      </c>
      <c r="AS93" s="666">
        <v>0</v>
      </c>
      <c r="AT93" s="667">
        <v>0</v>
      </c>
      <c r="AU93" s="663">
        <v>-39.2037059999999</v>
      </c>
      <c r="AV93" s="664">
        <v>0</v>
      </c>
      <c r="AW93" s="665" t="s">
        <v>161</v>
      </c>
      <c r="AX93" s="666">
        <v>-39.2037059999999</v>
      </c>
      <c r="AY93" s="667">
        <v>0</v>
      </c>
      <c r="AZ93" s="677">
        <v>-0.304990627442636</v>
      </c>
      <c r="BA93" s="661" t="s">
        <v>161</v>
      </c>
      <c r="BB93" s="661" t="s">
        <v>161</v>
      </c>
      <c r="BC93" s="682" t="s">
        <v>161</v>
      </c>
      <c r="BD93" s="683" t="s">
        <v>161</v>
      </c>
      <c r="BE93" s="663">
        <v>3.66666666666667</v>
      </c>
      <c r="BF93" s="664">
        <v>0</v>
      </c>
      <c r="BG93" s="661" t="s">
        <v>161</v>
      </c>
      <c r="BH93" s="664">
        <v>3.66666666666667</v>
      </c>
      <c r="BI93" s="690">
        <v>0</v>
      </c>
      <c r="BJ93" s="663">
        <v>35.056552090909</v>
      </c>
      <c r="BK93" s="664" t="s">
        <v>161</v>
      </c>
      <c r="BL93" s="661" t="s">
        <v>161</v>
      </c>
      <c r="BM93" s="690" t="s">
        <v>161</v>
      </c>
      <c r="BN93" s="677">
        <v>0.187967248441196</v>
      </c>
      <c r="BO93" s="661" t="s">
        <v>161</v>
      </c>
      <c r="BP93" s="661" t="s">
        <v>161</v>
      </c>
      <c r="BQ93" s="661" t="s">
        <v>161</v>
      </c>
      <c r="BR93" s="683" t="s">
        <v>161</v>
      </c>
      <c r="BS93" s="694">
        <v>5.32007574879644</v>
      </c>
      <c r="BT93" s="695" t="s">
        <v>161</v>
      </c>
      <c r="BU93" s="661" t="s">
        <v>161</v>
      </c>
      <c r="BV93" s="699" t="s">
        <v>161</v>
      </c>
      <c r="BW93" s="690" t="s">
        <v>161</v>
      </c>
      <c r="BX93" s="694">
        <v>-1.62257324066778</v>
      </c>
      <c r="BY93" s="695" t="s">
        <v>161</v>
      </c>
      <c r="BZ93" s="661" t="s">
        <v>161</v>
      </c>
      <c r="CA93" s="699" t="s">
        <v>161</v>
      </c>
      <c r="CB93" s="690" t="s">
        <v>161</v>
      </c>
    </row>
    <row r="94" s="159" customFormat="1" outlineLevel="2" spans="1:80">
      <c r="A94" s="674" t="s">
        <v>86</v>
      </c>
      <c r="B94" s="663">
        <v>0</v>
      </c>
      <c r="C94" s="664">
        <v>0</v>
      </c>
      <c r="D94" s="665" t="s">
        <v>161</v>
      </c>
      <c r="E94" s="666">
        <v>0</v>
      </c>
      <c r="F94" s="667">
        <v>0</v>
      </c>
      <c r="G94" s="663">
        <v>0</v>
      </c>
      <c r="H94" s="664">
        <v>0</v>
      </c>
      <c r="I94" s="665" t="s">
        <v>161</v>
      </c>
      <c r="J94" s="666">
        <v>0</v>
      </c>
      <c r="K94" s="667">
        <v>0</v>
      </c>
      <c r="L94" s="663">
        <v>0</v>
      </c>
      <c r="M94" s="664">
        <v>0</v>
      </c>
      <c r="N94" s="665" t="s">
        <v>161</v>
      </c>
      <c r="O94" s="666">
        <v>0</v>
      </c>
      <c r="P94" s="667">
        <v>0</v>
      </c>
      <c r="Q94" s="663">
        <v>0</v>
      </c>
      <c r="R94" s="664">
        <v>0</v>
      </c>
      <c r="S94" s="665" t="s">
        <v>161</v>
      </c>
      <c r="T94" s="666">
        <v>0</v>
      </c>
      <c r="U94" s="667">
        <v>0</v>
      </c>
      <c r="V94" s="677" t="s">
        <v>161</v>
      </c>
      <c r="W94" s="661" t="s">
        <v>161</v>
      </c>
      <c r="X94" s="661" t="s">
        <v>161</v>
      </c>
      <c r="Y94" s="682" t="s">
        <v>161</v>
      </c>
      <c r="Z94" s="683" t="s">
        <v>161</v>
      </c>
      <c r="AA94" s="663">
        <v>0</v>
      </c>
      <c r="AB94" s="664">
        <v>0</v>
      </c>
      <c r="AC94" s="665" t="s">
        <v>161</v>
      </c>
      <c r="AD94" s="666">
        <v>0</v>
      </c>
      <c r="AE94" s="667">
        <v>0</v>
      </c>
      <c r="AF94" s="663">
        <v>0</v>
      </c>
      <c r="AG94" s="664">
        <v>0</v>
      </c>
      <c r="AH94" s="665" t="s">
        <v>161</v>
      </c>
      <c r="AI94" s="666">
        <v>0</v>
      </c>
      <c r="AJ94" s="667">
        <v>0</v>
      </c>
      <c r="AK94" s="663">
        <v>0</v>
      </c>
      <c r="AL94" s="664">
        <v>0</v>
      </c>
      <c r="AM94" s="661" t="s">
        <v>161</v>
      </c>
      <c r="AN94" s="666">
        <v>0</v>
      </c>
      <c r="AO94" s="667">
        <v>0</v>
      </c>
      <c r="AP94" s="663">
        <v>0</v>
      </c>
      <c r="AQ94" s="664">
        <v>0</v>
      </c>
      <c r="AR94" s="661" t="s">
        <v>161</v>
      </c>
      <c r="AS94" s="666">
        <v>0</v>
      </c>
      <c r="AT94" s="667">
        <v>0</v>
      </c>
      <c r="AU94" s="663">
        <v>0</v>
      </c>
      <c r="AV94" s="664">
        <v>0</v>
      </c>
      <c r="AW94" s="665" t="s">
        <v>161</v>
      </c>
      <c r="AX94" s="666">
        <v>0</v>
      </c>
      <c r="AY94" s="667">
        <v>0</v>
      </c>
      <c r="AZ94" s="677" t="s">
        <v>161</v>
      </c>
      <c r="BA94" s="661" t="s">
        <v>161</v>
      </c>
      <c r="BB94" s="661" t="s">
        <v>161</v>
      </c>
      <c r="BC94" s="682" t="s">
        <v>161</v>
      </c>
      <c r="BD94" s="683" t="s">
        <v>161</v>
      </c>
      <c r="BE94" s="663">
        <v>0</v>
      </c>
      <c r="BF94" s="664">
        <v>0</v>
      </c>
      <c r="BG94" s="661" t="s">
        <v>161</v>
      </c>
      <c r="BH94" s="664">
        <v>0</v>
      </c>
      <c r="BI94" s="690">
        <v>0</v>
      </c>
      <c r="BJ94" s="663" t="s">
        <v>161</v>
      </c>
      <c r="BK94" s="664" t="s">
        <v>161</v>
      </c>
      <c r="BL94" s="661" t="s">
        <v>161</v>
      </c>
      <c r="BM94" s="690" t="s">
        <v>161</v>
      </c>
      <c r="BN94" s="677" t="s">
        <v>161</v>
      </c>
      <c r="BO94" s="661" t="s">
        <v>161</v>
      </c>
      <c r="BP94" s="661" t="s">
        <v>161</v>
      </c>
      <c r="BQ94" s="661" t="s">
        <v>161</v>
      </c>
      <c r="BR94" s="683" t="s">
        <v>161</v>
      </c>
      <c r="BS94" s="694" t="s">
        <v>161</v>
      </c>
      <c r="BT94" s="695" t="s">
        <v>161</v>
      </c>
      <c r="BU94" s="661" t="s">
        <v>161</v>
      </c>
      <c r="BV94" s="699" t="s">
        <v>161</v>
      </c>
      <c r="BW94" s="690" t="s">
        <v>161</v>
      </c>
      <c r="BX94" s="694" t="s">
        <v>161</v>
      </c>
      <c r="BY94" s="695" t="s">
        <v>161</v>
      </c>
      <c r="BZ94" s="661" t="s">
        <v>161</v>
      </c>
      <c r="CA94" s="699" t="s">
        <v>161</v>
      </c>
      <c r="CB94" s="690" t="s">
        <v>161</v>
      </c>
    </row>
    <row r="95" s="159" customFormat="1" outlineLevel="2" spans="1:80">
      <c r="A95" s="674" t="s">
        <v>88</v>
      </c>
      <c r="B95" s="663">
        <v>0</v>
      </c>
      <c r="C95" s="664">
        <v>2642.85714286</v>
      </c>
      <c r="D95" s="665">
        <v>0</v>
      </c>
      <c r="E95" s="666">
        <v>-2642.85714286</v>
      </c>
      <c r="F95" s="667">
        <v>0</v>
      </c>
      <c r="G95" s="663">
        <v>0</v>
      </c>
      <c r="H95" s="664">
        <v>0</v>
      </c>
      <c r="I95" s="665" t="s">
        <v>161</v>
      </c>
      <c r="J95" s="666">
        <v>0</v>
      </c>
      <c r="K95" s="667">
        <v>0</v>
      </c>
      <c r="L95" s="663">
        <v>0</v>
      </c>
      <c r="M95" s="664">
        <v>2114.28571429</v>
      </c>
      <c r="N95" s="665">
        <v>0</v>
      </c>
      <c r="O95" s="666">
        <v>-2114.28571429</v>
      </c>
      <c r="P95" s="667">
        <v>0</v>
      </c>
      <c r="Q95" s="663">
        <v>0</v>
      </c>
      <c r="R95" s="664">
        <v>528.57142857</v>
      </c>
      <c r="S95" s="665">
        <v>0</v>
      </c>
      <c r="T95" s="666">
        <v>-528.57142857</v>
      </c>
      <c r="U95" s="667">
        <v>0</v>
      </c>
      <c r="V95" s="677" t="s">
        <v>161</v>
      </c>
      <c r="W95" s="661">
        <v>0.199999999999243</v>
      </c>
      <c r="X95" s="661" t="s">
        <v>161</v>
      </c>
      <c r="Y95" s="682" t="s">
        <v>161</v>
      </c>
      <c r="Z95" s="683" t="s">
        <v>161</v>
      </c>
      <c r="AA95" s="663">
        <v>0</v>
      </c>
      <c r="AB95" s="664">
        <v>196.03908736</v>
      </c>
      <c r="AC95" s="665">
        <v>0</v>
      </c>
      <c r="AD95" s="666">
        <v>-196.03908736</v>
      </c>
      <c r="AE95" s="667">
        <v>0</v>
      </c>
      <c r="AF95" s="663">
        <v>0</v>
      </c>
      <c r="AG95" s="664">
        <v>165.55</v>
      </c>
      <c r="AH95" s="665">
        <v>0</v>
      </c>
      <c r="AI95" s="666">
        <v>-165.55</v>
      </c>
      <c r="AJ95" s="667">
        <v>0</v>
      </c>
      <c r="AK95" s="663">
        <v>0</v>
      </c>
      <c r="AL95" s="664">
        <v>0</v>
      </c>
      <c r="AM95" s="661" t="s">
        <v>161</v>
      </c>
      <c r="AN95" s="666">
        <v>0</v>
      </c>
      <c r="AO95" s="667">
        <v>0</v>
      </c>
      <c r="AP95" s="663">
        <v>0</v>
      </c>
      <c r="AQ95" s="664">
        <v>0</v>
      </c>
      <c r="AR95" s="661" t="s">
        <v>161</v>
      </c>
      <c r="AS95" s="666">
        <v>0</v>
      </c>
      <c r="AT95" s="667">
        <v>0</v>
      </c>
      <c r="AU95" s="663">
        <v>0</v>
      </c>
      <c r="AV95" s="664">
        <v>166.98234121</v>
      </c>
      <c r="AW95" s="665">
        <v>0</v>
      </c>
      <c r="AX95" s="666">
        <v>-166.98234121</v>
      </c>
      <c r="AY95" s="667">
        <v>0</v>
      </c>
      <c r="AZ95" s="677" t="s">
        <v>161</v>
      </c>
      <c r="BA95" s="661">
        <v>0.0631825074847964</v>
      </c>
      <c r="BB95" s="661" t="s">
        <v>161</v>
      </c>
      <c r="BC95" s="682" t="s">
        <v>161</v>
      </c>
      <c r="BD95" s="683" t="s">
        <v>161</v>
      </c>
      <c r="BE95" s="663">
        <v>0</v>
      </c>
      <c r="BF95" s="664">
        <v>35.2222222222222</v>
      </c>
      <c r="BG95" s="661">
        <v>0</v>
      </c>
      <c r="BH95" s="664">
        <v>-35.2222222222222</v>
      </c>
      <c r="BI95" s="690">
        <v>0</v>
      </c>
      <c r="BJ95" s="663" t="s">
        <v>161</v>
      </c>
      <c r="BK95" s="664">
        <v>75.0337990086435</v>
      </c>
      <c r="BL95" s="661" t="s">
        <v>161</v>
      </c>
      <c r="BM95" s="690" t="s">
        <v>161</v>
      </c>
      <c r="BN95" s="677" t="s">
        <v>161</v>
      </c>
      <c r="BO95" s="661">
        <v>0.0741769519739739</v>
      </c>
      <c r="BP95" s="661" t="s">
        <v>161</v>
      </c>
      <c r="BQ95" s="661" t="s">
        <v>161</v>
      </c>
      <c r="BR95" s="683" t="s">
        <v>161</v>
      </c>
      <c r="BS95" s="694" t="s">
        <v>161</v>
      </c>
      <c r="BT95" s="695">
        <v>13.4812765068975</v>
      </c>
      <c r="BU95" s="661" t="s">
        <v>161</v>
      </c>
      <c r="BV95" s="699" t="s">
        <v>161</v>
      </c>
      <c r="BW95" s="690" t="s">
        <v>161</v>
      </c>
      <c r="BX95" s="694" t="s">
        <v>161</v>
      </c>
      <c r="BY95" s="695">
        <v>0.851780853801663</v>
      </c>
      <c r="BZ95" s="661" t="s">
        <v>161</v>
      </c>
      <c r="CA95" s="699" t="s">
        <v>161</v>
      </c>
      <c r="CB95" s="690" t="s">
        <v>161</v>
      </c>
    </row>
    <row r="96" s="159" customFormat="1" outlineLevel="2" spans="1:80">
      <c r="A96" s="674" t="s">
        <v>89</v>
      </c>
      <c r="B96" s="663">
        <v>0</v>
      </c>
      <c r="C96" s="664">
        <v>2960</v>
      </c>
      <c r="D96" s="665">
        <v>0</v>
      </c>
      <c r="E96" s="666">
        <v>-2960</v>
      </c>
      <c r="F96" s="667">
        <v>0</v>
      </c>
      <c r="G96" s="663">
        <v>0</v>
      </c>
      <c r="H96" s="664">
        <v>0</v>
      </c>
      <c r="I96" s="665" t="s">
        <v>161</v>
      </c>
      <c r="J96" s="666">
        <v>0</v>
      </c>
      <c r="K96" s="667">
        <v>0</v>
      </c>
      <c r="L96" s="663">
        <v>0</v>
      </c>
      <c r="M96" s="664">
        <v>2427.2</v>
      </c>
      <c r="N96" s="665">
        <v>0</v>
      </c>
      <c r="O96" s="666">
        <v>-2427.2</v>
      </c>
      <c r="P96" s="667">
        <v>0</v>
      </c>
      <c r="Q96" s="663">
        <v>0</v>
      </c>
      <c r="R96" s="664">
        <v>532.8</v>
      </c>
      <c r="S96" s="665">
        <v>0</v>
      </c>
      <c r="T96" s="666">
        <v>-532.8</v>
      </c>
      <c r="U96" s="667">
        <v>0</v>
      </c>
      <c r="V96" s="677" t="s">
        <v>161</v>
      </c>
      <c r="W96" s="661">
        <v>0.18</v>
      </c>
      <c r="X96" s="661" t="s">
        <v>161</v>
      </c>
      <c r="Y96" s="682" t="s">
        <v>161</v>
      </c>
      <c r="Z96" s="683" t="s">
        <v>161</v>
      </c>
      <c r="AA96" s="663">
        <v>0</v>
      </c>
      <c r="AB96" s="664">
        <v>162</v>
      </c>
      <c r="AC96" s="665">
        <v>0</v>
      </c>
      <c r="AD96" s="666">
        <v>-162</v>
      </c>
      <c r="AE96" s="667">
        <v>0</v>
      </c>
      <c r="AF96" s="663">
        <v>0</v>
      </c>
      <c r="AG96" s="664">
        <v>153</v>
      </c>
      <c r="AH96" s="665">
        <v>0</v>
      </c>
      <c r="AI96" s="666">
        <v>-153</v>
      </c>
      <c r="AJ96" s="667">
        <v>0</v>
      </c>
      <c r="AK96" s="663">
        <v>0</v>
      </c>
      <c r="AL96" s="664">
        <v>0</v>
      </c>
      <c r="AM96" s="661" t="s">
        <v>161</v>
      </c>
      <c r="AN96" s="666">
        <v>0</v>
      </c>
      <c r="AO96" s="667">
        <v>0</v>
      </c>
      <c r="AP96" s="663">
        <v>0</v>
      </c>
      <c r="AQ96" s="664">
        <v>0</v>
      </c>
      <c r="AR96" s="661" t="s">
        <v>161</v>
      </c>
      <c r="AS96" s="666">
        <v>0</v>
      </c>
      <c r="AT96" s="667">
        <v>0</v>
      </c>
      <c r="AU96" s="663">
        <v>0</v>
      </c>
      <c r="AV96" s="664">
        <v>217.8</v>
      </c>
      <c r="AW96" s="665">
        <v>0</v>
      </c>
      <c r="AX96" s="666">
        <v>-217.8</v>
      </c>
      <c r="AY96" s="667">
        <v>0</v>
      </c>
      <c r="AZ96" s="677" t="s">
        <v>161</v>
      </c>
      <c r="BA96" s="661">
        <v>0.0735810810810811</v>
      </c>
      <c r="BB96" s="661" t="s">
        <v>161</v>
      </c>
      <c r="BC96" s="682" t="s">
        <v>161</v>
      </c>
      <c r="BD96" s="683" t="s">
        <v>161</v>
      </c>
      <c r="BE96" s="663">
        <v>0</v>
      </c>
      <c r="BF96" s="664">
        <v>0</v>
      </c>
      <c r="BG96" s="661" t="s">
        <v>161</v>
      </c>
      <c r="BH96" s="664">
        <v>0</v>
      </c>
      <c r="BI96" s="690">
        <v>0</v>
      </c>
      <c r="BJ96" s="663" t="s">
        <v>161</v>
      </c>
      <c r="BK96" s="664" t="s">
        <v>161</v>
      </c>
      <c r="BL96" s="661" t="s">
        <v>161</v>
      </c>
      <c r="BM96" s="690" t="s">
        <v>161</v>
      </c>
      <c r="BN96" s="677" t="s">
        <v>161</v>
      </c>
      <c r="BO96" s="661">
        <v>0.0547297297297297</v>
      </c>
      <c r="BP96" s="661" t="s">
        <v>161</v>
      </c>
      <c r="BQ96" s="661" t="s">
        <v>161</v>
      </c>
      <c r="BR96" s="683" t="s">
        <v>161</v>
      </c>
      <c r="BS96" s="694" t="s">
        <v>161</v>
      </c>
      <c r="BT96" s="695">
        <v>18.2716049382716</v>
      </c>
      <c r="BU96" s="661" t="s">
        <v>161</v>
      </c>
      <c r="BV96" s="699" t="s">
        <v>161</v>
      </c>
      <c r="BW96" s="690" t="s">
        <v>161</v>
      </c>
      <c r="BX96" s="694" t="s">
        <v>161</v>
      </c>
      <c r="BY96" s="695">
        <v>1.34444444444445</v>
      </c>
      <c r="BZ96" s="661" t="s">
        <v>161</v>
      </c>
      <c r="CA96" s="699" t="s">
        <v>161</v>
      </c>
      <c r="CB96" s="690" t="s">
        <v>161</v>
      </c>
    </row>
    <row r="97" s="159" customFormat="1" outlineLevel="2" spans="1:80">
      <c r="A97" s="674" t="s">
        <v>90</v>
      </c>
      <c r="B97" s="663">
        <v>0</v>
      </c>
      <c r="C97" s="664">
        <v>0</v>
      </c>
      <c r="D97" s="665" t="s">
        <v>161</v>
      </c>
      <c r="E97" s="666">
        <v>0</v>
      </c>
      <c r="F97" s="667">
        <v>0</v>
      </c>
      <c r="G97" s="663">
        <v>0</v>
      </c>
      <c r="H97" s="664">
        <v>0</v>
      </c>
      <c r="I97" s="665" t="s">
        <v>161</v>
      </c>
      <c r="J97" s="666">
        <v>0</v>
      </c>
      <c r="K97" s="667">
        <v>0</v>
      </c>
      <c r="L97" s="663">
        <v>0</v>
      </c>
      <c r="M97" s="664">
        <v>0</v>
      </c>
      <c r="N97" s="665" t="s">
        <v>161</v>
      </c>
      <c r="O97" s="666">
        <v>0</v>
      </c>
      <c r="P97" s="667">
        <v>0</v>
      </c>
      <c r="Q97" s="663">
        <v>0</v>
      </c>
      <c r="R97" s="664">
        <v>0</v>
      </c>
      <c r="S97" s="665" t="s">
        <v>161</v>
      </c>
      <c r="T97" s="666">
        <v>0</v>
      </c>
      <c r="U97" s="667">
        <v>0</v>
      </c>
      <c r="V97" s="677" t="s">
        <v>161</v>
      </c>
      <c r="W97" s="661" t="s">
        <v>161</v>
      </c>
      <c r="X97" s="661" t="s">
        <v>161</v>
      </c>
      <c r="Y97" s="682" t="s">
        <v>161</v>
      </c>
      <c r="Z97" s="683" t="s">
        <v>161</v>
      </c>
      <c r="AA97" s="663">
        <v>0</v>
      </c>
      <c r="AB97" s="664">
        <v>0</v>
      </c>
      <c r="AC97" s="665" t="s">
        <v>161</v>
      </c>
      <c r="AD97" s="666">
        <v>0</v>
      </c>
      <c r="AE97" s="667">
        <v>0</v>
      </c>
      <c r="AF97" s="663">
        <v>0</v>
      </c>
      <c r="AG97" s="664">
        <v>0</v>
      </c>
      <c r="AH97" s="665" t="s">
        <v>161</v>
      </c>
      <c r="AI97" s="666">
        <v>0</v>
      </c>
      <c r="AJ97" s="667">
        <v>0</v>
      </c>
      <c r="AK97" s="663">
        <v>0</v>
      </c>
      <c r="AL97" s="664">
        <v>0</v>
      </c>
      <c r="AM97" s="661" t="s">
        <v>161</v>
      </c>
      <c r="AN97" s="666">
        <v>0</v>
      </c>
      <c r="AO97" s="667">
        <v>0</v>
      </c>
      <c r="AP97" s="663">
        <v>0</v>
      </c>
      <c r="AQ97" s="664">
        <v>0</v>
      </c>
      <c r="AR97" s="661" t="s">
        <v>161</v>
      </c>
      <c r="AS97" s="666">
        <v>0</v>
      </c>
      <c r="AT97" s="667">
        <v>0</v>
      </c>
      <c r="AU97" s="663">
        <v>0</v>
      </c>
      <c r="AV97" s="664">
        <v>0</v>
      </c>
      <c r="AW97" s="665" t="s">
        <v>161</v>
      </c>
      <c r="AX97" s="666">
        <v>0</v>
      </c>
      <c r="AY97" s="667">
        <v>0</v>
      </c>
      <c r="AZ97" s="677" t="s">
        <v>161</v>
      </c>
      <c r="BA97" s="661" t="s">
        <v>161</v>
      </c>
      <c r="BB97" s="661" t="s">
        <v>161</v>
      </c>
      <c r="BC97" s="682" t="s">
        <v>161</v>
      </c>
      <c r="BD97" s="683" t="s">
        <v>161</v>
      </c>
      <c r="BE97" s="663">
        <v>0</v>
      </c>
      <c r="BF97" s="664">
        <v>0</v>
      </c>
      <c r="BG97" s="661" t="s">
        <v>161</v>
      </c>
      <c r="BH97" s="664">
        <v>0</v>
      </c>
      <c r="BI97" s="690">
        <v>0</v>
      </c>
      <c r="BJ97" s="663" t="s">
        <v>161</v>
      </c>
      <c r="BK97" s="664" t="s">
        <v>161</v>
      </c>
      <c r="BL97" s="661" t="s">
        <v>161</v>
      </c>
      <c r="BM97" s="690" t="s">
        <v>161</v>
      </c>
      <c r="BN97" s="677" t="s">
        <v>161</v>
      </c>
      <c r="BO97" s="661" t="s">
        <v>161</v>
      </c>
      <c r="BP97" s="661" t="s">
        <v>161</v>
      </c>
      <c r="BQ97" s="661" t="s">
        <v>161</v>
      </c>
      <c r="BR97" s="683" t="s">
        <v>161</v>
      </c>
      <c r="BS97" s="694" t="s">
        <v>161</v>
      </c>
      <c r="BT97" s="695" t="s">
        <v>161</v>
      </c>
      <c r="BU97" s="661" t="s">
        <v>161</v>
      </c>
      <c r="BV97" s="699" t="s">
        <v>161</v>
      </c>
      <c r="BW97" s="690" t="s">
        <v>161</v>
      </c>
      <c r="BX97" s="694" t="s">
        <v>161</v>
      </c>
      <c r="BY97" s="695" t="s">
        <v>161</v>
      </c>
      <c r="BZ97" s="661" t="s">
        <v>161</v>
      </c>
      <c r="CA97" s="699" t="s">
        <v>161</v>
      </c>
      <c r="CB97" s="690" t="s">
        <v>161</v>
      </c>
    </row>
    <row r="98" s="163" customFormat="1" spans="1:81">
      <c r="A98" s="668" t="s">
        <v>91</v>
      </c>
      <c r="B98" s="669">
        <v>1901.590801</v>
      </c>
      <c r="C98" s="670">
        <v>5962.85714286</v>
      </c>
      <c r="D98" s="671">
        <v>0.318905980042971</v>
      </c>
      <c r="E98" s="670">
        <v>-4061.26634186</v>
      </c>
      <c r="F98" s="672">
        <v>0</v>
      </c>
      <c r="G98" s="669">
        <v>4.440249</v>
      </c>
      <c r="H98" s="670">
        <v>0</v>
      </c>
      <c r="I98" s="671" t="s">
        <v>161</v>
      </c>
      <c r="J98" s="670">
        <v>4.440249</v>
      </c>
      <c r="K98" s="672">
        <v>0</v>
      </c>
      <c r="L98" s="669">
        <v>1120.521863</v>
      </c>
      <c r="M98" s="670">
        <v>4541.48571429</v>
      </c>
      <c r="N98" s="671">
        <v>0.246730240606994</v>
      </c>
      <c r="O98" s="670">
        <v>-3420.96385129</v>
      </c>
      <c r="P98" s="672">
        <v>0</v>
      </c>
      <c r="Q98" s="669">
        <v>105.403713999999</v>
      </c>
      <c r="R98" s="670">
        <v>1112.44838861</v>
      </c>
      <c r="S98" s="671">
        <v>0.094749307095227</v>
      </c>
      <c r="T98" s="670">
        <v>-1007.04467461</v>
      </c>
      <c r="U98" s="672">
        <v>0</v>
      </c>
      <c r="V98" s="678">
        <v>0.0554292300659902</v>
      </c>
      <c r="W98" s="679">
        <v>0.186562978444328</v>
      </c>
      <c r="X98" s="679">
        <v>0.297107338916819</v>
      </c>
      <c r="Y98" s="671">
        <v>-0.131133748378338</v>
      </c>
      <c r="Z98" s="684" t="s">
        <v>161</v>
      </c>
      <c r="AA98" s="669">
        <v>790.460972999999</v>
      </c>
      <c r="AB98" s="670">
        <v>666.96212732</v>
      </c>
      <c r="AC98" s="671">
        <v>1.18516620452835</v>
      </c>
      <c r="AD98" s="670">
        <v>123.498845679999</v>
      </c>
      <c r="AE98" s="672">
        <v>0</v>
      </c>
      <c r="AF98" s="669">
        <v>184.961781</v>
      </c>
      <c r="AG98" s="670">
        <v>350.79999997</v>
      </c>
      <c r="AH98" s="671">
        <v>0.527257072451019</v>
      </c>
      <c r="AI98" s="670">
        <v>-165.83821897</v>
      </c>
      <c r="AJ98" s="672">
        <v>0</v>
      </c>
      <c r="AK98" s="669">
        <v>3.99999999999999e-5</v>
      </c>
      <c r="AL98" s="670">
        <v>0</v>
      </c>
      <c r="AM98" s="679" t="s">
        <v>161</v>
      </c>
      <c r="AN98" s="670">
        <v>3.99999999999999e-5</v>
      </c>
      <c r="AO98" s="672">
        <v>0</v>
      </c>
      <c r="AP98" s="669">
        <v>0.018544</v>
      </c>
      <c r="AQ98" s="670">
        <v>0</v>
      </c>
      <c r="AR98" s="679" t="s">
        <v>161</v>
      </c>
      <c r="AS98" s="670">
        <v>0.018544</v>
      </c>
      <c r="AT98" s="672">
        <v>0</v>
      </c>
      <c r="AU98" s="669">
        <v>-198.812569</v>
      </c>
      <c r="AV98" s="670">
        <v>403.60930128</v>
      </c>
      <c r="AW98" s="671">
        <v>-0.492586688090411</v>
      </c>
      <c r="AX98" s="670">
        <v>-602.42187028</v>
      </c>
      <c r="AY98" s="672">
        <v>0</v>
      </c>
      <c r="AZ98" s="678">
        <v>-0.104550657741639</v>
      </c>
      <c r="BA98" s="679">
        <v>0.0676872330847783</v>
      </c>
      <c r="BB98" s="679">
        <v>-1.54461414622591</v>
      </c>
      <c r="BC98" s="671">
        <v>-0.172237890826417</v>
      </c>
      <c r="BD98" s="684" t="s">
        <v>161</v>
      </c>
      <c r="BE98" s="669">
        <v>224.666666666667</v>
      </c>
      <c r="BF98" s="670">
        <v>102</v>
      </c>
      <c r="BG98" s="679">
        <v>2.20261437908497</v>
      </c>
      <c r="BH98" s="670">
        <v>122.666666666667</v>
      </c>
      <c r="BI98" s="691">
        <v>4.99999999666667</v>
      </c>
      <c r="BJ98" s="669">
        <v>8.46405401038573</v>
      </c>
      <c r="BK98" s="670">
        <v>58.4593837535294</v>
      </c>
      <c r="BL98" s="679">
        <v>0.144785207556601</v>
      </c>
      <c r="BM98" s="691">
        <v>-49.9953297431437</v>
      </c>
      <c r="BN98" s="678">
        <v>0.415684053890204</v>
      </c>
      <c r="BO98" s="679">
        <v>0.111852776503061</v>
      </c>
      <c r="BP98" s="679">
        <v>3.71634989211759</v>
      </c>
      <c r="BQ98" s="679">
        <v>0.303831277387143</v>
      </c>
      <c r="BR98" s="684" t="s">
        <v>161</v>
      </c>
      <c r="BS98" s="696">
        <v>2.405673228601</v>
      </c>
      <c r="BT98" s="697">
        <v>8.94032344358152</v>
      </c>
      <c r="BU98" s="679">
        <v>0.269081229978105</v>
      </c>
      <c r="BV98" s="679">
        <v>-6.53465021498052</v>
      </c>
      <c r="BW98" s="691" t="s">
        <v>161</v>
      </c>
      <c r="BX98" s="696">
        <v>-0.251514718361687</v>
      </c>
      <c r="BY98" s="697">
        <v>0.60514575677901</v>
      </c>
      <c r="BZ98" s="679">
        <v>-0.415626674308049</v>
      </c>
      <c r="CA98" s="679">
        <v>-0.856660475140697</v>
      </c>
      <c r="CB98" s="691" t="s">
        <v>161</v>
      </c>
      <c r="CC98" s="159"/>
    </row>
    <row r="99" s="163" customFormat="1" spans="1:81">
      <c r="A99" s="668" t="s">
        <v>92</v>
      </c>
      <c r="B99" s="669">
        <v>0</v>
      </c>
      <c r="C99" s="673">
        <v>0</v>
      </c>
      <c r="D99" s="671" t="s">
        <v>161</v>
      </c>
      <c r="E99" s="673">
        <v>0</v>
      </c>
      <c r="F99" s="672">
        <v>0</v>
      </c>
      <c r="G99" s="669">
        <v>0</v>
      </c>
      <c r="H99" s="673">
        <v>0</v>
      </c>
      <c r="I99" s="671" t="s">
        <v>161</v>
      </c>
      <c r="J99" s="673">
        <v>0</v>
      </c>
      <c r="K99" s="672">
        <v>0</v>
      </c>
      <c r="L99" s="669">
        <v>0</v>
      </c>
      <c r="M99" s="673">
        <v>0</v>
      </c>
      <c r="N99" s="671" t="s">
        <v>161</v>
      </c>
      <c r="O99" s="673">
        <v>0</v>
      </c>
      <c r="P99" s="672">
        <v>0</v>
      </c>
      <c r="Q99" s="669">
        <v>0</v>
      </c>
      <c r="R99" s="673">
        <v>0</v>
      </c>
      <c r="S99" s="671" t="s">
        <v>161</v>
      </c>
      <c r="T99" s="673">
        <v>0</v>
      </c>
      <c r="U99" s="672">
        <v>0</v>
      </c>
      <c r="V99" s="678" t="s">
        <v>161</v>
      </c>
      <c r="W99" s="679" t="s">
        <v>161</v>
      </c>
      <c r="X99" s="679" t="s">
        <v>161</v>
      </c>
      <c r="Y99" s="671" t="s">
        <v>161</v>
      </c>
      <c r="Z99" s="684" t="s">
        <v>161</v>
      </c>
      <c r="AA99" s="669">
        <v>150.696298</v>
      </c>
      <c r="AB99" s="673">
        <v>145.18820003</v>
      </c>
      <c r="AC99" s="671">
        <v>1.03793764210082</v>
      </c>
      <c r="AD99" s="673">
        <v>5.50809796999994</v>
      </c>
      <c r="AE99" s="672">
        <v>86.2726059999999</v>
      </c>
      <c r="AF99" s="669">
        <v>62.366165</v>
      </c>
      <c r="AG99" s="673">
        <v>36.34715</v>
      </c>
      <c r="AH99" s="671">
        <v>1.7158474598421</v>
      </c>
      <c r="AI99" s="673">
        <v>26.019015</v>
      </c>
      <c r="AJ99" s="672">
        <v>25.547322</v>
      </c>
      <c r="AK99" s="669">
        <v>0</v>
      </c>
      <c r="AL99" s="664">
        <v>0</v>
      </c>
      <c r="AM99" s="661" t="s">
        <v>161</v>
      </c>
      <c r="AN99" s="666">
        <v>0</v>
      </c>
      <c r="AO99" s="667">
        <v>0</v>
      </c>
      <c r="AP99" s="669">
        <v>0</v>
      </c>
      <c r="AQ99" s="664">
        <v>0</v>
      </c>
      <c r="AR99" s="661" t="s">
        <v>161</v>
      </c>
      <c r="AS99" s="666">
        <v>0</v>
      </c>
      <c r="AT99" s="667">
        <v>0</v>
      </c>
      <c r="AU99" s="669">
        <v>-213.062463</v>
      </c>
      <c r="AV99" s="673">
        <v>-181.53535003</v>
      </c>
      <c r="AW99" s="671">
        <v>0.826330723108255</v>
      </c>
      <c r="AX99" s="673">
        <v>-31.5271129699999</v>
      </c>
      <c r="AY99" s="672">
        <v>-111.819928</v>
      </c>
      <c r="AZ99" s="678" t="s">
        <v>161</v>
      </c>
      <c r="BA99" s="679" t="s">
        <v>161</v>
      </c>
      <c r="BB99" s="679" t="s">
        <v>161</v>
      </c>
      <c r="BC99" s="671" t="s">
        <v>161</v>
      </c>
      <c r="BD99" s="684" t="s">
        <v>161</v>
      </c>
      <c r="BE99" s="669">
        <v>10.3333333333333</v>
      </c>
      <c r="BF99" s="670">
        <v>8.11111111111111</v>
      </c>
      <c r="BG99" s="679">
        <v>1.27397260273973</v>
      </c>
      <c r="BH99" s="670">
        <v>2.22222222222222</v>
      </c>
      <c r="BI99" s="691">
        <v>4.41666667</v>
      </c>
      <c r="BJ99" s="669">
        <v>0</v>
      </c>
      <c r="BK99" s="670">
        <v>0</v>
      </c>
      <c r="BL99" s="679" t="s">
        <v>161</v>
      </c>
      <c r="BM99" s="691">
        <v>0</v>
      </c>
      <c r="BN99" s="678" t="s">
        <v>161</v>
      </c>
      <c r="BO99" s="679" t="s">
        <v>161</v>
      </c>
      <c r="BP99" s="679" t="s">
        <v>161</v>
      </c>
      <c r="BQ99" s="679" t="s">
        <v>161</v>
      </c>
      <c r="BR99" s="684" t="s">
        <v>161</v>
      </c>
      <c r="BS99" s="696">
        <v>0</v>
      </c>
      <c r="BT99" s="697">
        <v>0</v>
      </c>
      <c r="BU99" s="679" t="s">
        <v>161</v>
      </c>
      <c r="BV99" s="679">
        <v>0</v>
      </c>
      <c r="BW99" s="691">
        <v>0</v>
      </c>
      <c r="BX99" s="696">
        <v>-1.41385333168569</v>
      </c>
      <c r="BY99" s="697">
        <v>-1.25034506931341</v>
      </c>
      <c r="BZ99" s="679">
        <v>0.86922949001425</v>
      </c>
      <c r="CA99" s="679">
        <v>-0.163508262372283</v>
      </c>
      <c r="CB99" s="691">
        <v>-1.29612322131547</v>
      </c>
      <c r="CC99" s="159"/>
    </row>
    <row r="100" s="159" customFormat="1" ht="16.2" spans="1:80">
      <c r="A100" s="213" t="s">
        <v>171</v>
      </c>
      <c r="B100" s="214">
        <v>8781.371689</v>
      </c>
      <c r="C100" s="215">
        <v>10030.65638286</v>
      </c>
      <c r="D100" s="216">
        <v>0.875453345606103</v>
      </c>
      <c r="E100" s="215">
        <v>-1249.28469386</v>
      </c>
      <c r="F100" s="217">
        <v>1098.245182</v>
      </c>
      <c r="G100" s="214">
        <v>52.232886</v>
      </c>
      <c r="H100" s="215">
        <v>83.307212</v>
      </c>
      <c r="I100" s="216">
        <v>0.626991166142974</v>
      </c>
      <c r="J100" s="215">
        <v>-31.074326</v>
      </c>
      <c r="K100" s="217">
        <v>89.9619879999999</v>
      </c>
      <c r="L100" s="214">
        <v>6954.39029100001</v>
      </c>
      <c r="M100" s="215">
        <v>7701.66505749</v>
      </c>
      <c r="N100" s="216">
        <v>0.902972310414453</v>
      </c>
      <c r="O100" s="215">
        <v>-747.274766489992</v>
      </c>
      <c r="P100" s="217">
        <v>696.373653999998</v>
      </c>
      <c r="Q100" s="214">
        <v>1089.40046399999</v>
      </c>
      <c r="R100" s="215">
        <v>1869.45076629</v>
      </c>
      <c r="S100" s="216">
        <v>0.582738247855519</v>
      </c>
      <c r="T100" s="215">
        <v>-780.050302290008</v>
      </c>
      <c r="U100" s="217">
        <v>131.561982000002</v>
      </c>
      <c r="V100" s="237">
        <v>0.124058120141371</v>
      </c>
      <c r="W100" s="238">
        <v>0.186373722210687</v>
      </c>
      <c r="X100" s="238">
        <v>0.665641693849568</v>
      </c>
      <c r="Y100" s="216">
        <v>-0.0623156020693164</v>
      </c>
      <c r="Z100" s="257">
        <v>0.119792906134508</v>
      </c>
      <c r="AA100" s="214">
        <v>1339.719668</v>
      </c>
      <c r="AB100" s="215">
        <v>1240.78887761</v>
      </c>
      <c r="AC100" s="216">
        <v>1.07973217053699</v>
      </c>
      <c r="AD100" s="215">
        <v>98.9307903899985</v>
      </c>
      <c r="AE100" s="217">
        <v>400.10012</v>
      </c>
      <c r="AF100" s="214">
        <v>638.808650999999</v>
      </c>
      <c r="AG100" s="215">
        <v>600.690456</v>
      </c>
      <c r="AH100" s="216">
        <v>1.06345730087644</v>
      </c>
      <c r="AI100" s="215">
        <v>38.1181949999991</v>
      </c>
      <c r="AJ100" s="217">
        <v>68.8208589999999</v>
      </c>
      <c r="AK100" s="214">
        <v>2.75795</v>
      </c>
      <c r="AL100" s="215">
        <v>0</v>
      </c>
      <c r="AM100" s="238" t="s">
        <v>161</v>
      </c>
      <c r="AN100" s="215">
        <v>2.75795</v>
      </c>
      <c r="AO100" s="217">
        <v>0.360260999999999</v>
      </c>
      <c r="AP100" s="214">
        <v>0.05669</v>
      </c>
      <c r="AQ100" s="215">
        <v>0</v>
      </c>
      <c r="AR100" s="238" t="s">
        <v>161</v>
      </c>
      <c r="AS100" s="215">
        <v>0.05669</v>
      </c>
      <c r="AT100" s="217">
        <v>0.775199999999999</v>
      </c>
      <c r="AU100" s="703">
        <v>-201.078547000006</v>
      </c>
      <c r="AV100" s="215">
        <v>404.20477976</v>
      </c>
      <c r="AW100" s="216">
        <v>-0.49746701936429</v>
      </c>
      <c r="AX100" s="215">
        <v>-605.283326760006</v>
      </c>
      <c r="AY100" s="217">
        <v>-157.426377999998</v>
      </c>
      <c r="AZ100" s="237">
        <v>-0.0228983072487283</v>
      </c>
      <c r="BA100" s="238">
        <v>0.0402969421274055</v>
      </c>
      <c r="BB100" s="238">
        <v>-0.568239326357109</v>
      </c>
      <c r="BC100" s="216">
        <v>-0.0631952493761338</v>
      </c>
      <c r="BD100" s="257">
        <v>-0.143343563514033</v>
      </c>
      <c r="BE100" s="214">
        <v>334.222222222222</v>
      </c>
      <c r="BF100" s="215">
        <v>217.888888888889</v>
      </c>
      <c r="BG100" s="238">
        <v>1.53391126976033</v>
      </c>
      <c r="BH100" s="215">
        <v>116.333333333333</v>
      </c>
      <c r="BI100" s="279">
        <v>86.3333333366667</v>
      </c>
      <c r="BJ100" s="214">
        <v>26.2740509311835</v>
      </c>
      <c r="BK100" s="215">
        <v>46.0356488759511</v>
      </c>
      <c r="BL100" s="238">
        <v>0.570732716334297</v>
      </c>
      <c r="BM100" s="279">
        <v>-19.7615979447676</v>
      </c>
      <c r="BN100" s="237">
        <v>0.152563826637495</v>
      </c>
      <c r="BO100" s="238">
        <v>0.123699669318771</v>
      </c>
      <c r="BP100" s="238">
        <v>1.2333406182707</v>
      </c>
      <c r="BQ100" s="238">
        <v>0.0288641573187237</v>
      </c>
      <c r="BR100" s="257">
        <v>0.364308559288539</v>
      </c>
      <c r="BS100" s="292">
        <v>6.55463370341444</v>
      </c>
      <c r="BT100" s="293">
        <v>8.08409598430717</v>
      </c>
      <c r="BU100" s="238">
        <v>0.810806021618037</v>
      </c>
      <c r="BV100" s="238">
        <v>-1.52946228089272</v>
      </c>
      <c r="BW100" s="279">
        <v>2.74492590004722</v>
      </c>
      <c r="BX100" s="292">
        <v>-0.150090016443654</v>
      </c>
      <c r="BY100" s="293">
        <v>0.325764348032017</v>
      </c>
      <c r="BZ100" s="238">
        <v>-0.460731867530521</v>
      </c>
      <c r="CA100" s="238">
        <v>-0.475854364475671</v>
      </c>
      <c r="CB100" s="279">
        <v>-0.393467460094733</v>
      </c>
    </row>
    <row r="101" s="159" customFormat="1" ht="16.2" spans="1:80">
      <c r="A101" s="581" t="s">
        <v>94</v>
      </c>
      <c r="B101" s="643">
        <v>23807.65675109</v>
      </c>
      <c r="C101" s="644">
        <v>30941.66233014</v>
      </c>
      <c r="D101" s="648">
        <v>0.769436900224302</v>
      </c>
      <c r="E101" s="644">
        <v>-7134.00557905002</v>
      </c>
      <c r="F101" s="646">
        <v>10822.707705</v>
      </c>
      <c r="G101" s="643">
        <v>1542.122943</v>
      </c>
      <c r="H101" s="644">
        <v>1987.69057789</v>
      </c>
      <c r="I101" s="648">
        <v>0.775836521113369</v>
      </c>
      <c r="J101" s="644">
        <v>-445.56763489</v>
      </c>
      <c r="K101" s="646">
        <v>1476.04778800001</v>
      </c>
      <c r="L101" s="643">
        <v>16331.1446750495</v>
      </c>
      <c r="M101" s="644">
        <v>21723.07864379</v>
      </c>
      <c r="N101" s="648">
        <v>0.751787761893416</v>
      </c>
      <c r="O101" s="644">
        <v>-5391.93396874046</v>
      </c>
      <c r="P101" s="646">
        <v>6549.13371599998</v>
      </c>
      <c r="Q101" s="643">
        <v>4147.78107304045</v>
      </c>
      <c r="R101" s="644">
        <v>6498.41783638</v>
      </c>
      <c r="S101" s="648">
        <v>0.638275527593807</v>
      </c>
      <c r="T101" s="644">
        <v>-2350.63676333955</v>
      </c>
      <c r="U101" s="646">
        <v>2441.62748600001</v>
      </c>
      <c r="V101" s="647">
        <v>0.174220466818959</v>
      </c>
      <c r="W101" s="645">
        <v>0.210021613158449</v>
      </c>
      <c r="X101" s="645">
        <v>0.829535894896307</v>
      </c>
      <c r="Y101" s="648">
        <v>-0.035801146339489</v>
      </c>
      <c r="Z101" s="649">
        <v>0.225602275562889</v>
      </c>
      <c r="AA101" s="643">
        <v>4211.532441</v>
      </c>
      <c r="AB101" s="644">
        <v>3744.96896288</v>
      </c>
      <c r="AC101" s="648">
        <v>1.12458407072116</v>
      </c>
      <c r="AD101" s="644">
        <v>466.563478119996</v>
      </c>
      <c r="AE101" s="646">
        <v>1705.76435</v>
      </c>
      <c r="AF101" s="643">
        <v>2304.53507748</v>
      </c>
      <c r="AG101" s="644">
        <v>2378.74774057</v>
      </c>
      <c r="AH101" s="648">
        <v>0.968801793555369</v>
      </c>
      <c r="AI101" s="644">
        <v>-74.2126630900021</v>
      </c>
      <c r="AJ101" s="646">
        <v>875.317004999999</v>
      </c>
      <c r="AK101" s="643">
        <v>32.263475</v>
      </c>
      <c r="AL101" s="644">
        <v>0.88</v>
      </c>
      <c r="AM101" s="645">
        <v>36.6630397727273</v>
      </c>
      <c r="AN101" s="644">
        <v>31.383475</v>
      </c>
      <c r="AO101" s="646">
        <v>13.244209</v>
      </c>
      <c r="AP101" s="643">
        <v>33.613914</v>
      </c>
      <c r="AQ101" s="644">
        <v>2</v>
      </c>
      <c r="AR101" s="645">
        <v>16.806957</v>
      </c>
      <c r="AS101" s="644">
        <v>31.613914</v>
      </c>
      <c r="AT101" s="646">
        <v>0.877000999999999</v>
      </c>
      <c r="AU101" s="704">
        <v>-583.028824439546</v>
      </c>
      <c r="AV101" s="644">
        <v>1106.05640501</v>
      </c>
      <c r="AW101" s="648">
        <v>-0.527123952990693</v>
      </c>
      <c r="AX101" s="644">
        <v>-1689.08522944955</v>
      </c>
      <c r="AY101" s="646">
        <v>228.812054000002</v>
      </c>
      <c r="AZ101" s="237">
        <v>-0.0244891309772791</v>
      </c>
      <c r="BA101" s="238">
        <v>0.0357465088077249</v>
      </c>
      <c r="BB101" s="238">
        <v>-0.685077558454798</v>
      </c>
      <c r="BC101" s="216">
        <v>-0.060235639785004</v>
      </c>
      <c r="BD101" s="257">
        <v>0.0211418491783062</v>
      </c>
      <c r="BE101" s="214">
        <v>1084.22222222222</v>
      </c>
      <c r="BF101" s="215">
        <v>756</v>
      </c>
      <c r="BG101" s="238">
        <v>1.43415637860082</v>
      </c>
      <c r="BH101" s="215">
        <v>328.222222222222</v>
      </c>
      <c r="BI101" s="279">
        <v>415.916666656667</v>
      </c>
      <c r="BJ101" s="214">
        <v>21.9582814879904</v>
      </c>
      <c r="BK101" s="215">
        <v>40.9281247753175</v>
      </c>
      <c r="BL101" s="238">
        <v>0.536508369453387</v>
      </c>
      <c r="BM101" s="279">
        <v>-18.9698432873271</v>
      </c>
      <c r="BN101" s="237">
        <v>0.176898234254288</v>
      </c>
      <c r="BO101" s="238">
        <v>0.121033218025654</v>
      </c>
      <c r="BP101" s="238">
        <v>1.46156763523211</v>
      </c>
      <c r="BQ101" s="238">
        <v>0.0558650162286339</v>
      </c>
      <c r="BR101" s="257">
        <v>0.157609758712411</v>
      </c>
      <c r="BS101" s="292">
        <v>5.65296767497701</v>
      </c>
      <c r="BT101" s="293">
        <v>8.26219459675972</v>
      </c>
      <c r="BU101" s="238">
        <v>0.684196869097466</v>
      </c>
      <c r="BV101" s="238">
        <v>-2.60922692178271</v>
      </c>
      <c r="BW101" s="279">
        <v>6.34478479105276</v>
      </c>
      <c r="BX101" s="292">
        <v>-0.138436265802837</v>
      </c>
      <c r="BY101" s="293">
        <v>0.295344611924209</v>
      </c>
      <c r="BZ101" s="238">
        <v>-0.468727920583709</v>
      </c>
      <c r="CA101" s="238">
        <v>-0.433780877727045</v>
      </c>
      <c r="CB101" s="279">
        <v>0.134140483121249</v>
      </c>
    </row>
    <row r="102" s="159" customFormat="1" outlineLevel="1" spans="1:16384">
      <c r="A102" s="674" t="s">
        <v>95</v>
      </c>
      <c r="B102" s="663">
        <v>0</v>
      </c>
      <c r="C102" s="664">
        <v>0</v>
      </c>
      <c r="D102" s="665" t="s">
        <v>161</v>
      </c>
      <c r="E102" s="666">
        <v>0</v>
      </c>
      <c r="F102" s="667">
        <v>0</v>
      </c>
      <c r="G102" s="663">
        <v>0</v>
      </c>
      <c r="H102" s="664">
        <v>0</v>
      </c>
      <c r="I102" s="665" t="s">
        <v>161</v>
      </c>
      <c r="J102" s="666">
        <v>0</v>
      </c>
      <c r="K102" s="667">
        <v>0</v>
      </c>
      <c r="L102" s="663">
        <v>0</v>
      </c>
      <c r="M102" s="664">
        <v>0</v>
      </c>
      <c r="N102" s="665" t="s">
        <v>161</v>
      </c>
      <c r="O102" s="666">
        <v>0</v>
      </c>
      <c r="P102" s="667">
        <v>0</v>
      </c>
      <c r="Q102" s="663"/>
      <c r="R102" s="664"/>
      <c r="S102" s="665"/>
      <c r="T102" s="666"/>
      <c r="U102" s="667"/>
      <c r="V102" s="677"/>
      <c r="W102" s="661"/>
      <c r="X102" s="661"/>
      <c r="Y102" s="682"/>
      <c r="Z102" s="683"/>
      <c r="AA102" s="663">
        <v>134.767736</v>
      </c>
      <c r="AB102" s="664">
        <v>111.80361206</v>
      </c>
      <c r="AC102" s="665">
        <v>1.20539697704647</v>
      </c>
      <c r="AD102" s="666">
        <v>22.9641239399999</v>
      </c>
      <c r="AE102" s="667">
        <v>74.9160470000001</v>
      </c>
      <c r="AF102" s="663">
        <v>76.7507809999999</v>
      </c>
      <c r="AG102" s="664">
        <v>84.252837</v>
      </c>
      <c r="AH102" s="665">
        <v>0.910957823295611</v>
      </c>
      <c r="AI102" s="666">
        <v>-7.5020560000001</v>
      </c>
      <c r="AJ102" s="667">
        <v>-16.2178800000002</v>
      </c>
      <c r="AK102" s="663">
        <v>0</v>
      </c>
      <c r="AL102" s="664">
        <v>0</v>
      </c>
      <c r="AM102" s="661" t="s">
        <v>161</v>
      </c>
      <c r="AN102" s="666">
        <v>0</v>
      </c>
      <c r="AO102" s="667">
        <v>0.285573</v>
      </c>
      <c r="AP102" s="663">
        <v>0</v>
      </c>
      <c r="AQ102" s="664">
        <v>0</v>
      </c>
      <c r="AR102" s="661" t="s">
        <v>161</v>
      </c>
      <c r="AS102" s="666">
        <v>0</v>
      </c>
      <c r="AT102" s="667">
        <v>0</v>
      </c>
      <c r="AU102" s="663">
        <v>-211.518517</v>
      </c>
      <c r="AV102" s="664">
        <v>-196.05644906</v>
      </c>
      <c r="AW102" s="665">
        <v>0.92113461192359</v>
      </c>
      <c r="AX102" s="666">
        <v>-15.4620679399998</v>
      </c>
      <c r="AY102" s="667">
        <v>-58.4125939999999</v>
      </c>
      <c r="AZ102" s="677" t="s">
        <v>161</v>
      </c>
      <c r="BA102" s="661" t="s">
        <v>161</v>
      </c>
      <c r="BB102" s="661" t="s">
        <v>161</v>
      </c>
      <c r="BC102" s="682" t="s">
        <v>161</v>
      </c>
      <c r="BD102" s="683" t="s">
        <v>161</v>
      </c>
      <c r="BE102" s="663">
        <v>9.11111111111111</v>
      </c>
      <c r="BF102" s="664">
        <v>8.11111111111111</v>
      </c>
      <c r="BG102" s="661">
        <v>1.12328767123288</v>
      </c>
      <c r="BH102" s="664">
        <v>1</v>
      </c>
      <c r="BI102" s="690">
        <v>7.16666667</v>
      </c>
      <c r="BJ102" s="663">
        <v>0</v>
      </c>
      <c r="BK102" s="664">
        <v>0</v>
      </c>
      <c r="BL102" s="661" t="s">
        <v>161</v>
      </c>
      <c r="BM102" s="690">
        <v>0</v>
      </c>
      <c r="BN102" s="677" t="s">
        <v>161</v>
      </c>
      <c r="BO102" s="661" t="s">
        <v>161</v>
      </c>
      <c r="BP102" s="661" t="s">
        <v>161</v>
      </c>
      <c r="BQ102" s="661" t="s">
        <v>161</v>
      </c>
      <c r="BR102" s="683" t="s">
        <v>161</v>
      </c>
      <c r="BS102" s="694">
        <v>0</v>
      </c>
      <c r="BT102" s="695">
        <v>0</v>
      </c>
      <c r="BU102" s="661" t="s">
        <v>161</v>
      </c>
      <c r="BV102" s="699">
        <v>0</v>
      </c>
      <c r="BW102" s="690">
        <v>0</v>
      </c>
      <c r="BX102" s="694">
        <v>-1.56950412077858</v>
      </c>
      <c r="BY102" s="695">
        <v>-1.75357884640422</v>
      </c>
      <c r="BZ102" s="661">
        <v>1.10497088625532</v>
      </c>
      <c r="CA102" s="699">
        <v>0.184074725625639</v>
      </c>
      <c r="CB102" s="690">
        <v>-0.779707370304787</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674" t="s">
        <v>96</v>
      </c>
      <c r="B103" s="663">
        <v>0</v>
      </c>
      <c r="C103" s="664">
        <v>0</v>
      </c>
      <c r="D103" s="665" t="s">
        <v>161</v>
      </c>
      <c r="E103" s="666">
        <v>0</v>
      </c>
      <c r="F103" s="667">
        <v>1.00000000013978e-6</v>
      </c>
      <c r="G103" s="663">
        <v>-8.04630599999999</v>
      </c>
      <c r="H103" s="664">
        <v>0</v>
      </c>
      <c r="I103" s="665" t="s">
        <v>161</v>
      </c>
      <c r="J103" s="666">
        <v>-8.04630599999999</v>
      </c>
      <c r="K103" s="667">
        <v>0</v>
      </c>
      <c r="L103" s="663">
        <v>-21.5019079999999</v>
      </c>
      <c r="M103" s="664">
        <v>0</v>
      </c>
      <c r="N103" s="665" t="s">
        <v>161</v>
      </c>
      <c r="O103" s="666">
        <v>-21.5019079999999</v>
      </c>
      <c r="P103" s="667">
        <v>0</v>
      </c>
      <c r="Q103" s="663"/>
      <c r="R103" s="664"/>
      <c r="S103" s="665"/>
      <c r="T103" s="666"/>
      <c r="U103" s="667"/>
      <c r="V103" s="677"/>
      <c r="W103" s="661"/>
      <c r="X103" s="661"/>
      <c r="Y103" s="682"/>
      <c r="Z103" s="683"/>
      <c r="AA103" s="663">
        <v>116.196385</v>
      </c>
      <c r="AB103" s="664">
        <v>118.26667479</v>
      </c>
      <c r="AC103" s="665">
        <v>0.982494732403052</v>
      </c>
      <c r="AD103" s="666">
        <v>-2.07028979000013</v>
      </c>
      <c r="AE103" s="667">
        <v>85.6182329999999</v>
      </c>
      <c r="AF103" s="663">
        <v>16.281141</v>
      </c>
      <c r="AG103" s="664">
        <v>17.582075</v>
      </c>
      <c r="AH103" s="665">
        <v>0.926007937060898</v>
      </c>
      <c r="AI103" s="666">
        <v>-1.30093400000002</v>
      </c>
      <c r="AJ103" s="667">
        <v>-38.3845159999999</v>
      </c>
      <c r="AK103" s="663">
        <v>0.831959</v>
      </c>
      <c r="AL103" s="664">
        <v>0</v>
      </c>
      <c r="AM103" s="661" t="s">
        <v>161</v>
      </c>
      <c r="AN103" s="666">
        <v>0.831959</v>
      </c>
      <c r="AO103" s="667">
        <v>2.009091</v>
      </c>
      <c r="AP103" s="663">
        <v>0.259216</v>
      </c>
      <c r="AQ103" s="664">
        <v>0</v>
      </c>
      <c r="AR103" s="661" t="s">
        <v>161</v>
      </c>
      <c r="AS103" s="666">
        <v>0.259216</v>
      </c>
      <c r="AT103" s="667">
        <v>0</v>
      </c>
      <c r="AU103" s="663">
        <v>-102.356569</v>
      </c>
      <c r="AV103" s="664">
        <v>-135.84874979</v>
      </c>
      <c r="AW103" s="665">
        <v>1.2465402209573</v>
      </c>
      <c r="AX103" s="666">
        <v>33.49218079</v>
      </c>
      <c r="AY103" s="667">
        <v>-45.224625</v>
      </c>
      <c r="AZ103" s="677" t="s">
        <v>161</v>
      </c>
      <c r="BA103" s="661" t="s">
        <v>161</v>
      </c>
      <c r="BB103" s="661" t="s">
        <v>161</v>
      </c>
      <c r="BC103" s="682" t="s">
        <v>161</v>
      </c>
      <c r="BD103" s="683">
        <v>-45224624.9936786</v>
      </c>
      <c r="BE103" s="663">
        <v>7.44444444444444</v>
      </c>
      <c r="BF103" s="664">
        <v>7.66666666666667</v>
      </c>
      <c r="BG103" s="661">
        <v>0.971014492753623</v>
      </c>
      <c r="BH103" s="664">
        <v>-0.222222222222222</v>
      </c>
      <c r="BI103" s="690">
        <v>6.83333333</v>
      </c>
      <c r="BJ103" s="663">
        <v>0</v>
      </c>
      <c r="BK103" s="664">
        <v>0</v>
      </c>
      <c r="BL103" s="661" t="s">
        <v>161</v>
      </c>
      <c r="BM103" s="690">
        <v>0</v>
      </c>
      <c r="BN103" s="677" t="s">
        <v>161</v>
      </c>
      <c r="BO103" s="661" t="s">
        <v>161</v>
      </c>
      <c r="BP103" s="661" t="s">
        <v>161</v>
      </c>
      <c r="BQ103" s="661" t="s">
        <v>161</v>
      </c>
      <c r="BR103" s="683">
        <v>85618232.9880324</v>
      </c>
      <c r="BS103" s="694">
        <v>0</v>
      </c>
      <c r="BT103" s="695">
        <v>0</v>
      </c>
      <c r="BU103" s="661" t="s">
        <v>161</v>
      </c>
      <c r="BV103" s="699">
        <v>0</v>
      </c>
      <c r="BW103" s="690">
        <v>1.16797551771453e-8</v>
      </c>
      <c r="BX103" s="694">
        <v>-0.88089288664187</v>
      </c>
      <c r="BY103" s="695">
        <v>-1.14866466002549</v>
      </c>
      <c r="BZ103" s="661">
        <v>1.23311570617806</v>
      </c>
      <c r="CA103" s="699">
        <v>0.26777177338362</v>
      </c>
      <c r="CB103" s="690">
        <v>-0.528212547904371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674" t="s">
        <v>97</v>
      </c>
      <c r="B104" s="663">
        <v>0</v>
      </c>
      <c r="C104" s="664">
        <v>0</v>
      </c>
      <c r="D104" s="665" t="s">
        <v>161</v>
      </c>
      <c r="E104" s="666">
        <v>0</v>
      </c>
      <c r="F104" s="667">
        <v>0</v>
      </c>
      <c r="G104" s="663">
        <v>0</v>
      </c>
      <c r="H104" s="664">
        <v>0</v>
      </c>
      <c r="I104" s="665" t="s">
        <v>161</v>
      </c>
      <c r="J104" s="666">
        <v>0</v>
      </c>
      <c r="K104" s="667">
        <v>0</v>
      </c>
      <c r="L104" s="663">
        <v>0</v>
      </c>
      <c r="M104" s="664">
        <v>0</v>
      </c>
      <c r="N104" s="665" t="s">
        <v>161</v>
      </c>
      <c r="O104" s="666">
        <v>0</v>
      </c>
      <c r="P104" s="667">
        <v>0</v>
      </c>
      <c r="Q104" s="663"/>
      <c r="R104" s="664"/>
      <c r="S104" s="665"/>
      <c r="T104" s="666"/>
      <c r="U104" s="667"/>
      <c r="V104" s="677"/>
      <c r="W104" s="661"/>
      <c r="X104" s="661"/>
      <c r="Y104" s="682"/>
      <c r="Z104" s="683"/>
      <c r="AA104" s="663">
        <v>157.214112</v>
      </c>
      <c r="AB104" s="664">
        <v>154.46637504</v>
      </c>
      <c r="AC104" s="665">
        <v>1.01778857670019</v>
      </c>
      <c r="AD104" s="666">
        <v>2.74773695999986</v>
      </c>
      <c r="AE104" s="667">
        <v>121.831666</v>
      </c>
      <c r="AF104" s="663">
        <v>17.310011</v>
      </c>
      <c r="AG104" s="664">
        <v>30.874432</v>
      </c>
      <c r="AH104" s="665">
        <v>0.560658443854125</v>
      </c>
      <c r="AI104" s="666">
        <v>-13.564421</v>
      </c>
      <c r="AJ104" s="667">
        <v>-74.599118</v>
      </c>
      <c r="AK104" s="663">
        <v>0</v>
      </c>
      <c r="AL104" s="664">
        <v>0</v>
      </c>
      <c r="AM104" s="661" t="s">
        <v>161</v>
      </c>
      <c r="AN104" s="666">
        <v>0</v>
      </c>
      <c r="AO104" s="667">
        <v>0</v>
      </c>
      <c r="AP104" s="663">
        <v>0</v>
      </c>
      <c r="AQ104" s="664">
        <v>0</v>
      </c>
      <c r="AR104" s="661" t="s">
        <v>161</v>
      </c>
      <c r="AS104" s="666">
        <v>0</v>
      </c>
      <c r="AT104" s="667">
        <v>0</v>
      </c>
      <c r="AU104" s="663">
        <v>-174.524123</v>
      </c>
      <c r="AV104" s="664">
        <v>-185.34080704</v>
      </c>
      <c r="AW104" s="665">
        <v>1.05836104964011</v>
      </c>
      <c r="AX104" s="666">
        <v>10.8166840400001</v>
      </c>
      <c r="AY104" s="667">
        <v>-47.2325479999998</v>
      </c>
      <c r="AZ104" s="677" t="s">
        <v>161</v>
      </c>
      <c r="BA104" s="661" t="s">
        <v>161</v>
      </c>
      <c r="BB104" s="661" t="s">
        <v>161</v>
      </c>
      <c r="BC104" s="682" t="s">
        <v>161</v>
      </c>
      <c r="BD104" s="683" t="s">
        <v>161</v>
      </c>
      <c r="BE104" s="663">
        <v>11.5555555555556</v>
      </c>
      <c r="BF104" s="664">
        <v>12.5555555555556</v>
      </c>
      <c r="BG104" s="661">
        <v>0.920353982300885</v>
      </c>
      <c r="BH104" s="664">
        <v>-1</v>
      </c>
      <c r="BI104" s="690">
        <v>9.75</v>
      </c>
      <c r="BJ104" s="663">
        <v>0</v>
      </c>
      <c r="BK104" s="664">
        <v>0</v>
      </c>
      <c r="BL104" s="661" t="s">
        <v>161</v>
      </c>
      <c r="BM104" s="690">
        <v>0</v>
      </c>
      <c r="BN104" s="677" t="s">
        <v>161</v>
      </c>
      <c r="BO104" s="661" t="s">
        <v>161</v>
      </c>
      <c r="BP104" s="661" t="s">
        <v>161</v>
      </c>
      <c r="BQ104" s="661" t="s">
        <v>161</v>
      </c>
      <c r="BR104" s="683" t="s">
        <v>161</v>
      </c>
      <c r="BS104" s="694">
        <v>0</v>
      </c>
      <c r="BT104" s="695">
        <v>0</v>
      </c>
      <c r="BU104" s="661" t="s">
        <v>161</v>
      </c>
      <c r="BV104" s="699">
        <v>0</v>
      </c>
      <c r="BW104" s="690">
        <v>0</v>
      </c>
      <c r="BX104" s="694">
        <v>-1.1101046895841</v>
      </c>
      <c r="BY104" s="695">
        <v>-1.19987801223409</v>
      </c>
      <c r="BZ104" s="661">
        <v>1.07481870801419</v>
      </c>
      <c r="CA104" s="699">
        <v>0.0897733226499895</v>
      </c>
      <c r="CB104" s="690">
        <v>-0.387686958167344</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674" t="s">
        <v>98</v>
      </c>
      <c r="B105" s="663">
        <v>0</v>
      </c>
      <c r="C105" s="664">
        <v>0</v>
      </c>
      <c r="D105" s="665" t="s">
        <v>161</v>
      </c>
      <c r="E105" s="666">
        <v>0</v>
      </c>
      <c r="F105" s="667">
        <v>11.3256599999999</v>
      </c>
      <c r="G105" s="663">
        <v>0</v>
      </c>
      <c r="H105" s="664">
        <v>0</v>
      </c>
      <c r="I105" s="665" t="s">
        <v>161</v>
      </c>
      <c r="J105" s="666">
        <v>0</v>
      </c>
      <c r="K105" s="667">
        <v>0</v>
      </c>
      <c r="L105" s="663">
        <v>0</v>
      </c>
      <c r="M105" s="664">
        <v>0</v>
      </c>
      <c r="N105" s="665" t="s">
        <v>161</v>
      </c>
      <c r="O105" s="666">
        <v>0</v>
      </c>
      <c r="P105" s="667">
        <v>0</v>
      </c>
      <c r="Q105" s="663"/>
      <c r="R105" s="664"/>
      <c r="S105" s="665"/>
      <c r="T105" s="666"/>
      <c r="U105" s="667"/>
      <c r="V105" s="677"/>
      <c r="W105" s="661"/>
      <c r="X105" s="661"/>
      <c r="Y105" s="682"/>
      <c r="Z105" s="683"/>
      <c r="AA105" s="663">
        <v>78.2393149999998</v>
      </c>
      <c r="AB105" s="664">
        <v>78.7967821200001</v>
      </c>
      <c r="AC105" s="665">
        <v>0.99292525525787</v>
      </c>
      <c r="AD105" s="666">
        <v>-0.557467120000254</v>
      </c>
      <c r="AE105" s="667">
        <v>80.5208529999998</v>
      </c>
      <c r="AF105" s="663">
        <v>23.19105</v>
      </c>
      <c r="AG105" s="664">
        <v>39.21274</v>
      </c>
      <c r="AH105" s="665">
        <v>0.591416208099715</v>
      </c>
      <c r="AI105" s="666">
        <v>-16.02169</v>
      </c>
      <c r="AJ105" s="667">
        <v>14.119292</v>
      </c>
      <c r="AK105" s="663">
        <v>0</v>
      </c>
      <c r="AL105" s="664">
        <v>0</v>
      </c>
      <c r="AM105" s="661" t="s">
        <v>161</v>
      </c>
      <c r="AN105" s="666">
        <v>0</v>
      </c>
      <c r="AO105" s="667">
        <v>0</v>
      </c>
      <c r="AP105" s="663">
        <v>0.041417</v>
      </c>
      <c r="AQ105" s="664">
        <v>0</v>
      </c>
      <c r="AR105" s="661" t="s">
        <v>161</v>
      </c>
      <c r="AS105" s="666">
        <v>0.041417</v>
      </c>
      <c r="AT105" s="667">
        <v>0</v>
      </c>
      <c r="AU105" s="663">
        <v>-101.471782</v>
      </c>
      <c r="AV105" s="664">
        <v>-118.00952212</v>
      </c>
      <c r="AW105" s="665">
        <v>1.14013903135023</v>
      </c>
      <c r="AX105" s="666">
        <v>16.5377401200002</v>
      </c>
      <c r="AY105" s="667">
        <v>-83.3144849999999</v>
      </c>
      <c r="AZ105" s="677" t="s">
        <v>161</v>
      </c>
      <c r="BA105" s="661" t="s">
        <v>161</v>
      </c>
      <c r="BB105" s="661" t="s">
        <v>161</v>
      </c>
      <c r="BC105" s="682" t="s">
        <v>161</v>
      </c>
      <c r="BD105" s="683">
        <v>-7.35625870810184</v>
      </c>
      <c r="BE105" s="663">
        <v>3.55555555555556</v>
      </c>
      <c r="BF105" s="664">
        <v>4</v>
      </c>
      <c r="BG105" s="661">
        <v>0.888888888888889</v>
      </c>
      <c r="BH105" s="664">
        <v>-0.444444444444445</v>
      </c>
      <c r="BI105" s="690">
        <v>4</v>
      </c>
      <c r="BJ105" s="663">
        <v>0</v>
      </c>
      <c r="BK105" s="664">
        <v>0</v>
      </c>
      <c r="BL105" s="661" t="s">
        <v>161</v>
      </c>
      <c r="BM105" s="690">
        <v>0</v>
      </c>
      <c r="BN105" s="677" t="s">
        <v>161</v>
      </c>
      <c r="BO105" s="661" t="s">
        <v>161</v>
      </c>
      <c r="BP105" s="661" t="s">
        <v>161</v>
      </c>
      <c r="BQ105" s="661" t="s">
        <v>161</v>
      </c>
      <c r="BR105" s="683">
        <v>7.10959476092347</v>
      </c>
      <c r="BS105" s="694">
        <v>0</v>
      </c>
      <c r="BT105" s="695">
        <v>0</v>
      </c>
      <c r="BU105" s="661" t="s">
        <v>161</v>
      </c>
      <c r="BV105" s="699">
        <v>0</v>
      </c>
      <c r="BW105" s="690">
        <v>0.140654992812855</v>
      </c>
      <c r="BX105" s="694">
        <v>-1.29694108390392</v>
      </c>
      <c r="BY105" s="695">
        <v>-1.49764392586848</v>
      </c>
      <c r="BZ105" s="661">
        <v>1.13401239006006</v>
      </c>
      <c r="CA105" s="699">
        <v>0.200702841964562</v>
      </c>
      <c r="CB105" s="690">
        <v>-1.03469451571756</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674" t="s">
        <v>102</v>
      </c>
      <c r="B106" s="663">
        <v>0</v>
      </c>
      <c r="C106" s="664">
        <v>0</v>
      </c>
      <c r="D106" s="665" t="s">
        <v>161</v>
      </c>
      <c r="E106" s="666">
        <v>0</v>
      </c>
      <c r="F106" s="667">
        <v>10.989558</v>
      </c>
      <c r="G106" s="663">
        <v>0</v>
      </c>
      <c r="H106" s="664">
        <v>0</v>
      </c>
      <c r="I106" s="665" t="s">
        <v>161</v>
      </c>
      <c r="J106" s="666">
        <v>0</v>
      </c>
      <c r="K106" s="667">
        <v>0</v>
      </c>
      <c r="L106" s="663">
        <v>0</v>
      </c>
      <c r="M106" s="664">
        <v>0</v>
      </c>
      <c r="N106" s="665" t="s">
        <v>161</v>
      </c>
      <c r="O106" s="666">
        <v>0</v>
      </c>
      <c r="P106" s="667">
        <v>3.526547</v>
      </c>
      <c r="Q106" s="663"/>
      <c r="R106" s="664"/>
      <c r="S106" s="665"/>
      <c r="T106" s="666"/>
      <c r="U106" s="667"/>
      <c r="V106" s="677"/>
      <c r="W106" s="661"/>
      <c r="X106" s="661"/>
      <c r="Y106" s="682"/>
      <c r="Z106" s="683"/>
      <c r="AA106" s="663">
        <v>295.955038999999</v>
      </c>
      <c r="AB106" s="664">
        <v>285.09621866</v>
      </c>
      <c r="AC106" s="665">
        <v>1.03808826504623</v>
      </c>
      <c r="AD106" s="666">
        <v>10.8588203399995</v>
      </c>
      <c r="AE106" s="667">
        <v>257.589488</v>
      </c>
      <c r="AF106" s="663">
        <v>38.38551</v>
      </c>
      <c r="AG106" s="664">
        <v>40.72202764</v>
      </c>
      <c r="AH106" s="665">
        <v>0.942622757868154</v>
      </c>
      <c r="AI106" s="666">
        <v>-2.33651764000003</v>
      </c>
      <c r="AJ106" s="667">
        <v>19.76225</v>
      </c>
      <c r="AK106" s="663">
        <v>0</v>
      </c>
      <c r="AL106" s="664">
        <v>0</v>
      </c>
      <c r="AM106" s="661" t="s">
        <v>161</v>
      </c>
      <c r="AN106" s="666">
        <v>0</v>
      </c>
      <c r="AO106" s="667">
        <v>0</v>
      </c>
      <c r="AP106" s="663">
        <v>0</v>
      </c>
      <c r="AQ106" s="664">
        <v>0</v>
      </c>
      <c r="AR106" s="661" t="s">
        <v>161</v>
      </c>
      <c r="AS106" s="666">
        <v>0</v>
      </c>
      <c r="AT106" s="667">
        <v>0</v>
      </c>
      <c r="AU106" s="663">
        <v>-334.340548999999</v>
      </c>
      <c r="AV106" s="664">
        <v>-325.8182463</v>
      </c>
      <c r="AW106" s="665">
        <v>0.973843384166544</v>
      </c>
      <c r="AX106" s="666">
        <v>-8.52230269999944</v>
      </c>
      <c r="AY106" s="667">
        <v>-269.888727</v>
      </c>
      <c r="AZ106" s="677" t="s">
        <v>161</v>
      </c>
      <c r="BA106" s="661" t="s">
        <v>161</v>
      </c>
      <c r="BB106" s="661" t="s">
        <v>161</v>
      </c>
      <c r="BC106" s="682" t="s">
        <v>161</v>
      </c>
      <c r="BD106" s="683">
        <v>-24.5586516764368</v>
      </c>
      <c r="BE106" s="663">
        <v>13.4444444444444</v>
      </c>
      <c r="BF106" s="664">
        <v>14</v>
      </c>
      <c r="BG106" s="661">
        <v>0.96031746031746</v>
      </c>
      <c r="BH106" s="664">
        <v>-0.555555555555555</v>
      </c>
      <c r="BI106" s="690">
        <v>11.66666667</v>
      </c>
      <c r="BJ106" s="663">
        <v>0</v>
      </c>
      <c r="BK106" s="664">
        <v>0</v>
      </c>
      <c r="BL106" s="661" t="s">
        <v>161</v>
      </c>
      <c r="BM106" s="690">
        <v>0</v>
      </c>
      <c r="BN106" s="677" t="s">
        <v>161</v>
      </c>
      <c r="BO106" s="661" t="s">
        <v>161</v>
      </c>
      <c r="BP106" s="661" t="s">
        <v>161</v>
      </c>
      <c r="BQ106" s="661" t="s">
        <v>161</v>
      </c>
      <c r="BR106" s="683">
        <v>23.4394766377319</v>
      </c>
      <c r="BS106" s="694">
        <v>0</v>
      </c>
      <c r="BT106" s="695">
        <v>0</v>
      </c>
      <c r="BU106" s="661" t="s">
        <v>161</v>
      </c>
      <c r="BV106" s="699">
        <v>0</v>
      </c>
      <c r="BW106" s="690">
        <v>0.0426630686109365</v>
      </c>
      <c r="BX106" s="694">
        <v>-1.12970047791617</v>
      </c>
      <c r="BY106" s="695">
        <v>-1.14283608471344</v>
      </c>
      <c r="BZ106" s="661">
        <v>1.01149386773219</v>
      </c>
      <c r="CA106" s="699">
        <v>0.0131356067972657</v>
      </c>
      <c r="CB106" s="690">
        <v>-1.04774744146392</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674" t="s">
        <v>100</v>
      </c>
      <c r="B107" s="663">
        <v>0</v>
      </c>
      <c r="C107" s="664">
        <v>0</v>
      </c>
      <c r="D107" s="665" t="s">
        <v>161</v>
      </c>
      <c r="E107" s="666">
        <v>0</v>
      </c>
      <c r="F107" s="667">
        <v>0</v>
      </c>
      <c r="G107" s="663">
        <v>0</v>
      </c>
      <c r="H107" s="664">
        <v>0</v>
      </c>
      <c r="I107" s="665" t="s">
        <v>161</v>
      </c>
      <c r="J107" s="666">
        <v>0</v>
      </c>
      <c r="K107" s="667">
        <v>0</v>
      </c>
      <c r="L107" s="663">
        <v>0</v>
      </c>
      <c r="M107" s="664">
        <v>0</v>
      </c>
      <c r="N107" s="665" t="s">
        <v>161</v>
      </c>
      <c r="O107" s="666">
        <v>0</v>
      </c>
      <c r="P107" s="667">
        <v>0</v>
      </c>
      <c r="Q107" s="663"/>
      <c r="R107" s="664"/>
      <c r="S107" s="665"/>
      <c r="T107" s="666"/>
      <c r="U107" s="667"/>
      <c r="V107" s="677"/>
      <c r="W107" s="661"/>
      <c r="X107" s="661"/>
      <c r="Y107" s="682"/>
      <c r="Z107" s="683"/>
      <c r="AA107" s="663">
        <v>133.59262</v>
      </c>
      <c r="AB107" s="664">
        <v>192.57181313</v>
      </c>
      <c r="AC107" s="665">
        <v>0.693728837199112</v>
      </c>
      <c r="AD107" s="666">
        <v>-58.9791931300003</v>
      </c>
      <c r="AE107" s="667">
        <v>193.910657</v>
      </c>
      <c r="AF107" s="663">
        <v>54.196137</v>
      </c>
      <c r="AG107" s="664">
        <v>36.7594180000001</v>
      </c>
      <c r="AH107" s="665">
        <v>1.4743469823162</v>
      </c>
      <c r="AI107" s="666">
        <v>17.4367189999998</v>
      </c>
      <c r="AJ107" s="667">
        <v>25.871992</v>
      </c>
      <c r="AK107" s="663">
        <v>0</v>
      </c>
      <c r="AL107" s="664">
        <v>0</v>
      </c>
      <c r="AM107" s="661" t="s">
        <v>161</v>
      </c>
      <c r="AN107" s="666">
        <v>0</v>
      </c>
      <c r="AO107" s="667">
        <v>0</v>
      </c>
      <c r="AP107" s="663">
        <v>0.007953</v>
      </c>
      <c r="AQ107" s="664">
        <v>0</v>
      </c>
      <c r="AR107" s="661" t="s">
        <v>161</v>
      </c>
      <c r="AS107" s="666">
        <v>0.007953</v>
      </c>
      <c r="AT107" s="667">
        <v>0</v>
      </c>
      <c r="AU107" s="663">
        <v>-187.79671</v>
      </c>
      <c r="AV107" s="664">
        <v>-229.33123113</v>
      </c>
      <c r="AW107" s="665">
        <v>1.18111149068247</v>
      </c>
      <c r="AX107" s="666">
        <v>41.5345211300004</v>
      </c>
      <c r="AY107" s="667">
        <v>-219.782649</v>
      </c>
      <c r="AZ107" s="677" t="s">
        <v>161</v>
      </c>
      <c r="BA107" s="661" t="s">
        <v>161</v>
      </c>
      <c r="BB107" s="661" t="s">
        <v>161</v>
      </c>
      <c r="BC107" s="682" t="s">
        <v>161</v>
      </c>
      <c r="BD107" s="683" t="s">
        <v>161</v>
      </c>
      <c r="BE107" s="663">
        <v>8.55555555555556</v>
      </c>
      <c r="BF107" s="664">
        <v>10.8888888888889</v>
      </c>
      <c r="BG107" s="661">
        <v>0.785714285714286</v>
      </c>
      <c r="BH107" s="664">
        <v>-2.33333333333333</v>
      </c>
      <c r="BI107" s="690">
        <v>10.83333333</v>
      </c>
      <c r="BJ107" s="663">
        <v>0</v>
      </c>
      <c r="BK107" s="664">
        <v>0</v>
      </c>
      <c r="BL107" s="661" t="s">
        <v>161</v>
      </c>
      <c r="BM107" s="690">
        <v>0</v>
      </c>
      <c r="BN107" s="677" t="s">
        <v>161</v>
      </c>
      <c r="BO107" s="661" t="s">
        <v>161</v>
      </c>
      <c r="BP107" s="661" t="s">
        <v>161</v>
      </c>
      <c r="BQ107" s="661" t="s">
        <v>161</v>
      </c>
      <c r="BR107" s="683" t="s">
        <v>161</v>
      </c>
      <c r="BS107" s="694">
        <v>0</v>
      </c>
      <c r="BT107" s="695">
        <v>0</v>
      </c>
      <c r="BU107" s="661" t="s">
        <v>161</v>
      </c>
      <c r="BV107" s="699">
        <v>0</v>
      </c>
      <c r="BW107" s="690">
        <v>0</v>
      </c>
      <c r="BX107" s="694">
        <v>-1.4057416495013</v>
      </c>
      <c r="BY107" s="695">
        <v>-1.19088680426551</v>
      </c>
      <c r="BZ107" s="661">
        <v>0.819584158237187</v>
      </c>
      <c r="CA107" s="699">
        <v>-0.214854845235788</v>
      </c>
      <c r="CB107" s="690">
        <v>-1.13342222856787</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outlineLevel="1" spans="1:16384">
      <c r="A108" s="674" t="s">
        <v>101</v>
      </c>
      <c r="B108" s="663">
        <v>14.150945</v>
      </c>
      <c r="C108" s="664">
        <v>0</v>
      </c>
      <c r="D108" s="665" t="s">
        <v>161</v>
      </c>
      <c r="E108" s="666">
        <v>14.150945</v>
      </c>
      <c r="F108" s="667">
        <v>0</v>
      </c>
      <c r="G108" s="663">
        <v>0</v>
      </c>
      <c r="H108" s="664">
        <v>0</v>
      </c>
      <c r="I108" s="665" t="s">
        <v>161</v>
      </c>
      <c r="J108" s="666">
        <v>0</v>
      </c>
      <c r="K108" s="667">
        <v>0</v>
      </c>
      <c r="L108" s="663">
        <v>0</v>
      </c>
      <c r="M108" s="664">
        <v>0</v>
      </c>
      <c r="N108" s="665" t="s">
        <v>161</v>
      </c>
      <c r="O108" s="666">
        <v>0</v>
      </c>
      <c r="P108" s="667">
        <v>0</v>
      </c>
      <c r="Q108" s="663"/>
      <c r="R108" s="664"/>
      <c r="S108" s="665"/>
      <c r="T108" s="666"/>
      <c r="U108" s="667"/>
      <c r="V108" s="677"/>
      <c r="W108" s="661"/>
      <c r="X108" s="661"/>
      <c r="Y108" s="682"/>
      <c r="Z108" s="683"/>
      <c r="AA108" s="663">
        <v>102.025684</v>
      </c>
      <c r="AB108" s="664">
        <v>80.01512175</v>
      </c>
      <c r="AC108" s="665">
        <v>1.27508003198158</v>
      </c>
      <c r="AD108" s="666">
        <v>22.0105622499998</v>
      </c>
      <c r="AE108" s="667">
        <v>44.5725709999999</v>
      </c>
      <c r="AF108" s="663">
        <v>40.659236</v>
      </c>
      <c r="AG108" s="664">
        <v>69.3055070000001</v>
      </c>
      <c r="AH108" s="665">
        <v>0.586666742081548</v>
      </c>
      <c r="AI108" s="666">
        <v>-28.6462710000001</v>
      </c>
      <c r="AJ108" s="667">
        <v>25.4863330000001</v>
      </c>
      <c r="AK108" s="663">
        <v>0</v>
      </c>
      <c r="AL108" s="664">
        <v>0</v>
      </c>
      <c r="AM108" s="661" t="s">
        <v>161</v>
      </c>
      <c r="AN108" s="666">
        <v>0</v>
      </c>
      <c r="AO108" s="667">
        <v>0</v>
      </c>
      <c r="AP108" s="663">
        <v>0</v>
      </c>
      <c r="AQ108" s="664">
        <v>0</v>
      </c>
      <c r="AR108" s="661" t="s">
        <v>161</v>
      </c>
      <c r="AS108" s="666">
        <v>0</v>
      </c>
      <c r="AT108" s="667">
        <v>0</v>
      </c>
      <c r="AU108" s="663">
        <v>-128.533975</v>
      </c>
      <c r="AV108" s="664">
        <v>-149.32062875</v>
      </c>
      <c r="AW108" s="665">
        <v>1.13920818525886</v>
      </c>
      <c r="AX108" s="666">
        <v>20.7866537500002</v>
      </c>
      <c r="AY108" s="667">
        <v>-70.058904</v>
      </c>
      <c r="AZ108" s="677">
        <v>-9.08306653725245</v>
      </c>
      <c r="BA108" s="661" t="s">
        <v>161</v>
      </c>
      <c r="BB108" s="661" t="s">
        <v>161</v>
      </c>
      <c r="BC108" s="682" t="s">
        <v>161</v>
      </c>
      <c r="BD108" s="683" t="s">
        <v>161</v>
      </c>
      <c r="BE108" s="663">
        <v>4.55555555555556</v>
      </c>
      <c r="BF108" s="664">
        <v>4.88888888888889</v>
      </c>
      <c r="BG108" s="661">
        <v>0.931818181818182</v>
      </c>
      <c r="BH108" s="664">
        <v>-0.333333333333334</v>
      </c>
      <c r="BI108" s="690">
        <v>3.41666667</v>
      </c>
      <c r="BJ108" s="663">
        <v>3.106305</v>
      </c>
      <c r="BK108" s="664">
        <v>0</v>
      </c>
      <c r="BL108" s="661" t="s">
        <v>161</v>
      </c>
      <c r="BM108" s="690">
        <v>3.106305</v>
      </c>
      <c r="BN108" s="677">
        <v>7.20981418555438</v>
      </c>
      <c r="BO108" s="661" t="s">
        <v>161</v>
      </c>
      <c r="BP108" s="661" t="s">
        <v>161</v>
      </c>
      <c r="BQ108" s="661" t="s">
        <v>161</v>
      </c>
      <c r="BR108" s="683" t="s">
        <v>161</v>
      </c>
      <c r="BS108" s="694">
        <v>0.138699829740911</v>
      </c>
      <c r="BT108" s="695">
        <v>0</v>
      </c>
      <c r="BU108" s="661" t="s">
        <v>161</v>
      </c>
      <c r="BV108" s="699">
        <v>0.138699829740911</v>
      </c>
      <c r="BW108" s="690">
        <v>0</v>
      </c>
      <c r="BX108" s="694">
        <v>-1.25981978224228</v>
      </c>
      <c r="BY108" s="695">
        <v>-1.86615511523608</v>
      </c>
      <c r="BZ108" s="661">
        <v>1.32491154033414</v>
      </c>
      <c r="CA108" s="699">
        <v>0.606335332993796</v>
      </c>
      <c r="CB108" s="690">
        <v>-1.57179409731604</v>
      </c>
      <c r="XEI108" s="172"/>
      <c r="XEJ108" s="172"/>
      <c r="XEK108" s="172"/>
      <c r="XEL108" s="172"/>
      <c r="XEM108" s="172"/>
      <c r="XEN108" s="172"/>
      <c r="XEO108" s="172"/>
      <c r="XEP108" s="172"/>
      <c r="XEQ108" s="172"/>
      <c r="XER108" s="172"/>
      <c r="XES108" s="164"/>
      <c r="XET108" s="164"/>
      <c r="XEU108" s="164"/>
      <c r="XEV108" s="164"/>
      <c r="XEW108" s="164"/>
      <c r="XEX108" s="164"/>
      <c r="XEY108" s="164"/>
      <c r="XEZ108" s="164"/>
      <c r="XFA108" s="164"/>
      <c r="XFB108" s="164"/>
      <c r="XFC108" s="164"/>
      <c r="XFD108" s="164"/>
    </row>
    <row r="109" s="159" customFormat="1" outlineLevel="1" spans="1:16384">
      <c r="A109" s="674" t="s">
        <v>99</v>
      </c>
      <c r="B109" s="663">
        <v>436.139999999999</v>
      </c>
      <c r="C109" s="664">
        <v>436.14</v>
      </c>
      <c r="D109" s="665">
        <v>0.999999999999998</v>
      </c>
      <c r="E109" s="666">
        <v>-7.95807864051312e-13</v>
      </c>
      <c r="F109" s="667">
        <v>0</v>
      </c>
      <c r="G109" s="663">
        <v>0</v>
      </c>
      <c r="H109" s="664">
        <v>0</v>
      </c>
      <c r="I109" s="665" t="s">
        <v>161</v>
      </c>
      <c r="J109" s="666">
        <v>0</v>
      </c>
      <c r="K109" s="667">
        <v>0</v>
      </c>
      <c r="L109" s="663">
        <v>0</v>
      </c>
      <c r="M109" s="664">
        <v>0</v>
      </c>
      <c r="N109" s="665" t="s">
        <v>161</v>
      </c>
      <c r="O109" s="666">
        <v>0</v>
      </c>
      <c r="P109" s="667">
        <v>0</v>
      </c>
      <c r="Q109" s="663"/>
      <c r="R109" s="664"/>
      <c r="S109" s="665"/>
      <c r="T109" s="666"/>
      <c r="U109" s="667"/>
      <c r="V109" s="677"/>
      <c r="W109" s="661"/>
      <c r="X109" s="661"/>
      <c r="Y109" s="682"/>
      <c r="Z109" s="683"/>
      <c r="AA109" s="663">
        <v>161.481699</v>
      </c>
      <c r="AB109" s="664">
        <v>436.72589821</v>
      </c>
      <c r="AC109" s="665">
        <v>0.369755262195033</v>
      </c>
      <c r="AD109" s="666">
        <v>-275.24419921</v>
      </c>
      <c r="AE109" s="667">
        <v>187.731245</v>
      </c>
      <c r="AF109" s="663">
        <v>-158.054687</v>
      </c>
      <c r="AG109" s="664">
        <v>84.356834</v>
      </c>
      <c r="AH109" s="665">
        <v>-1.87364413178427</v>
      </c>
      <c r="AI109" s="666">
        <v>-242.411521</v>
      </c>
      <c r="AJ109" s="667">
        <v>-11.8011539999984</v>
      </c>
      <c r="AK109" s="663">
        <v>0.353949999999999</v>
      </c>
      <c r="AL109" s="664">
        <v>0</v>
      </c>
      <c r="AM109" s="661" t="s">
        <v>161</v>
      </c>
      <c r="AN109" s="666">
        <v>0.353949999999999</v>
      </c>
      <c r="AO109" s="667">
        <v>0</v>
      </c>
      <c r="AP109" s="663">
        <v>0.169492</v>
      </c>
      <c r="AQ109" s="664">
        <v>0</v>
      </c>
      <c r="AR109" s="661" t="s">
        <v>161</v>
      </c>
      <c r="AS109" s="666">
        <v>0.169492</v>
      </c>
      <c r="AT109" s="667">
        <v>0</v>
      </c>
      <c r="AU109" s="663">
        <v>432.897445999999</v>
      </c>
      <c r="AV109" s="664">
        <v>-84.9427322100001</v>
      </c>
      <c r="AW109" s="665">
        <v>7.09634473411765</v>
      </c>
      <c r="AX109" s="666">
        <v>517.84017821</v>
      </c>
      <c r="AY109" s="667">
        <v>-175.930091000002</v>
      </c>
      <c r="AZ109" s="677">
        <v>0.992565336818453</v>
      </c>
      <c r="BA109" s="661">
        <v>-0.194760242605586</v>
      </c>
      <c r="BB109" s="661">
        <v>7.09634473411765</v>
      </c>
      <c r="BC109" s="682">
        <v>1.18732557942404</v>
      </c>
      <c r="BD109" s="683" t="s">
        <v>161</v>
      </c>
      <c r="BE109" s="663">
        <v>1.77777777777778</v>
      </c>
      <c r="BF109" s="664">
        <v>4</v>
      </c>
      <c r="BG109" s="661">
        <v>0.444444444444444</v>
      </c>
      <c r="BH109" s="664">
        <v>-2.22222222222222</v>
      </c>
      <c r="BI109" s="690">
        <v>3.83333333</v>
      </c>
      <c r="BJ109" s="663">
        <v>245.328749999999</v>
      </c>
      <c r="BK109" s="664">
        <v>109.035</v>
      </c>
      <c r="BL109" s="661">
        <v>2.24999999999999</v>
      </c>
      <c r="BM109" s="690">
        <v>136.293749999999</v>
      </c>
      <c r="BN109" s="677">
        <v>0.370251981015271</v>
      </c>
      <c r="BO109" s="661">
        <v>1.001343371876</v>
      </c>
      <c r="BP109" s="661">
        <v>0.369755262195035</v>
      </c>
      <c r="BQ109" s="661">
        <v>-0.631091390860729</v>
      </c>
      <c r="BR109" s="683" t="s">
        <v>161</v>
      </c>
      <c r="BS109" s="694">
        <v>2.70086333436459</v>
      </c>
      <c r="BT109" s="695">
        <v>0.998658430350933</v>
      </c>
      <c r="BU109" s="661">
        <v>2.70449159820891</v>
      </c>
      <c r="BV109" s="699">
        <v>1.70220490401366</v>
      </c>
      <c r="BW109" s="690">
        <v>0</v>
      </c>
      <c r="BX109" s="694">
        <v>2.6807833251742</v>
      </c>
      <c r="BY109" s="695">
        <v>-0.194498958175261</v>
      </c>
      <c r="BZ109" s="661">
        <v>15.7830215149974</v>
      </c>
      <c r="CA109" s="699">
        <v>2.87528228334946</v>
      </c>
      <c r="CB109" s="690">
        <v>-0.937138040074265</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1" spans="1:16384">
      <c r="A110" s="674" t="s">
        <v>103</v>
      </c>
      <c r="B110" s="663">
        <v>0</v>
      </c>
      <c r="C110" s="664">
        <v>0</v>
      </c>
      <c r="D110" s="665" t="s">
        <v>161</v>
      </c>
      <c r="E110" s="666">
        <v>0</v>
      </c>
      <c r="F110" s="667">
        <v>0</v>
      </c>
      <c r="G110" s="663">
        <v>0</v>
      </c>
      <c r="H110" s="664">
        <v>0</v>
      </c>
      <c r="I110" s="665" t="s">
        <v>161</v>
      </c>
      <c r="J110" s="666">
        <v>0</v>
      </c>
      <c r="K110" s="667">
        <v>0</v>
      </c>
      <c r="L110" s="663">
        <v>0</v>
      </c>
      <c r="M110" s="664">
        <v>0</v>
      </c>
      <c r="N110" s="665" t="s">
        <v>161</v>
      </c>
      <c r="O110" s="666">
        <v>0</v>
      </c>
      <c r="P110" s="667">
        <v>0</v>
      </c>
      <c r="Q110" s="663"/>
      <c r="R110" s="664"/>
      <c r="S110" s="665"/>
      <c r="T110" s="666"/>
      <c r="U110" s="667"/>
      <c r="V110" s="677"/>
      <c r="W110" s="661"/>
      <c r="X110" s="661"/>
      <c r="Y110" s="682"/>
      <c r="Z110" s="683"/>
      <c r="AA110" s="663">
        <v>-1.45161660469739e-14</v>
      </c>
      <c r="AB110" s="664">
        <v>0</v>
      </c>
      <c r="AC110" s="665" t="s">
        <v>161</v>
      </c>
      <c r="AD110" s="666">
        <v>-1.45161660469739e-14</v>
      </c>
      <c r="AE110" s="667">
        <v>0</v>
      </c>
      <c r="AF110" s="663">
        <v>1.09634523681734e-15</v>
      </c>
      <c r="AG110" s="664">
        <v>0</v>
      </c>
      <c r="AH110" s="665" t="s">
        <v>161</v>
      </c>
      <c r="AI110" s="666">
        <v>1.09634523681734e-15</v>
      </c>
      <c r="AJ110" s="667">
        <v>0</v>
      </c>
      <c r="AK110" s="663">
        <v>0</v>
      </c>
      <c r="AL110" s="664">
        <v>0</v>
      </c>
      <c r="AM110" s="661" t="s">
        <v>161</v>
      </c>
      <c r="AN110" s="666">
        <v>0</v>
      </c>
      <c r="AO110" s="667">
        <v>0</v>
      </c>
      <c r="AP110" s="663">
        <v>0</v>
      </c>
      <c r="AQ110" s="664">
        <v>0</v>
      </c>
      <c r="AR110" s="661" t="s">
        <v>161</v>
      </c>
      <c r="AS110" s="666">
        <v>0</v>
      </c>
      <c r="AT110" s="667">
        <v>0</v>
      </c>
      <c r="AU110" s="663">
        <v>1.34198208101566e-14</v>
      </c>
      <c r="AV110" s="664">
        <v>0</v>
      </c>
      <c r="AW110" s="665" t="s">
        <v>161</v>
      </c>
      <c r="AX110" s="666">
        <v>1.34198208101566e-14</v>
      </c>
      <c r="AY110" s="667">
        <v>0</v>
      </c>
      <c r="AZ110" s="677" t="s">
        <v>161</v>
      </c>
      <c r="BA110" s="661" t="s">
        <v>161</v>
      </c>
      <c r="BB110" s="661" t="s">
        <v>161</v>
      </c>
      <c r="BC110" s="682" t="s">
        <v>161</v>
      </c>
      <c r="BD110" s="683" t="s">
        <v>161</v>
      </c>
      <c r="BE110" s="663">
        <v>7.55555555555556</v>
      </c>
      <c r="BF110" s="664">
        <v>0</v>
      </c>
      <c r="BG110" s="661" t="s">
        <v>161</v>
      </c>
      <c r="BH110" s="664">
        <v>7.55555555555556</v>
      </c>
      <c r="BI110" s="690">
        <v>0</v>
      </c>
      <c r="BJ110" s="663">
        <v>0</v>
      </c>
      <c r="BK110" s="664" t="s">
        <v>161</v>
      </c>
      <c r="BL110" s="661" t="s">
        <v>161</v>
      </c>
      <c r="BM110" s="690" t="s">
        <v>161</v>
      </c>
      <c r="BN110" s="677" t="s">
        <v>161</v>
      </c>
      <c r="BO110" s="661" t="s">
        <v>161</v>
      </c>
      <c r="BP110" s="661" t="s">
        <v>161</v>
      </c>
      <c r="BQ110" s="661" t="s">
        <v>161</v>
      </c>
      <c r="BR110" s="683" t="s">
        <v>161</v>
      </c>
      <c r="BS110" s="694">
        <v>0</v>
      </c>
      <c r="BT110" s="695" t="s">
        <v>161</v>
      </c>
      <c r="BU110" s="661" t="s">
        <v>161</v>
      </c>
      <c r="BV110" s="699" t="s">
        <v>161</v>
      </c>
      <c r="BW110" s="690" t="s">
        <v>161</v>
      </c>
      <c r="BX110" s="694">
        <v>-0.924474187380497</v>
      </c>
      <c r="BY110" s="695" t="s">
        <v>161</v>
      </c>
      <c r="BZ110" s="661" t="s">
        <v>161</v>
      </c>
      <c r="CA110" s="699" t="s">
        <v>161</v>
      </c>
      <c r="CB110" s="690" t="s">
        <v>161</v>
      </c>
      <c r="XEI110" s="172"/>
      <c r="XEJ110" s="172"/>
      <c r="XEK110" s="172"/>
      <c r="XEL110" s="172"/>
      <c r="XEM110" s="172"/>
      <c r="XEN110" s="172"/>
      <c r="XEO110" s="172"/>
      <c r="XEP110" s="172"/>
      <c r="XEQ110" s="172"/>
      <c r="XER110" s="172"/>
      <c r="XES110" s="164"/>
      <c r="XET110" s="164"/>
      <c r="XEU110" s="164"/>
      <c r="XEV110" s="164"/>
      <c r="XEW110" s="164"/>
      <c r="XEX110" s="164"/>
      <c r="XEY110" s="164"/>
      <c r="XEZ110" s="164"/>
      <c r="XFA110" s="164"/>
      <c r="XFB110" s="164"/>
      <c r="XFC110" s="164"/>
      <c r="XFD110" s="164"/>
    </row>
    <row r="111" s="159" customFormat="1" outlineLevel="1" spans="1:16384">
      <c r="A111" s="674" t="s">
        <v>104</v>
      </c>
      <c r="B111" s="663">
        <v>2.169812</v>
      </c>
      <c r="C111" s="664">
        <v>0</v>
      </c>
      <c r="D111" s="665" t="s">
        <v>161</v>
      </c>
      <c r="E111" s="666">
        <v>2.169812</v>
      </c>
      <c r="F111" s="667">
        <v>0</v>
      </c>
      <c r="G111" s="663">
        <v>0</v>
      </c>
      <c r="H111" s="664">
        <v>0</v>
      </c>
      <c r="I111" s="665" t="s">
        <v>161</v>
      </c>
      <c r="J111" s="666">
        <v>0</v>
      </c>
      <c r="K111" s="667">
        <v>0</v>
      </c>
      <c r="L111" s="663">
        <v>0</v>
      </c>
      <c r="M111" s="664">
        <v>0</v>
      </c>
      <c r="N111" s="665" t="s">
        <v>161</v>
      </c>
      <c r="O111" s="666">
        <v>0</v>
      </c>
      <c r="P111" s="667">
        <v>0</v>
      </c>
      <c r="Q111" s="663"/>
      <c r="R111" s="664"/>
      <c r="S111" s="665"/>
      <c r="T111" s="666"/>
      <c r="U111" s="667"/>
      <c r="V111" s="677"/>
      <c r="W111" s="661"/>
      <c r="X111" s="661"/>
      <c r="Y111" s="682"/>
      <c r="Z111" s="683"/>
      <c r="AA111" s="663">
        <v>0</v>
      </c>
      <c r="AB111" s="664">
        <v>0</v>
      </c>
      <c r="AC111" s="665" t="s">
        <v>161</v>
      </c>
      <c r="AD111" s="666">
        <v>0</v>
      </c>
      <c r="AE111" s="667">
        <v>0</v>
      </c>
      <c r="AF111" s="663">
        <v>0</v>
      </c>
      <c r="AG111" s="664">
        <v>0</v>
      </c>
      <c r="AH111" s="665" t="s">
        <v>161</v>
      </c>
      <c r="AI111" s="666">
        <v>0</v>
      </c>
      <c r="AJ111" s="667">
        <v>0</v>
      </c>
      <c r="AK111" s="663">
        <v>0</v>
      </c>
      <c r="AL111" s="664">
        <v>0</v>
      </c>
      <c r="AM111" s="661" t="s">
        <v>161</v>
      </c>
      <c r="AN111" s="666">
        <v>0</v>
      </c>
      <c r="AO111" s="667">
        <v>0</v>
      </c>
      <c r="AP111" s="663">
        <v>0</v>
      </c>
      <c r="AQ111" s="664">
        <v>0</v>
      </c>
      <c r="AR111" s="661" t="s">
        <v>161</v>
      </c>
      <c r="AS111" s="666">
        <v>0</v>
      </c>
      <c r="AT111" s="667">
        <v>0</v>
      </c>
      <c r="AU111" s="663">
        <v>2.169812</v>
      </c>
      <c r="AV111" s="664">
        <v>0</v>
      </c>
      <c r="AW111" s="665" t="s">
        <v>161</v>
      </c>
      <c r="AX111" s="666">
        <v>2.169812</v>
      </c>
      <c r="AY111" s="667">
        <v>0</v>
      </c>
      <c r="AZ111" s="677">
        <v>1</v>
      </c>
      <c r="BA111" s="661" t="s">
        <v>161</v>
      </c>
      <c r="BB111" s="661" t="s">
        <v>161</v>
      </c>
      <c r="BC111" s="682" t="s">
        <v>161</v>
      </c>
      <c r="BD111" s="683" t="s">
        <v>161</v>
      </c>
      <c r="BE111" s="663">
        <v>0</v>
      </c>
      <c r="BF111" s="664">
        <v>0</v>
      </c>
      <c r="BG111" s="661" t="s">
        <v>161</v>
      </c>
      <c r="BH111" s="664">
        <v>0</v>
      </c>
      <c r="BI111" s="690">
        <v>0</v>
      </c>
      <c r="BJ111" s="663" t="s">
        <v>161</v>
      </c>
      <c r="BK111" s="664" t="s">
        <v>161</v>
      </c>
      <c r="BL111" s="661" t="s">
        <v>161</v>
      </c>
      <c r="BM111" s="690" t="s">
        <v>161</v>
      </c>
      <c r="BN111" s="677">
        <v>0</v>
      </c>
      <c r="BO111" s="661" t="s">
        <v>161</v>
      </c>
      <c r="BP111" s="661" t="s">
        <v>161</v>
      </c>
      <c r="BQ111" s="661" t="s">
        <v>161</v>
      </c>
      <c r="BR111" s="683" t="s">
        <v>161</v>
      </c>
      <c r="BS111" s="694" t="s">
        <v>161</v>
      </c>
      <c r="BT111" s="695" t="s">
        <v>161</v>
      </c>
      <c r="BU111" s="661" t="s">
        <v>161</v>
      </c>
      <c r="BV111" s="699" t="s">
        <v>161</v>
      </c>
      <c r="BW111" s="690" t="s">
        <v>161</v>
      </c>
      <c r="BX111" s="694" t="s">
        <v>161</v>
      </c>
      <c r="BY111" s="695" t="s">
        <v>161</v>
      </c>
      <c r="BZ111" s="661" t="s">
        <v>161</v>
      </c>
      <c r="CA111" s="699" t="s">
        <v>161</v>
      </c>
      <c r="CB111" s="690" t="s">
        <v>161</v>
      </c>
      <c r="XEI111" s="172"/>
      <c r="XEJ111" s="172"/>
      <c r="XEK111" s="172"/>
      <c r="XEL111" s="172"/>
      <c r="XEM111" s="172"/>
      <c r="XEN111" s="172"/>
      <c r="XEO111" s="172"/>
      <c r="XEP111" s="172"/>
      <c r="XEQ111" s="172"/>
      <c r="XER111" s="172"/>
      <c r="XES111" s="164"/>
      <c r="XET111" s="164"/>
      <c r="XEU111" s="164"/>
      <c r="XEV111" s="164"/>
      <c r="XEW111" s="164"/>
      <c r="XEX111" s="164"/>
      <c r="XEY111" s="164"/>
      <c r="XEZ111" s="164"/>
      <c r="XFA111" s="164"/>
      <c r="XFB111" s="164"/>
      <c r="XFC111" s="164"/>
      <c r="XFD111" s="164"/>
    </row>
    <row r="112" s="159" customFormat="1" ht="16.2" spans="1:80">
      <c r="A112" s="213" t="s">
        <v>105</v>
      </c>
      <c r="B112" s="214">
        <v>452.460756999999</v>
      </c>
      <c r="C112" s="215">
        <v>436.14</v>
      </c>
      <c r="D112" s="216">
        <v>1.03742091300958</v>
      </c>
      <c r="E112" s="215">
        <v>16.3207569999992</v>
      </c>
      <c r="F112" s="217">
        <v>22.3152189999999</v>
      </c>
      <c r="G112" s="214">
        <v>-8.04630599999999</v>
      </c>
      <c r="H112" s="215">
        <v>0</v>
      </c>
      <c r="I112" s="216" t="s">
        <v>161</v>
      </c>
      <c r="J112" s="215">
        <v>-8.04630599999999</v>
      </c>
      <c r="K112" s="217">
        <v>0</v>
      </c>
      <c r="L112" s="214">
        <v>-21.5019079999999</v>
      </c>
      <c r="M112" s="215">
        <v>0</v>
      </c>
      <c r="N112" s="216" t="s">
        <v>161</v>
      </c>
      <c r="O112" s="215">
        <v>-21.5019079999999</v>
      </c>
      <c r="P112" s="217">
        <v>3.526547</v>
      </c>
      <c r="Q112" s="214">
        <v>0</v>
      </c>
      <c r="R112" s="215"/>
      <c r="S112" s="216"/>
      <c r="T112" s="215"/>
      <c r="U112" s="217"/>
      <c r="V112" s="237"/>
      <c r="W112" s="238"/>
      <c r="X112" s="238"/>
      <c r="Y112" s="216"/>
      <c r="Z112" s="257"/>
      <c r="AA112" s="214">
        <v>1179.47259</v>
      </c>
      <c r="AB112" s="215">
        <v>1457.74249576</v>
      </c>
      <c r="AC112" s="216">
        <v>0.809109011660578</v>
      </c>
      <c r="AD112" s="215">
        <v>-278.269905760002</v>
      </c>
      <c r="AE112" s="217">
        <v>1046.69076</v>
      </c>
      <c r="AF112" s="214">
        <v>108.719179</v>
      </c>
      <c r="AG112" s="215">
        <v>403.06587064</v>
      </c>
      <c r="AH112" s="216">
        <v>0.269730550064614</v>
      </c>
      <c r="AI112" s="215">
        <v>-294.34669164</v>
      </c>
      <c r="AJ112" s="217">
        <v>-55.7628009999984</v>
      </c>
      <c r="AK112" s="214">
        <v>1.185909</v>
      </c>
      <c r="AL112" s="215">
        <v>0</v>
      </c>
      <c r="AM112" s="238" t="s">
        <v>161</v>
      </c>
      <c r="AN112" s="215">
        <v>1.185909</v>
      </c>
      <c r="AO112" s="217">
        <v>2.294664</v>
      </c>
      <c r="AP112" s="214">
        <v>0.478078</v>
      </c>
      <c r="AQ112" s="215">
        <v>0</v>
      </c>
      <c r="AR112" s="238" t="s">
        <v>161</v>
      </c>
      <c r="AS112" s="215">
        <v>0.478078</v>
      </c>
      <c r="AT112" s="217">
        <v>0</v>
      </c>
      <c r="AU112" s="214">
        <v>-805.474966999999</v>
      </c>
      <c r="AV112" s="215">
        <v>-1424.6683664</v>
      </c>
      <c r="AW112" s="216">
        <v>1.43462283153282</v>
      </c>
      <c r="AX112" s="215">
        <v>619.193399400001</v>
      </c>
      <c r="AY112" s="217">
        <v>-969.844623000001</v>
      </c>
      <c r="AZ112" s="237">
        <v>-1.78020956411917</v>
      </c>
      <c r="BA112" s="238">
        <v>-3.26653910762599</v>
      </c>
      <c r="BB112" s="238">
        <v>1.45501660764963</v>
      </c>
      <c r="BC112" s="216">
        <v>1.48632954350682</v>
      </c>
      <c r="BD112" s="257">
        <v>-43.4611295098652</v>
      </c>
      <c r="BE112" s="214">
        <v>67.5555555555556</v>
      </c>
      <c r="BF112" s="215">
        <v>66.1111111111111</v>
      </c>
      <c r="BG112" s="238">
        <v>1.0218487394958</v>
      </c>
      <c r="BH112" s="215">
        <v>1.44444444444444</v>
      </c>
      <c r="BI112" s="279">
        <v>57.5</v>
      </c>
      <c r="BJ112" s="214">
        <v>6.69760988980261</v>
      </c>
      <c r="BK112" s="215">
        <v>6.5970756302521</v>
      </c>
      <c r="BL112" s="238">
        <v>1.01523921585642</v>
      </c>
      <c r="BM112" s="279">
        <v>0.100534259550515</v>
      </c>
      <c r="BN112" s="237">
        <v>2.60679533363376</v>
      </c>
      <c r="BO112" s="238">
        <v>3.34237285220342</v>
      </c>
      <c r="BP112" s="238">
        <v>0.77992355996886</v>
      </c>
      <c r="BQ112" s="238">
        <v>-0.735577518569657</v>
      </c>
      <c r="BR112" s="257">
        <v>46.9047944364787</v>
      </c>
      <c r="BS112" s="292">
        <v>0.383612778148579</v>
      </c>
      <c r="BT112" s="293">
        <v>0.299188643583184</v>
      </c>
      <c r="BU112" s="238">
        <v>1.28217693544214</v>
      </c>
      <c r="BV112" s="238">
        <v>0.0844241345653948</v>
      </c>
      <c r="BW112" s="279">
        <v>0.021319782167562</v>
      </c>
      <c r="BX112" s="292">
        <v>-0.682911136578426</v>
      </c>
      <c r="BY112" s="293">
        <v>-0.977311404822045</v>
      </c>
      <c r="BZ112" s="238">
        <v>1.30123486412934</v>
      </c>
      <c r="CA112" s="238">
        <v>0.294400268243619</v>
      </c>
      <c r="CB112" s="279">
        <v>-0.926581813906527</v>
      </c>
    </row>
    <row r="113" s="159" customFormat="1" ht="16.2" spans="1:16384">
      <c r="A113" s="302" t="s">
        <v>106</v>
      </c>
      <c r="B113" s="303">
        <v>24260.11750809</v>
      </c>
      <c r="C113" s="304">
        <v>31377.80233014</v>
      </c>
      <c r="D113" s="305">
        <v>0.773161780192199</v>
      </c>
      <c r="E113" s="306">
        <v>-7117.68482205001</v>
      </c>
      <c r="F113" s="307">
        <v>10845.022924</v>
      </c>
      <c r="G113" s="303">
        <v>1534.076637</v>
      </c>
      <c r="H113" s="304">
        <v>1987.69057789</v>
      </c>
      <c r="I113" s="305">
        <v>0.771788453426425</v>
      </c>
      <c r="J113" s="306">
        <v>-453.61394089</v>
      </c>
      <c r="K113" s="307">
        <v>1476.04778800001</v>
      </c>
      <c r="L113" s="303">
        <v>16309.6427670495</v>
      </c>
      <c r="M113" s="304">
        <v>21723.07864379</v>
      </c>
      <c r="N113" s="305">
        <v>0.750797943260772</v>
      </c>
      <c r="O113" s="306">
        <v>-5413.43587674046</v>
      </c>
      <c r="P113" s="307">
        <v>6552.66026299998</v>
      </c>
      <c r="Q113" s="303">
        <v>4147.78107304045</v>
      </c>
      <c r="R113" s="304">
        <v>6498.41783638</v>
      </c>
      <c r="S113" s="305">
        <v>0.638275527593807</v>
      </c>
      <c r="T113" s="306">
        <v>-2350.63676333955</v>
      </c>
      <c r="U113" s="307">
        <v>2441.62748600001</v>
      </c>
      <c r="V113" s="311">
        <v>0.17097118641974</v>
      </c>
      <c r="W113" s="312">
        <v>0.207102389390029</v>
      </c>
      <c r="X113" s="312">
        <v>0.825539420010051</v>
      </c>
      <c r="Y113" s="305">
        <v>-0.0361312029702887</v>
      </c>
      <c r="Z113" s="315">
        <v>0.225138065923005</v>
      </c>
      <c r="AA113" s="303">
        <v>5391.005031</v>
      </c>
      <c r="AB113" s="304">
        <v>5202.71145864</v>
      </c>
      <c r="AC113" s="305">
        <v>1.03619143092152</v>
      </c>
      <c r="AD113" s="306">
        <v>188.293572359995</v>
      </c>
      <c r="AE113" s="307">
        <v>2752.45511</v>
      </c>
      <c r="AF113" s="303">
        <v>2413.25425648</v>
      </c>
      <c r="AG113" s="304">
        <v>2781.81361121</v>
      </c>
      <c r="AH113" s="305">
        <v>0.86751112538784</v>
      </c>
      <c r="AI113" s="306">
        <v>-368.559354730002</v>
      </c>
      <c r="AJ113" s="307">
        <v>819.554204000001</v>
      </c>
      <c r="AK113" s="303">
        <v>33.449384</v>
      </c>
      <c r="AL113" s="304">
        <v>0.88</v>
      </c>
      <c r="AM113" s="312">
        <v>38.0106636363636</v>
      </c>
      <c r="AN113" s="304">
        <v>32.569384</v>
      </c>
      <c r="AO113" s="317">
        <v>15.538873</v>
      </c>
      <c r="AP113" s="303">
        <v>34.091992</v>
      </c>
      <c r="AQ113" s="304">
        <v>2</v>
      </c>
      <c r="AR113" s="312">
        <v>17.045996</v>
      </c>
      <c r="AS113" s="304">
        <v>32.091992</v>
      </c>
      <c r="AT113" s="317">
        <v>0.877000999999999</v>
      </c>
      <c r="AU113" s="303">
        <v>-1388.50379143954</v>
      </c>
      <c r="AV113" s="304">
        <v>-318.61196139</v>
      </c>
      <c r="AW113" s="305">
        <v>-2.35797760191411</v>
      </c>
      <c r="AX113" s="306">
        <v>-1069.89183004954</v>
      </c>
      <c r="AY113" s="307">
        <v>-741.032568999999</v>
      </c>
      <c r="AZ113" s="311">
        <v>-0.0572340093149393</v>
      </c>
      <c r="BA113" s="312">
        <v>-0.0101540559800123</v>
      </c>
      <c r="BB113" s="312">
        <v>-3.63656625762174</v>
      </c>
      <c r="BC113" s="305">
        <v>-0.0470799533349271</v>
      </c>
      <c r="BD113" s="315">
        <v>-0.0683292764056862</v>
      </c>
      <c r="BE113" s="303">
        <v>1151.77777777778</v>
      </c>
      <c r="BF113" s="306">
        <v>822.111111111111</v>
      </c>
      <c r="BG113" s="312">
        <v>1.4010001351534</v>
      </c>
      <c r="BH113" s="304">
        <v>329.666666666667</v>
      </c>
      <c r="BI113" s="319">
        <v>473.416666656667</v>
      </c>
      <c r="BJ113" s="303">
        <v>21.0631928972419</v>
      </c>
      <c r="BK113" s="306">
        <v>38.1673497731126</v>
      </c>
      <c r="BL113" s="312">
        <v>0.551864172452449</v>
      </c>
      <c r="BM113" s="319">
        <v>-17.1041568758707</v>
      </c>
      <c r="BN113" s="311">
        <v>0.222216773237074</v>
      </c>
      <c r="BO113" s="312">
        <v>0.165808663204004</v>
      </c>
      <c r="BP113" s="312">
        <v>1.34020001695368</v>
      </c>
      <c r="BQ113" s="312">
        <v>0.0564081100330696</v>
      </c>
      <c r="BR113" s="315">
        <v>0.253798920416187</v>
      </c>
      <c r="BS113" s="324">
        <v>4.50011034465495</v>
      </c>
      <c r="BT113" s="325">
        <v>6.03104796020001</v>
      </c>
      <c r="BU113" s="312">
        <v>0.746157280517749</v>
      </c>
      <c r="BV113" s="312">
        <v>-1.53093761554506</v>
      </c>
      <c r="BW113" s="319">
        <v>3.94012708312616</v>
      </c>
      <c r="BX113" s="324">
        <v>-0.257559357384237</v>
      </c>
      <c r="BY113" s="325">
        <v>-0.0612395986060096</v>
      </c>
      <c r="BZ113" s="312">
        <v>-2.20576495024514</v>
      </c>
      <c r="CA113" s="312">
        <v>-0.196319758778227</v>
      </c>
      <c r="CB113" s="319">
        <v>-0.269226032536458</v>
      </c>
      <c r="XEI113" s="172"/>
      <c r="XEJ113" s="172"/>
      <c r="XEK113" s="172"/>
      <c r="XEL113" s="172"/>
      <c r="XEM113" s="172"/>
      <c r="XEN113" s="172"/>
      <c r="XEO113" s="172"/>
      <c r="XEP113" s="172"/>
      <c r="XEQ113" s="172"/>
      <c r="XER113" s="172"/>
      <c r="XES113" s="164"/>
      <c r="XET113" s="164"/>
      <c r="XEU113" s="164"/>
      <c r="XEV113" s="164"/>
      <c r="XEW113" s="164"/>
      <c r="XEX113" s="164"/>
      <c r="XEY113" s="164"/>
      <c r="XEZ113" s="164"/>
      <c r="XFA113" s="164"/>
      <c r="XFB113" s="164"/>
      <c r="XFC113" s="164"/>
      <c r="XFD113" s="164"/>
    </row>
    <row r="114" s="159" customFormat="1" outlineLevel="3" spans="1:80">
      <c r="A114" s="674" t="s">
        <v>107</v>
      </c>
      <c r="B114" s="663">
        <v>646.773970000001</v>
      </c>
      <c r="C114" s="664">
        <v>653.00083199</v>
      </c>
      <c r="D114" s="665">
        <v>0.990464235748333</v>
      </c>
      <c r="E114" s="666">
        <v>-6.22686198999929</v>
      </c>
      <c r="F114" s="667">
        <v>680.706589000109</v>
      </c>
      <c r="G114" s="663">
        <v>0</v>
      </c>
      <c r="H114" s="664">
        <v>0</v>
      </c>
      <c r="I114" s="665" t="s">
        <v>161</v>
      </c>
      <c r="J114" s="666">
        <v>0</v>
      </c>
      <c r="K114" s="667">
        <v>0</v>
      </c>
      <c r="L114" s="663">
        <v>432.319264999998</v>
      </c>
      <c r="M114" s="664">
        <v>437.77175779</v>
      </c>
      <c r="N114" s="665">
        <v>0.987544895957821</v>
      </c>
      <c r="O114" s="666">
        <v>-5.45249279000194</v>
      </c>
      <c r="P114" s="667">
        <v>452.190381000001</v>
      </c>
      <c r="Q114" s="663">
        <v>214.454705000003</v>
      </c>
      <c r="R114" s="664">
        <v>215.2290742</v>
      </c>
      <c r="S114" s="665">
        <v>0.996402116197007</v>
      </c>
      <c r="T114" s="666">
        <v>-0.774369199997295</v>
      </c>
      <c r="U114" s="667">
        <v>228.516208000108</v>
      </c>
      <c r="V114" s="677">
        <v>0.331575967721772</v>
      </c>
      <c r="W114" s="661">
        <v>0.329599999963394</v>
      </c>
      <c r="X114" s="661">
        <v>1.00599504781128</v>
      </c>
      <c r="Y114" s="682">
        <v>0.00197596775837822</v>
      </c>
      <c r="Z114" s="683">
        <v>0.335704416106469</v>
      </c>
      <c r="AA114" s="663">
        <v>43.970522</v>
      </c>
      <c r="AB114" s="664">
        <v>42.11364424</v>
      </c>
      <c r="AC114" s="665">
        <v>1.04409207024255</v>
      </c>
      <c r="AD114" s="666">
        <v>1.85687775999999</v>
      </c>
      <c r="AE114" s="667">
        <v>36.446726</v>
      </c>
      <c r="AF114" s="663">
        <v>3.72969399999998</v>
      </c>
      <c r="AG114" s="664">
        <v>4.04467262</v>
      </c>
      <c r="AH114" s="665">
        <v>0.922125064351927</v>
      </c>
      <c r="AI114" s="666">
        <v>-0.314978620000024</v>
      </c>
      <c r="AJ114" s="667">
        <v>3.40515599999999</v>
      </c>
      <c r="AK114" s="663">
        <v>0</v>
      </c>
      <c r="AL114" s="664">
        <v>0</v>
      </c>
      <c r="AM114" s="661" t="s">
        <v>161</v>
      </c>
      <c r="AN114" s="666">
        <v>0</v>
      </c>
      <c r="AO114" s="667">
        <v>0</v>
      </c>
      <c r="AP114" s="663">
        <v>0</v>
      </c>
      <c r="AQ114" s="664">
        <v>0</v>
      </c>
      <c r="AR114" s="661" t="s">
        <v>161</v>
      </c>
      <c r="AS114" s="666">
        <v>0</v>
      </c>
      <c r="AT114" s="667">
        <v>0</v>
      </c>
      <c r="AU114" s="663">
        <v>166.754489000003</v>
      </c>
      <c r="AV114" s="664">
        <v>169.07075734</v>
      </c>
      <c r="AW114" s="665">
        <v>0.986300006125014</v>
      </c>
      <c r="AX114" s="666">
        <v>-2.31626833999721</v>
      </c>
      <c r="AY114" s="667">
        <v>188.664326000108</v>
      </c>
      <c r="AZ114" s="677">
        <v>0.2578249848243</v>
      </c>
      <c r="BA114" s="661">
        <v>0.258913540469408</v>
      </c>
      <c r="BB114" s="661">
        <v>0.995795678962429</v>
      </c>
      <c r="BC114" s="682">
        <v>-0.00108855564510751</v>
      </c>
      <c r="BD114" s="683">
        <v>0.277159541348406</v>
      </c>
      <c r="BE114" s="663">
        <v>9</v>
      </c>
      <c r="BF114" s="664">
        <v>8</v>
      </c>
      <c r="BG114" s="661">
        <v>1.125</v>
      </c>
      <c r="BH114" s="664">
        <v>1</v>
      </c>
      <c r="BI114" s="690">
        <v>7.83333333</v>
      </c>
      <c r="BJ114" s="663">
        <v>71.8637744444445</v>
      </c>
      <c r="BK114" s="664">
        <v>81.62510399875</v>
      </c>
      <c r="BL114" s="661">
        <v>0.880412653998518</v>
      </c>
      <c r="BM114" s="690">
        <v>-9.76132955430548</v>
      </c>
      <c r="BN114" s="677">
        <v>0.0679843717272665</v>
      </c>
      <c r="BO114" s="661">
        <v>0.0644924817502299</v>
      </c>
      <c r="BP114" s="661">
        <v>1.05414414025127</v>
      </c>
      <c r="BQ114" s="661">
        <v>0.00349188997703664</v>
      </c>
      <c r="BR114" s="683">
        <v>0.0535424903900763</v>
      </c>
      <c r="BS114" s="694">
        <v>14.7092629466623</v>
      </c>
      <c r="BT114" s="695">
        <v>15.5056833426392</v>
      </c>
      <c r="BU114" s="661">
        <v>0.948636872146951</v>
      </c>
      <c r="BV114" s="699">
        <v>-0.796420395976867</v>
      </c>
      <c r="BW114" s="690">
        <v>18.676755464952</v>
      </c>
      <c r="BX114" s="694">
        <v>3.79241549599986</v>
      </c>
      <c r="BY114" s="695">
        <v>4.01463137164023</v>
      </c>
      <c r="BZ114" s="661">
        <v>0.944648498188371</v>
      </c>
      <c r="CA114" s="699">
        <v>-0.222215875640368</v>
      </c>
      <c r="CB114" s="690">
        <v>5.17644097854244</v>
      </c>
    </row>
    <row r="115" s="159" customFormat="1" outlineLevel="3" spans="1:80">
      <c r="A115" s="674" t="s">
        <v>108</v>
      </c>
      <c r="B115" s="663">
        <v>618.518952000001</v>
      </c>
      <c r="C115" s="664">
        <v>598.89049921</v>
      </c>
      <c r="D115" s="665">
        <v>1.03277469389795</v>
      </c>
      <c r="E115" s="666">
        <v>19.6284527900006</v>
      </c>
      <c r="F115" s="667">
        <v>634.744699999946</v>
      </c>
      <c r="G115" s="663">
        <v>0</v>
      </c>
      <c r="H115" s="664">
        <v>0</v>
      </c>
      <c r="I115" s="665" t="s">
        <v>161</v>
      </c>
      <c r="J115" s="666">
        <v>0</v>
      </c>
      <c r="K115" s="667">
        <v>0</v>
      </c>
      <c r="L115" s="663">
        <v>413.05037400001</v>
      </c>
      <c r="M115" s="664">
        <v>402.45441547</v>
      </c>
      <c r="N115" s="665">
        <v>1.02632834458441</v>
      </c>
      <c r="O115" s="666">
        <v>10.5959585300099</v>
      </c>
      <c r="P115" s="667">
        <v>423.731026</v>
      </c>
      <c r="Q115" s="663">
        <v>205.468577999991</v>
      </c>
      <c r="R115" s="664">
        <v>196.43608374</v>
      </c>
      <c r="S115" s="665">
        <v>1.04598184858921</v>
      </c>
      <c r="T115" s="666">
        <v>9.03249425999067</v>
      </c>
      <c r="U115" s="667">
        <v>211.013673999946</v>
      </c>
      <c r="V115" s="677">
        <v>0.332194474131474</v>
      </c>
      <c r="W115" s="661">
        <v>0.327999999998531</v>
      </c>
      <c r="X115" s="661">
        <v>1.01278803089318</v>
      </c>
      <c r="Y115" s="682">
        <v>0.00419447413294305</v>
      </c>
      <c r="Z115" s="683">
        <v>0.33243865447</v>
      </c>
      <c r="AA115" s="663">
        <v>33.555999</v>
      </c>
      <c r="AB115" s="664">
        <v>35.52072021</v>
      </c>
      <c r="AC115" s="665">
        <v>0.944688024387329</v>
      </c>
      <c r="AD115" s="666">
        <v>-1.96472121000003</v>
      </c>
      <c r="AE115" s="667">
        <v>34.58077</v>
      </c>
      <c r="AF115" s="663">
        <v>5.93233100000008</v>
      </c>
      <c r="AG115" s="664">
        <v>3.77321803</v>
      </c>
      <c r="AH115" s="665">
        <v>1.57222056950684</v>
      </c>
      <c r="AI115" s="666">
        <v>2.15911297000008</v>
      </c>
      <c r="AJ115" s="667">
        <v>4.520095</v>
      </c>
      <c r="AK115" s="663">
        <v>0</v>
      </c>
      <c r="AL115" s="664">
        <v>0</v>
      </c>
      <c r="AM115" s="661" t="s">
        <v>161</v>
      </c>
      <c r="AN115" s="666">
        <v>0</v>
      </c>
      <c r="AO115" s="667">
        <v>0</v>
      </c>
      <c r="AP115" s="663">
        <v>0</v>
      </c>
      <c r="AQ115" s="664">
        <v>0</v>
      </c>
      <c r="AR115" s="661" t="s">
        <v>161</v>
      </c>
      <c r="AS115" s="666">
        <v>0</v>
      </c>
      <c r="AT115" s="667">
        <v>0</v>
      </c>
      <c r="AU115" s="663">
        <v>165.980247999991</v>
      </c>
      <c r="AV115" s="664">
        <v>157.1421455</v>
      </c>
      <c r="AW115" s="665">
        <v>1.05624272515734</v>
      </c>
      <c r="AX115" s="666">
        <v>8.83810249999064</v>
      </c>
      <c r="AY115" s="667">
        <v>171.912808999946</v>
      </c>
      <c r="AZ115" s="677">
        <v>0.268351111090918</v>
      </c>
      <c r="BA115" s="661">
        <v>0.262388776758501</v>
      </c>
      <c r="BB115" s="661">
        <v>1.02272328262693</v>
      </c>
      <c r="BC115" s="682">
        <v>0.0059623343324175</v>
      </c>
      <c r="BD115" s="683">
        <v>0.270837722630785</v>
      </c>
      <c r="BE115" s="663">
        <v>7</v>
      </c>
      <c r="BF115" s="664">
        <v>7</v>
      </c>
      <c r="BG115" s="661">
        <v>1</v>
      </c>
      <c r="BH115" s="664">
        <v>0</v>
      </c>
      <c r="BI115" s="690">
        <v>7.08333333</v>
      </c>
      <c r="BJ115" s="663">
        <v>88.3598502857144</v>
      </c>
      <c r="BK115" s="664">
        <v>85.5557856014286</v>
      </c>
      <c r="BL115" s="661">
        <v>1.03277469389795</v>
      </c>
      <c r="BM115" s="690">
        <v>2.80406468428578</v>
      </c>
      <c r="BN115" s="677">
        <v>0.0542521759300917</v>
      </c>
      <c r="BO115" s="661">
        <v>0.0593108761231904</v>
      </c>
      <c r="BP115" s="661">
        <v>0.914708725890482</v>
      </c>
      <c r="BQ115" s="661">
        <v>-0.00505870019309871</v>
      </c>
      <c r="BR115" s="683">
        <v>0.0544798089688703</v>
      </c>
      <c r="BS115" s="694">
        <v>18.4324404110276</v>
      </c>
      <c r="BT115" s="695">
        <v>16.8603140834233</v>
      </c>
      <c r="BU115" s="661">
        <v>1.09324418986654</v>
      </c>
      <c r="BV115" s="699">
        <v>1.57212632760428</v>
      </c>
      <c r="BW115" s="690">
        <v>18.3554241273386</v>
      </c>
      <c r="BX115" s="694">
        <v>4.9463658644164</v>
      </c>
      <c r="BY115" s="695">
        <v>4.42395718811356</v>
      </c>
      <c r="BZ115" s="661">
        <v>1.11808628657313</v>
      </c>
      <c r="CA115" s="699">
        <v>0.522408676302838</v>
      </c>
      <c r="CB115" s="690">
        <v>4.97134126857054</v>
      </c>
    </row>
    <row r="116" s="159" customFormat="1" outlineLevel="3" spans="1:80">
      <c r="A116" s="674" t="s">
        <v>109</v>
      </c>
      <c r="B116" s="663">
        <v>270.431744999999</v>
      </c>
      <c r="C116" s="664">
        <v>255.50019218</v>
      </c>
      <c r="D116" s="665">
        <v>1.05844047588614</v>
      </c>
      <c r="E116" s="666">
        <v>14.9315528199991</v>
      </c>
      <c r="F116" s="667">
        <v>267.576708999793</v>
      </c>
      <c r="G116" s="663">
        <v>0</v>
      </c>
      <c r="H116" s="664">
        <v>0</v>
      </c>
      <c r="I116" s="665" t="s">
        <v>161</v>
      </c>
      <c r="J116" s="666">
        <v>0</v>
      </c>
      <c r="K116" s="667">
        <v>0</v>
      </c>
      <c r="L116" s="663">
        <v>179.554222999996</v>
      </c>
      <c r="M116" s="664">
        <v>169.88207777</v>
      </c>
      <c r="N116" s="665">
        <v>1.05693446511227</v>
      </c>
      <c r="O116" s="666">
        <v>9.67214522999564</v>
      </c>
      <c r="P116" s="667">
        <v>176.53018</v>
      </c>
      <c r="Q116" s="663">
        <v>90.8775220000035</v>
      </c>
      <c r="R116" s="664">
        <v>85.61811441</v>
      </c>
      <c r="S116" s="665">
        <v>1.06142867810447</v>
      </c>
      <c r="T116" s="666">
        <v>5.25940759000349</v>
      </c>
      <c r="U116" s="667">
        <v>91.0465289997928</v>
      </c>
      <c r="V116" s="677">
        <v>0.336046058498065</v>
      </c>
      <c r="W116" s="661">
        <v>0.335100000041025</v>
      </c>
      <c r="X116" s="661">
        <v>1.00282321234534</v>
      </c>
      <c r="Y116" s="682">
        <v>0.000946058457039933</v>
      </c>
      <c r="Z116" s="683">
        <v>0.340263281285306</v>
      </c>
      <c r="AA116" s="663">
        <v>21.632707</v>
      </c>
      <c r="AB116" s="664">
        <v>25.35546515</v>
      </c>
      <c r="AC116" s="665">
        <v>0.853177288289659</v>
      </c>
      <c r="AD116" s="666">
        <v>-3.72275815000004</v>
      </c>
      <c r="AE116" s="667">
        <v>21.470963</v>
      </c>
      <c r="AF116" s="663">
        <v>2.03558999999997</v>
      </c>
      <c r="AG116" s="664">
        <v>2.49733410000002</v>
      </c>
      <c r="AH116" s="665">
        <v>0.815105195576338</v>
      </c>
      <c r="AI116" s="666">
        <v>-0.461744100000046</v>
      </c>
      <c r="AJ116" s="667">
        <v>2.00800199999999</v>
      </c>
      <c r="AK116" s="663">
        <v>0</v>
      </c>
      <c r="AL116" s="664">
        <v>0</v>
      </c>
      <c r="AM116" s="661" t="s">
        <v>161</v>
      </c>
      <c r="AN116" s="666">
        <v>0</v>
      </c>
      <c r="AO116" s="667">
        <v>0</v>
      </c>
      <c r="AP116" s="663">
        <v>0</v>
      </c>
      <c r="AQ116" s="664">
        <v>0</v>
      </c>
      <c r="AR116" s="661" t="s">
        <v>161</v>
      </c>
      <c r="AS116" s="666">
        <v>0</v>
      </c>
      <c r="AT116" s="667">
        <v>0</v>
      </c>
      <c r="AU116" s="663">
        <v>67.2092250000036</v>
      </c>
      <c r="AV116" s="664">
        <v>57.76531516</v>
      </c>
      <c r="AW116" s="665">
        <v>1.16348754981853</v>
      </c>
      <c r="AX116" s="666">
        <v>9.44390984000357</v>
      </c>
      <c r="AY116" s="667">
        <v>67.5675639997929</v>
      </c>
      <c r="AZ116" s="677">
        <v>0.248525649235462</v>
      </c>
      <c r="BA116" s="661">
        <v>0.226087169121596</v>
      </c>
      <c r="BB116" s="661">
        <v>1.09924703025406</v>
      </c>
      <c r="BC116" s="682">
        <v>0.0224384801138656</v>
      </c>
      <c r="BD116" s="683">
        <v>0.252516611974046</v>
      </c>
      <c r="BE116" s="663">
        <v>4.66666666666667</v>
      </c>
      <c r="BF116" s="664">
        <v>5</v>
      </c>
      <c r="BG116" s="661">
        <v>0.933333333333333</v>
      </c>
      <c r="BH116" s="664">
        <v>-0.333333333333333</v>
      </c>
      <c r="BI116" s="690">
        <v>5</v>
      </c>
      <c r="BJ116" s="663">
        <v>57.9496596428569</v>
      </c>
      <c r="BK116" s="664">
        <v>51.100038436</v>
      </c>
      <c r="BL116" s="661">
        <v>1.13404336702086</v>
      </c>
      <c r="BM116" s="690">
        <v>6.84962120685692</v>
      </c>
      <c r="BN116" s="677">
        <v>0.0799932234287067</v>
      </c>
      <c r="BO116" s="661">
        <v>0.0992385365101293</v>
      </c>
      <c r="BP116" s="661">
        <v>0.806070164290883</v>
      </c>
      <c r="BQ116" s="661">
        <v>-0.0192453130814226</v>
      </c>
      <c r="BR116" s="683">
        <v>0.0802422717592233</v>
      </c>
      <c r="BS116" s="694">
        <v>12.5010589289634</v>
      </c>
      <c r="BT116" s="695">
        <v>10.0767306246796</v>
      </c>
      <c r="BU116" s="661">
        <v>1.24058679293721</v>
      </c>
      <c r="BV116" s="699">
        <v>2.42432830428382</v>
      </c>
      <c r="BW116" s="690">
        <v>12.4622593313487</v>
      </c>
      <c r="BX116" s="694">
        <v>3.1068337864514</v>
      </c>
      <c r="BY116" s="695">
        <v>2.27821950093469</v>
      </c>
      <c r="BZ116" s="661">
        <v>1.36371134790864</v>
      </c>
      <c r="CA116" s="699">
        <v>0.828614285516709</v>
      </c>
      <c r="CB116" s="690">
        <v>3.14692750389412</v>
      </c>
    </row>
    <row r="117" s="159" customFormat="1" outlineLevel="3" spans="1:80">
      <c r="A117" s="674" t="s">
        <v>110</v>
      </c>
      <c r="B117" s="663">
        <v>99.637737</v>
      </c>
      <c r="C117" s="664">
        <v>103.817912</v>
      </c>
      <c r="D117" s="665">
        <v>0.959735512692645</v>
      </c>
      <c r="E117" s="666">
        <v>-4.18017500000005</v>
      </c>
      <c r="F117" s="667">
        <v>107.60922700047</v>
      </c>
      <c r="G117" s="663">
        <v>0</v>
      </c>
      <c r="H117" s="664">
        <v>0</v>
      </c>
      <c r="I117" s="665" t="s">
        <v>161</v>
      </c>
      <c r="J117" s="666">
        <v>0</v>
      </c>
      <c r="K117" s="667">
        <v>0.391892</v>
      </c>
      <c r="L117" s="663">
        <v>77.3457120000001</v>
      </c>
      <c r="M117" s="664">
        <v>77.34434444</v>
      </c>
      <c r="N117" s="665">
        <v>1.00001768144795</v>
      </c>
      <c r="O117" s="666">
        <v>0.00136756000013349</v>
      </c>
      <c r="P117" s="667">
        <v>78.953415</v>
      </c>
      <c r="Q117" s="663">
        <v>22.2920249999998</v>
      </c>
      <c r="R117" s="664">
        <v>26.47356756</v>
      </c>
      <c r="S117" s="665">
        <v>0.842048392211474</v>
      </c>
      <c r="T117" s="666">
        <v>-4.18154256000017</v>
      </c>
      <c r="U117" s="667">
        <v>28.6558120004699</v>
      </c>
      <c r="V117" s="677">
        <v>0.223730743704063</v>
      </c>
      <c r="W117" s="661">
        <v>0.255</v>
      </c>
      <c r="X117" s="661">
        <v>0.877375465506129</v>
      </c>
      <c r="Y117" s="682">
        <v>-0.031269256295937</v>
      </c>
      <c r="Z117" s="683">
        <v>0.266295119844553</v>
      </c>
      <c r="AA117" s="663">
        <v>27.533688</v>
      </c>
      <c r="AB117" s="664">
        <v>24.16800315</v>
      </c>
      <c r="AC117" s="665">
        <v>1.13926201635736</v>
      </c>
      <c r="AD117" s="666">
        <v>3.36568485000003</v>
      </c>
      <c r="AE117" s="667">
        <v>23.802513</v>
      </c>
      <c r="AF117" s="663">
        <v>2.669927</v>
      </c>
      <c r="AG117" s="664">
        <v>2.35181102</v>
      </c>
      <c r="AH117" s="665">
        <v>1.13526426115649</v>
      </c>
      <c r="AI117" s="666">
        <v>0.318115979999996</v>
      </c>
      <c r="AJ117" s="667">
        <v>2.568114</v>
      </c>
      <c r="AK117" s="663">
        <v>0</v>
      </c>
      <c r="AL117" s="664">
        <v>0</v>
      </c>
      <c r="AM117" s="661" t="s">
        <v>161</v>
      </c>
      <c r="AN117" s="666">
        <v>0</v>
      </c>
      <c r="AO117" s="667">
        <v>0</v>
      </c>
      <c r="AP117" s="663">
        <v>0</v>
      </c>
      <c r="AQ117" s="664">
        <v>0</v>
      </c>
      <c r="AR117" s="661" t="s">
        <v>161</v>
      </c>
      <c r="AS117" s="666">
        <v>0</v>
      </c>
      <c r="AT117" s="667">
        <v>0</v>
      </c>
      <c r="AU117" s="663">
        <v>-7.9115900000002</v>
      </c>
      <c r="AV117" s="664">
        <v>-0.0462466100000092</v>
      </c>
      <c r="AW117" s="665">
        <v>-169.073944663157</v>
      </c>
      <c r="AX117" s="666">
        <v>-7.86534339000019</v>
      </c>
      <c r="AY117" s="667">
        <v>1.89329300046986</v>
      </c>
      <c r="AZ117" s="677">
        <v>-0.0794035496811836</v>
      </c>
      <c r="BA117" s="661">
        <v>-0.000445458872260975</v>
      </c>
      <c r="BB117" s="661">
        <v>-176.251135235363</v>
      </c>
      <c r="BC117" s="682">
        <v>-0.0789580908089226</v>
      </c>
      <c r="BD117" s="683">
        <v>0.0175941511080792</v>
      </c>
      <c r="BE117" s="663">
        <v>5.44444444444444</v>
      </c>
      <c r="BF117" s="664">
        <v>5</v>
      </c>
      <c r="BG117" s="661">
        <v>1.08888888888889</v>
      </c>
      <c r="BH117" s="664">
        <v>0.444444444444445</v>
      </c>
      <c r="BI117" s="690">
        <v>5</v>
      </c>
      <c r="BJ117" s="663">
        <v>18.3008088367347</v>
      </c>
      <c r="BK117" s="664">
        <v>20.7635824</v>
      </c>
      <c r="BL117" s="661">
        <v>0.881389756554471</v>
      </c>
      <c r="BM117" s="690">
        <v>-2.4627735632653</v>
      </c>
      <c r="BN117" s="677">
        <v>0.276337950148346</v>
      </c>
      <c r="BO117" s="661">
        <v>0.232792229051958</v>
      </c>
      <c r="BP117" s="661">
        <v>1.18705831063918</v>
      </c>
      <c r="BQ117" s="661">
        <v>0.0435457210963883</v>
      </c>
      <c r="BR117" s="683">
        <v>0.221193978095355</v>
      </c>
      <c r="BS117" s="694">
        <v>3.61875739276191</v>
      </c>
      <c r="BT117" s="695">
        <v>4.295676037265</v>
      </c>
      <c r="BU117" s="661">
        <v>0.842418599859296</v>
      </c>
      <c r="BV117" s="699">
        <v>-0.676918644503091</v>
      </c>
      <c r="BW117" s="690">
        <v>4.52091873662541</v>
      </c>
      <c r="BX117" s="694">
        <v>-0.287342182420321</v>
      </c>
      <c r="BY117" s="695">
        <v>-0.00191354700315856</v>
      </c>
      <c r="BZ117" s="661">
        <v>-148.162071768305</v>
      </c>
      <c r="CA117" s="699">
        <v>-0.285428635417162</v>
      </c>
      <c r="CB117" s="690">
        <v>0.0795417273995341</v>
      </c>
    </row>
    <row r="118" s="159" customFormat="1" outlineLevel="3" spans="1:80">
      <c r="A118" s="674" t="s">
        <v>111</v>
      </c>
      <c r="B118" s="663">
        <v>535.402215</v>
      </c>
      <c r="C118" s="664">
        <v>580.00889477</v>
      </c>
      <c r="D118" s="665">
        <v>0.923093110860501</v>
      </c>
      <c r="E118" s="666">
        <v>-44.6066797699998</v>
      </c>
      <c r="F118" s="667">
        <v>562.912847000611</v>
      </c>
      <c r="G118" s="663">
        <v>0</v>
      </c>
      <c r="H118" s="664">
        <v>0</v>
      </c>
      <c r="I118" s="665" t="s">
        <v>161</v>
      </c>
      <c r="J118" s="666">
        <v>0</v>
      </c>
      <c r="K118" s="667">
        <v>0</v>
      </c>
      <c r="L118" s="663">
        <v>356.112826000008</v>
      </c>
      <c r="M118" s="664">
        <v>389.53397372</v>
      </c>
      <c r="N118" s="665">
        <v>0.914202226314629</v>
      </c>
      <c r="O118" s="666">
        <v>-33.421147719992</v>
      </c>
      <c r="P118" s="667">
        <v>375.562818</v>
      </c>
      <c r="Q118" s="663">
        <v>179.289388999992</v>
      </c>
      <c r="R118" s="664">
        <v>190.47492105</v>
      </c>
      <c r="S118" s="665">
        <v>0.941275565369198</v>
      </c>
      <c r="T118" s="666">
        <v>-11.1855320500078</v>
      </c>
      <c r="U118" s="667">
        <v>187.350029000611</v>
      </c>
      <c r="V118" s="677">
        <v>0.334868597807337</v>
      </c>
      <c r="W118" s="661">
        <v>0.328400000012986</v>
      </c>
      <c r="X118" s="661">
        <v>1.01969731362392</v>
      </c>
      <c r="Y118" s="682">
        <v>0.00646859779435049</v>
      </c>
      <c r="Z118" s="683">
        <v>0.332822443116861</v>
      </c>
      <c r="AA118" s="663">
        <v>38.4213449999999</v>
      </c>
      <c r="AB118" s="664">
        <v>46.2040063</v>
      </c>
      <c r="AC118" s="665">
        <v>0.831558734334254</v>
      </c>
      <c r="AD118" s="666">
        <v>-7.78266130000009</v>
      </c>
      <c r="AE118" s="667">
        <v>43.966051</v>
      </c>
      <c r="AF118" s="663">
        <v>5.65173799999999</v>
      </c>
      <c r="AG118" s="664">
        <v>5.17468526000005</v>
      </c>
      <c r="AH118" s="665">
        <v>1.0921897112637</v>
      </c>
      <c r="AI118" s="666">
        <v>0.47705273999994</v>
      </c>
      <c r="AJ118" s="667">
        <v>5.39068199999996</v>
      </c>
      <c r="AK118" s="663">
        <v>0</v>
      </c>
      <c r="AL118" s="664">
        <v>0</v>
      </c>
      <c r="AM118" s="661" t="s">
        <v>161</v>
      </c>
      <c r="AN118" s="666">
        <v>0</v>
      </c>
      <c r="AO118" s="667">
        <v>0</v>
      </c>
      <c r="AP118" s="663">
        <v>0</v>
      </c>
      <c r="AQ118" s="664">
        <v>0</v>
      </c>
      <c r="AR118" s="661" t="s">
        <v>161</v>
      </c>
      <c r="AS118" s="666">
        <v>0</v>
      </c>
      <c r="AT118" s="667">
        <v>0</v>
      </c>
      <c r="AU118" s="663">
        <v>135.216305999992</v>
      </c>
      <c r="AV118" s="664">
        <v>139.09622949</v>
      </c>
      <c r="AW118" s="665">
        <v>0.972106192207844</v>
      </c>
      <c r="AX118" s="666">
        <v>-3.87992349000774</v>
      </c>
      <c r="AY118" s="667">
        <v>137.993296000611</v>
      </c>
      <c r="AZ118" s="677">
        <v>0.252550890175141</v>
      </c>
      <c r="BA118" s="661">
        <v>0.239817407533307</v>
      </c>
      <c r="BB118" s="661">
        <v>1.05309657365079</v>
      </c>
      <c r="BC118" s="682">
        <v>0.012733482641834</v>
      </c>
      <c r="BD118" s="683">
        <v>0.245141493458332</v>
      </c>
      <c r="BE118" s="663">
        <v>9</v>
      </c>
      <c r="BF118" s="664">
        <v>10</v>
      </c>
      <c r="BG118" s="661">
        <v>0.9</v>
      </c>
      <c r="BH118" s="664">
        <v>-1</v>
      </c>
      <c r="BI118" s="690">
        <v>9.91666667</v>
      </c>
      <c r="BJ118" s="663">
        <v>59.489135</v>
      </c>
      <c r="BK118" s="664">
        <v>58.000889477</v>
      </c>
      <c r="BL118" s="661">
        <v>1.02565901206722</v>
      </c>
      <c r="BM118" s="690">
        <v>1.48824552300002</v>
      </c>
      <c r="BN118" s="677">
        <v>0.0717616474560157</v>
      </c>
      <c r="BO118" s="661">
        <v>0.0796608581637735</v>
      </c>
      <c r="BP118" s="661">
        <v>0.900839497717713</v>
      </c>
      <c r="BQ118" s="661">
        <v>-0.00789921070775783</v>
      </c>
      <c r="BR118" s="683">
        <v>0.0781045435972298</v>
      </c>
      <c r="BS118" s="694">
        <v>13.9350201040594</v>
      </c>
      <c r="BT118" s="695">
        <v>12.5532165112271</v>
      </c>
      <c r="BU118" s="661">
        <v>1.1100756600188</v>
      </c>
      <c r="BV118" s="699">
        <v>1.38180359283228</v>
      </c>
      <c r="BW118" s="690">
        <v>12.8033524548432</v>
      </c>
      <c r="BX118" s="694">
        <v>3.51930173188868</v>
      </c>
      <c r="BY118" s="695">
        <v>3.01047983992678</v>
      </c>
      <c r="BZ118" s="661">
        <v>1.16901687405895</v>
      </c>
      <c r="CA118" s="699">
        <v>0.508821891961902</v>
      </c>
      <c r="CB118" s="690">
        <v>3.13863294205366</v>
      </c>
    </row>
    <row r="119" s="159" customFormat="1" outlineLevel="3" spans="1:80">
      <c r="A119" s="674" t="s">
        <v>112</v>
      </c>
      <c r="B119" s="663">
        <v>1190.587512</v>
      </c>
      <c r="C119" s="664">
        <v>1015.00601287</v>
      </c>
      <c r="D119" s="665">
        <v>1.17298567388141</v>
      </c>
      <c r="E119" s="666">
        <v>175.581499130001</v>
      </c>
      <c r="F119" s="667">
        <v>1056.78093799954</v>
      </c>
      <c r="G119" s="663">
        <v>0</v>
      </c>
      <c r="H119" s="664">
        <v>0</v>
      </c>
      <c r="I119" s="665" t="s">
        <v>161</v>
      </c>
      <c r="J119" s="666">
        <v>0</v>
      </c>
      <c r="K119" s="667">
        <v>0</v>
      </c>
      <c r="L119" s="663">
        <v>792.523351000051</v>
      </c>
      <c r="M119" s="664">
        <v>665.84394441</v>
      </c>
      <c r="N119" s="665">
        <v>1.19025389906084</v>
      </c>
      <c r="O119" s="666">
        <v>126.679406590051</v>
      </c>
      <c r="P119" s="667">
        <v>684.389580999998</v>
      </c>
      <c r="Q119" s="663">
        <v>398.06416099995</v>
      </c>
      <c r="R119" s="664">
        <v>349.16206846</v>
      </c>
      <c r="S119" s="665">
        <v>1.14005557005558</v>
      </c>
      <c r="T119" s="666">
        <v>48.9020925399499</v>
      </c>
      <c r="U119" s="667">
        <v>372.391356999542</v>
      </c>
      <c r="V119" s="677">
        <v>0.334342630833801</v>
      </c>
      <c r="W119" s="661">
        <v>0.344000000032236</v>
      </c>
      <c r="X119" s="661">
        <v>0.971926252332762</v>
      </c>
      <c r="Y119" s="682">
        <v>-0.00965736919843496</v>
      </c>
      <c r="Z119" s="683">
        <v>0.352382734783681</v>
      </c>
      <c r="AA119" s="663">
        <v>57.1423919999999</v>
      </c>
      <c r="AB119" s="664">
        <v>56.12329233</v>
      </c>
      <c r="AC119" s="665">
        <v>1.01815823034771</v>
      </c>
      <c r="AD119" s="666">
        <v>1.01909966999987</v>
      </c>
      <c r="AE119" s="667">
        <v>51.192538</v>
      </c>
      <c r="AF119" s="663">
        <v>5.92934300000008</v>
      </c>
      <c r="AG119" s="664">
        <v>3.66710939000006</v>
      </c>
      <c r="AH119" s="665">
        <v>1.61689831674205</v>
      </c>
      <c r="AI119" s="666">
        <v>2.26223361000002</v>
      </c>
      <c r="AJ119" s="667">
        <v>4.36083399999999</v>
      </c>
      <c r="AK119" s="663">
        <v>0</v>
      </c>
      <c r="AL119" s="664">
        <v>0</v>
      </c>
      <c r="AM119" s="661" t="s">
        <v>161</v>
      </c>
      <c r="AN119" s="666">
        <v>0</v>
      </c>
      <c r="AO119" s="667">
        <v>0</v>
      </c>
      <c r="AP119" s="663">
        <v>0</v>
      </c>
      <c r="AQ119" s="664">
        <v>0</v>
      </c>
      <c r="AR119" s="661" t="s">
        <v>161</v>
      </c>
      <c r="AS119" s="666">
        <v>0</v>
      </c>
      <c r="AT119" s="667">
        <v>0</v>
      </c>
      <c r="AU119" s="663">
        <v>334.99242599995</v>
      </c>
      <c r="AV119" s="664">
        <v>289.37166674</v>
      </c>
      <c r="AW119" s="665">
        <v>1.157654547779</v>
      </c>
      <c r="AX119" s="666">
        <v>45.6207592599498</v>
      </c>
      <c r="AY119" s="667">
        <v>316.837984999542</v>
      </c>
      <c r="AZ119" s="677">
        <v>0.281367327158686</v>
      </c>
      <c r="BA119" s="661">
        <v>0.285093549270493</v>
      </c>
      <c r="BB119" s="661">
        <v>0.986929826643423</v>
      </c>
      <c r="BC119" s="682">
        <v>-0.00372622211180729</v>
      </c>
      <c r="BD119" s="683">
        <v>0.29981425062351</v>
      </c>
      <c r="BE119" s="663">
        <v>11</v>
      </c>
      <c r="BF119" s="664">
        <v>11</v>
      </c>
      <c r="BG119" s="661">
        <v>1</v>
      </c>
      <c r="BH119" s="664">
        <v>0</v>
      </c>
      <c r="BI119" s="690">
        <v>11</v>
      </c>
      <c r="BJ119" s="663">
        <v>108.235228363636</v>
      </c>
      <c r="BK119" s="664">
        <v>92.2732738972727</v>
      </c>
      <c r="BL119" s="661">
        <v>1.17298567388141</v>
      </c>
      <c r="BM119" s="690">
        <v>15.9619544663637</v>
      </c>
      <c r="BN119" s="677">
        <v>0.047995121252372</v>
      </c>
      <c r="BO119" s="661">
        <v>0.055293556509392</v>
      </c>
      <c r="BP119" s="661">
        <v>0.868005682438236</v>
      </c>
      <c r="BQ119" s="661">
        <v>-0.00729843525702005</v>
      </c>
      <c r="BR119" s="683">
        <v>0.0484419581762197</v>
      </c>
      <c r="BS119" s="694">
        <v>20.8354510605717</v>
      </c>
      <c r="BT119" s="695">
        <v>18.08528991674</v>
      </c>
      <c r="BU119" s="661">
        <v>1.15206619061639</v>
      </c>
      <c r="BV119" s="699">
        <v>2.75016114383169</v>
      </c>
      <c r="BW119" s="690">
        <v>20.643261289361</v>
      </c>
      <c r="BX119" s="694">
        <v>5.86241517505866</v>
      </c>
      <c r="BY119" s="695">
        <v>5.15599949194926</v>
      </c>
      <c r="BZ119" s="661">
        <v>1.13700848578678</v>
      </c>
      <c r="CA119" s="699">
        <v>0.7064156831094</v>
      </c>
      <c r="CB119" s="690">
        <v>6.18914391389506</v>
      </c>
    </row>
    <row r="120" s="159" customFormat="1" outlineLevel="3" spans="1:80">
      <c r="A120" s="674" t="s">
        <v>113</v>
      </c>
      <c r="B120" s="663">
        <v>310.674309</v>
      </c>
      <c r="C120" s="664">
        <v>407.872872</v>
      </c>
      <c r="D120" s="665">
        <v>0.761693974587258</v>
      </c>
      <c r="E120" s="666">
        <v>-97.1985630000003</v>
      </c>
      <c r="F120" s="667">
        <v>444.614111000131</v>
      </c>
      <c r="G120" s="663">
        <v>0</v>
      </c>
      <c r="H120" s="664">
        <v>0</v>
      </c>
      <c r="I120" s="665" t="s">
        <v>161</v>
      </c>
      <c r="J120" s="666">
        <v>0</v>
      </c>
      <c r="K120" s="667">
        <v>0</v>
      </c>
      <c r="L120" s="663">
        <v>208.085859000009</v>
      </c>
      <c r="M120" s="664">
        <v>274.21293184</v>
      </c>
      <c r="N120" s="665">
        <v>0.75884772320448</v>
      </c>
      <c r="O120" s="666">
        <v>-66.1270728399906</v>
      </c>
      <c r="P120" s="667">
        <v>296.408937</v>
      </c>
      <c r="Q120" s="663">
        <v>102.58844999999</v>
      </c>
      <c r="R120" s="664">
        <v>133.65994016</v>
      </c>
      <c r="S120" s="665">
        <v>0.767533262974568</v>
      </c>
      <c r="T120" s="666">
        <v>-31.0714901600097</v>
      </c>
      <c r="U120" s="667">
        <v>148.205174000131</v>
      </c>
      <c r="V120" s="677">
        <v>0.330212209468503</v>
      </c>
      <c r="W120" s="661">
        <v>0.32770000001373</v>
      </c>
      <c r="X120" s="661">
        <v>1.007666186923</v>
      </c>
      <c r="Y120" s="682">
        <v>0.00251220945477287</v>
      </c>
      <c r="Z120" s="683">
        <v>0.333334391179697</v>
      </c>
      <c r="AA120" s="663">
        <v>33.768032</v>
      </c>
      <c r="AB120" s="664">
        <v>35.51775121</v>
      </c>
      <c r="AC120" s="665">
        <v>0.950736768224578</v>
      </c>
      <c r="AD120" s="666">
        <v>-1.74971921000002</v>
      </c>
      <c r="AE120" s="667">
        <v>33.0061319999999</v>
      </c>
      <c r="AF120" s="663">
        <v>2.93139</v>
      </c>
      <c r="AG120" s="664">
        <v>2.33483109</v>
      </c>
      <c r="AH120" s="665">
        <v>1.25550409730067</v>
      </c>
      <c r="AI120" s="666">
        <v>0.596558909999999</v>
      </c>
      <c r="AJ120" s="667">
        <v>2.920575</v>
      </c>
      <c r="AK120" s="663">
        <v>0</v>
      </c>
      <c r="AL120" s="664">
        <v>0</v>
      </c>
      <c r="AM120" s="661" t="s">
        <v>161</v>
      </c>
      <c r="AN120" s="666">
        <v>0</v>
      </c>
      <c r="AO120" s="667">
        <v>0</v>
      </c>
      <c r="AP120" s="663">
        <v>0</v>
      </c>
      <c r="AQ120" s="664">
        <v>0</v>
      </c>
      <c r="AR120" s="661" t="s">
        <v>161</v>
      </c>
      <c r="AS120" s="666">
        <v>0</v>
      </c>
      <c r="AT120" s="667">
        <v>0</v>
      </c>
      <c r="AU120" s="663">
        <v>65.8890279999903</v>
      </c>
      <c r="AV120" s="664">
        <v>95.8073578599999</v>
      </c>
      <c r="AW120" s="665">
        <v>0.687724090004358</v>
      </c>
      <c r="AX120" s="666">
        <v>-29.9183298600096</v>
      </c>
      <c r="AY120" s="667">
        <v>112.278467000131</v>
      </c>
      <c r="AZ120" s="677">
        <v>0.212083928703581</v>
      </c>
      <c r="BA120" s="661">
        <v>0.234895146103269</v>
      </c>
      <c r="BB120" s="661">
        <v>0.902887659544659</v>
      </c>
      <c r="BC120" s="682">
        <v>-0.0228112173996878</v>
      </c>
      <c r="BD120" s="683">
        <v>0.252530147429572</v>
      </c>
      <c r="BE120" s="663">
        <v>7</v>
      </c>
      <c r="BF120" s="664">
        <v>7</v>
      </c>
      <c r="BG120" s="661">
        <v>1</v>
      </c>
      <c r="BH120" s="664">
        <v>0</v>
      </c>
      <c r="BI120" s="690">
        <v>7</v>
      </c>
      <c r="BJ120" s="663">
        <v>44.3820441428571</v>
      </c>
      <c r="BK120" s="664">
        <v>58.2675531428571</v>
      </c>
      <c r="BL120" s="661">
        <v>0.761693974587258</v>
      </c>
      <c r="BM120" s="690">
        <v>-13.885509</v>
      </c>
      <c r="BN120" s="677">
        <v>0.108692708156953</v>
      </c>
      <c r="BO120" s="661">
        <v>0.0870804450314118</v>
      </c>
      <c r="BP120" s="661">
        <v>1.24818732974717</v>
      </c>
      <c r="BQ120" s="661">
        <v>0.0216122631255411</v>
      </c>
      <c r="BR120" s="683">
        <v>0.0742354576325856</v>
      </c>
      <c r="BS120" s="694">
        <v>9.20024918834476</v>
      </c>
      <c r="BT120" s="695">
        <v>11.4836344674086</v>
      </c>
      <c r="BU120" s="661">
        <v>0.801161793720947</v>
      </c>
      <c r="BV120" s="699">
        <v>-2.28338527906384</v>
      </c>
      <c r="BW120" s="690">
        <v>13.4706517867689</v>
      </c>
      <c r="BX120" s="694">
        <v>1.95122499291609</v>
      </c>
      <c r="BY120" s="695">
        <v>2.69744999601848</v>
      </c>
      <c r="BZ120" s="661">
        <v>0.723359096849306</v>
      </c>
      <c r="CA120" s="699">
        <v>-0.746225003102388</v>
      </c>
      <c r="CB120" s="690">
        <v>3.40174568168519</v>
      </c>
    </row>
    <row r="121" s="159" customFormat="1" outlineLevel="3" spans="1:80">
      <c r="A121" s="674" t="s">
        <v>114</v>
      </c>
      <c r="B121" s="663">
        <v>46.674307</v>
      </c>
      <c r="C121" s="664">
        <v>71.9057264</v>
      </c>
      <c r="D121" s="665">
        <v>0.649104172042687</v>
      </c>
      <c r="E121" s="666">
        <v>-25.2314194</v>
      </c>
      <c r="F121" s="667">
        <v>0</v>
      </c>
      <c r="G121" s="663">
        <v>0</v>
      </c>
      <c r="H121" s="664">
        <v>0</v>
      </c>
      <c r="I121" s="665" t="s">
        <v>161</v>
      </c>
      <c r="J121" s="666">
        <v>0</v>
      </c>
      <c r="K121" s="667">
        <v>0</v>
      </c>
      <c r="L121" s="663">
        <v>32.396165</v>
      </c>
      <c r="M121" s="664">
        <v>50.33400848</v>
      </c>
      <c r="N121" s="665">
        <v>0.643623783964523</v>
      </c>
      <c r="O121" s="666">
        <v>-17.93784348</v>
      </c>
      <c r="P121" s="667">
        <v>0</v>
      </c>
      <c r="Q121" s="663">
        <v>14.278142</v>
      </c>
      <c r="R121" s="664">
        <v>21.57171792</v>
      </c>
      <c r="S121" s="665">
        <v>0.661891744225068</v>
      </c>
      <c r="T121" s="666">
        <v>-7.29357592000003</v>
      </c>
      <c r="U121" s="667">
        <v>0</v>
      </c>
      <c r="V121" s="677">
        <v>0.305910101675425</v>
      </c>
      <c r="W121" s="661">
        <v>0.3</v>
      </c>
      <c r="X121" s="661">
        <v>1.01970033891808</v>
      </c>
      <c r="Y121" s="682">
        <v>0.00591010167542455</v>
      </c>
      <c r="Z121" s="683" t="s">
        <v>161</v>
      </c>
      <c r="AA121" s="663">
        <v>5.528347</v>
      </c>
      <c r="AB121" s="664">
        <v>9.08690688</v>
      </c>
      <c r="AC121" s="665">
        <v>0.60838600780291</v>
      </c>
      <c r="AD121" s="666">
        <v>-3.55855988</v>
      </c>
      <c r="AE121" s="667">
        <v>0</v>
      </c>
      <c r="AF121" s="663">
        <v>1.484731</v>
      </c>
      <c r="AG121" s="664">
        <v>1.55</v>
      </c>
      <c r="AH121" s="665">
        <v>0.957890967741934</v>
      </c>
      <c r="AI121" s="666">
        <v>-0.0652690000000016</v>
      </c>
      <c r="AJ121" s="667">
        <v>0</v>
      </c>
      <c r="AK121" s="663">
        <v>0</v>
      </c>
      <c r="AL121" s="664">
        <v>0</v>
      </c>
      <c r="AM121" s="661" t="s">
        <v>161</v>
      </c>
      <c r="AN121" s="666">
        <v>0</v>
      </c>
      <c r="AO121" s="667">
        <v>0</v>
      </c>
      <c r="AP121" s="663">
        <v>0</v>
      </c>
      <c r="AQ121" s="664">
        <v>0</v>
      </c>
      <c r="AR121" s="661" t="s">
        <v>161</v>
      </c>
      <c r="AS121" s="666">
        <v>0</v>
      </c>
      <c r="AT121" s="667">
        <v>0</v>
      </c>
      <c r="AU121" s="663">
        <v>7.26506399999997</v>
      </c>
      <c r="AV121" s="664">
        <v>10.93481104</v>
      </c>
      <c r="AW121" s="665">
        <v>0.664397763566655</v>
      </c>
      <c r="AX121" s="666">
        <v>-3.66974704000003</v>
      </c>
      <c r="AY121" s="667">
        <v>0</v>
      </c>
      <c r="AZ121" s="677">
        <v>0.15565445888677</v>
      </c>
      <c r="BA121" s="661">
        <v>0.15207149120741</v>
      </c>
      <c r="BB121" s="661">
        <v>1.02356107414291</v>
      </c>
      <c r="BC121" s="682">
        <v>0.00358296767935995</v>
      </c>
      <c r="BD121" s="683" t="s">
        <v>161</v>
      </c>
      <c r="BE121" s="663">
        <v>1</v>
      </c>
      <c r="BF121" s="664">
        <v>1.77777777777778</v>
      </c>
      <c r="BG121" s="661">
        <v>0.5625</v>
      </c>
      <c r="BH121" s="664">
        <v>-0.777777777777778</v>
      </c>
      <c r="BI121" s="690">
        <v>0</v>
      </c>
      <c r="BJ121" s="663">
        <v>46.674307</v>
      </c>
      <c r="BK121" s="664">
        <v>40.4469711</v>
      </c>
      <c r="BL121" s="661">
        <v>1.15396297252033</v>
      </c>
      <c r="BM121" s="690">
        <v>6.22733589999996</v>
      </c>
      <c r="BN121" s="677">
        <v>0.118445186556278</v>
      </c>
      <c r="BO121" s="661">
        <v>0.126372506543512</v>
      </c>
      <c r="BP121" s="661">
        <v>0.937270216409736</v>
      </c>
      <c r="BQ121" s="661">
        <v>-0.00792731998723378</v>
      </c>
      <c r="BR121" s="683" t="s">
        <v>161</v>
      </c>
      <c r="BS121" s="694">
        <v>8.44272383770411</v>
      </c>
      <c r="BT121" s="695">
        <v>7.91311359845255</v>
      </c>
      <c r="BU121" s="661">
        <v>1.06692817342533</v>
      </c>
      <c r="BV121" s="699">
        <v>0.529610239251556</v>
      </c>
      <c r="BW121" s="690" t="s">
        <v>161</v>
      </c>
      <c r="BX121" s="694">
        <v>1.31414761048827</v>
      </c>
      <c r="BY121" s="695">
        <v>1.20335898501031</v>
      </c>
      <c r="BZ121" s="661">
        <v>1.09206614722456</v>
      </c>
      <c r="CA121" s="699">
        <v>0.110788625477956</v>
      </c>
      <c r="CB121" s="690" t="s">
        <v>161</v>
      </c>
    </row>
    <row r="122" s="163" customFormat="1" spans="1:82">
      <c r="A122" s="668" t="s">
        <v>115</v>
      </c>
      <c r="B122" s="669">
        <v>3718.700747</v>
      </c>
      <c r="C122" s="670">
        <v>3686.00294142</v>
      </c>
      <c r="D122" s="671">
        <v>1.00887080289942</v>
      </c>
      <c r="E122" s="670">
        <v>32.6978055800009</v>
      </c>
      <c r="F122" s="672">
        <v>3754.9451210006</v>
      </c>
      <c r="G122" s="669">
        <v>0</v>
      </c>
      <c r="H122" s="670">
        <v>0</v>
      </c>
      <c r="I122" s="671" t="s">
        <v>161</v>
      </c>
      <c r="J122" s="670">
        <v>0</v>
      </c>
      <c r="K122" s="672">
        <v>0.391892</v>
      </c>
      <c r="L122" s="669">
        <v>2491.38777500007</v>
      </c>
      <c r="M122" s="670">
        <v>2467.37745392</v>
      </c>
      <c r="N122" s="671">
        <v>1.00973110986401</v>
      </c>
      <c r="O122" s="670">
        <v>24.0103210800712</v>
      </c>
      <c r="P122" s="672">
        <v>2487.766338</v>
      </c>
      <c r="Q122" s="669">
        <v>1227.31297199993</v>
      </c>
      <c r="R122" s="670">
        <v>1218.6254875</v>
      </c>
      <c r="S122" s="671">
        <v>1.00712892072999</v>
      </c>
      <c r="T122" s="670">
        <v>8.68748449992904</v>
      </c>
      <c r="U122" s="672">
        <v>1267.1787830006</v>
      </c>
      <c r="V122" s="678">
        <v>0.330038111560884</v>
      </c>
      <c r="W122" s="679">
        <v>0.330608929745058</v>
      </c>
      <c r="X122" s="679">
        <v>0.998273433858504</v>
      </c>
      <c r="Y122" s="671">
        <v>-0.000570818184173982</v>
      </c>
      <c r="Z122" s="684">
        <v>0.337469321698882</v>
      </c>
      <c r="AA122" s="669">
        <v>261.553032</v>
      </c>
      <c r="AB122" s="670">
        <v>274.08978947</v>
      </c>
      <c r="AC122" s="671">
        <v>0.954260399505424</v>
      </c>
      <c r="AD122" s="670">
        <v>-12.5367574700003</v>
      </c>
      <c r="AE122" s="672">
        <v>244.465693</v>
      </c>
      <c r="AF122" s="669">
        <v>30.3647440000001</v>
      </c>
      <c r="AG122" s="670">
        <v>25.3936615100001</v>
      </c>
      <c r="AH122" s="671">
        <v>1.19576076053634</v>
      </c>
      <c r="AI122" s="670">
        <v>4.97108248999996</v>
      </c>
      <c r="AJ122" s="672">
        <v>25.1734579999999</v>
      </c>
      <c r="AK122" s="669">
        <v>0</v>
      </c>
      <c r="AL122" s="670">
        <v>0</v>
      </c>
      <c r="AM122" s="679" t="s">
        <v>161</v>
      </c>
      <c r="AN122" s="670">
        <v>0</v>
      </c>
      <c r="AO122" s="672">
        <v>0</v>
      </c>
      <c r="AP122" s="669">
        <v>0</v>
      </c>
      <c r="AQ122" s="670">
        <v>0</v>
      </c>
      <c r="AR122" s="679" t="s">
        <v>161</v>
      </c>
      <c r="AS122" s="670">
        <v>0</v>
      </c>
      <c r="AT122" s="672">
        <v>0</v>
      </c>
      <c r="AU122" s="669">
        <v>935.395195999929</v>
      </c>
      <c r="AV122" s="670">
        <v>919.14203652</v>
      </c>
      <c r="AW122" s="671">
        <v>1.01768296828362</v>
      </c>
      <c r="AX122" s="670">
        <v>16.253159479929</v>
      </c>
      <c r="AY122" s="672">
        <v>997.1477400006</v>
      </c>
      <c r="AZ122" s="678">
        <v>0.251538174120234</v>
      </c>
      <c r="BA122" s="679">
        <v>0.249360093067617</v>
      </c>
      <c r="BB122" s="679">
        <v>1.00873468174407</v>
      </c>
      <c r="BC122" s="671">
        <v>0.0021780810526166</v>
      </c>
      <c r="BD122" s="684">
        <v>0.265555875750026</v>
      </c>
      <c r="BE122" s="669">
        <v>54.1111111111111</v>
      </c>
      <c r="BF122" s="670">
        <v>54.7777777777778</v>
      </c>
      <c r="BG122" s="679">
        <v>0.987829614604463</v>
      </c>
      <c r="BH122" s="670">
        <v>-0.666666666666664</v>
      </c>
      <c r="BI122" s="691">
        <v>52.83333333</v>
      </c>
      <c r="BJ122" s="669">
        <v>68.7234224291581</v>
      </c>
      <c r="BK122" s="670">
        <v>67.2901145492495</v>
      </c>
      <c r="BL122" s="679">
        <v>1.02130042264766</v>
      </c>
      <c r="BM122" s="691">
        <v>1.43330787990864</v>
      </c>
      <c r="BN122" s="678">
        <v>0.0703345199828201</v>
      </c>
      <c r="BO122" s="679">
        <v>0.0743596231001404</v>
      </c>
      <c r="BP122" s="679">
        <v>0.945869775161453</v>
      </c>
      <c r="BQ122" s="679">
        <v>-0.00402510311732024</v>
      </c>
      <c r="BR122" s="684">
        <v>0.0651049975757983</v>
      </c>
      <c r="BS122" s="696">
        <v>14.2177695993981</v>
      </c>
      <c r="BT122" s="697">
        <v>13.44815853428</v>
      </c>
      <c r="BU122" s="679">
        <v>1.05722798873588</v>
      </c>
      <c r="BV122" s="679">
        <v>0.769611065118085</v>
      </c>
      <c r="BW122" s="691">
        <v>15.3598039664429</v>
      </c>
      <c r="BX122" s="696">
        <v>3.57631180509477</v>
      </c>
      <c r="BY122" s="697">
        <v>3.35343406369613</v>
      </c>
      <c r="BZ122" s="679">
        <v>1.06646253874841</v>
      </c>
      <c r="CA122" s="679">
        <v>0.222877741398635</v>
      </c>
      <c r="CB122" s="691">
        <v>4.07888619365745</v>
      </c>
      <c r="CC122" s="159"/>
      <c r="CD122" s="159"/>
    </row>
    <row r="123" s="164" customFormat="1" outlineLevel="1" spans="1:82">
      <c r="A123" s="674" t="s">
        <v>116</v>
      </c>
      <c r="B123" s="663">
        <v>613.861171</v>
      </c>
      <c r="C123" s="664">
        <v>465.4006272</v>
      </c>
      <c r="D123" s="665">
        <v>1.31899515196872</v>
      </c>
      <c r="E123" s="666">
        <v>148.4605438</v>
      </c>
      <c r="F123" s="667">
        <v>440.504598</v>
      </c>
      <c r="G123" s="663">
        <v>0</v>
      </c>
      <c r="H123" s="664">
        <v>0</v>
      </c>
      <c r="I123" s="665" t="s">
        <v>161</v>
      </c>
      <c r="J123" s="666">
        <v>0</v>
      </c>
      <c r="K123" s="667">
        <v>1.02140518265514e-13</v>
      </c>
      <c r="L123" s="663">
        <v>398.091150999999</v>
      </c>
      <c r="M123" s="664">
        <v>313.95926311</v>
      </c>
      <c r="N123" s="665">
        <v>1.26797071396018</v>
      </c>
      <c r="O123" s="666">
        <v>84.1318878899989</v>
      </c>
      <c r="P123" s="667">
        <v>294.848331</v>
      </c>
      <c r="Q123" s="663">
        <v>215.770020000001</v>
      </c>
      <c r="R123" s="664">
        <v>151.44136409</v>
      </c>
      <c r="S123" s="665">
        <v>1.42477599364313</v>
      </c>
      <c r="T123" s="666">
        <v>64.3286559100012</v>
      </c>
      <c r="U123" s="667">
        <v>145.656267</v>
      </c>
      <c r="V123" s="677">
        <v>0.351496446091393</v>
      </c>
      <c r="W123" s="661">
        <v>0.325399999998109</v>
      </c>
      <c r="X123" s="661">
        <v>1.08019805191591</v>
      </c>
      <c r="Y123" s="682">
        <v>0.0260964460932844</v>
      </c>
      <c r="Z123" s="683">
        <v>0.330657767617672</v>
      </c>
      <c r="AA123" s="663">
        <v>18.894174</v>
      </c>
      <c r="AB123" s="664">
        <v>19.16974912</v>
      </c>
      <c r="AC123" s="665">
        <v>0.985624479575871</v>
      </c>
      <c r="AD123" s="666">
        <v>-0.275575119999989</v>
      </c>
      <c r="AE123" s="667">
        <v>16.572215</v>
      </c>
      <c r="AF123" s="663">
        <v>-6.15652899999999</v>
      </c>
      <c r="AG123" s="664">
        <v>1.4525212</v>
      </c>
      <c r="AH123" s="665">
        <v>-4.23851231913172</v>
      </c>
      <c r="AI123" s="666">
        <v>-7.60905019999999</v>
      </c>
      <c r="AJ123" s="667">
        <v>2.35164399999999</v>
      </c>
      <c r="AK123" s="663">
        <v>0.22838</v>
      </c>
      <c r="AL123" s="664">
        <v>0</v>
      </c>
      <c r="AM123" s="661" t="s">
        <v>161</v>
      </c>
      <c r="AN123" s="666">
        <v>0.22838</v>
      </c>
      <c r="AO123" s="667">
        <v>0.31811</v>
      </c>
      <c r="AP123" s="663">
        <v>0</v>
      </c>
      <c r="AQ123" s="664">
        <v>0</v>
      </c>
      <c r="AR123" s="661" t="s">
        <v>161</v>
      </c>
      <c r="AS123" s="666">
        <v>0</v>
      </c>
      <c r="AT123" s="667">
        <v>0</v>
      </c>
      <c r="AU123" s="663">
        <v>203.260755000001</v>
      </c>
      <c r="AV123" s="664">
        <v>130.81909377</v>
      </c>
      <c r="AW123" s="665">
        <v>1.5537544951761</v>
      </c>
      <c r="AX123" s="666">
        <v>72.4416612300012</v>
      </c>
      <c r="AY123" s="667">
        <v>127.050518</v>
      </c>
      <c r="AZ123" s="677">
        <v>0.331118442739883</v>
      </c>
      <c r="BA123" s="661">
        <v>0.281089208145356</v>
      </c>
      <c r="BB123" s="661">
        <v>1.17798347693468</v>
      </c>
      <c r="BC123" s="682">
        <v>0.0500292345945271</v>
      </c>
      <c r="BD123" s="683">
        <v>0.288420412810311</v>
      </c>
      <c r="BE123" s="663">
        <v>4</v>
      </c>
      <c r="BF123" s="664">
        <v>4</v>
      </c>
      <c r="BG123" s="661">
        <v>1</v>
      </c>
      <c r="BH123" s="664">
        <v>0</v>
      </c>
      <c r="BI123" s="690">
        <v>3.91666667</v>
      </c>
      <c r="BJ123" s="663">
        <v>153.46529275</v>
      </c>
      <c r="BK123" s="664">
        <v>116.3501568</v>
      </c>
      <c r="BL123" s="661">
        <v>1.31899515196872</v>
      </c>
      <c r="BM123" s="690">
        <v>37.11513595</v>
      </c>
      <c r="BN123" s="677">
        <v>0.030779229722611</v>
      </c>
      <c r="BO123" s="661">
        <v>0.0411897792990341</v>
      </c>
      <c r="BP123" s="661">
        <v>0.747254057836935</v>
      </c>
      <c r="BQ123" s="661">
        <v>-0.0104105495764231</v>
      </c>
      <c r="BR123" s="683">
        <v>0.0376209807462668</v>
      </c>
      <c r="BS123" s="694">
        <v>32.4894420364711</v>
      </c>
      <c r="BT123" s="695">
        <v>24.277867398611</v>
      </c>
      <c r="BU123" s="661">
        <v>1.338232947031</v>
      </c>
      <c r="BV123" s="699">
        <v>8.21157463786012</v>
      </c>
      <c r="BW123" s="690">
        <v>26.5809125696233</v>
      </c>
      <c r="BX123" s="694">
        <v>10.757853452604</v>
      </c>
      <c r="BY123" s="695">
        <v>6.82424652253351</v>
      </c>
      <c r="BZ123" s="661">
        <v>1.57641629989213</v>
      </c>
      <c r="CA123" s="699">
        <v>3.93360693007051</v>
      </c>
      <c r="CB123" s="690">
        <v>7.66647777620554</v>
      </c>
      <c r="CC123" s="159"/>
      <c r="CD123" s="159"/>
    </row>
    <row r="124" s="159" customFormat="1" outlineLevel="1" spans="1:80">
      <c r="A124" s="674" t="s">
        <v>117</v>
      </c>
      <c r="B124" s="663">
        <v>105.947595</v>
      </c>
      <c r="C124" s="664">
        <v>92.99978352</v>
      </c>
      <c r="D124" s="665">
        <v>1.13922410343262</v>
      </c>
      <c r="E124" s="666">
        <v>12.9478114799999</v>
      </c>
      <c r="F124" s="667">
        <v>94.590592</v>
      </c>
      <c r="G124" s="663">
        <v>0</v>
      </c>
      <c r="H124" s="664">
        <v>0</v>
      </c>
      <c r="I124" s="665" t="s">
        <v>161</v>
      </c>
      <c r="J124" s="666">
        <v>0</v>
      </c>
      <c r="K124" s="667">
        <v>0</v>
      </c>
      <c r="L124" s="663">
        <v>75.9391279999994</v>
      </c>
      <c r="M124" s="664">
        <v>61.84485603</v>
      </c>
      <c r="N124" s="665">
        <v>1.22789723955639</v>
      </c>
      <c r="O124" s="666">
        <v>14.0942719699994</v>
      </c>
      <c r="P124" s="667">
        <v>63.487693</v>
      </c>
      <c r="Q124" s="663">
        <v>30.0084670000005</v>
      </c>
      <c r="R124" s="664">
        <v>31.15492749</v>
      </c>
      <c r="S124" s="665">
        <v>0.96320131092048</v>
      </c>
      <c r="T124" s="666">
        <v>-1.14646048999949</v>
      </c>
      <c r="U124" s="667">
        <v>31.102899</v>
      </c>
      <c r="V124" s="677">
        <v>0.283238774792392</v>
      </c>
      <c r="W124" s="661">
        <v>0.335000000116129</v>
      </c>
      <c r="X124" s="661">
        <v>0.845488879684197</v>
      </c>
      <c r="Y124" s="682">
        <v>-0.0517612253237373</v>
      </c>
      <c r="Z124" s="683">
        <v>0.328815988380747</v>
      </c>
      <c r="AA124" s="663">
        <v>17.521567</v>
      </c>
      <c r="AB124" s="664">
        <v>17.64805812</v>
      </c>
      <c r="AC124" s="665">
        <v>0.992832575734968</v>
      </c>
      <c r="AD124" s="666">
        <v>-0.126491119999979</v>
      </c>
      <c r="AE124" s="667">
        <v>14.349188</v>
      </c>
      <c r="AF124" s="663">
        <v>0.89862</v>
      </c>
      <c r="AG124" s="664">
        <v>1.30153486</v>
      </c>
      <c r="AH124" s="665">
        <v>0.690430988533031</v>
      </c>
      <c r="AI124" s="666">
        <v>-0.40291486</v>
      </c>
      <c r="AJ124" s="667">
        <v>1.290663</v>
      </c>
      <c r="AK124" s="663">
        <v>0</v>
      </c>
      <c r="AL124" s="664">
        <v>0</v>
      </c>
      <c r="AM124" s="661" t="s">
        <v>161</v>
      </c>
      <c r="AN124" s="666">
        <v>0</v>
      </c>
      <c r="AO124" s="667">
        <v>0</v>
      </c>
      <c r="AP124" s="663">
        <v>0</v>
      </c>
      <c r="AQ124" s="664">
        <v>0</v>
      </c>
      <c r="AR124" s="661" t="s">
        <v>161</v>
      </c>
      <c r="AS124" s="666">
        <v>0</v>
      </c>
      <c r="AT124" s="667">
        <v>0</v>
      </c>
      <c r="AU124" s="663">
        <v>11.5882800000005</v>
      </c>
      <c r="AV124" s="664">
        <v>12.20533451</v>
      </c>
      <c r="AW124" s="665">
        <v>0.949443867393069</v>
      </c>
      <c r="AX124" s="666">
        <v>-0.617054509999511</v>
      </c>
      <c r="AY124" s="667">
        <v>15.463048</v>
      </c>
      <c r="AZ124" s="689">
        <v>0.109377471003476</v>
      </c>
      <c r="BA124" s="661">
        <v>0.131240461515431</v>
      </c>
      <c r="BB124" s="661">
        <v>0.833412727603182</v>
      </c>
      <c r="BC124" s="665">
        <v>-0.0218629905119552</v>
      </c>
      <c r="BD124" s="683">
        <v>0.163473424502936</v>
      </c>
      <c r="BE124" s="705">
        <v>4</v>
      </c>
      <c r="BF124" s="664">
        <v>4</v>
      </c>
      <c r="BG124" s="661">
        <v>1</v>
      </c>
      <c r="BH124" s="664">
        <v>0</v>
      </c>
      <c r="BI124" s="690">
        <v>3.41666667</v>
      </c>
      <c r="BJ124" s="705">
        <v>26.48689875</v>
      </c>
      <c r="BK124" s="664">
        <v>23.24994588</v>
      </c>
      <c r="BL124" s="661">
        <v>1.13922410343262</v>
      </c>
      <c r="BM124" s="690">
        <v>3.23695286999998</v>
      </c>
      <c r="BN124" s="701">
        <v>0.165379563358659</v>
      </c>
      <c r="BO124" s="661">
        <v>0.189764507529254</v>
      </c>
      <c r="BP124" s="661">
        <v>0.87149891996091</v>
      </c>
      <c r="BQ124" s="661">
        <v>-0.0243849441705951</v>
      </c>
      <c r="BR124" s="683">
        <v>0.151697834812155</v>
      </c>
      <c r="BS124" s="706">
        <v>6.04669633714837</v>
      </c>
      <c r="BT124" s="695">
        <v>5.2696893271564</v>
      </c>
      <c r="BU124" s="661">
        <v>1.1474483525979</v>
      </c>
      <c r="BV124" s="661">
        <v>0.777007009991972</v>
      </c>
      <c r="BW124" s="690">
        <v>6.59205189868584</v>
      </c>
      <c r="BX124" s="706">
        <v>0.661372353283269</v>
      </c>
      <c r="BY124" s="695">
        <v>0.691596459338947</v>
      </c>
      <c r="BZ124" s="661">
        <v>0.956298061322398</v>
      </c>
      <c r="CA124" s="661">
        <v>-0.0302241060556776</v>
      </c>
      <c r="CB124" s="690">
        <v>1.07762529837925</v>
      </c>
    </row>
    <row r="125" s="159" customFormat="1" outlineLevel="1" spans="1:80">
      <c r="A125" s="674" t="s">
        <v>118</v>
      </c>
      <c r="B125" s="663">
        <v>45.8174910000001</v>
      </c>
      <c r="C125" s="664">
        <v>36.30024</v>
      </c>
      <c r="D125" s="665">
        <v>1.26218148970916</v>
      </c>
      <c r="E125" s="666">
        <v>9.51725100000007</v>
      </c>
      <c r="F125" s="667">
        <v>42.7701189999999</v>
      </c>
      <c r="G125" s="663">
        <v>0</v>
      </c>
      <c r="H125" s="664">
        <v>0</v>
      </c>
      <c r="I125" s="665" t="s">
        <v>161</v>
      </c>
      <c r="J125" s="666">
        <v>0</v>
      </c>
      <c r="K125" s="667">
        <v>-1.99840144432528e-15</v>
      </c>
      <c r="L125" s="663">
        <v>31.8170349999999</v>
      </c>
      <c r="M125" s="664">
        <v>24.3211608</v>
      </c>
      <c r="N125" s="665">
        <v>1.30820380086463</v>
      </c>
      <c r="O125" s="666">
        <v>7.49587419999988</v>
      </c>
      <c r="P125" s="667">
        <v>29.103434</v>
      </c>
      <c r="Q125" s="663">
        <v>14.0004560000002</v>
      </c>
      <c r="R125" s="664">
        <v>11.9790792</v>
      </c>
      <c r="S125" s="665">
        <v>1.16874225190866</v>
      </c>
      <c r="T125" s="666">
        <v>2.02137680000019</v>
      </c>
      <c r="U125" s="667">
        <v>13.6666849999999</v>
      </c>
      <c r="V125" s="677">
        <v>0.305570115133545</v>
      </c>
      <c r="W125" s="661">
        <v>0.33</v>
      </c>
      <c r="X125" s="661">
        <v>0.925970045859227</v>
      </c>
      <c r="Y125" s="682">
        <v>-0.024429884866455</v>
      </c>
      <c r="Z125" s="683">
        <v>0.319538157001619</v>
      </c>
      <c r="AA125" s="663">
        <v>2.98858299999999</v>
      </c>
      <c r="AB125" s="664">
        <v>3.68870003</v>
      </c>
      <c r="AC125" s="665">
        <v>0.810199521699787</v>
      </c>
      <c r="AD125" s="666">
        <v>-0.700117030000011</v>
      </c>
      <c r="AE125" s="667">
        <v>3.93535499999999</v>
      </c>
      <c r="AF125" s="663">
        <v>0.25308</v>
      </c>
      <c r="AG125" s="664">
        <v>3.89700032</v>
      </c>
      <c r="AH125" s="665">
        <v>0.0649422579467481</v>
      </c>
      <c r="AI125" s="666">
        <v>-3.64392032</v>
      </c>
      <c r="AJ125" s="667">
        <v>0.452993</v>
      </c>
      <c r="AK125" s="663">
        <v>0.0369</v>
      </c>
      <c r="AL125" s="664">
        <v>0</v>
      </c>
      <c r="AM125" s="661" t="s">
        <v>161</v>
      </c>
      <c r="AN125" s="666">
        <v>0.0369</v>
      </c>
      <c r="AO125" s="667">
        <v>0.0509499999999999</v>
      </c>
      <c r="AP125" s="663">
        <v>0</v>
      </c>
      <c r="AQ125" s="664">
        <v>0</v>
      </c>
      <c r="AR125" s="661" t="s">
        <v>161</v>
      </c>
      <c r="AS125" s="666">
        <v>0</v>
      </c>
      <c r="AT125" s="667">
        <v>0</v>
      </c>
      <c r="AU125" s="663">
        <v>10.7956930000002</v>
      </c>
      <c r="AV125" s="664">
        <v>4.39337885</v>
      </c>
      <c r="AW125" s="665">
        <v>2.45726429898031</v>
      </c>
      <c r="AX125" s="666">
        <v>6.40231415000019</v>
      </c>
      <c r="AY125" s="667">
        <v>9.32928699999992</v>
      </c>
      <c r="AZ125" s="701">
        <v>0.235623836320504</v>
      </c>
      <c r="BA125" s="661">
        <v>0.121028920194467</v>
      </c>
      <c r="BB125" s="661">
        <v>1.94683911863304</v>
      </c>
      <c r="BC125" s="665">
        <v>0.114594916126037</v>
      </c>
      <c r="BD125" s="683">
        <v>0.21812628110761</v>
      </c>
      <c r="BE125" s="705">
        <v>1</v>
      </c>
      <c r="BF125" s="664">
        <v>1</v>
      </c>
      <c r="BG125" s="661">
        <v>1</v>
      </c>
      <c r="BH125" s="664">
        <v>0</v>
      </c>
      <c r="BI125" s="690">
        <v>1</v>
      </c>
      <c r="BJ125" s="705">
        <v>45.8174910000001</v>
      </c>
      <c r="BK125" s="664">
        <v>36.30024</v>
      </c>
      <c r="BL125" s="661">
        <v>1.26218148970916</v>
      </c>
      <c r="BM125" s="690">
        <v>9.51725100000007</v>
      </c>
      <c r="BN125" s="701">
        <v>0.0652279933879397</v>
      </c>
      <c r="BO125" s="661">
        <v>0.101616408872228</v>
      </c>
      <c r="BP125" s="661">
        <v>0.641904138434542</v>
      </c>
      <c r="BQ125" s="661">
        <v>-0.0363884154842884</v>
      </c>
      <c r="BR125" s="683">
        <v>0.0920117851437354</v>
      </c>
      <c r="BS125" s="706">
        <v>15.3308410708353</v>
      </c>
      <c r="BT125" s="695">
        <v>9.84093032905145</v>
      </c>
      <c r="BU125" s="661">
        <v>1.55786501460915</v>
      </c>
      <c r="BV125" s="661">
        <v>5.48991074178387</v>
      </c>
      <c r="BW125" s="690">
        <v>10.8681730110752</v>
      </c>
      <c r="BX125" s="706">
        <v>3.61231158713017</v>
      </c>
      <c r="BY125" s="695">
        <v>1.19103717143408</v>
      </c>
      <c r="BZ125" s="661">
        <v>3.03291255199091</v>
      </c>
      <c r="CA125" s="661">
        <v>2.42127441569609</v>
      </c>
      <c r="CB125" s="690">
        <v>2.37063416133994</v>
      </c>
    </row>
    <row r="126" s="159" customFormat="1" outlineLevel="1" spans="1:80">
      <c r="A126" s="674" t="s">
        <v>119</v>
      </c>
      <c r="B126" s="663">
        <v>172.886971</v>
      </c>
      <c r="C126" s="664">
        <v>154.49184</v>
      </c>
      <c r="D126" s="665">
        <v>1.1190686252426</v>
      </c>
      <c r="E126" s="666">
        <v>18.3951309999999</v>
      </c>
      <c r="F126" s="667">
        <v>154.455434</v>
      </c>
      <c r="G126" s="663">
        <v>0</v>
      </c>
      <c r="H126" s="664">
        <v>0</v>
      </c>
      <c r="I126" s="665" t="s">
        <v>161</v>
      </c>
      <c r="J126" s="666">
        <v>0</v>
      </c>
      <c r="K126" s="667">
        <v>-1.06581410364015e-14</v>
      </c>
      <c r="L126" s="663">
        <v>114.389833</v>
      </c>
      <c r="M126" s="664">
        <v>105.30163814</v>
      </c>
      <c r="N126" s="665">
        <v>1.08630630083757</v>
      </c>
      <c r="O126" s="666">
        <v>9.08819486000003</v>
      </c>
      <c r="P126" s="667">
        <v>105.887517</v>
      </c>
      <c r="Q126" s="663">
        <v>58.4971379999999</v>
      </c>
      <c r="R126" s="664">
        <v>49.19020186</v>
      </c>
      <c r="S126" s="665">
        <v>1.18920304833244</v>
      </c>
      <c r="T126" s="666">
        <v>9.30693613999985</v>
      </c>
      <c r="U126" s="667">
        <v>48.5679170000001</v>
      </c>
      <c r="V126" s="677">
        <v>0.338354808703311</v>
      </c>
      <c r="W126" s="661">
        <v>0.318400000025891</v>
      </c>
      <c r="X126" s="661">
        <v>1.06267213780087</v>
      </c>
      <c r="Y126" s="682">
        <v>0.0199548086774201</v>
      </c>
      <c r="Z126" s="683">
        <v>0.314446152797707</v>
      </c>
      <c r="AA126" s="663">
        <v>8.58089999999999</v>
      </c>
      <c r="AB126" s="664">
        <v>10.03536006</v>
      </c>
      <c r="AC126" s="665">
        <v>0.855066479797038</v>
      </c>
      <c r="AD126" s="666">
        <v>-1.45446006000001</v>
      </c>
      <c r="AE126" s="667">
        <v>9.11745799999998</v>
      </c>
      <c r="AF126" s="663">
        <v>0.579367</v>
      </c>
      <c r="AG126" s="664">
        <v>0.24400192</v>
      </c>
      <c r="AH126" s="665">
        <v>2.37443623394439</v>
      </c>
      <c r="AI126" s="666">
        <v>0.33536508</v>
      </c>
      <c r="AJ126" s="667">
        <v>3.905875</v>
      </c>
      <c r="AK126" s="663">
        <v>0.29074</v>
      </c>
      <c r="AL126" s="664">
        <v>0</v>
      </c>
      <c r="AM126" s="661" t="s">
        <v>161</v>
      </c>
      <c r="AN126" s="666">
        <v>0.29074</v>
      </c>
      <c r="AO126" s="667">
        <v>0.2318</v>
      </c>
      <c r="AP126" s="663">
        <v>0</v>
      </c>
      <c r="AQ126" s="664">
        <v>0</v>
      </c>
      <c r="AR126" s="661" t="s">
        <v>161</v>
      </c>
      <c r="AS126" s="666">
        <v>0</v>
      </c>
      <c r="AT126" s="667">
        <v>0</v>
      </c>
      <c r="AU126" s="663">
        <v>49.6276109999999</v>
      </c>
      <c r="AV126" s="664">
        <v>38.91083988</v>
      </c>
      <c r="AW126" s="665">
        <v>1.27541865333799</v>
      </c>
      <c r="AX126" s="666">
        <v>10.7167711199999</v>
      </c>
      <c r="AY126" s="667">
        <v>35.7763840000001</v>
      </c>
      <c r="AZ126" s="701">
        <v>0.287052348207315</v>
      </c>
      <c r="BA126" s="661">
        <v>0.251863398610567</v>
      </c>
      <c r="BB126" s="661">
        <v>1.13971442373474</v>
      </c>
      <c r="BC126" s="665">
        <v>0.0351889495967476</v>
      </c>
      <c r="BD126" s="683">
        <v>0.231629170133309</v>
      </c>
      <c r="BE126" s="705">
        <v>2</v>
      </c>
      <c r="BF126" s="664">
        <v>2</v>
      </c>
      <c r="BG126" s="661">
        <v>1</v>
      </c>
      <c r="BH126" s="664">
        <v>0</v>
      </c>
      <c r="BI126" s="690">
        <v>2</v>
      </c>
      <c r="BJ126" s="705">
        <v>86.4434854999999</v>
      </c>
      <c r="BK126" s="664">
        <v>77.24592</v>
      </c>
      <c r="BL126" s="661">
        <v>1.1190686252426</v>
      </c>
      <c r="BM126" s="690">
        <v>9.19756549999994</v>
      </c>
      <c r="BN126" s="701">
        <v>0.0496330056010987</v>
      </c>
      <c r="BO126" s="661">
        <v>0.0649572175462471</v>
      </c>
      <c r="BP126" s="661">
        <v>0.764087617604031</v>
      </c>
      <c r="BQ126" s="661">
        <v>-0.0153242119451484</v>
      </c>
      <c r="BR126" s="683">
        <v>0.0590297004377326</v>
      </c>
      <c r="BS126" s="706">
        <v>20.1478832057244</v>
      </c>
      <c r="BT126" s="695">
        <v>15.3947480784262</v>
      </c>
      <c r="BU126" s="661">
        <v>1.30875043249062</v>
      </c>
      <c r="BV126" s="661">
        <v>4.75313512729815</v>
      </c>
      <c r="BW126" s="690">
        <v>16.9406246785014</v>
      </c>
      <c r="BX126" s="706">
        <v>5.78349718560989</v>
      </c>
      <c r="BY126" s="695">
        <v>3.87737357178592</v>
      </c>
      <c r="BZ126" s="661">
        <v>1.49160174497863</v>
      </c>
      <c r="CA126" s="661">
        <v>1.90612361382397</v>
      </c>
      <c r="CB126" s="690">
        <v>3.92394283582114</v>
      </c>
    </row>
    <row r="127" s="164" customFormat="1" outlineLevel="1" spans="1:82">
      <c r="A127" s="674" t="s">
        <v>120</v>
      </c>
      <c r="B127" s="663">
        <v>552.751741</v>
      </c>
      <c r="C127" s="664">
        <v>481.00176</v>
      </c>
      <c r="D127" s="665">
        <v>1.14916781385582</v>
      </c>
      <c r="E127" s="666">
        <v>71.7499809999997</v>
      </c>
      <c r="F127" s="667">
        <v>489.616567999999</v>
      </c>
      <c r="G127" s="663">
        <v>0</v>
      </c>
      <c r="H127" s="664">
        <v>0</v>
      </c>
      <c r="I127" s="665" t="s">
        <v>161</v>
      </c>
      <c r="J127" s="666">
        <v>0</v>
      </c>
      <c r="K127" s="667">
        <v>0</v>
      </c>
      <c r="L127" s="663">
        <v>392.740705000018</v>
      </c>
      <c r="M127" s="664">
        <v>329.05330402</v>
      </c>
      <c r="N127" s="665">
        <v>1.19354736816788</v>
      </c>
      <c r="O127" s="666">
        <v>63.6874009800177</v>
      </c>
      <c r="P127" s="667">
        <v>335.251567999999</v>
      </c>
      <c r="Q127" s="663">
        <v>160.011035999982</v>
      </c>
      <c r="R127" s="664">
        <v>151.94845598</v>
      </c>
      <c r="S127" s="665">
        <v>1.05306128297245</v>
      </c>
      <c r="T127" s="666">
        <v>8.06258001998202</v>
      </c>
      <c r="U127" s="667">
        <v>154.365</v>
      </c>
      <c r="V127" s="677">
        <v>0.289480835845946</v>
      </c>
      <c r="W127" s="661">
        <v>0.315899999991684</v>
      </c>
      <c r="X127" s="661">
        <v>0.916368584531709</v>
      </c>
      <c r="Y127" s="682">
        <v>-0.0264191641457375</v>
      </c>
      <c r="Z127" s="683">
        <v>0.315277321252741</v>
      </c>
      <c r="AA127" s="663">
        <v>34.0050529999999</v>
      </c>
      <c r="AB127" s="664">
        <v>39.63830376</v>
      </c>
      <c r="AC127" s="665">
        <v>0.857883657330344</v>
      </c>
      <c r="AD127" s="666">
        <v>-5.63325076000007</v>
      </c>
      <c r="AE127" s="667">
        <v>35.154989</v>
      </c>
      <c r="AF127" s="663">
        <v>12.436073</v>
      </c>
      <c r="AG127" s="664">
        <v>7.50083078</v>
      </c>
      <c r="AH127" s="665">
        <v>1.65795941339714</v>
      </c>
      <c r="AI127" s="666">
        <v>4.93524221999999</v>
      </c>
      <c r="AJ127" s="667">
        <v>10.299049</v>
      </c>
      <c r="AK127" s="663">
        <v>0.1515</v>
      </c>
      <c r="AL127" s="664">
        <v>0</v>
      </c>
      <c r="AM127" s="661" t="s">
        <v>161</v>
      </c>
      <c r="AN127" s="666">
        <v>0.1515</v>
      </c>
      <c r="AO127" s="667">
        <v>0.0792</v>
      </c>
      <c r="AP127" s="663">
        <v>0.000873999999999999</v>
      </c>
      <c r="AQ127" s="664">
        <v>0</v>
      </c>
      <c r="AR127" s="661" t="s">
        <v>161</v>
      </c>
      <c r="AS127" s="666">
        <v>0.000873999999999999</v>
      </c>
      <c r="AT127" s="667">
        <v>0</v>
      </c>
      <c r="AU127" s="663">
        <v>113.720535999982</v>
      </c>
      <c r="AV127" s="664">
        <v>104.80932144</v>
      </c>
      <c r="AW127" s="665">
        <v>1.08502311089843</v>
      </c>
      <c r="AX127" s="666">
        <v>8.91121455998206</v>
      </c>
      <c r="AY127" s="667">
        <v>108.990162</v>
      </c>
      <c r="AZ127" s="689">
        <v>0.205735283247135</v>
      </c>
      <c r="BA127" s="661">
        <v>0.217897999874262</v>
      </c>
      <c r="BB127" s="661">
        <v>0.944181604998002</v>
      </c>
      <c r="BC127" s="665">
        <v>-0.0121627166271268</v>
      </c>
      <c r="BD127" s="683">
        <v>0.222603092140461</v>
      </c>
      <c r="BE127" s="705">
        <v>8</v>
      </c>
      <c r="BF127" s="664">
        <v>8</v>
      </c>
      <c r="BG127" s="661">
        <v>1</v>
      </c>
      <c r="BH127" s="664">
        <v>0</v>
      </c>
      <c r="BI127" s="690">
        <v>8</v>
      </c>
      <c r="BJ127" s="705">
        <v>69.093967625</v>
      </c>
      <c r="BK127" s="664">
        <v>60.12522</v>
      </c>
      <c r="BL127" s="661">
        <v>1.14916781385582</v>
      </c>
      <c r="BM127" s="690">
        <v>8.96874762499996</v>
      </c>
      <c r="BN127" s="701">
        <v>0.0615195764711304</v>
      </c>
      <c r="BO127" s="661">
        <v>0.0824078143913653</v>
      </c>
      <c r="BP127" s="661">
        <v>0.746526005154875</v>
      </c>
      <c r="BQ127" s="661">
        <v>-0.0208882379202349</v>
      </c>
      <c r="BR127" s="683">
        <v>0.0718010608660613</v>
      </c>
      <c r="BS127" s="706">
        <v>16.2549883689345</v>
      </c>
      <c r="BT127" s="695">
        <v>12.1347715308996</v>
      </c>
      <c r="BU127" s="661">
        <v>1.33953806444096</v>
      </c>
      <c r="BV127" s="661">
        <v>4.12021683803489</v>
      </c>
      <c r="BW127" s="690">
        <v>13.9273708206821</v>
      </c>
      <c r="BX127" s="706">
        <v>3.34422463626163</v>
      </c>
      <c r="BY127" s="695">
        <v>2.64414244551417</v>
      </c>
      <c r="BZ127" s="661">
        <v>1.26476719963978</v>
      </c>
      <c r="CA127" s="661">
        <v>0.700082190747455</v>
      </c>
      <c r="CB127" s="690">
        <v>3.10027581007067</v>
      </c>
      <c r="CC127" s="159"/>
      <c r="CD127" s="159"/>
    </row>
    <row r="128" s="164" customFormat="1" outlineLevel="1" spans="1:82">
      <c r="A128" s="674" t="s">
        <v>121</v>
      </c>
      <c r="B128" s="663">
        <v>97.1649779999998</v>
      </c>
      <c r="C128" s="664">
        <v>112.46976</v>
      </c>
      <c r="D128" s="665">
        <v>0.863920915275358</v>
      </c>
      <c r="E128" s="666">
        <v>-15.3047820000002</v>
      </c>
      <c r="F128" s="667">
        <v>115.467535</v>
      </c>
      <c r="G128" s="663">
        <v>0</v>
      </c>
      <c r="H128" s="664">
        <v>0</v>
      </c>
      <c r="I128" s="665" t="s">
        <v>161</v>
      </c>
      <c r="J128" s="666">
        <v>0</v>
      </c>
      <c r="K128" s="667">
        <v>8.88178419700125e-15</v>
      </c>
      <c r="L128" s="663">
        <v>63.0637749999995</v>
      </c>
      <c r="M128" s="664">
        <v>76.56941261</v>
      </c>
      <c r="N128" s="665">
        <v>0.823615760528419</v>
      </c>
      <c r="O128" s="666">
        <v>-13.5056376100005</v>
      </c>
      <c r="P128" s="667">
        <v>79.4672689999999</v>
      </c>
      <c r="Q128" s="663">
        <v>34.1012030000004</v>
      </c>
      <c r="R128" s="664">
        <v>35.90034739</v>
      </c>
      <c r="S128" s="665">
        <v>0.949885042324109</v>
      </c>
      <c r="T128" s="666">
        <v>-1.79914438999963</v>
      </c>
      <c r="U128" s="667">
        <v>36.0002659999999</v>
      </c>
      <c r="V128" s="677">
        <v>0.350961876407778</v>
      </c>
      <c r="W128" s="661">
        <v>0.319199999982217</v>
      </c>
      <c r="X128" s="661">
        <v>1.0995046253989</v>
      </c>
      <c r="Y128" s="682">
        <v>0.0317618764255607</v>
      </c>
      <c r="Z128" s="683">
        <v>0.311778250050977</v>
      </c>
      <c r="AA128" s="663">
        <v>10.253445</v>
      </c>
      <c r="AB128" s="664">
        <v>11.71792606</v>
      </c>
      <c r="AC128" s="665">
        <v>0.875022162411561</v>
      </c>
      <c r="AD128" s="666">
        <v>-1.46448106000001</v>
      </c>
      <c r="AE128" s="667">
        <v>10.543814</v>
      </c>
      <c r="AF128" s="663">
        <v>6.03945799999999</v>
      </c>
      <c r="AG128" s="664">
        <v>11.48134003</v>
      </c>
      <c r="AH128" s="665">
        <v>0.526023790273546</v>
      </c>
      <c r="AI128" s="666">
        <v>-5.44188203000001</v>
      </c>
      <c r="AJ128" s="667">
        <v>4.718151</v>
      </c>
      <c r="AK128" s="663">
        <v>0.245</v>
      </c>
      <c r="AL128" s="664">
        <v>0</v>
      </c>
      <c r="AM128" s="661" t="s">
        <v>161</v>
      </c>
      <c r="AN128" s="666">
        <v>0.245</v>
      </c>
      <c r="AO128" s="667">
        <v>0.149999999999999</v>
      </c>
      <c r="AP128" s="663">
        <v>0</v>
      </c>
      <c r="AQ128" s="664">
        <v>0</v>
      </c>
      <c r="AR128" s="661" t="s">
        <v>161</v>
      </c>
      <c r="AS128" s="666">
        <v>0</v>
      </c>
      <c r="AT128" s="667">
        <v>0</v>
      </c>
      <c r="AU128" s="663">
        <v>18.0533000000004</v>
      </c>
      <c r="AV128" s="664">
        <v>12.7010813</v>
      </c>
      <c r="AW128" s="665">
        <v>1.42139866469482</v>
      </c>
      <c r="AX128" s="666">
        <v>5.3522187000004</v>
      </c>
      <c r="AY128" s="667">
        <v>20.8883009999999</v>
      </c>
      <c r="AZ128" s="677">
        <v>0.185800484614945</v>
      </c>
      <c r="BA128" s="661">
        <v>0.112928855720862</v>
      </c>
      <c r="BB128" s="661">
        <v>1.64528794194291</v>
      </c>
      <c r="BC128" s="682">
        <v>0.0728716288940826</v>
      </c>
      <c r="BD128" s="683">
        <v>0.180901939233395</v>
      </c>
      <c r="BE128" s="663">
        <v>2</v>
      </c>
      <c r="BF128" s="664">
        <v>2</v>
      </c>
      <c r="BG128" s="661">
        <v>1</v>
      </c>
      <c r="BH128" s="664">
        <v>0</v>
      </c>
      <c r="BI128" s="690">
        <v>2</v>
      </c>
      <c r="BJ128" s="663">
        <v>48.5824889999999</v>
      </c>
      <c r="BK128" s="664">
        <v>56.23488</v>
      </c>
      <c r="BL128" s="661">
        <v>0.863920915275358</v>
      </c>
      <c r="BM128" s="690">
        <v>-7.65239100000008</v>
      </c>
      <c r="BN128" s="677">
        <v>0.105526139263882</v>
      </c>
      <c r="BO128" s="661">
        <v>0.104187348314783</v>
      </c>
      <c r="BP128" s="661">
        <v>1.01284984185464</v>
      </c>
      <c r="BQ128" s="661">
        <v>0.00133879094909874</v>
      </c>
      <c r="BR128" s="683">
        <v>0.0913140996731246</v>
      </c>
      <c r="BS128" s="694">
        <v>9.47632507903441</v>
      </c>
      <c r="BT128" s="695">
        <v>9.59809435766315</v>
      </c>
      <c r="BU128" s="661">
        <v>0.987313181753467</v>
      </c>
      <c r="BV128" s="699">
        <v>-0.121769278628744</v>
      </c>
      <c r="BW128" s="690">
        <v>10.9512112979231</v>
      </c>
      <c r="BX128" s="694">
        <v>1.76070579205335</v>
      </c>
      <c r="BY128" s="695">
        <v>1.08390181291176</v>
      </c>
      <c r="BZ128" s="661">
        <v>1.62441447286027</v>
      </c>
      <c r="CA128" s="699">
        <v>0.676803979141586</v>
      </c>
      <c r="CB128" s="690">
        <v>1.98109536074896</v>
      </c>
      <c r="CC128" s="159"/>
      <c r="CD128" s="159"/>
    </row>
    <row r="129" s="159" customFormat="1" outlineLevel="1" spans="1:80">
      <c r="A129" s="674" t="s">
        <v>122</v>
      </c>
      <c r="B129" s="663">
        <v>0</v>
      </c>
      <c r="C129" s="664">
        <v>0</v>
      </c>
      <c r="D129" s="308" t="s">
        <v>161</v>
      </c>
      <c r="E129" s="666">
        <v>0</v>
      </c>
      <c r="F129" s="667">
        <v>0</v>
      </c>
      <c r="G129" s="663">
        <v>0</v>
      </c>
      <c r="H129" s="664">
        <v>0</v>
      </c>
      <c r="I129" s="308" t="s">
        <v>161</v>
      </c>
      <c r="J129" s="666">
        <v>0</v>
      </c>
      <c r="K129" s="667">
        <v>0</v>
      </c>
      <c r="L129" s="663">
        <v>0</v>
      </c>
      <c r="M129" s="664">
        <v>0</v>
      </c>
      <c r="N129" s="308" t="s">
        <v>161</v>
      </c>
      <c r="O129" s="666">
        <v>0</v>
      </c>
      <c r="P129" s="667">
        <v>0</v>
      </c>
      <c r="Q129" s="663">
        <v>0</v>
      </c>
      <c r="R129" s="664">
        <v>0</v>
      </c>
      <c r="S129" s="308" t="s">
        <v>161</v>
      </c>
      <c r="T129" s="666">
        <v>0</v>
      </c>
      <c r="U129" s="667">
        <v>0</v>
      </c>
      <c r="V129" s="313" t="s">
        <v>161</v>
      </c>
      <c r="W129" s="314" t="s">
        <v>161</v>
      </c>
      <c r="X129" s="314" t="s">
        <v>161</v>
      </c>
      <c r="Y129" s="308" t="s">
        <v>161</v>
      </c>
      <c r="Z129" s="316" t="s">
        <v>161</v>
      </c>
      <c r="AA129" s="663">
        <v>0</v>
      </c>
      <c r="AB129" s="664">
        <v>0</v>
      </c>
      <c r="AC129" s="308" t="s">
        <v>161</v>
      </c>
      <c r="AD129" s="666">
        <v>0</v>
      </c>
      <c r="AE129" s="667">
        <v>0</v>
      </c>
      <c r="AF129" s="663">
        <v>0</v>
      </c>
      <c r="AG129" s="664">
        <v>0</v>
      </c>
      <c r="AH129" s="308" t="s">
        <v>161</v>
      </c>
      <c r="AI129" s="666">
        <v>0</v>
      </c>
      <c r="AJ129" s="667">
        <v>0</v>
      </c>
      <c r="AK129" s="663">
        <v>0</v>
      </c>
      <c r="AL129" s="664">
        <v>0</v>
      </c>
      <c r="AM129" s="661" t="s">
        <v>161</v>
      </c>
      <c r="AN129" s="666">
        <v>0</v>
      </c>
      <c r="AO129" s="667">
        <v>0</v>
      </c>
      <c r="AP129" s="663">
        <v>0</v>
      </c>
      <c r="AQ129" s="664">
        <v>0</v>
      </c>
      <c r="AR129" s="661" t="s">
        <v>161</v>
      </c>
      <c r="AS129" s="666">
        <v>0</v>
      </c>
      <c r="AT129" s="667">
        <v>0</v>
      </c>
      <c r="AU129" s="663">
        <v>0</v>
      </c>
      <c r="AV129" s="664">
        <v>0</v>
      </c>
      <c r="AW129" s="308" t="s">
        <v>161</v>
      </c>
      <c r="AX129" s="666">
        <v>0</v>
      </c>
      <c r="AY129" s="667">
        <v>0</v>
      </c>
      <c r="AZ129" s="313" t="s">
        <v>161</v>
      </c>
      <c r="BA129" s="314" t="s">
        <v>161</v>
      </c>
      <c r="BB129" s="314" t="s">
        <v>161</v>
      </c>
      <c r="BC129" s="308" t="s">
        <v>161</v>
      </c>
      <c r="BD129" s="316" t="s">
        <v>161</v>
      </c>
      <c r="BE129" s="320">
        <v>0</v>
      </c>
      <c r="BF129" s="321">
        <v>0</v>
      </c>
      <c r="BG129" s="314" t="s">
        <v>161</v>
      </c>
      <c r="BH129" s="664">
        <v>0</v>
      </c>
      <c r="BI129" s="322">
        <v>0</v>
      </c>
      <c r="BJ129" s="320" t="s">
        <v>161</v>
      </c>
      <c r="BK129" s="321" t="s">
        <v>161</v>
      </c>
      <c r="BL129" s="314" t="s">
        <v>161</v>
      </c>
      <c r="BM129" s="322" t="s">
        <v>161</v>
      </c>
      <c r="BN129" s="313" t="s">
        <v>161</v>
      </c>
      <c r="BO129" s="314" t="s">
        <v>161</v>
      </c>
      <c r="BP129" s="314" t="s">
        <v>161</v>
      </c>
      <c r="BQ129" s="314" t="s">
        <v>161</v>
      </c>
      <c r="BR129" s="316" t="s">
        <v>161</v>
      </c>
      <c r="BS129" s="326" t="s">
        <v>161</v>
      </c>
      <c r="BT129" s="327" t="s">
        <v>161</v>
      </c>
      <c r="BU129" s="314" t="s">
        <v>161</v>
      </c>
      <c r="BV129" s="314" t="s">
        <v>161</v>
      </c>
      <c r="BW129" s="322" t="s">
        <v>161</v>
      </c>
      <c r="BX129" s="326" t="s">
        <v>161</v>
      </c>
      <c r="BY129" s="327" t="s">
        <v>161</v>
      </c>
      <c r="BZ129" s="314" t="s">
        <v>161</v>
      </c>
      <c r="CA129" s="314" t="s">
        <v>161</v>
      </c>
      <c r="CB129" s="322" t="s">
        <v>161</v>
      </c>
    </row>
    <row r="130" s="163" customFormat="1" spans="1:81">
      <c r="A130" s="668" t="s">
        <v>123</v>
      </c>
      <c r="B130" s="669">
        <v>1588.429947</v>
      </c>
      <c r="C130" s="670">
        <v>1342.66401072</v>
      </c>
      <c r="D130" s="671">
        <v>1.18304351223968</v>
      </c>
      <c r="E130" s="670">
        <v>245.76593628</v>
      </c>
      <c r="F130" s="672">
        <v>1337.404846</v>
      </c>
      <c r="G130" s="669">
        <v>0</v>
      </c>
      <c r="H130" s="670">
        <v>0</v>
      </c>
      <c r="I130" s="671" t="s">
        <v>161</v>
      </c>
      <c r="J130" s="670">
        <v>0</v>
      </c>
      <c r="K130" s="672">
        <v>9.83657599817889e-14</v>
      </c>
      <c r="L130" s="669">
        <v>1076.04162700002</v>
      </c>
      <c r="M130" s="670">
        <v>911.04963471</v>
      </c>
      <c r="N130" s="671">
        <v>1.18110099165183</v>
      </c>
      <c r="O130" s="670">
        <v>164.991992290015</v>
      </c>
      <c r="P130" s="672">
        <v>908.045811999999</v>
      </c>
      <c r="Q130" s="669">
        <v>512.388319999984</v>
      </c>
      <c r="R130" s="670">
        <v>431.61437601</v>
      </c>
      <c r="S130" s="671">
        <v>1.18714377573956</v>
      </c>
      <c r="T130" s="670">
        <v>80.7739439899841</v>
      </c>
      <c r="U130" s="672">
        <v>429.359034</v>
      </c>
      <c r="V130" s="678">
        <v>0.322575333566148</v>
      </c>
      <c r="W130" s="679">
        <v>0.321461193987428</v>
      </c>
      <c r="X130" s="679">
        <v>1.00346586026419</v>
      </c>
      <c r="Y130" s="671">
        <v>0.00111413957872025</v>
      </c>
      <c r="Z130" s="684">
        <v>0.321038939917226</v>
      </c>
      <c r="AA130" s="669">
        <v>92.2437219999999</v>
      </c>
      <c r="AB130" s="670">
        <v>101.89809715</v>
      </c>
      <c r="AC130" s="671">
        <v>0.905254608083718</v>
      </c>
      <c r="AD130" s="670">
        <v>-9.65437515000008</v>
      </c>
      <c r="AE130" s="672">
        <v>89.6730189999999</v>
      </c>
      <c r="AF130" s="669">
        <v>14.050069</v>
      </c>
      <c r="AG130" s="670">
        <v>25.87722911</v>
      </c>
      <c r="AH130" s="671">
        <v>0.542951060960792</v>
      </c>
      <c r="AI130" s="670">
        <v>-11.82716011</v>
      </c>
      <c r="AJ130" s="672">
        <v>23.018375</v>
      </c>
      <c r="AK130" s="669">
        <v>0.95252</v>
      </c>
      <c r="AL130" s="670">
        <v>0</v>
      </c>
      <c r="AM130" s="679" t="s">
        <v>161</v>
      </c>
      <c r="AN130" s="670">
        <v>0.95252</v>
      </c>
      <c r="AO130" s="672">
        <v>0.830059999999999</v>
      </c>
      <c r="AP130" s="669">
        <v>0.000873999999999999</v>
      </c>
      <c r="AQ130" s="670">
        <v>0</v>
      </c>
      <c r="AR130" s="679" t="s">
        <v>161</v>
      </c>
      <c r="AS130" s="670">
        <v>0.000873999999999999</v>
      </c>
      <c r="AT130" s="672">
        <v>0</v>
      </c>
      <c r="AU130" s="669">
        <v>407.046174999984</v>
      </c>
      <c r="AV130" s="670">
        <v>303.83904975</v>
      </c>
      <c r="AW130" s="671">
        <v>1.33967696165092</v>
      </c>
      <c r="AX130" s="670">
        <v>103.207125249984</v>
      </c>
      <c r="AY130" s="672">
        <v>317.4977</v>
      </c>
      <c r="AZ130" s="678">
        <v>0.256256925757888</v>
      </c>
      <c r="BA130" s="679">
        <v>0.22629566840558</v>
      </c>
      <c r="BB130" s="679">
        <v>1.13239872227077</v>
      </c>
      <c r="BC130" s="671">
        <v>0.0299612573523076</v>
      </c>
      <c r="BD130" s="684">
        <v>0.237398347216696</v>
      </c>
      <c r="BE130" s="669">
        <v>21</v>
      </c>
      <c r="BF130" s="670">
        <v>21</v>
      </c>
      <c r="BG130" s="679">
        <v>1</v>
      </c>
      <c r="BH130" s="670">
        <v>0</v>
      </c>
      <c r="BI130" s="691">
        <v>20.33333334</v>
      </c>
      <c r="BJ130" s="669">
        <v>75.6395212857143</v>
      </c>
      <c r="BK130" s="670">
        <v>63.9363814628571</v>
      </c>
      <c r="BL130" s="679">
        <v>1.18304351223968</v>
      </c>
      <c r="BM130" s="691">
        <v>11.7031398228572</v>
      </c>
      <c r="BN130" s="678">
        <v>0.0580722632271047</v>
      </c>
      <c r="BO130" s="679">
        <v>0.0758924767003753</v>
      </c>
      <c r="BP130" s="679">
        <v>0.765191304223407</v>
      </c>
      <c r="BQ130" s="679">
        <v>-0.0178202134732706</v>
      </c>
      <c r="BR130" s="684">
        <v>0.067050018001804</v>
      </c>
      <c r="BS130" s="696">
        <v>17.2199247012171</v>
      </c>
      <c r="BT130" s="697">
        <v>13.1765366407532</v>
      </c>
      <c r="BU130" s="679">
        <v>1.30686273416933</v>
      </c>
      <c r="BV130" s="679">
        <v>4.04338806046391</v>
      </c>
      <c r="BW130" s="691">
        <v>14.9142390979387</v>
      </c>
      <c r="BX130" s="696">
        <v>4.4127249657162</v>
      </c>
      <c r="BY130" s="697">
        <v>2.98179316638986</v>
      </c>
      <c r="BZ130" s="679">
        <v>1.47988969035663</v>
      </c>
      <c r="CA130" s="679">
        <v>1.43093179932634</v>
      </c>
      <c r="CB130" s="691">
        <v>3.54061571184528</v>
      </c>
      <c r="CC130" s="159"/>
    </row>
    <row r="131" s="159" customFormat="1" ht="16.2" spans="1:80">
      <c r="A131" s="213" t="s">
        <v>124</v>
      </c>
      <c r="B131" s="214">
        <v>5307.130694</v>
      </c>
      <c r="C131" s="215">
        <v>5028.66695214</v>
      </c>
      <c r="D131" s="216">
        <v>1.05537526038417</v>
      </c>
      <c r="E131" s="215">
        <v>278.46374186</v>
      </c>
      <c r="F131" s="217">
        <v>5092.3499670006</v>
      </c>
      <c r="G131" s="214">
        <v>0</v>
      </c>
      <c r="H131" s="215">
        <v>0</v>
      </c>
      <c r="I131" s="216" t="s">
        <v>161</v>
      </c>
      <c r="J131" s="215">
        <v>0</v>
      </c>
      <c r="K131" s="217">
        <v>0.391892000000098</v>
      </c>
      <c r="L131" s="214">
        <v>3567.42940200009</v>
      </c>
      <c r="M131" s="215">
        <v>3378.42708863</v>
      </c>
      <c r="N131" s="216">
        <v>1.05594387814559</v>
      </c>
      <c r="O131" s="215">
        <v>189.002313370087</v>
      </c>
      <c r="P131" s="217">
        <v>3395.81215</v>
      </c>
      <c r="Q131" s="214">
        <v>1739.70129199991</v>
      </c>
      <c r="R131" s="215">
        <v>1650.23986351</v>
      </c>
      <c r="S131" s="216">
        <v>1.05421116679343</v>
      </c>
      <c r="T131" s="215">
        <v>89.461428489913</v>
      </c>
      <c r="U131" s="217">
        <v>1696.5378170006</v>
      </c>
      <c r="V131" s="237">
        <v>0.32780449404925</v>
      </c>
      <c r="W131" s="238">
        <v>0.328166466225751</v>
      </c>
      <c r="X131" s="238">
        <v>0.998896986091649</v>
      </c>
      <c r="Y131" s="216">
        <v>-0.000361972176501413</v>
      </c>
      <c r="Z131" s="257">
        <v>0.333154207388434</v>
      </c>
      <c r="AA131" s="214">
        <v>353.796754</v>
      </c>
      <c r="AB131" s="215">
        <v>375.98788662</v>
      </c>
      <c r="AC131" s="216">
        <v>0.940979128823828</v>
      </c>
      <c r="AD131" s="215">
        <v>-22.1911326200004</v>
      </c>
      <c r="AE131" s="217">
        <v>334.138712</v>
      </c>
      <c r="AF131" s="214">
        <v>44.4148130000001</v>
      </c>
      <c r="AG131" s="215">
        <v>51.2708906200001</v>
      </c>
      <c r="AH131" s="216">
        <v>0.86627738396794</v>
      </c>
      <c r="AI131" s="215">
        <v>-6.85607762000005</v>
      </c>
      <c r="AJ131" s="217">
        <v>48.1918329999999</v>
      </c>
      <c r="AK131" s="214">
        <v>0.95252</v>
      </c>
      <c r="AL131" s="215">
        <v>0</v>
      </c>
      <c r="AM131" s="238" t="s">
        <v>161</v>
      </c>
      <c r="AN131" s="215">
        <v>0.95252</v>
      </c>
      <c r="AO131" s="217">
        <v>0.830059999999999</v>
      </c>
      <c r="AP131" s="214">
        <v>0.000873999999999999</v>
      </c>
      <c r="AQ131" s="215">
        <v>0</v>
      </c>
      <c r="AR131" s="238" t="s">
        <v>161</v>
      </c>
      <c r="AS131" s="215">
        <v>0.000873999999999999</v>
      </c>
      <c r="AT131" s="217">
        <v>0</v>
      </c>
      <c r="AU131" s="214">
        <v>1342.44137099991</v>
      </c>
      <c r="AV131" s="215">
        <v>1222.98108627</v>
      </c>
      <c r="AW131" s="216">
        <v>1.09767958480393</v>
      </c>
      <c r="AX131" s="215">
        <v>119.460284729913</v>
      </c>
      <c r="AY131" s="217">
        <v>1314.6454400006</v>
      </c>
      <c r="AZ131" s="237">
        <v>0.252950501580377</v>
      </c>
      <c r="BA131" s="238">
        <v>0.243201846117399</v>
      </c>
      <c r="BB131" s="238">
        <v>1.04008462772224</v>
      </c>
      <c r="BC131" s="216">
        <v>0.00974865546297773</v>
      </c>
      <c r="BD131" s="257">
        <v>0.258160858644782</v>
      </c>
      <c r="BE131" s="214">
        <v>75.1111111111111</v>
      </c>
      <c r="BF131" s="215">
        <v>75.7777777777778</v>
      </c>
      <c r="BG131" s="238">
        <v>0.991202346041056</v>
      </c>
      <c r="BH131" s="215">
        <v>-0.666666666666657</v>
      </c>
      <c r="BI131" s="279">
        <v>73.16666667</v>
      </c>
      <c r="BJ131" s="214">
        <v>70.6570654526627</v>
      </c>
      <c r="BK131" s="215">
        <v>66.3607075795601</v>
      </c>
      <c r="BL131" s="238">
        <v>1.06474249642308</v>
      </c>
      <c r="BM131" s="279">
        <v>4.29635787310264</v>
      </c>
      <c r="BN131" s="237">
        <v>0.0666644132958674</v>
      </c>
      <c r="BO131" s="238">
        <v>0.0747688980396673</v>
      </c>
      <c r="BP131" s="238">
        <v>0.891606203163511</v>
      </c>
      <c r="BQ131" s="238">
        <v>-0.00810448474379985</v>
      </c>
      <c r="BR131" s="257">
        <v>0.0656158186623627</v>
      </c>
      <c r="BS131" s="292">
        <v>15.0005070255676</v>
      </c>
      <c r="BT131" s="293">
        <v>13.3745451145939</v>
      </c>
      <c r="BU131" s="238">
        <v>1.12157138033797</v>
      </c>
      <c r="BV131" s="238">
        <v>1.6259619109737</v>
      </c>
      <c r="BW131" s="279">
        <v>15.2402274388386</v>
      </c>
      <c r="BX131" s="292">
        <v>3.79438577607728</v>
      </c>
      <c r="BY131" s="293">
        <v>3.25271406284967</v>
      </c>
      <c r="BZ131" s="238">
        <v>1.16652915158274</v>
      </c>
      <c r="CA131" s="238">
        <v>0.541671713227618</v>
      </c>
      <c r="CB131" s="279">
        <v>3.93443020155235</v>
      </c>
    </row>
    <row r="132" s="159" customFormat="1" outlineLevel="2" spans="1:80">
      <c r="A132" s="309" t="s">
        <v>125</v>
      </c>
      <c r="B132" s="663">
        <v>297.278412999998</v>
      </c>
      <c r="C132" s="664">
        <v>323.08860481</v>
      </c>
      <c r="D132" s="308">
        <v>0.920114199554699</v>
      </c>
      <c r="E132" s="666">
        <v>-25.8101918100023</v>
      </c>
      <c r="F132" s="667">
        <v>335.519501999999</v>
      </c>
      <c r="G132" s="663">
        <v>0</v>
      </c>
      <c r="H132" s="664">
        <v>0</v>
      </c>
      <c r="I132" s="308" t="s">
        <v>161</v>
      </c>
      <c r="J132" s="666">
        <v>0</v>
      </c>
      <c r="K132" s="667">
        <v>0</v>
      </c>
      <c r="L132" s="663">
        <v>180.867797000011</v>
      </c>
      <c r="M132" s="664">
        <v>217.7294108</v>
      </c>
      <c r="N132" s="308">
        <v>0.83069988723825</v>
      </c>
      <c r="O132" s="666">
        <v>-36.8616137999895</v>
      </c>
      <c r="P132" s="667">
        <v>237.261087</v>
      </c>
      <c r="Q132" s="663">
        <v>116.410615999987</v>
      </c>
      <c r="R132" s="664">
        <v>105.35919401</v>
      </c>
      <c r="S132" s="308">
        <v>1.10489281067335</v>
      </c>
      <c r="T132" s="666">
        <v>11.0514219899872</v>
      </c>
      <c r="U132" s="667">
        <v>98.2584149999992</v>
      </c>
      <c r="V132" s="313">
        <v>0.391587854715802</v>
      </c>
      <c r="W132" s="314">
        <v>0.326099999942613</v>
      </c>
      <c r="X132" s="314">
        <v>1.20082138848425</v>
      </c>
      <c r="Y132" s="308">
        <v>0.0654878547731886</v>
      </c>
      <c r="Z132" s="316">
        <v>0.292854556633192</v>
      </c>
      <c r="AA132" s="663">
        <v>18.438193</v>
      </c>
      <c r="AB132" s="664">
        <v>19.89534309</v>
      </c>
      <c r="AC132" s="308">
        <v>0.926759237907668</v>
      </c>
      <c r="AD132" s="666">
        <v>-1.45715009000002</v>
      </c>
      <c r="AE132" s="667">
        <v>17.321686</v>
      </c>
      <c r="AF132" s="663">
        <v>3.26768700000001</v>
      </c>
      <c r="AG132" s="664">
        <v>1.51019502</v>
      </c>
      <c r="AH132" s="308">
        <v>2.16375167228403</v>
      </c>
      <c r="AI132" s="666">
        <v>1.75749198000001</v>
      </c>
      <c r="AJ132" s="667">
        <v>1.587767</v>
      </c>
      <c r="AK132" s="663">
        <v>0</v>
      </c>
      <c r="AL132" s="664">
        <v>0</v>
      </c>
      <c r="AM132" s="661" t="s">
        <v>161</v>
      </c>
      <c r="AN132" s="666">
        <v>0</v>
      </c>
      <c r="AO132" s="667">
        <v>0</v>
      </c>
      <c r="AP132" s="663">
        <v>0</v>
      </c>
      <c r="AQ132" s="664">
        <v>0</v>
      </c>
      <c r="AR132" s="661" t="s">
        <v>161</v>
      </c>
      <c r="AS132" s="666">
        <v>0</v>
      </c>
      <c r="AT132" s="667">
        <v>0</v>
      </c>
      <c r="AU132" s="663">
        <v>94.7047359999872</v>
      </c>
      <c r="AV132" s="664">
        <v>83.9536558999998</v>
      </c>
      <c r="AW132" s="308">
        <v>1.12805970132847</v>
      </c>
      <c r="AX132" s="666">
        <v>10.7510800999874</v>
      </c>
      <c r="AY132" s="667">
        <v>79.3489619999992</v>
      </c>
      <c r="AZ132" s="313">
        <v>0.318572529516255</v>
      </c>
      <c r="BA132" s="314">
        <v>0.259847158488832</v>
      </c>
      <c r="BB132" s="314">
        <v>1.22599966599191</v>
      </c>
      <c r="BC132" s="308">
        <v>0.058725371027423</v>
      </c>
      <c r="BD132" s="316">
        <v>0.236495826701601</v>
      </c>
      <c r="BE132" s="320">
        <v>3</v>
      </c>
      <c r="BF132" s="321">
        <v>3</v>
      </c>
      <c r="BG132" s="314">
        <v>1</v>
      </c>
      <c r="BH132" s="664">
        <v>0</v>
      </c>
      <c r="BI132" s="322">
        <v>3</v>
      </c>
      <c r="BJ132" s="320">
        <v>99.0928043333326</v>
      </c>
      <c r="BK132" s="321">
        <v>107.696201603333</v>
      </c>
      <c r="BL132" s="314">
        <v>0.920114199554702</v>
      </c>
      <c r="BM132" s="322">
        <v>-8.60339727000041</v>
      </c>
      <c r="BN132" s="313">
        <v>0.0620233161699505</v>
      </c>
      <c r="BO132" s="314">
        <v>0.0615785973067665</v>
      </c>
      <c r="BP132" s="314">
        <v>1.00722197131202</v>
      </c>
      <c r="BQ132" s="314">
        <v>0.000444718863184007</v>
      </c>
      <c r="BR132" s="316">
        <v>0.0516264655161536</v>
      </c>
      <c r="BS132" s="326">
        <v>16.1229689373573</v>
      </c>
      <c r="BT132" s="327">
        <v>16.2394085564875</v>
      </c>
      <c r="BU132" s="314">
        <v>0.992829811583026</v>
      </c>
      <c r="BV132" s="314">
        <v>-0.116439619130244</v>
      </c>
      <c r="BW132" s="322">
        <v>19.3699101807988</v>
      </c>
      <c r="BX132" s="326">
        <v>5.13633499768591</v>
      </c>
      <c r="BY132" s="327">
        <v>4.2197641689425</v>
      </c>
      <c r="BZ132" s="314">
        <v>1.2172090173876</v>
      </c>
      <c r="CA132" s="314">
        <v>0.916570828743407</v>
      </c>
      <c r="CB132" s="322">
        <v>4.58090292134376</v>
      </c>
    </row>
    <row r="133" s="159" customFormat="1" outlineLevel="2" spans="1:80">
      <c r="A133" s="309" t="s">
        <v>126</v>
      </c>
      <c r="B133" s="663">
        <v>45.4392440000001</v>
      </c>
      <c r="C133" s="664">
        <v>71.9993184</v>
      </c>
      <c r="D133" s="308">
        <v>0.631106585586789</v>
      </c>
      <c r="E133" s="666">
        <v>-26.5600743999999</v>
      </c>
      <c r="F133" s="667">
        <v>74.307929</v>
      </c>
      <c r="G133" s="663">
        <v>0</v>
      </c>
      <c r="H133" s="664">
        <v>0</v>
      </c>
      <c r="I133" s="308" t="s">
        <v>161</v>
      </c>
      <c r="J133" s="666">
        <v>0</v>
      </c>
      <c r="K133" s="667">
        <v>0</v>
      </c>
      <c r="L133" s="663">
        <v>25.3543409999999</v>
      </c>
      <c r="M133" s="664">
        <v>42.47959786</v>
      </c>
      <c r="N133" s="308">
        <v>0.596859251906297</v>
      </c>
      <c r="O133" s="666">
        <v>-17.1252568600001</v>
      </c>
      <c r="P133" s="667">
        <v>42.5052619999999</v>
      </c>
      <c r="Q133" s="663">
        <v>20.0849030000001</v>
      </c>
      <c r="R133" s="664">
        <v>29.51972054</v>
      </c>
      <c r="S133" s="308">
        <v>0.680389334065157</v>
      </c>
      <c r="T133" s="666">
        <v>-9.43481753999987</v>
      </c>
      <c r="U133" s="667">
        <v>31.8026670000001</v>
      </c>
      <c r="V133" s="313">
        <v>0.442016662953286</v>
      </c>
      <c r="W133" s="314">
        <v>0.409999999944444</v>
      </c>
      <c r="X133" s="314">
        <v>1.07808942198337</v>
      </c>
      <c r="Y133" s="308">
        <v>0.0320166630088415</v>
      </c>
      <c r="Z133" s="316">
        <v>0.42798483860316</v>
      </c>
      <c r="AA133" s="663">
        <v>10.009737</v>
      </c>
      <c r="AB133" s="664">
        <v>11.15370606</v>
      </c>
      <c r="AC133" s="308">
        <v>0.897435968471271</v>
      </c>
      <c r="AD133" s="666">
        <v>-1.14396906000001</v>
      </c>
      <c r="AE133" s="667">
        <v>0</v>
      </c>
      <c r="AF133" s="663">
        <v>1.19266</v>
      </c>
      <c r="AG133" s="664">
        <v>0.2</v>
      </c>
      <c r="AH133" s="308">
        <v>5.96329999999999</v>
      </c>
      <c r="AI133" s="666">
        <v>0.992659999999999</v>
      </c>
      <c r="AJ133" s="667">
        <v>0.04</v>
      </c>
      <c r="AK133" s="663">
        <v>0</v>
      </c>
      <c r="AL133" s="664">
        <v>0</v>
      </c>
      <c r="AM133" s="661" t="s">
        <v>161</v>
      </c>
      <c r="AN133" s="666">
        <v>0</v>
      </c>
      <c r="AO133" s="667">
        <v>0</v>
      </c>
      <c r="AP133" s="663">
        <v>0</v>
      </c>
      <c r="AQ133" s="664">
        <v>0</v>
      </c>
      <c r="AR133" s="661" t="s">
        <v>161</v>
      </c>
      <c r="AS133" s="666">
        <v>0</v>
      </c>
      <c r="AT133" s="667">
        <v>0</v>
      </c>
      <c r="AU133" s="663">
        <v>8.88250600000015</v>
      </c>
      <c r="AV133" s="664">
        <v>18.16601448</v>
      </c>
      <c r="AW133" s="308">
        <v>0.488962838259289</v>
      </c>
      <c r="AX133" s="666">
        <v>-9.28350847999985</v>
      </c>
      <c r="AY133" s="667">
        <v>31.7626670000001</v>
      </c>
      <c r="AZ133" s="313">
        <v>0.195480937138834</v>
      </c>
      <c r="BA133" s="314">
        <v>0.252308145183774</v>
      </c>
      <c r="BB133" s="314">
        <v>0.774770616289265</v>
      </c>
      <c r="BC133" s="308">
        <v>-0.0568272080449401</v>
      </c>
      <c r="BD133" s="316">
        <v>0.427446538040377</v>
      </c>
      <c r="BE133" s="320">
        <v>2</v>
      </c>
      <c r="BF133" s="321">
        <v>2</v>
      </c>
      <c r="BG133" s="314">
        <v>1</v>
      </c>
      <c r="BH133" s="664">
        <v>0</v>
      </c>
      <c r="BI133" s="322">
        <v>0.5</v>
      </c>
      <c r="BJ133" s="320">
        <v>22.719622</v>
      </c>
      <c r="BK133" s="321">
        <v>35.9996592</v>
      </c>
      <c r="BL133" s="314">
        <v>0.631106585586789</v>
      </c>
      <c r="BM133" s="322">
        <v>-13.2800372</v>
      </c>
      <c r="BN133" s="313">
        <v>0.220288370114608</v>
      </c>
      <c r="BO133" s="314">
        <v>0.154914050686347</v>
      </c>
      <c r="BP133" s="314">
        <v>1.42200380881282</v>
      </c>
      <c r="BQ133" s="314">
        <v>0.0653743194282609</v>
      </c>
      <c r="BR133" s="316">
        <v>0</v>
      </c>
      <c r="BS133" s="326">
        <v>4.53950428467802</v>
      </c>
      <c r="BT133" s="327">
        <v>6.45519238293428</v>
      </c>
      <c r="BU133" s="314">
        <v>0.703232996847499</v>
      </c>
      <c r="BV133" s="314">
        <v>-1.91568809825626</v>
      </c>
      <c r="BW133" s="322" t="s">
        <v>161</v>
      </c>
      <c r="BX133" s="326">
        <v>0.887386551714611</v>
      </c>
      <c r="BY133" s="327">
        <v>1.62869761694258</v>
      </c>
      <c r="BZ133" s="314">
        <v>0.544844262362481</v>
      </c>
      <c r="CA133" s="314">
        <v>-0.741311065227969</v>
      </c>
      <c r="CB133" s="322" t="s">
        <v>161</v>
      </c>
    </row>
    <row r="134" s="159" customFormat="1" outlineLevel="2" spans="1:80">
      <c r="A134" s="309" t="s">
        <v>127</v>
      </c>
      <c r="B134" s="663">
        <v>27.001472</v>
      </c>
      <c r="C134" s="664">
        <v>0</v>
      </c>
      <c r="D134" s="308" t="s">
        <v>161</v>
      </c>
      <c r="E134" s="666">
        <v>27.001472</v>
      </c>
      <c r="F134" s="667">
        <v>0</v>
      </c>
      <c r="G134" s="663">
        <v>0</v>
      </c>
      <c r="H134" s="664">
        <v>0</v>
      </c>
      <c r="I134" s="308" t="s">
        <v>161</v>
      </c>
      <c r="J134" s="666">
        <v>0</v>
      </c>
      <c r="K134" s="667">
        <v>0</v>
      </c>
      <c r="L134" s="663">
        <v>17.377064</v>
      </c>
      <c r="M134" s="664">
        <v>0</v>
      </c>
      <c r="N134" s="308" t="s">
        <v>161</v>
      </c>
      <c r="O134" s="666">
        <v>17.377064</v>
      </c>
      <c r="P134" s="667">
        <v>0</v>
      </c>
      <c r="Q134" s="663">
        <v>9.62440799999995</v>
      </c>
      <c r="R134" s="664">
        <v>0</v>
      </c>
      <c r="S134" s="308" t="s">
        <v>161</v>
      </c>
      <c r="T134" s="666">
        <v>9.62440799999995</v>
      </c>
      <c r="U134" s="667">
        <v>0</v>
      </c>
      <c r="V134" s="313">
        <v>0.356440122968109</v>
      </c>
      <c r="W134" s="314" t="s">
        <v>161</v>
      </c>
      <c r="X134" s="314" t="s">
        <v>161</v>
      </c>
      <c r="Y134" s="308" t="s">
        <v>161</v>
      </c>
      <c r="Z134" s="316" t="s">
        <v>161</v>
      </c>
      <c r="AA134" s="663">
        <v>4.13063799999999</v>
      </c>
      <c r="AB134" s="664">
        <v>0</v>
      </c>
      <c r="AC134" s="308" t="s">
        <v>161</v>
      </c>
      <c r="AD134" s="666">
        <v>4.13063799999999</v>
      </c>
      <c r="AE134" s="667">
        <v>0</v>
      </c>
      <c r="AF134" s="663">
        <v>9.99999999999999e-7</v>
      </c>
      <c r="AG134" s="664">
        <v>0</v>
      </c>
      <c r="AH134" s="308" t="s">
        <v>161</v>
      </c>
      <c r="AI134" s="666">
        <v>9.99999999999999e-7</v>
      </c>
      <c r="AJ134" s="667">
        <v>0</v>
      </c>
      <c r="AK134" s="663">
        <v>0</v>
      </c>
      <c r="AL134" s="664">
        <v>0</v>
      </c>
      <c r="AM134" s="661" t="s">
        <v>161</v>
      </c>
      <c r="AN134" s="666">
        <v>0</v>
      </c>
      <c r="AO134" s="667">
        <v>0</v>
      </c>
      <c r="AP134" s="663">
        <v>0</v>
      </c>
      <c r="AQ134" s="664">
        <v>0</v>
      </c>
      <c r="AR134" s="661" t="s">
        <v>161</v>
      </c>
      <c r="AS134" s="666">
        <v>0</v>
      </c>
      <c r="AT134" s="667">
        <v>0</v>
      </c>
      <c r="AU134" s="663">
        <v>5.49376899999996</v>
      </c>
      <c r="AV134" s="664">
        <v>0</v>
      </c>
      <c r="AW134" s="308" t="s">
        <v>161</v>
      </c>
      <c r="AX134" s="666">
        <v>5.49376899999996</v>
      </c>
      <c r="AY134" s="667">
        <v>0</v>
      </c>
      <c r="AZ134" s="313">
        <v>0.203461833488188</v>
      </c>
      <c r="BA134" s="314" t="s">
        <v>161</v>
      </c>
      <c r="BB134" s="314" t="s">
        <v>161</v>
      </c>
      <c r="BC134" s="308" t="s">
        <v>161</v>
      </c>
      <c r="BD134" s="316" t="s">
        <v>161</v>
      </c>
      <c r="BE134" s="320">
        <v>0.888888888888889</v>
      </c>
      <c r="BF134" s="321">
        <v>0</v>
      </c>
      <c r="BG134" s="314" t="s">
        <v>161</v>
      </c>
      <c r="BH134" s="664">
        <v>0.888888888888889</v>
      </c>
      <c r="BI134" s="322">
        <v>0</v>
      </c>
      <c r="BJ134" s="320">
        <v>30.376656</v>
      </c>
      <c r="BK134" s="321" t="s">
        <v>161</v>
      </c>
      <c r="BL134" s="314" t="s">
        <v>161</v>
      </c>
      <c r="BM134" s="322" t="s">
        <v>161</v>
      </c>
      <c r="BN134" s="313">
        <v>0.152978252444904</v>
      </c>
      <c r="BO134" s="314" t="s">
        <v>161</v>
      </c>
      <c r="BP134" s="314" t="s">
        <v>161</v>
      </c>
      <c r="BQ134" s="314" t="s">
        <v>161</v>
      </c>
      <c r="BR134" s="316" t="s">
        <v>161</v>
      </c>
      <c r="BS134" s="326">
        <v>6.53687686986854</v>
      </c>
      <c r="BT134" s="327" t="s">
        <v>161</v>
      </c>
      <c r="BU134" s="314" t="s">
        <v>161</v>
      </c>
      <c r="BV134" s="314" t="s">
        <v>161</v>
      </c>
      <c r="BW134" s="322" t="s">
        <v>161</v>
      </c>
      <c r="BX134" s="326">
        <v>1.33000495322998</v>
      </c>
      <c r="BY134" s="327" t="s">
        <v>161</v>
      </c>
      <c r="BZ134" s="314" t="s">
        <v>161</v>
      </c>
      <c r="CA134" s="314" t="s">
        <v>161</v>
      </c>
      <c r="CB134" s="322" t="s">
        <v>161</v>
      </c>
    </row>
    <row r="135" s="159" customFormat="1" outlineLevel="2" spans="1:80">
      <c r="A135" s="309" t="s">
        <v>128</v>
      </c>
      <c r="B135" s="663">
        <v>63.392764</v>
      </c>
      <c r="C135" s="664">
        <v>62.012928</v>
      </c>
      <c r="D135" s="308">
        <v>1.02225077970839</v>
      </c>
      <c r="E135" s="666">
        <v>1.37983599999997</v>
      </c>
      <c r="F135" s="667">
        <v>68.1911099999998</v>
      </c>
      <c r="G135" s="663">
        <v>2.566324</v>
      </c>
      <c r="H135" s="664">
        <v>0</v>
      </c>
      <c r="I135" s="308" t="s">
        <v>161</v>
      </c>
      <c r="J135" s="666">
        <v>2.566324</v>
      </c>
      <c r="K135" s="667">
        <v>0.143055</v>
      </c>
      <c r="L135" s="663">
        <v>21.357705</v>
      </c>
      <c r="M135" s="664">
        <v>21.08439553</v>
      </c>
      <c r="N135" s="308">
        <v>1.01296264195059</v>
      </c>
      <c r="O135" s="666">
        <v>0.27330946999999</v>
      </c>
      <c r="P135" s="667">
        <v>20.125963</v>
      </c>
      <c r="Q135" s="663">
        <v>42.035059</v>
      </c>
      <c r="R135" s="664">
        <v>40.92853247</v>
      </c>
      <c r="S135" s="308">
        <v>1.02703557795069</v>
      </c>
      <c r="T135" s="666">
        <v>1.10652652999998</v>
      </c>
      <c r="U135" s="667">
        <v>48.0651469999998</v>
      </c>
      <c r="V135" s="313">
        <v>0.66308922892209</v>
      </c>
      <c r="W135" s="314">
        <v>0.659999999838743</v>
      </c>
      <c r="X135" s="314">
        <v>1.00468065012743</v>
      </c>
      <c r="Y135" s="308">
        <v>0.00308922908334663</v>
      </c>
      <c r="Z135" s="316">
        <v>0.704859431090064</v>
      </c>
      <c r="AA135" s="663">
        <v>18.4048</v>
      </c>
      <c r="AB135" s="664">
        <v>17.84625909</v>
      </c>
      <c r="AC135" s="308">
        <v>1.03129736642191</v>
      </c>
      <c r="AD135" s="666">
        <v>0.558540909999998</v>
      </c>
      <c r="AE135" s="667">
        <v>16.205689</v>
      </c>
      <c r="AF135" s="663">
        <v>0.607450999999998</v>
      </c>
      <c r="AG135" s="664">
        <v>0.805745</v>
      </c>
      <c r="AH135" s="308">
        <v>0.753899807010901</v>
      </c>
      <c r="AI135" s="666">
        <v>-0.198294000000002</v>
      </c>
      <c r="AJ135" s="667">
        <v>1.24393</v>
      </c>
      <c r="AK135" s="663">
        <v>0</v>
      </c>
      <c r="AL135" s="664">
        <v>0</v>
      </c>
      <c r="AM135" s="661" t="s">
        <v>161</v>
      </c>
      <c r="AN135" s="666">
        <v>0</v>
      </c>
      <c r="AO135" s="667">
        <v>0</v>
      </c>
      <c r="AP135" s="663">
        <v>0</v>
      </c>
      <c r="AQ135" s="664">
        <v>0</v>
      </c>
      <c r="AR135" s="661" t="s">
        <v>161</v>
      </c>
      <c r="AS135" s="666">
        <v>0</v>
      </c>
      <c r="AT135" s="667">
        <v>0</v>
      </c>
      <c r="AU135" s="663">
        <v>20.456484</v>
      </c>
      <c r="AV135" s="664">
        <v>22.27652838</v>
      </c>
      <c r="AW135" s="308">
        <v>0.918297665194813</v>
      </c>
      <c r="AX135" s="666">
        <v>-1.82004438</v>
      </c>
      <c r="AY135" s="667">
        <v>30.4724729999998</v>
      </c>
      <c r="AZ135" s="313">
        <v>0.322694306246057</v>
      </c>
      <c r="BA135" s="314">
        <v>0.359223940853107</v>
      </c>
      <c r="BB135" s="314">
        <v>0.898309576693866</v>
      </c>
      <c r="BC135" s="308">
        <v>-0.0365296346070502</v>
      </c>
      <c r="BD135" s="316">
        <v>0.446868704732918</v>
      </c>
      <c r="BE135" s="320">
        <v>3</v>
      </c>
      <c r="BF135" s="321">
        <v>3</v>
      </c>
      <c r="BG135" s="314">
        <v>1</v>
      </c>
      <c r="BH135" s="664">
        <v>0</v>
      </c>
      <c r="BI135" s="322">
        <v>2.91666667</v>
      </c>
      <c r="BJ135" s="320">
        <v>21.1309213333333</v>
      </c>
      <c r="BK135" s="321">
        <v>20.670976</v>
      </c>
      <c r="BL135" s="314">
        <v>1.02225077970839</v>
      </c>
      <c r="BM135" s="322">
        <v>0.459945333333323</v>
      </c>
      <c r="BN135" s="313">
        <v>0.290329666016771</v>
      </c>
      <c r="BO135" s="314">
        <v>0.287782881176003</v>
      </c>
      <c r="BP135" s="314">
        <v>1.00884967455452</v>
      </c>
      <c r="BQ135" s="314">
        <v>0.00254678484076837</v>
      </c>
      <c r="BR135" s="316">
        <v>0.237651051581358</v>
      </c>
      <c r="BS135" s="326">
        <v>3.44436038424759</v>
      </c>
      <c r="BT135" s="327">
        <v>3.47484185269665</v>
      </c>
      <c r="BU135" s="314">
        <v>0.991227955187253</v>
      </c>
      <c r="BV135" s="314">
        <v>-0.0304814684490635</v>
      </c>
      <c r="BW135" s="322">
        <v>4.20785009511165</v>
      </c>
      <c r="BX135" s="326">
        <v>1.11147548465618</v>
      </c>
      <c r="BY135" s="327">
        <v>1.248246384167</v>
      </c>
      <c r="BZ135" s="314">
        <v>0.890429564831389</v>
      </c>
      <c r="CA135" s="314">
        <v>-0.136770899510823</v>
      </c>
      <c r="CB135" s="322">
        <v>1.88035652171283</v>
      </c>
    </row>
    <row r="136" s="159" customFormat="1" outlineLevel="2" spans="1:80">
      <c r="A136" s="309" t="s">
        <v>129</v>
      </c>
      <c r="B136" s="663">
        <v>278.354840999997</v>
      </c>
      <c r="C136" s="664">
        <v>291.9967776</v>
      </c>
      <c r="D136" s="308">
        <v>0.953280523462863</v>
      </c>
      <c r="E136" s="666">
        <v>-13.6419366000027</v>
      </c>
      <c r="F136" s="667">
        <v>317.487396999999</v>
      </c>
      <c r="G136" s="663">
        <v>0</v>
      </c>
      <c r="H136" s="664">
        <v>0</v>
      </c>
      <c r="I136" s="308" t="s">
        <v>161</v>
      </c>
      <c r="J136" s="666">
        <v>0</v>
      </c>
      <c r="K136" s="667">
        <v>0</v>
      </c>
      <c r="L136" s="663">
        <v>185.326476000002</v>
      </c>
      <c r="M136" s="664">
        <v>194.1778571</v>
      </c>
      <c r="N136" s="308">
        <v>0.954416115039115</v>
      </c>
      <c r="O136" s="666">
        <v>-8.85138109999752</v>
      </c>
      <c r="P136" s="667">
        <v>207.557921</v>
      </c>
      <c r="Q136" s="663">
        <v>93.0283649999948</v>
      </c>
      <c r="R136" s="664">
        <v>97.8189205</v>
      </c>
      <c r="S136" s="308">
        <v>0.951026289438502</v>
      </c>
      <c r="T136" s="666">
        <v>-4.7905555000052</v>
      </c>
      <c r="U136" s="667">
        <v>109.929475999999</v>
      </c>
      <c r="V136" s="313">
        <v>0.334207821447573</v>
      </c>
      <c r="W136" s="314">
        <v>0.335000000013699</v>
      </c>
      <c r="X136" s="314">
        <v>0.997635287862409</v>
      </c>
      <c r="Y136" s="308">
        <v>-0.000792178566125512</v>
      </c>
      <c r="Z136" s="316">
        <v>0.346248314228358</v>
      </c>
      <c r="AA136" s="663">
        <v>23.2981519999999</v>
      </c>
      <c r="AB136" s="664">
        <v>24.23434412</v>
      </c>
      <c r="AC136" s="308">
        <v>0.961369199209008</v>
      </c>
      <c r="AD136" s="666">
        <v>-0.936192120000062</v>
      </c>
      <c r="AE136" s="667">
        <v>26.1009589999999</v>
      </c>
      <c r="AF136" s="663">
        <v>0.373616</v>
      </c>
      <c r="AG136" s="664">
        <v>0.206829</v>
      </c>
      <c r="AH136" s="308">
        <v>1.80640045641568</v>
      </c>
      <c r="AI136" s="666">
        <v>0.166787</v>
      </c>
      <c r="AJ136" s="667">
        <v>0.567837</v>
      </c>
      <c r="AK136" s="663">
        <v>0</v>
      </c>
      <c r="AL136" s="664">
        <v>0</v>
      </c>
      <c r="AM136" s="661" t="s">
        <v>161</v>
      </c>
      <c r="AN136" s="666">
        <v>0</v>
      </c>
      <c r="AO136" s="667">
        <v>0</v>
      </c>
      <c r="AP136" s="663">
        <v>0</v>
      </c>
      <c r="AQ136" s="664">
        <v>0</v>
      </c>
      <c r="AR136" s="661" t="s">
        <v>161</v>
      </c>
      <c r="AS136" s="666">
        <v>0</v>
      </c>
      <c r="AT136" s="667">
        <v>0</v>
      </c>
      <c r="AU136" s="663">
        <v>69.3565969999949</v>
      </c>
      <c r="AV136" s="664">
        <v>73.37774738</v>
      </c>
      <c r="AW136" s="308">
        <v>0.945199320998765</v>
      </c>
      <c r="AX136" s="666">
        <v>-4.02115038000512</v>
      </c>
      <c r="AY136" s="667">
        <v>83.2606799999991</v>
      </c>
      <c r="AZ136" s="313">
        <v>0.249166124615722</v>
      </c>
      <c r="BA136" s="314">
        <v>0.251296428621957</v>
      </c>
      <c r="BB136" s="314">
        <v>0.991522744601199</v>
      </c>
      <c r="BC136" s="308">
        <v>-0.00213030400623476</v>
      </c>
      <c r="BD136" s="316">
        <v>0.262248772035507</v>
      </c>
      <c r="BE136" s="320">
        <v>4</v>
      </c>
      <c r="BF136" s="321">
        <v>4</v>
      </c>
      <c r="BG136" s="314">
        <v>1</v>
      </c>
      <c r="BH136" s="664">
        <v>0</v>
      </c>
      <c r="BI136" s="322">
        <v>4</v>
      </c>
      <c r="BJ136" s="320">
        <v>69.5887102499993</v>
      </c>
      <c r="BK136" s="321">
        <v>72.9991944</v>
      </c>
      <c r="BL136" s="314">
        <v>0.953280523462863</v>
      </c>
      <c r="BM136" s="322">
        <v>-3.41048415000067</v>
      </c>
      <c r="BN136" s="313">
        <v>0.0836994676158701</v>
      </c>
      <c r="BO136" s="314">
        <v>0.0829952450817732</v>
      </c>
      <c r="BP136" s="314">
        <v>1.00848509494011</v>
      </c>
      <c r="BQ136" s="314">
        <v>0.000704222534096882</v>
      </c>
      <c r="BR136" s="316">
        <v>0.0822110082057841</v>
      </c>
      <c r="BS136" s="326">
        <v>11.9475072958575</v>
      </c>
      <c r="BT136" s="327">
        <v>12.0488830295606</v>
      </c>
      <c r="BU136" s="314">
        <v>0.99158629613597</v>
      </c>
      <c r="BV136" s="314">
        <v>-0.101375733703055</v>
      </c>
      <c r="BW136" s="322">
        <v>12.1638211454223</v>
      </c>
      <c r="BX136" s="326">
        <v>2.97691409172689</v>
      </c>
      <c r="BY136" s="327">
        <v>3.02784127421229</v>
      </c>
      <c r="BZ136" s="314">
        <v>0.983180365853673</v>
      </c>
      <c r="CA136" s="314">
        <v>-0.0509271824853985</v>
      </c>
      <c r="CB136" s="322">
        <v>3.18994715864652</v>
      </c>
    </row>
    <row r="137" s="159" customFormat="1" outlineLevel="2" spans="1:80">
      <c r="A137" s="309" t="s">
        <v>130</v>
      </c>
      <c r="B137" s="663">
        <v>44.1343219999999</v>
      </c>
      <c r="C137" s="664">
        <v>23.3508</v>
      </c>
      <c r="D137" s="308">
        <v>1.89005610086164</v>
      </c>
      <c r="E137" s="666">
        <v>20.7835219999999</v>
      </c>
      <c r="F137" s="667">
        <v>29.685053</v>
      </c>
      <c r="G137" s="663">
        <v>0</v>
      </c>
      <c r="H137" s="664">
        <v>0</v>
      </c>
      <c r="I137" s="308" t="s">
        <v>161</v>
      </c>
      <c r="J137" s="666">
        <v>0</v>
      </c>
      <c r="K137" s="667">
        <v>0</v>
      </c>
      <c r="L137" s="663">
        <v>31.475823</v>
      </c>
      <c r="M137" s="664">
        <v>18.68064</v>
      </c>
      <c r="N137" s="308">
        <v>1.68494350300632</v>
      </c>
      <c r="O137" s="666">
        <v>12.795183</v>
      </c>
      <c r="P137" s="667">
        <v>25.978657</v>
      </c>
      <c r="Q137" s="663">
        <v>12.658499</v>
      </c>
      <c r="R137" s="664">
        <v>4.67016</v>
      </c>
      <c r="S137" s="308">
        <v>2.71050649228291</v>
      </c>
      <c r="T137" s="666">
        <v>7.98833899999997</v>
      </c>
      <c r="U137" s="667">
        <v>3.70639600000001</v>
      </c>
      <c r="V137" s="313">
        <v>0.286817570234793</v>
      </c>
      <c r="W137" s="314">
        <v>0.2</v>
      </c>
      <c r="X137" s="314">
        <v>1.43408785117397</v>
      </c>
      <c r="Y137" s="308">
        <v>0.0868175702347934</v>
      </c>
      <c r="Z137" s="316">
        <v>0.124857314554905</v>
      </c>
      <c r="AA137" s="663">
        <v>6.34009099999998</v>
      </c>
      <c r="AB137" s="664">
        <v>7.40722202999999</v>
      </c>
      <c r="AC137" s="308">
        <v>0.855933705554117</v>
      </c>
      <c r="AD137" s="666">
        <v>-1.06713103000001</v>
      </c>
      <c r="AE137" s="667">
        <v>15.525966</v>
      </c>
      <c r="AF137" s="663">
        <v>-3.030732</v>
      </c>
      <c r="AG137" s="664">
        <v>0.690162</v>
      </c>
      <c r="AH137" s="308">
        <v>-4.39133420849018</v>
      </c>
      <c r="AI137" s="666">
        <v>-3.720894</v>
      </c>
      <c r="AJ137" s="667">
        <v>6.75850499999999</v>
      </c>
      <c r="AK137" s="663">
        <v>0</v>
      </c>
      <c r="AL137" s="664">
        <v>0</v>
      </c>
      <c r="AM137" s="661" t="s">
        <v>161</v>
      </c>
      <c r="AN137" s="666">
        <v>0</v>
      </c>
      <c r="AO137" s="667">
        <v>0</v>
      </c>
      <c r="AP137" s="663">
        <v>0</v>
      </c>
      <c r="AQ137" s="664">
        <v>0</v>
      </c>
      <c r="AR137" s="661" t="s">
        <v>161</v>
      </c>
      <c r="AS137" s="666">
        <v>0</v>
      </c>
      <c r="AT137" s="667">
        <v>0</v>
      </c>
      <c r="AU137" s="663">
        <v>9.34913999999999</v>
      </c>
      <c r="AV137" s="664">
        <v>-3.42722402999999</v>
      </c>
      <c r="AW137" s="308">
        <v>4.72790454261609</v>
      </c>
      <c r="AX137" s="666">
        <v>12.77636403</v>
      </c>
      <c r="AY137" s="667">
        <v>-18.5780749999999</v>
      </c>
      <c r="AZ137" s="313">
        <v>0.211833774176932</v>
      </c>
      <c r="BA137" s="314">
        <v>-0.14677116115936</v>
      </c>
      <c r="BB137" s="314">
        <v>3.44329289557728</v>
      </c>
      <c r="BC137" s="308">
        <v>0.358604935336292</v>
      </c>
      <c r="BD137" s="316">
        <v>-0.625839374448816</v>
      </c>
      <c r="BE137" s="320">
        <v>1</v>
      </c>
      <c r="BF137" s="321">
        <v>1</v>
      </c>
      <c r="BG137" s="314">
        <v>1</v>
      </c>
      <c r="BH137" s="664">
        <v>0</v>
      </c>
      <c r="BI137" s="322">
        <v>2.33333333</v>
      </c>
      <c r="BJ137" s="320">
        <v>44.1343219999999</v>
      </c>
      <c r="BK137" s="321">
        <v>23.3508</v>
      </c>
      <c r="BL137" s="314">
        <v>1.89005610086164</v>
      </c>
      <c r="BM137" s="322">
        <v>20.7835219999999</v>
      </c>
      <c r="BN137" s="313">
        <v>0.143654432937703</v>
      </c>
      <c r="BO137" s="314">
        <v>0.31721491469243</v>
      </c>
      <c r="BP137" s="314">
        <v>0.452861534196743</v>
      </c>
      <c r="BQ137" s="314">
        <v>-0.173560481754727</v>
      </c>
      <c r="BR137" s="316">
        <v>0.52302301767829</v>
      </c>
      <c r="BS137" s="326">
        <v>6.96114961125954</v>
      </c>
      <c r="BT137" s="327">
        <v>3.15243689272806</v>
      </c>
      <c r="BU137" s="314">
        <v>2.20818048009694</v>
      </c>
      <c r="BV137" s="314">
        <v>3.80871271853148</v>
      </c>
      <c r="BW137" s="322">
        <v>1.91196174202623</v>
      </c>
      <c r="BX137" s="326">
        <v>1.47460659476339</v>
      </c>
      <c r="BY137" s="327">
        <v>-0.462686823227303</v>
      </c>
      <c r="BZ137" s="314">
        <v>5.18705119907632</v>
      </c>
      <c r="CA137" s="314">
        <v>1.93729341799069</v>
      </c>
      <c r="CB137" s="322">
        <v>-1.19658094059977</v>
      </c>
    </row>
    <row r="138" s="159" customFormat="1" ht="16.2" spans="1:80">
      <c r="A138" s="213" t="s">
        <v>131</v>
      </c>
      <c r="B138" s="214">
        <v>755.601055999995</v>
      </c>
      <c r="C138" s="215">
        <v>772.44842881</v>
      </c>
      <c r="D138" s="216">
        <v>0.978189647125104</v>
      </c>
      <c r="E138" s="215">
        <v>-16.8473728100049</v>
      </c>
      <c r="F138" s="217">
        <v>825.190990999998</v>
      </c>
      <c r="G138" s="214">
        <v>2.566324</v>
      </c>
      <c r="H138" s="215">
        <v>0</v>
      </c>
      <c r="I138" s="216" t="s">
        <v>161</v>
      </c>
      <c r="J138" s="215">
        <v>2.566324</v>
      </c>
      <c r="K138" s="217">
        <v>0.143055</v>
      </c>
      <c r="L138" s="214">
        <v>461.759206000013</v>
      </c>
      <c r="M138" s="215">
        <v>494.15190129</v>
      </c>
      <c r="N138" s="216">
        <v>0.934447899106682</v>
      </c>
      <c r="O138" s="215">
        <v>-32.392695289987</v>
      </c>
      <c r="P138" s="217">
        <v>533.42889</v>
      </c>
      <c r="Q138" s="214">
        <v>293.841849999982</v>
      </c>
      <c r="R138" s="215">
        <v>278.29652752</v>
      </c>
      <c r="S138" s="216">
        <v>1.05585884458751</v>
      </c>
      <c r="T138" s="215">
        <v>15.545322479982</v>
      </c>
      <c r="U138" s="217">
        <v>291.762100999998</v>
      </c>
      <c r="V138" s="237">
        <v>0.388884911775433</v>
      </c>
      <c r="W138" s="238">
        <v>0.360278456321972</v>
      </c>
      <c r="X138" s="238">
        <v>1.07940096042794</v>
      </c>
      <c r="Y138" s="216">
        <v>0.0286064554534609</v>
      </c>
      <c r="Z138" s="257">
        <v>0.353569178750279</v>
      </c>
      <c r="AA138" s="214">
        <v>80.6216109999999</v>
      </c>
      <c r="AB138" s="215">
        <v>80.53687439</v>
      </c>
      <c r="AC138" s="216">
        <v>1.00105214674199</v>
      </c>
      <c r="AD138" s="215">
        <v>0.0847366099998652</v>
      </c>
      <c r="AE138" s="217">
        <v>75.1542999999999</v>
      </c>
      <c r="AF138" s="214">
        <v>2.410683</v>
      </c>
      <c r="AG138" s="215">
        <v>3.41293102</v>
      </c>
      <c r="AH138" s="216">
        <v>0.706338037854631</v>
      </c>
      <c r="AI138" s="215">
        <v>-1.00224802</v>
      </c>
      <c r="AJ138" s="217">
        <v>10.198039</v>
      </c>
      <c r="AK138" s="214">
        <v>0</v>
      </c>
      <c r="AL138" s="215">
        <v>0</v>
      </c>
      <c r="AM138" s="238" t="s">
        <v>161</v>
      </c>
      <c r="AN138" s="215">
        <v>0</v>
      </c>
      <c r="AO138" s="217">
        <v>0</v>
      </c>
      <c r="AP138" s="214">
        <v>0</v>
      </c>
      <c r="AQ138" s="215">
        <v>0</v>
      </c>
      <c r="AR138" s="238" t="s">
        <v>161</v>
      </c>
      <c r="AS138" s="215">
        <v>0</v>
      </c>
      <c r="AT138" s="217">
        <v>0</v>
      </c>
      <c r="AU138" s="214">
        <v>208.243231999982</v>
      </c>
      <c r="AV138" s="215">
        <v>194.34672211</v>
      </c>
      <c r="AW138" s="216">
        <v>1.07150370090686</v>
      </c>
      <c r="AX138" s="215">
        <v>13.8965098899822</v>
      </c>
      <c r="AY138" s="217">
        <v>206.266706999998</v>
      </c>
      <c r="AZ138" s="237">
        <v>0.275599445430081</v>
      </c>
      <c r="BA138" s="238">
        <v>0.25159831370154</v>
      </c>
      <c r="BB138" s="238">
        <v>1.09539464464381</v>
      </c>
      <c r="BC138" s="216">
        <v>0.024001131728541</v>
      </c>
      <c r="BD138" s="257">
        <v>0.24996238355685</v>
      </c>
      <c r="BE138" s="214">
        <v>13.8888888888889</v>
      </c>
      <c r="BF138" s="215">
        <v>13</v>
      </c>
      <c r="BG138" s="238">
        <v>1.06837606837607</v>
      </c>
      <c r="BH138" s="215">
        <v>0.888888888888889</v>
      </c>
      <c r="BI138" s="279">
        <v>12.75</v>
      </c>
      <c r="BJ138" s="214">
        <v>54.4032760319996</v>
      </c>
      <c r="BK138" s="215">
        <v>59.4191099084615</v>
      </c>
      <c r="BL138" s="238">
        <v>0.915585509709097</v>
      </c>
      <c r="BM138" s="279">
        <v>-5.0158338764619</v>
      </c>
      <c r="BN138" s="237">
        <v>0.106698647864251</v>
      </c>
      <c r="BO138" s="238">
        <v>0.104261813975169</v>
      </c>
      <c r="BP138" s="238">
        <v>1.02337225678485</v>
      </c>
      <c r="BQ138" s="238">
        <v>0.00243683388908199</v>
      </c>
      <c r="BR138" s="257">
        <v>0.0910750369546874</v>
      </c>
      <c r="BS138" s="292">
        <v>9.3721899950622</v>
      </c>
      <c r="BT138" s="293">
        <v>9.5912392262632</v>
      </c>
      <c r="BU138" s="238">
        <v>0.977161529805117</v>
      </c>
      <c r="BV138" s="238">
        <v>-0.219049231201002</v>
      </c>
      <c r="BW138" s="279">
        <v>10.9799571148956</v>
      </c>
      <c r="BX138" s="292">
        <v>2.58297036510449</v>
      </c>
      <c r="BY138" s="293">
        <v>2.41313961563588</v>
      </c>
      <c r="BZ138" s="238">
        <v>1.07037750670048</v>
      </c>
      <c r="CA138" s="238">
        <v>0.169830749468611</v>
      </c>
      <c r="CB138" s="279">
        <v>2.7445762517913</v>
      </c>
    </row>
    <row r="139" s="159" customFormat="1" ht="16.2" spans="1:80">
      <c r="A139" s="213" t="s">
        <v>132</v>
      </c>
      <c r="B139" s="214">
        <v>2162.115277</v>
      </c>
      <c r="C139" s="328">
        <v>3677.25648096</v>
      </c>
      <c r="D139" s="216">
        <v>0.587969669288759</v>
      </c>
      <c r="E139" s="328">
        <v>-1515.14120396</v>
      </c>
      <c r="F139" s="217">
        <v>3420.174091</v>
      </c>
      <c r="G139" s="214">
        <v>0.00214</v>
      </c>
      <c r="H139" s="328">
        <v>0</v>
      </c>
      <c r="I139" s="216" t="s">
        <v>161</v>
      </c>
      <c r="J139" s="328">
        <v>0.00214</v>
      </c>
      <c r="K139" s="217">
        <v>0.0356599999999999</v>
      </c>
      <c r="L139" s="214">
        <v>1235.165986</v>
      </c>
      <c r="M139" s="328">
        <v>2892.52994793</v>
      </c>
      <c r="N139" s="216">
        <v>0.427019255888406</v>
      </c>
      <c r="O139" s="328">
        <v>-1657.36396193</v>
      </c>
      <c r="P139" s="217">
        <v>3170.45789400001</v>
      </c>
      <c r="Q139" s="328">
        <v>926.949290999996</v>
      </c>
      <c r="R139" s="328">
        <v>784.72653303</v>
      </c>
      <c r="S139" s="216">
        <v>1.18123862515626</v>
      </c>
      <c r="T139" s="328">
        <v>142.222757969996</v>
      </c>
      <c r="U139" s="217">
        <v>249.716196999989</v>
      </c>
      <c r="V139" s="237">
        <v>0.428723343690614</v>
      </c>
      <c r="W139" s="238">
        <v>0.213399999998133</v>
      </c>
      <c r="X139" s="238">
        <v>2.00901285704951</v>
      </c>
      <c r="Y139" s="216">
        <v>0.215323343692481</v>
      </c>
      <c r="Z139" s="257">
        <v>0.073012715246602</v>
      </c>
      <c r="AA139" s="214">
        <v>75.344055</v>
      </c>
      <c r="AB139" s="328">
        <v>144.94760999</v>
      </c>
      <c r="AC139" s="216">
        <v>0.519801982283102</v>
      </c>
      <c r="AD139" s="328">
        <v>-69.60355499</v>
      </c>
      <c r="AE139" s="217">
        <v>39.9283319999999</v>
      </c>
      <c r="AF139" s="214">
        <v>35.2282659999999</v>
      </c>
      <c r="AG139" s="328">
        <v>36.055167</v>
      </c>
      <c r="AH139" s="216">
        <v>0.977065672723133</v>
      </c>
      <c r="AI139" s="328">
        <v>-0.826901000000078</v>
      </c>
      <c r="AJ139" s="217">
        <v>22.5211269999999</v>
      </c>
      <c r="AK139" s="214">
        <v>0</v>
      </c>
      <c r="AL139" s="664">
        <v>0</v>
      </c>
      <c r="AM139" s="661" t="s">
        <v>161</v>
      </c>
      <c r="AN139" s="666">
        <v>0</v>
      </c>
      <c r="AO139" s="667">
        <v>0</v>
      </c>
      <c r="AP139" s="214">
        <v>0.00247199999999999</v>
      </c>
      <c r="AQ139" s="664">
        <v>0</v>
      </c>
      <c r="AR139" s="661" t="s">
        <v>161</v>
      </c>
      <c r="AS139" s="666">
        <v>0.00247199999999999</v>
      </c>
      <c r="AT139" s="667">
        <v>0</v>
      </c>
      <c r="AU139" s="328">
        <v>816.372357999996</v>
      </c>
      <c r="AV139" s="328">
        <v>603.72375604</v>
      </c>
      <c r="AW139" s="216">
        <v>1.35222831606763</v>
      </c>
      <c r="AX139" s="328">
        <v>212.648601959996</v>
      </c>
      <c r="AY139" s="217">
        <v>187.231077999989</v>
      </c>
      <c r="AZ139" s="237">
        <v>0.377580403174774</v>
      </c>
      <c r="BA139" s="238">
        <v>0.164177766540339</v>
      </c>
      <c r="BB139" s="238">
        <v>2.29982665211858</v>
      </c>
      <c r="BC139" s="216">
        <v>0.213402636634435</v>
      </c>
      <c r="BD139" s="257">
        <v>0.0547431426057163</v>
      </c>
      <c r="BE139" s="214">
        <v>8</v>
      </c>
      <c r="BF139" s="215">
        <v>13.5555555555556</v>
      </c>
      <c r="BG139" s="238">
        <v>0.590163934426229</v>
      </c>
      <c r="BH139" s="215">
        <v>-5.55555555555556</v>
      </c>
      <c r="BI139" s="279">
        <v>4.91666667</v>
      </c>
      <c r="BJ139" s="214">
        <v>270.264409624999</v>
      </c>
      <c r="BK139" s="215">
        <v>271.273019087213</v>
      </c>
      <c r="BL139" s="238">
        <v>0.996281939628175</v>
      </c>
      <c r="BM139" s="279">
        <v>-1.00860946221354</v>
      </c>
      <c r="BN139" s="237">
        <v>0.0348473810816148</v>
      </c>
      <c r="BO139" s="238">
        <v>0.0394173239589096</v>
      </c>
      <c r="BP139" s="238">
        <v>0.884062579132497</v>
      </c>
      <c r="BQ139" s="238">
        <v>-0.0045699428772948</v>
      </c>
      <c r="BR139" s="257">
        <v>0.0116743566080654</v>
      </c>
      <c r="BS139" s="292">
        <v>28.6965610889936</v>
      </c>
      <c r="BT139" s="293">
        <v>25.369555808569</v>
      </c>
      <c r="BU139" s="238">
        <v>1.1311416449515</v>
      </c>
      <c r="BV139" s="238">
        <v>3.32700528042463</v>
      </c>
      <c r="BW139" s="279">
        <v>85.6578254007707</v>
      </c>
      <c r="BX139" s="292">
        <v>10.8352591057117</v>
      </c>
      <c r="BY139" s="293">
        <v>4.16511701077135</v>
      </c>
      <c r="BZ139" s="238">
        <v>2.60142970238071</v>
      </c>
      <c r="CA139" s="238">
        <v>6.67014209494039</v>
      </c>
      <c r="CB139" s="279">
        <v>4.68917855120994</v>
      </c>
    </row>
    <row r="140" s="159" customFormat="1" ht="16.2" spans="1:80">
      <c r="A140" s="213" t="s">
        <v>133</v>
      </c>
      <c r="B140" s="214">
        <v>636.138010000001</v>
      </c>
      <c r="C140" s="328">
        <v>593.3</v>
      </c>
      <c r="D140" s="216">
        <v>1.07220294960391</v>
      </c>
      <c r="E140" s="328">
        <v>42.8380100000011</v>
      </c>
      <c r="F140" s="217">
        <v>558.784703</v>
      </c>
      <c r="G140" s="214">
        <v>0</v>
      </c>
      <c r="H140" s="328">
        <v>0</v>
      </c>
      <c r="I140" s="216" t="s">
        <v>161</v>
      </c>
      <c r="J140" s="328">
        <v>0</v>
      </c>
      <c r="K140" s="217">
        <v>-0.391892000000204</v>
      </c>
      <c r="L140" s="214">
        <v>11.67272</v>
      </c>
      <c r="M140" s="328">
        <v>0</v>
      </c>
      <c r="N140" s="216" t="s">
        <v>161</v>
      </c>
      <c r="O140" s="328">
        <v>11.67272</v>
      </c>
      <c r="P140" s="217">
        <v>1.340182</v>
      </c>
      <c r="Q140" s="328"/>
      <c r="R140" s="328"/>
      <c r="S140" s="216"/>
      <c r="T140" s="328"/>
      <c r="U140" s="217"/>
      <c r="V140" s="237"/>
      <c r="W140" s="238"/>
      <c r="X140" s="238"/>
      <c r="Y140" s="216"/>
      <c r="Z140" s="257"/>
      <c r="AA140" s="214">
        <v>117.314501</v>
      </c>
      <c r="AB140" s="328">
        <v>101.2356876</v>
      </c>
      <c r="AC140" s="216">
        <v>1.15882554641729</v>
      </c>
      <c r="AD140" s="328">
        <v>16.0788133999997</v>
      </c>
      <c r="AE140" s="217">
        <v>94.7861859999998</v>
      </c>
      <c r="AF140" s="214">
        <v>160.207057</v>
      </c>
      <c r="AG140" s="328">
        <v>142.069438</v>
      </c>
      <c r="AH140" s="216">
        <v>1.12766728196672</v>
      </c>
      <c r="AI140" s="328">
        <v>18.1376189999998</v>
      </c>
      <c r="AJ140" s="217">
        <v>80.936364</v>
      </c>
      <c r="AK140" s="214">
        <v>0.456599999999999</v>
      </c>
      <c r="AL140" s="664">
        <v>0</v>
      </c>
      <c r="AM140" s="661" t="s">
        <v>161</v>
      </c>
      <c r="AN140" s="666">
        <v>0.456599999999999</v>
      </c>
      <c r="AO140" s="667">
        <v>0.7824</v>
      </c>
      <c r="AP140" s="214">
        <v>0.572726999999998</v>
      </c>
      <c r="AQ140" s="664">
        <v>0</v>
      </c>
      <c r="AR140" s="661" t="s">
        <v>161</v>
      </c>
      <c r="AS140" s="666">
        <v>0.572726999999998</v>
      </c>
      <c r="AT140" s="667">
        <v>0.042264</v>
      </c>
      <c r="AU140" s="328">
        <v>346.827605000002</v>
      </c>
      <c r="AV140" s="328">
        <v>349.9948744</v>
      </c>
      <c r="AW140" s="216">
        <v>0.990950526331484</v>
      </c>
      <c r="AX140" s="328">
        <v>-3.16726939999847</v>
      </c>
      <c r="AY140" s="217">
        <v>382.853999</v>
      </c>
      <c r="AZ140" s="237">
        <v>0.545208114509619</v>
      </c>
      <c r="BA140" s="238">
        <v>0.589912142929378</v>
      </c>
      <c r="BB140" s="238">
        <v>0.92421917576104</v>
      </c>
      <c r="BC140" s="216">
        <v>-0.0447040284197593</v>
      </c>
      <c r="BD140" s="257">
        <v>0.685154759864642</v>
      </c>
      <c r="BE140" s="214">
        <v>8.11111111111111</v>
      </c>
      <c r="BF140" s="215">
        <v>8</v>
      </c>
      <c r="BG140" s="238">
        <v>1.01388888888889</v>
      </c>
      <c r="BH140" s="215">
        <v>0.111111111111111</v>
      </c>
      <c r="BI140" s="279">
        <v>9.08333333</v>
      </c>
      <c r="BJ140" s="214">
        <v>78.4279738356166</v>
      </c>
      <c r="BK140" s="215">
        <v>74.1625</v>
      </c>
      <c r="BL140" s="238">
        <v>1.0575152379655</v>
      </c>
      <c r="BM140" s="279">
        <v>4.26547383561658</v>
      </c>
      <c r="BN140" s="237">
        <v>0.184416744724937</v>
      </c>
      <c r="BO140" s="238">
        <v>0.17063153143435</v>
      </c>
      <c r="BP140" s="238">
        <v>1.08078936627191</v>
      </c>
      <c r="BQ140" s="238">
        <v>0.0137852132905872</v>
      </c>
      <c r="BR140" s="257">
        <v>0.16962917111208</v>
      </c>
      <c r="BS140" s="292">
        <v>5.42250109387588</v>
      </c>
      <c r="BT140" s="293">
        <v>5.86058152085886</v>
      </c>
      <c r="BU140" s="238">
        <v>0.925249665852479</v>
      </c>
      <c r="BV140" s="238">
        <v>-0.438080426982984</v>
      </c>
      <c r="BW140" s="279">
        <v>5.89521244161044</v>
      </c>
      <c r="BX140" s="292">
        <v>2.95639159731841</v>
      </c>
      <c r="BY140" s="293">
        <v>3.45722820378216</v>
      </c>
      <c r="BZ140" s="238">
        <v>0.855133483547357</v>
      </c>
      <c r="CA140" s="238">
        <v>-0.500836606463749</v>
      </c>
      <c r="CB140" s="279">
        <v>4.03913286478265</v>
      </c>
    </row>
    <row r="141" s="159" customFormat="1" ht="16.2" spans="1:16384">
      <c r="A141" s="302" t="s">
        <v>134</v>
      </c>
      <c r="B141" s="303">
        <v>8860.98503699999</v>
      </c>
      <c r="C141" s="304">
        <v>10071.67186191</v>
      </c>
      <c r="D141" s="305">
        <v>0.879792864431108</v>
      </c>
      <c r="E141" s="306">
        <v>-1210.68682491001</v>
      </c>
      <c r="F141" s="304">
        <v>9896.49975200059</v>
      </c>
      <c r="G141" s="303">
        <v>2.568464</v>
      </c>
      <c r="H141" s="304">
        <v>0</v>
      </c>
      <c r="I141" s="305" t="s">
        <v>161</v>
      </c>
      <c r="J141" s="306">
        <v>2.568464</v>
      </c>
      <c r="K141" s="304">
        <v>0.178714999999893</v>
      </c>
      <c r="L141" s="303">
        <v>5276.0273140001</v>
      </c>
      <c r="M141" s="304">
        <v>6765.10893785</v>
      </c>
      <c r="N141" s="305">
        <v>0.779888005126028</v>
      </c>
      <c r="O141" s="306">
        <v>-1489.0816238499</v>
      </c>
      <c r="P141" s="304">
        <v>7101.03911600001</v>
      </c>
      <c r="Q141" s="303">
        <v>2960.49243299989</v>
      </c>
      <c r="R141" s="304">
        <v>2713.26292406</v>
      </c>
      <c r="S141" s="305">
        <v>1.09111889111356</v>
      </c>
      <c r="T141" s="306">
        <v>247.229508939892</v>
      </c>
      <c r="U141" s="304">
        <v>2238.01611500059</v>
      </c>
      <c r="V141" s="311">
        <v>0.334104213091213</v>
      </c>
      <c r="W141" s="312">
        <v>0.269395484807371</v>
      </c>
      <c r="X141" s="312">
        <v>1.24019975067552</v>
      </c>
      <c r="Y141" s="305">
        <v>0.0647087282838416</v>
      </c>
      <c r="Z141" s="315">
        <v>0.226142188762059</v>
      </c>
      <c r="AA141" s="303">
        <v>627.076920999999</v>
      </c>
      <c r="AB141" s="304">
        <v>702.7080586</v>
      </c>
      <c r="AC141" s="305">
        <v>0.892371893741079</v>
      </c>
      <c r="AD141" s="306">
        <v>-75.6311376000008</v>
      </c>
      <c r="AE141" s="304">
        <v>544.007529999999</v>
      </c>
      <c r="AF141" s="303">
        <v>242.260819</v>
      </c>
      <c r="AG141" s="304">
        <v>232.80842664</v>
      </c>
      <c r="AH141" s="305">
        <v>1.04060159031364</v>
      </c>
      <c r="AI141" s="306">
        <v>9.45239235999966</v>
      </c>
      <c r="AJ141" s="304">
        <v>161.847363</v>
      </c>
      <c r="AK141" s="303">
        <v>1.40912</v>
      </c>
      <c r="AL141" s="304">
        <v>0</v>
      </c>
      <c r="AM141" s="312" t="s">
        <v>161</v>
      </c>
      <c r="AN141" s="304">
        <v>1.40912</v>
      </c>
      <c r="AO141" s="317">
        <v>1.61246</v>
      </c>
      <c r="AP141" s="303">
        <v>0.576072999999998</v>
      </c>
      <c r="AQ141" s="304">
        <v>0</v>
      </c>
      <c r="AR141" s="312" t="s">
        <v>161</v>
      </c>
      <c r="AS141" s="304">
        <v>0.576072999999998</v>
      </c>
      <c r="AT141" s="317">
        <v>0.042264</v>
      </c>
      <c r="AU141" s="303">
        <v>2713.88456599989</v>
      </c>
      <c r="AV141" s="304">
        <v>2371.04643882</v>
      </c>
      <c r="AW141" s="305">
        <v>1.14459359444285</v>
      </c>
      <c r="AX141" s="306">
        <v>342.838127179893</v>
      </c>
      <c r="AY141" s="304">
        <v>2090.99722400059</v>
      </c>
      <c r="AZ141" s="311">
        <v>0.306273462224321</v>
      </c>
      <c r="BA141" s="312">
        <v>0.235417363803029</v>
      </c>
      <c r="BB141" s="312">
        <v>1.30098076572031</v>
      </c>
      <c r="BC141" s="305">
        <v>0.0708560984212923</v>
      </c>
      <c r="BD141" s="315">
        <v>0.211286543363768</v>
      </c>
      <c r="BE141" s="303">
        <v>105.111111111111</v>
      </c>
      <c r="BF141" s="306">
        <v>110.333333333333</v>
      </c>
      <c r="BG141" s="312">
        <v>0.952668680765358</v>
      </c>
      <c r="BH141" s="304">
        <v>-5.22222222222221</v>
      </c>
      <c r="BI141" s="319">
        <v>99.91666667</v>
      </c>
      <c r="BJ141" s="303">
        <v>84.3011261448203</v>
      </c>
      <c r="BK141" s="306">
        <v>91.2840350022054</v>
      </c>
      <c r="BL141" s="312">
        <v>0.923503503573036</v>
      </c>
      <c r="BM141" s="319">
        <v>-6.9829088573851</v>
      </c>
      <c r="BN141" s="311">
        <v>0.0707683083067596</v>
      </c>
      <c r="BO141" s="312">
        <v>0.0697707459332117</v>
      </c>
      <c r="BP141" s="312">
        <v>1.0142977169042</v>
      </c>
      <c r="BQ141" s="312">
        <v>0.000997562373547908</v>
      </c>
      <c r="BR141" s="315">
        <v>0.0549696906615925</v>
      </c>
      <c r="BS141" s="324">
        <v>14.1306189723414</v>
      </c>
      <c r="BT141" s="325">
        <v>14.332654562089</v>
      </c>
      <c r="BU141" s="312">
        <v>0.98590382619825</v>
      </c>
      <c r="BV141" s="312">
        <v>-0.20203558974765</v>
      </c>
      <c r="BW141" s="319">
        <v>18.191843322464</v>
      </c>
      <c r="BX141" s="324">
        <v>4.32783359603167</v>
      </c>
      <c r="BY141" s="325">
        <v>3.37415575330645</v>
      </c>
      <c r="BZ141" s="312">
        <v>1.28264191473398</v>
      </c>
      <c r="CA141" s="312">
        <v>0.953677842725213</v>
      </c>
      <c r="CB141" s="319">
        <v>3.84369169301864</v>
      </c>
      <c r="CE141" s="424"/>
      <c r="CF141" s="425"/>
      <c r="CG141" s="425"/>
      <c r="CH141" s="425"/>
      <c r="CI141" s="423"/>
      <c r="CJ141" s="425"/>
      <c r="CK141" s="426"/>
      <c r="CL141" s="425"/>
      <c r="CM141" s="425"/>
      <c r="CN141" s="423"/>
      <c r="CO141" s="425"/>
      <c r="CP141" s="426"/>
      <c r="CQ141" s="425"/>
      <c r="CR141" s="425"/>
      <c r="CS141" s="423"/>
      <c r="CT141" s="425"/>
      <c r="CU141" s="426"/>
      <c r="CV141" s="423"/>
      <c r="CW141" s="423"/>
      <c r="CX141" s="423"/>
      <c r="CY141" s="423"/>
      <c r="CZ141" s="423"/>
      <c r="DA141" s="425"/>
      <c r="DB141" s="425"/>
      <c r="DC141" s="423"/>
      <c r="DD141" s="424"/>
      <c r="DE141" s="425"/>
      <c r="DF141" s="425"/>
      <c r="DG141" s="425"/>
      <c r="DH141" s="423"/>
      <c r="DI141" s="424"/>
      <c r="DJ141" s="425"/>
      <c r="DK141" s="425"/>
      <c r="DL141" s="425"/>
      <c r="DM141" s="423"/>
      <c r="DN141" s="424"/>
      <c r="DO141" s="425"/>
      <c r="DP141" s="425"/>
      <c r="DQ141" s="425"/>
      <c r="DR141" s="427"/>
      <c r="DS141" s="424"/>
      <c r="DT141" s="425"/>
      <c r="DU141" s="425"/>
      <c r="DV141" s="424"/>
      <c r="DW141" s="423"/>
      <c r="DX141" s="424"/>
      <c r="DY141" s="426"/>
      <c r="DZ141" s="423"/>
      <c r="EA141" s="423"/>
      <c r="EB141" s="423"/>
      <c r="EC141" s="423"/>
      <c r="ED141" s="423"/>
      <c r="EE141" s="425"/>
      <c r="EF141" s="425"/>
      <c r="EG141" s="423"/>
      <c r="EH141" s="424"/>
      <c r="EI141" s="425"/>
      <c r="EJ141" s="424"/>
      <c r="EK141" s="423"/>
      <c r="EL141" s="428"/>
      <c r="EM141" s="423"/>
      <c r="EN141" s="423"/>
      <c r="EO141" s="423"/>
      <c r="EP141" s="423"/>
      <c r="EQ141" s="423"/>
      <c r="ER141" s="429"/>
      <c r="ES141" s="430"/>
      <c r="ET141" s="423"/>
      <c r="EU141" s="423"/>
      <c r="EV141" s="428"/>
      <c r="EW141" s="429"/>
      <c r="EX141" s="430"/>
      <c r="EY141" s="423"/>
      <c r="EZ141" s="428"/>
      <c r="FA141" s="431"/>
      <c r="FB141" s="425"/>
      <c r="FC141" s="423"/>
      <c r="FD141" s="424"/>
      <c r="FE141" s="423"/>
      <c r="FF141" s="426"/>
      <c r="FG141" s="432"/>
      <c r="FH141" s="433"/>
      <c r="FI141" s="433"/>
      <c r="FJ141" s="434"/>
      <c r="FK141" s="434"/>
      <c r="FL141" s="435"/>
      <c r="FM141" s="425"/>
      <c r="FN141" s="425"/>
      <c r="FO141" s="423"/>
      <c r="FP141" s="424"/>
      <c r="FQ141" s="425"/>
      <c r="FR141" s="425"/>
      <c r="FS141" s="425"/>
      <c r="FT141" s="423"/>
      <c r="FU141" s="425"/>
      <c r="FV141" s="426"/>
      <c r="FW141" s="425"/>
      <c r="FX141" s="425"/>
      <c r="FY141" s="423"/>
      <c r="FZ141" s="425"/>
      <c r="GA141" s="426"/>
      <c r="GB141" s="425"/>
      <c r="GC141" s="425"/>
      <c r="GD141" s="423"/>
      <c r="GE141" s="425"/>
      <c r="GF141" s="426"/>
      <c r="GG141" s="423"/>
      <c r="GH141" s="423"/>
      <c r="GI141" s="423"/>
      <c r="GJ141" s="423"/>
      <c r="GK141" s="423"/>
      <c r="GL141" s="425"/>
      <c r="GM141" s="425"/>
      <c r="GN141" s="423"/>
      <c r="GO141" s="424"/>
      <c r="GP141" s="425"/>
      <c r="GQ141" s="425"/>
      <c r="GR141" s="425"/>
      <c r="GS141" s="423"/>
      <c r="GT141" s="424"/>
      <c r="GU141" s="425"/>
      <c r="GV141" s="425"/>
      <c r="GW141" s="425"/>
      <c r="GX141" s="423"/>
      <c r="GY141" s="424"/>
      <c r="GZ141" s="425"/>
      <c r="HA141" s="425"/>
      <c r="HB141" s="425"/>
      <c r="HC141" s="427"/>
      <c r="HD141" s="424"/>
      <c r="HE141" s="425"/>
      <c r="HF141" s="425"/>
      <c r="HG141" s="424"/>
      <c r="HH141" s="423"/>
      <c r="HI141" s="424"/>
      <c r="HJ141" s="426"/>
      <c r="HK141" s="423"/>
      <c r="HL141" s="423"/>
      <c r="HM141" s="423"/>
      <c r="HN141" s="423"/>
      <c r="HO141" s="423"/>
      <c r="HP141" s="425"/>
      <c r="HQ141" s="425"/>
      <c r="HR141" s="423"/>
      <c r="HS141" s="424"/>
      <c r="HT141" s="425"/>
      <c r="HU141" s="424"/>
      <c r="HV141" s="423"/>
      <c r="HW141" s="428"/>
      <c r="HX141" s="423"/>
      <c r="HY141" s="423"/>
      <c r="HZ141" s="423"/>
      <c r="IA141" s="423"/>
      <c r="IB141" s="423"/>
      <c r="IC141" s="429"/>
      <c r="ID141" s="430"/>
      <c r="IE141" s="423"/>
      <c r="IF141" s="423"/>
      <c r="IG141" s="428"/>
      <c r="IH141" s="429"/>
      <c r="II141" s="430"/>
      <c r="IJ141" s="423"/>
      <c r="IK141" s="428"/>
      <c r="IL141" s="431"/>
      <c r="IM141" s="425"/>
      <c r="IN141" s="423"/>
      <c r="IO141" s="424"/>
      <c r="IP141" s="423"/>
      <c r="IQ141" s="426"/>
      <c r="IR141" s="432"/>
      <c r="IS141" s="433"/>
      <c r="IT141" s="433"/>
      <c r="IU141" s="434"/>
      <c r="IV141" s="434"/>
      <c r="IW141" s="435"/>
      <c r="IX141" s="425"/>
      <c r="IY141" s="425"/>
      <c r="IZ141" s="423"/>
      <c r="JA141" s="424"/>
      <c r="JB141" s="425"/>
      <c r="JC141" s="425"/>
      <c r="JD141" s="425"/>
      <c r="JE141" s="423"/>
      <c r="JF141" s="425"/>
      <c r="JG141" s="426"/>
      <c r="JH141" s="425"/>
      <c r="JI141" s="425"/>
      <c r="JJ141" s="423"/>
      <c r="JK141" s="425"/>
      <c r="JL141" s="426"/>
      <c r="JM141" s="425"/>
      <c r="JN141" s="425"/>
      <c r="JO141" s="423"/>
      <c r="JP141" s="425"/>
      <c r="JQ141" s="426"/>
      <c r="JR141" s="423"/>
      <c r="JS141" s="423"/>
      <c r="JT141" s="423"/>
      <c r="JU141" s="423"/>
      <c r="JV141" s="423"/>
      <c r="JW141" s="425"/>
      <c r="JX141" s="425"/>
      <c r="JY141" s="423"/>
      <c r="JZ141" s="424"/>
      <c r="KA141" s="425"/>
      <c r="KB141" s="425"/>
      <c r="KC141" s="425"/>
      <c r="KD141" s="423"/>
      <c r="KE141" s="424"/>
      <c r="KF141" s="425"/>
      <c r="KG141" s="425"/>
      <c r="KH141" s="425"/>
      <c r="KI141" s="423"/>
      <c r="KJ141" s="424"/>
      <c r="KK141" s="425"/>
      <c r="KL141" s="425"/>
      <c r="KM141" s="425"/>
      <c r="KN141" s="427"/>
      <c r="KO141" s="424"/>
      <c r="KP141" s="425"/>
      <c r="KQ141" s="425"/>
      <c r="KR141" s="424"/>
      <c r="KS141" s="423"/>
      <c r="KT141" s="424"/>
      <c r="KU141" s="426"/>
      <c r="KV141" s="423"/>
      <c r="KW141" s="423"/>
      <c r="KX141" s="423"/>
      <c r="KY141" s="423"/>
      <c r="KZ141" s="423"/>
      <c r="LA141" s="425"/>
      <c r="LB141" s="425"/>
      <c r="LC141" s="423"/>
      <c r="LD141" s="424"/>
      <c r="LE141" s="425"/>
      <c r="LF141" s="424"/>
      <c r="LG141" s="423"/>
      <c r="LH141" s="428"/>
      <c r="LI141" s="423"/>
      <c r="LJ141" s="423"/>
      <c r="LK141" s="423"/>
      <c r="LL141" s="423"/>
      <c r="LM141" s="423"/>
      <c r="LN141" s="429"/>
      <c r="LO141" s="430"/>
      <c r="LP141" s="423"/>
      <c r="LQ141" s="423"/>
      <c r="LR141" s="428"/>
      <c r="LS141" s="429"/>
      <c r="LT141" s="430"/>
      <c r="LU141" s="423"/>
      <c r="LV141" s="428"/>
      <c r="LW141" s="431"/>
      <c r="LX141" s="425"/>
      <c r="LY141" s="423"/>
      <c r="LZ141" s="424"/>
      <c r="MA141" s="423"/>
      <c r="MB141" s="426"/>
      <c r="MC141" s="432"/>
      <c r="MD141" s="433"/>
      <c r="ME141" s="433"/>
      <c r="MF141" s="434"/>
      <c r="MG141" s="434"/>
      <c r="MH141" s="435"/>
      <c r="MI141" s="425"/>
      <c r="MJ141" s="425"/>
      <c r="MK141" s="423"/>
      <c r="ML141" s="424"/>
      <c r="MM141" s="425"/>
      <c r="MN141" s="425"/>
      <c r="MO141" s="425"/>
      <c r="MP141" s="423"/>
      <c r="MQ141" s="425"/>
      <c r="MR141" s="426"/>
      <c r="MS141" s="425"/>
      <c r="MT141" s="425"/>
      <c r="MU141" s="423"/>
      <c r="MV141" s="425"/>
      <c r="MW141" s="426"/>
      <c r="MX141" s="425"/>
      <c r="MY141" s="425"/>
      <c r="MZ141" s="423"/>
      <c r="NA141" s="425"/>
      <c r="NB141" s="426"/>
      <c r="NC141" s="423"/>
      <c r="ND141" s="423"/>
      <c r="NE141" s="423"/>
      <c r="NF141" s="423"/>
      <c r="NG141" s="423"/>
      <c r="NH141" s="425"/>
      <c r="NI141" s="425"/>
      <c r="NJ141" s="423"/>
      <c r="NK141" s="424"/>
      <c r="NL141" s="425"/>
      <c r="NM141" s="425"/>
      <c r="NN141" s="425"/>
      <c r="NO141" s="423"/>
      <c r="NP141" s="424"/>
      <c r="NQ141" s="425"/>
      <c r="NR141" s="425"/>
      <c r="NS141" s="425"/>
      <c r="NT141" s="423"/>
      <c r="NU141" s="424"/>
      <c r="NV141" s="425"/>
      <c r="NW141" s="425"/>
      <c r="NX141" s="425"/>
      <c r="NY141" s="427"/>
      <c r="NZ141" s="424"/>
      <c r="OA141" s="425"/>
      <c r="OB141" s="425"/>
      <c r="OC141" s="424"/>
      <c r="OD141" s="423"/>
      <c r="OE141" s="424"/>
      <c r="OF141" s="426"/>
      <c r="OG141" s="423"/>
      <c r="OH141" s="423"/>
      <c r="OI141" s="423"/>
      <c r="OJ141" s="423"/>
      <c r="OK141" s="423"/>
      <c r="OL141" s="425"/>
      <c r="OM141" s="425"/>
      <c r="ON141" s="423"/>
      <c r="OO141" s="424"/>
      <c r="OP141" s="425"/>
      <c r="OQ141" s="424"/>
      <c r="OR141" s="423"/>
      <c r="OS141" s="428"/>
      <c r="OT141" s="423"/>
      <c r="OU141" s="423"/>
      <c r="OV141" s="423"/>
      <c r="OW141" s="423"/>
      <c r="OX141" s="423"/>
      <c r="OY141" s="429"/>
      <c r="OZ141" s="430"/>
      <c r="PA141" s="423"/>
      <c r="PB141" s="423"/>
      <c r="PC141" s="428"/>
      <c r="PD141" s="429"/>
      <c r="PE141" s="430"/>
      <c r="PF141" s="423"/>
      <c r="PG141" s="428"/>
      <c r="PH141" s="431"/>
      <c r="PI141" s="425"/>
      <c r="PJ141" s="423"/>
      <c r="PK141" s="424"/>
      <c r="PL141" s="423"/>
      <c r="PM141" s="426"/>
      <c r="PN141" s="432"/>
      <c r="PO141" s="433"/>
      <c r="PP141" s="433"/>
      <c r="PQ141" s="434"/>
      <c r="PR141" s="434"/>
      <c r="PS141" s="435"/>
      <c r="PT141" s="425"/>
      <c r="PU141" s="425"/>
      <c r="PV141" s="423"/>
      <c r="PW141" s="424"/>
      <c r="PX141" s="425"/>
      <c r="PY141" s="425"/>
      <c r="PZ141" s="425"/>
      <c r="QA141" s="423"/>
      <c r="QB141" s="425"/>
      <c r="QC141" s="426"/>
      <c r="QD141" s="425"/>
      <c r="QE141" s="425"/>
      <c r="QF141" s="423"/>
      <c r="QG141" s="425"/>
      <c r="QH141" s="426"/>
      <c r="QI141" s="425"/>
      <c r="QJ141" s="425"/>
      <c r="QK141" s="423"/>
      <c r="QL141" s="425"/>
      <c r="QM141" s="426"/>
      <c r="QN141" s="423"/>
      <c r="QO141" s="423"/>
      <c r="QP141" s="423"/>
      <c r="QQ141" s="423"/>
      <c r="QR141" s="423"/>
      <c r="QS141" s="425"/>
      <c r="QT141" s="425"/>
      <c r="QU141" s="423"/>
      <c r="QV141" s="424"/>
      <c r="QW141" s="425"/>
      <c r="QX141" s="425"/>
      <c r="QY141" s="425"/>
      <c r="QZ141" s="423"/>
      <c r="RA141" s="424"/>
      <c r="RB141" s="425"/>
      <c r="RC141" s="425"/>
      <c r="RD141" s="425"/>
      <c r="RE141" s="423"/>
      <c r="RF141" s="424"/>
      <c r="RG141" s="425"/>
      <c r="RH141" s="425"/>
      <c r="RI141" s="425"/>
      <c r="RJ141" s="427"/>
      <c r="RK141" s="424"/>
      <c r="RL141" s="425"/>
      <c r="RM141" s="425"/>
      <c r="RN141" s="424"/>
      <c r="RO141" s="423"/>
      <c r="RP141" s="424"/>
      <c r="RQ141" s="426"/>
      <c r="RR141" s="423"/>
      <c r="RS141" s="423"/>
      <c r="RT141" s="423"/>
      <c r="RU141" s="423"/>
      <c r="RV141" s="423"/>
      <c r="RW141" s="425"/>
      <c r="RX141" s="425"/>
      <c r="RY141" s="423"/>
      <c r="RZ141" s="424"/>
      <c r="SA141" s="425"/>
      <c r="SB141" s="424"/>
      <c r="SC141" s="423"/>
      <c r="SD141" s="428"/>
      <c r="SE141" s="423"/>
      <c r="SF141" s="423"/>
      <c r="SG141" s="423"/>
      <c r="SH141" s="423"/>
      <c r="SI141" s="423"/>
      <c r="SJ141" s="429"/>
      <c r="SK141" s="430"/>
      <c r="SL141" s="423"/>
      <c r="SM141" s="423"/>
      <c r="SN141" s="428"/>
      <c r="SO141" s="429"/>
      <c r="SP141" s="430"/>
      <c r="SQ141" s="423"/>
      <c r="SR141" s="428"/>
      <c r="SS141" s="431"/>
      <c r="ST141" s="425"/>
      <c r="SU141" s="423"/>
      <c r="SV141" s="424"/>
      <c r="SW141" s="423"/>
      <c r="SX141" s="426"/>
      <c r="SY141" s="432"/>
      <c r="SZ141" s="433"/>
      <c r="TA141" s="433"/>
      <c r="TB141" s="434"/>
      <c r="TC141" s="434"/>
      <c r="TD141" s="435"/>
      <c r="TE141" s="425"/>
      <c r="TF141" s="425"/>
      <c r="TG141" s="423"/>
      <c r="TH141" s="424"/>
      <c r="TI141" s="425"/>
      <c r="TJ141" s="425"/>
      <c r="TK141" s="425"/>
      <c r="TL141" s="423"/>
      <c r="TM141" s="425"/>
      <c r="TN141" s="426"/>
      <c r="TO141" s="425"/>
      <c r="TP141" s="425"/>
      <c r="TQ141" s="423"/>
      <c r="TR141" s="425"/>
      <c r="TS141" s="426"/>
      <c r="TT141" s="425"/>
      <c r="TU141" s="425"/>
      <c r="TV141" s="423"/>
      <c r="TW141" s="425"/>
      <c r="TX141" s="426"/>
      <c r="TY141" s="423"/>
      <c r="TZ141" s="423"/>
      <c r="UA141" s="423"/>
      <c r="UB141" s="423"/>
      <c r="UC141" s="423"/>
      <c r="UD141" s="425"/>
      <c r="UE141" s="425"/>
      <c r="UF141" s="423"/>
      <c r="UG141" s="424"/>
      <c r="UH141" s="425"/>
      <c r="UI141" s="425"/>
      <c r="UJ141" s="425"/>
      <c r="UK141" s="423"/>
      <c r="UL141" s="424"/>
      <c r="UM141" s="425"/>
      <c r="UN141" s="425"/>
      <c r="UO141" s="425"/>
      <c r="UP141" s="423"/>
      <c r="UQ141" s="424"/>
      <c r="UR141" s="425"/>
      <c r="US141" s="425"/>
      <c r="UT141" s="425"/>
      <c r="UU141" s="427"/>
      <c r="UV141" s="424"/>
      <c r="UW141" s="425"/>
      <c r="UX141" s="425"/>
      <c r="UY141" s="424"/>
      <c r="UZ141" s="423"/>
      <c r="VA141" s="424"/>
      <c r="VB141" s="426"/>
      <c r="VC141" s="423"/>
      <c r="VD141" s="423"/>
      <c r="VE141" s="423"/>
      <c r="VF141" s="423"/>
      <c r="VG141" s="423"/>
      <c r="VH141" s="425"/>
      <c r="VI141" s="425"/>
      <c r="VJ141" s="423"/>
      <c r="VK141" s="424"/>
      <c r="VL141" s="425"/>
      <c r="VM141" s="424"/>
      <c r="VN141" s="423"/>
      <c r="VO141" s="428"/>
      <c r="VP141" s="423"/>
      <c r="VQ141" s="423"/>
      <c r="VR141" s="423"/>
      <c r="VS141" s="423"/>
      <c r="VT141" s="423"/>
      <c r="VU141" s="429"/>
      <c r="VV141" s="430"/>
      <c r="VW141" s="423"/>
      <c r="VX141" s="423"/>
      <c r="VY141" s="428"/>
      <c r="VZ141" s="429"/>
      <c r="WA141" s="430"/>
      <c r="WB141" s="423"/>
      <c r="WC141" s="428"/>
      <c r="WD141" s="431"/>
      <c r="WE141" s="425"/>
      <c r="WF141" s="423"/>
      <c r="WG141" s="424"/>
      <c r="WH141" s="423"/>
      <c r="WI141" s="426"/>
      <c r="WJ141" s="432"/>
      <c r="WK141" s="433"/>
      <c r="WL141" s="433"/>
      <c r="WM141" s="434"/>
      <c r="WN141" s="434"/>
      <c r="WO141" s="435"/>
      <c r="WP141" s="425"/>
      <c r="WQ141" s="425"/>
      <c r="WR141" s="423"/>
      <c r="WS141" s="424"/>
      <c r="WT141" s="425"/>
      <c r="WU141" s="425"/>
      <c r="WV141" s="425"/>
      <c r="WW141" s="423"/>
      <c r="WX141" s="425"/>
      <c r="WY141" s="426"/>
      <c r="WZ141" s="425"/>
      <c r="XA141" s="425"/>
      <c r="XB141" s="423"/>
      <c r="XC141" s="425"/>
      <c r="XD141" s="426"/>
      <c r="XE141" s="425"/>
      <c r="XF141" s="425"/>
      <c r="XG141" s="423"/>
      <c r="XH141" s="425"/>
      <c r="XI141" s="426"/>
      <c r="XJ141" s="423"/>
      <c r="XK141" s="423"/>
      <c r="XL141" s="423"/>
      <c r="XM141" s="423"/>
      <c r="XN141" s="423"/>
      <c r="XO141" s="425"/>
      <c r="XP141" s="425"/>
      <c r="XQ141" s="423"/>
      <c r="XR141" s="424"/>
      <c r="XS141" s="425"/>
      <c r="XT141" s="425"/>
      <c r="XU141" s="425"/>
      <c r="XV141" s="423"/>
      <c r="XW141" s="424"/>
      <c r="XX141" s="425"/>
      <c r="XY141" s="425"/>
      <c r="XZ141" s="425"/>
      <c r="YA141" s="423"/>
      <c r="YB141" s="424"/>
      <c r="YC141" s="425"/>
      <c r="YD141" s="425"/>
      <c r="YE141" s="425"/>
      <c r="YF141" s="427"/>
      <c r="YG141" s="424"/>
      <c r="YH141" s="425"/>
      <c r="YI141" s="425"/>
      <c r="YJ141" s="424"/>
      <c r="YK141" s="423"/>
      <c r="YL141" s="424"/>
      <c r="YM141" s="426"/>
      <c r="YN141" s="423"/>
      <c r="YO141" s="423"/>
      <c r="YP141" s="423"/>
      <c r="YQ141" s="423"/>
      <c r="YR141" s="423"/>
      <c r="YS141" s="425"/>
      <c r="YT141" s="425"/>
      <c r="YU141" s="423"/>
      <c r="YV141" s="424"/>
      <c r="YW141" s="425"/>
      <c r="YX141" s="424"/>
      <c r="YY141" s="423"/>
      <c r="YZ141" s="428"/>
      <c r="ZA141" s="423"/>
      <c r="ZB141" s="423"/>
      <c r="ZC141" s="423"/>
      <c r="ZD141" s="423"/>
      <c r="ZE141" s="423"/>
      <c r="ZF141" s="429"/>
      <c r="ZG141" s="430"/>
      <c r="ZH141" s="423"/>
      <c r="ZI141" s="423"/>
      <c r="ZJ141" s="428"/>
      <c r="ZK141" s="429"/>
      <c r="ZL141" s="430"/>
      <c r="ZM141" s="423"/>
      <c r="ZN141" s="428"/>
      <c r="ZO141" s="431"/>
      <c r="ZP141" s="425"/>
      <c r="ZQ141" s="423"/>
      <c r="ZR141" s="424"/>
      <c r="ZS141" s="423"/>
      <c r="ZT141" s="426"/>
      <c r="ZU141" s="432"/>
      <c r="ZV141" s="433"/>
      <c r="ZW141" s="433"/>
      <c r="ZX141" s="434"/>
      <c r="ZY141" s="434"/>
      <c r="ZZ141" s="435"/>
      <c r="AAA141" s="425"/>
      <c r="AAB141" s="425"/>
      <c r="AAC141" s="423"/>
      <c r="AAD141" s="424"/>
      <c r="AAE141" s="425"/>
      <c r="AAF141" s="425"/>
      <c r="AAG141" s="425"/>
      <c r="AAH141" s="423"/>
      <c r="AAI141" s="425"/>
      <c r="AAJ141" s="426"/>
      <c r="AAK141" s="425"/>
      <c r="AAL141" s="425"/>
      <c r="AAM141" s="423"/>
      <c r="AAN141" s="425"/>
      <c r="AAO141" s="426"/>
      <c r="AAP141" s="425"/>
      <c r="AAQ141" s="425"/>
      <c r="AAR141" s="423"/>
      <c r="AAS141" s="425"/>
      <c r="AAT141" s="426"/>
      <c r="AAU141" s="423"/>
      <c r="AAV141" s="423"/>
      <c r="AAW141" s="423"/>
      <c r="AAX141" s="423"/>
      <c r="AAY141" s="423"/>
      <c r="AAZ141" s="425"/>
      <c r="ABA141" s="425"/>
      <c r="ABB141" s="423"/>
      <c r="ABC141" s="424"/>
      <c r="ABD141" s="425"/>
      <c r="ABE141" s="425"/>
      <c r="ABF141" s="425"/>
      <c r="ABG141" s="423"/>
      <c r="ABH141" s="424"/>
      <c r="ABI141" s="425"/>
      <c r="ABJ141" s="425"/>
      <c r="ABK141" s="425"/>
      <c r="ABL141" s="423"/>
      <c r="ABM141" s="424"/>
      <c r="ABN141" s="425"/>
      <c r="ABO141" s="425"/>
      <c r="ABP141" s="425"/>
      <c r="ABQ141" s="427"/>
      <c r="ABR141" s="424"/>
      <c r="ABS141" s="425"/>
      <c r="ABT141" s="425"/>
      <c r="ABU141" s="424"/>
      <c r="ABV141" s="423"/>
      <c r="ABW141" s="424"/>
      <c r="ABX141" s="426"/>
      <c r="ABY141" s="423"/>
      <c r="ABZ141" s="423"/>
      <c r="ACA141" s="423"/>
      <c r="ACB141" s="423"/>
      <c r="ACC141" s="423"/>
      <c r="ACD141" s="425"/>
      <c r="ACE141" s="425"/>
      <c r="ACF141" s="423"/>
      <c r="ACG141" s="424"/>
      <c r="ACH141" s="425"/>
      <c r="ACI141" s="424"/>
      <c r="ACJ141" s="423"/>
      <c r="ACK141" s="428"/>
      <c r="ACL141" s="423"/>
      <c r="ACM141" s="423"/>
      <c r="ACN141" s="423"/>
      <c r="ACO141" s="423"/>
      <c r="ACP141" s="423"/>
      <c r="ACQ141" s="429"/>
      <c r="ACR141" s="430"/>
      <c r="ACS141" s="423"/>
      <c r="ACT141" s="423"/>
      <c r="ACU141" s="428"/>
      <c r="ACV141" s="429"/>
      <c r="ACW141" s="430"/>
      <c r="ACX141" s="423"/>
      <c r="ACY141" s="428"/>
      <c r="ACZ141" s="431"/>
      <c r="ADA141" s="425"/>
      <c r="ADB141" s="423"/>
      <c r="ADC141" s="424"/>
      <c r="ADD141" s="423"/>
      <c r="ADE141" s="426"/>
      <c r="ADF141" s="432"/>
      <c r="ADG141" s="433"/>
      <c r="ADH141" s="433"/>
      <c r="ADI141" s="434"/>
      <c r="ADJ141" s="434"/>
      <c r="ADK141" s="435"/>
      <c r="ADL141" s="425"/>
      <c r="ADM141" s="425"/>
      <c r="ADN141" s="423"/>
      <c r="ADO141" s="424"/>
      <c r="ADP141" s="425"/>
      <c r="ADQ141" s="425"/>
      <c r="ADR141" s="425"/>
      <c r="ADS141" s="423"/>
      <c r="ADT141" s="425"/>
      <c r="ADU141" s="426"/>
      <c r="ADV141" s="425"/>
      <c r="ADW141" s="425"/>
      <c r="ADX141" s="423"/>
      <c r="ADY141" s="425"/>
      <c r="ADZ141" s="426"/>
      <c r="AEA141" s="425"/>
      <c r="AEB141" s="425"/>
      <c r="AEC141" s="423"/>
      <c r="AED141" s="425"/>
      <c r="AEE141" s="426"/>
      <c r="AEF141" s="423"/>
      <c r="AEG141" s="423"/>
      <c r="AEH141" s="423"/>
      <c r="AEI141" s="423"/>
      <c r="AEJ141" s="423"/>
      <c r="AEK141" s="425"/>
      <c r="AEL141" s="425"/>
      <c r="AEM141" s="423"/>
      <c r="AEN141" s="424"/>
      <c r="AEO141" s="425"/>
      <c r="AEP141" s="425"/>
      <c r="AEQ141" s="425"/>
      <c r="AER141" s="423"/>
      <c r="AES141" s="424"/>
      <c r="AET141" s="425"/>
      <c r="AEU141" s="425"/>
      <c r="AEV141" s="425"/>
      <c r="AEW141" s="423"/>
      <c r="AEX141" s="424"/>
      <c r="AEY141" s="425"/>
      <c r="AEZ141" s="425"/>
      <c r="AFA141" s="425"/>
      <c r="AFB141" s="427"/>
      <c r="AFC141" s="424"/>
      <c r="AFD141" s="425"/>
      <c r="AFE141" s="425"/>
      <c r="AFF141" s="424"/>
      <c r="AFG141" s="423"/>
      <c r="AFH141" s="424"/>
      <c r="AFI141" s="426"/>
      <c r="AFJ141" s="423"/>
      <c r="AFK141" s="423"/>
      <c r="AFL141" s="423"/>
      <c r="AFM141" s="423"/>
      <c r="AFN141" s="423"/>
      <c r="AFO141" s="425"/>
      <c r="AFP141" s="425"/>
      <c r="AFQ141" s="423"/>
      <c r="AFR141" s="424"/>
      <c r="AFS141" s="425"/>
      <c r="AFT141" s="424"/>
      <c r="AFU141" s="423"/>
      <c r="AFV141" s="428"/>
      <c r="AFW141" s="423"/>
      <c r="AFX141" s="423"/>
      <c r="AFY141" s="423"/>
      <c r="AFZ141" s="423"/>
      <c r="AGA141" s="423"/>
      <c r="AGB141" s="429"/>
      <c r="AGC141" s="430"/>
      <c r="AGD141" s="423"/>
      <c r="AGE141" s="423"/>
      <c r="AGF141" s="428"/>
      <c r="AGG141" s="429"/>
      <c r="AGH141" s="430"/>
      <c r="AGI141" s="423"/>
      <c r="AGJ141" s="428"/>
      <c r="AGK141" s="431"/>
      <c r="AGL141" s="425"/>
      <c r="AGM141" s="423"/>
      <c r="AGN141" s="424"/>
      <c r="AGO141" s="423"/>
      <c r="AGP141" s="426"/>
      <c r="AGQ141" s="432"/>
      <c r="AGR141" s="433"/>
      <c r="AGS141" s="433"/>
      <c r="AGT141" s="434"/>
      <c r="AGU141" s="434"/>
      <c r="AGV141" s="435"/>
      <c r="AGW141" s="425"/>
      <c r="AGX141" s="425"/>
      <c r="AGY141" s="423"/>
      <c r="AGZ141" s="424"/>
      <c r="AHA141" s="425"/>
      <c r="AHB141" s="425"/>
      <c r="AHC141" s="425"/>
      <c r="AHD141" s="423"/>
      <c r="AHE141" s="425"/>
      <c r="AHF141" s="426"/>
      <c r="AHG141" s="425"/>
      <c r="AHH141" s="425"/>
      <c r="AHI141" s="423"/>
      <c r="AHJ141" s="425"/>
      <c r="AHK141" s="426"/>
      <c r="AHL141" s="425"/>
      <c r="AHM141" s="425"/>
      <c r="AHN141" s="423"/>
      <c r="AHO141" s="425"/>
      <c r="AHP141" s="426"/>
      <c r="AHQ141" s="423"/>
      <c r="AHR141" s="423"/>
      <c r="AHS141" s="423"/>
      <c r="AHT141" s="423"/>
      <c r="AHU141" s="423"/>
      <c r="AHV141" s="425"/>
      <c r="AHW141" s="425"/>
      <c r="AHX141" s="423"/>
      <c r="AHY141" s="424"/>
      <c r="AHZ141" s="425"/>
      <c r="AIA141" s="425"/>
      <c r="AIB141" s="425"/>
      <c r="AIC141" s="423"/>
      <c r="AID141" s="424"/>
      <c r="AIE141" s="425"/>
      <c r="AIF141" s="425"/>
      <c r="AIG141" s="425"/>
      <c r="AIH141" s="423"/>
      <c r="AII141" s="424"/>
      <c r="AIJ141" s="425"/>
      <c r="AIK141" s="425"/>
      <c r="AIL141" s="425"/>
      <c r="AIM141" s="427"/>
      <c r="AIN141" s="424"/>
      <c r="AIO141" s="425"/>
      <c r="AIP141" s="425"/>
      <c r="AIQ141" s="424"/>
      <c r="AIR141" s="423"/>
      <c r="AIS141" s="424"/>
      <c r="AIT141" s="426"/>
      <c r="AIU141" s="423"/>
      <c r="AIV141" s="423"/>
      <c r="AIW141" s="423"/>
      <c r="AIX141" s="423"/>
      <c r="AIY141" s="423"/>
      <c r="AIZ141" s="425"/>
      <c r="AJA141" s="425"/>
      <c r="AJB141" s="423"/>
      <c r="AJC141" s="424"/>
      <c r="AJD141" s="425"/>
      <c r="AJE141" s="424"/>
      <c r="AJF141" s="423"/>
      <c r="AJG141" s="428"/>
      <c r="AJH141" s="423"/>
      <c r="AJI141" s="423"/>
      <c r="AJJ141" s="423"/>
      <c r="AJK141" s="423"/>
      <c r="AJL141" s="423"/>
      <c r="AJM141" s="429"/>
      <c r="AJN141" s="430"/>
      <c r="AJO141" s="423"/>
      <c r="AJP141" s="423"/>
      <c r="AJQ141" s="428"/>
      <c r="AJR141" s="429"/>
      <c r="AJS141" s="430"/>
      <c r="AJT141" s="423"/>
      <c r="AJU141" s="428"/>
      <c r="AJV141" s="431"/>
      <c r="AJW141" s="425"/>
      <c r="AJX141" s="423"/>
      <c r="AJY141" s="424"/>
      <c r="AJZ141" s="423"/>
      <c r="AKA141" s="426"/>
      <c r="AKB141" s="432"/>
      <c r="AKC141" s="433"/>
      <c r="AKD141" s="433"/>
      <c r="AKE141" s="434"/>
      <c r="AKF141" s="434"/>
      <c r="AKG141" s="435"/>
      <c r="AKH141" s="425"/>
      <c r="AKI141" s="425"/>
      <c r="AKJ141" s="423"/>
      <c r="AKK141" s="424"/>
      <c r="AKL141" s="425"/>
      <c r="AKM141" s="425"/>
      <c r="AKN141" s="425"/>
      <c r="AKO141" s="423"/>
      <c r="AKP141" s="425"/>
      <c r="AKQ141" s="426"/>
      <c r="AKR141" s="425"/>
      <c r="AKS141" s="425"/>
      <c r="AKT141" s="423"/>
      <c r="AKU141" s="425"/>
      <c r="AKV141" s="426"/>
      <c r="AKW141" s="425"/>
      <c r="AKX141" s="425"/>
      <c r="AKY141" s="423"/>
      <c r="AKZ141" s="425"/>
      <c r="ALA141" s="426"/>
      <c r="ALB141" s="423"/>
      <c r="ALC141" s="423"/>
      <c r="ALD141" s="423"/>
      <c r="ALE141" s="423"/>
      <c r="ALF141" s="423"/>
      <c r="ALG141" s="425"/>
      <c r="ALH141" s="425"/>
      <c r="ALI141" s="423"/>
      <c r="ALJ141" s="424"/>
      <c r="ALK141" s="425"/>
      <c r="ALL141" s="425"/>
      <c r="ALM141" s="425"/>
      <c r="ALN141" s="423"/>
      <c r="ALO141" s="424"/>
      <c r="ALP141" s="425"/>
      <c r="ALQ141" s="425"/>
      <c r="ALR141" s="425"/>
      <c r="ALS141" s="423"/>
      <c r="ALT141" s="424"/>
      <c r="ALU141" s="425"/>
      <c r="ALV141" s="425"/>
      <c r="ALW141" s="425"/>
      <c r="ALX141" s="427"/>
      <c r="ALY141" s="424"/>
      <c r="ALZ141" s="425"/>
      <c r="AMA141" s="425"/>
      <c r="AMB141" s="424"/>
      <c r="AMC141" s="423"/>
      <c r="AMD141" s="424"/>
      <c r="AME141" s="426"/>
      <c r="AMF141" s="423"/>
      <c r="AMG141" s="423"/>
      <c r="AMH141" s="423"/>
      <c r="AMI141" s="423"/>
      <c r="AMJ141" s="423"/>
      <c r="AMK141" s="425"/>
      <c r="AML141" s="425"/>
      <c r="AMM141" s="423"/>
      <c r="AMN141" s="424"/>
      <c r="AMO141" s="425"/>
      <c r="AMP141" s="424"/>
      <c r="AMQ141" s="423"/>
      <c r="AMR141" s="428"/>
      <c r="AMS141" s="423"/>
      <c r="AMT141" s="423"/>
      <c r="AMU141" s="423"/>
      <c r="AMV141" s="423"/>
      <c r="AMW141" s="423"/>
      <c r="AMX141" s="429"/>
      <c r="AMY141" s="430"/>
      <c r="AMZ141" s="423"/>
      <c r="ANA141" s="423"/>
      <c r="ANB141" s="428"/>
      <c r="ANC141" s="429"/>
      <c r="AND141" s="430"/>
      <c r="ANE141" s="423"/>
      <c r="ANF141" s="428"/>
      <c r="ANG141" s="431"/>
      <c r="ANH141" s="425"/>
      <c r="ANI141" s="423"/>
      <c r="ANJ141" s="424"/>
      <c r="ANK141" s="423"/>
      <c r="ANL141" s="426"/>
      <c r="ANM141" s="432"/>
      <c r="ANN141" s="433"/>
      <c r="ANO141" s="433"/>
      <c r="ANP141" s="434"/>
      <c r="ANQ141" s="434"/>
      <c r="ANR141" s="435"/>
      <c r="ANS141" s="425"/>
      <c r="ANT141" s="425"/>
      <c r="ANU141" s="423"/>
      <c r="ANV141" s="424"/>
      <c r="ANW141" s="425"/>
      <c r="ANX141" s="425"/>
      <c r="ANY141" s="425"/>
      <c r="ANZ141" s="423"/>
      <c r="AOA141" s="425"/>
      <c r="AOB141" s="426"/>
      <c r="AOC141" s="425"/>
      <c r="AOD141" s="425"/>
      <c r="AOE141" s="423"/>
      <c r="AOF141" s="425"/>
      <c r="AOG141" s="426"/>
      <c r="AOH141" s="425"/>
      <c r="AOI141" s="425"/>
      <c r="AOJ141" s="423"/>
      <c r="AOK141" s="425"/>
      <c r="AOL141" s="426"/>
      <c r="AOM141" s="423"/>
      <c r="AON141" s="423"/>
      <c r="AOO141" s="423"/>
      <c r="AOP141" s="423"/>
      <c r="AOQ141" s="423"/>
      <c r="AOR141" s="425"/>
      <c r="AOS141" s="425"/>
      <c r="AOT141" s="423"/>
      <c r="AOU141" s="424"/>
      <c r="AOV141" s="425"/>
      <c r="AOW141" s="425"/>
      <c r="AOX141" s="425"/>
      <c r="AOY141" s="423"/>
      <c r="AOZ141" s="424"/>
      <c r="APA141" s="425"/>
      <c r="APB141" s="425"/>
      <c r="APC141" s="425"/>
      <c r="APD141" s="423"/>
      <c r="APE141" s="424"/>
      <c r="APF141" s="425"/>
      <c r="APG141" s="425"/>
      <c r="APH141" s="425"/>
      <c r="API141" s="427"/>
      <c r="APJ141" s="424"/>
      <c r="APK141" s="425"/>
      <c r="APL141" s="425"/>
      <c r="APM141" s="424"/>
      <c r="APN141" s="423"/>
      <c r="APO141" s="424"/>
      <c r="APP141" s="426"/>
      <c r="APQ141" s="423"/>
      <c r="APR141" s="423"/>
      <c r="APS141" s="423"/>
      <c r="APT141" s="423"/>
      <c r="APU141" s="423"/>
      <c r="APV141" s="425"/>
      <c r="APW141" s="425"/>
      <c r="APX141" s="423"/>
      <c r="APY141" s="424"/>
      <c r="APZ141" s="425"/>
      <c r="AQA141" s="424"/>
      <c r="AQB141" s="423"/>
      <c r="AQC141" s="428"/>
      <c r="AQD141" s="423"/>
      <c r="AQE141" s="423"/>
      <c r="AQF141" s="423"/>
      <c r="AQG141" s="423"/>
      <c r="AQH141" s="423"/>
      <c r="AQI141" s="429"/>
      <c r="AQJ141" s="430"/>
      <c r="AQK141" s="423"/>
      <c r="AQL141" s="423"/>
      <c r="AQM141" s="428"/>
      <c r="AQN141" s="429"/>
      <c r="AQO141" s="430"/>
      <c r="AQP141" s="423"/>
      <c r="AQQ141" s="428"/>
      <c r="AQR141" s="431"/>
      <c r="AQS141" s="425"/>
      <c r="AQT141" s="423"/>
      <c r="AQU141" s="424"/>
      <c r="AQV141" s="423"/>
      <c r="AQW141" s="426"/>
      <c r="AQX141" s="432"/>
      <c r="AQY141" s="433"/>
      <c r="AQZ141" s="433"/>
      <c r="ARA141" s="434"/>
      <c r="ARB141" s="434"/>
      <c r="ARC141" s="435"/>
      <c r="ARD141" s="425"/>
      <c r="ARE141" s="425"/>
      <c r="ARF141" s="423"/>
      <c r="ARG141" s="424"/>
      <c r="ARH141" s="425"/>
      <c r="ARI141" s="425"/>
      <c r="ARJ141" s="425"/>
      <c r="ARK141" s="423"/>
      <c r="ARL141" s="425"/>
      <c r="ARM141" s="426"/>
      <c r="ARN141" s="425"/>
      <c r="ARO141" s="425"/>
      <c r="ARP141" s="423"/>
      <c r="ARQ141" s="425"/>
      <c r="ARR141" s="426"/>
      <c r="ARS141" s="425"/>
      <c r="ART141" s="425"/>
      <c r="ARU141" s="423"/>
      <c r="ARV141" s="425"/>
      <c r="ARW141" s="426"/>
      <c r="ARX141" s="423"/>
      <c r="ARY141" s="423"/>
      <c r="ARZ141" s="423"/>
      <c r="ASA141" s="423"/>
      <c r="ASB141" s="423"/>
      <c r="ASC141" s="425"/>
      <c r="ASD141" s="425"/>
      <c r="ASE141" s="423"/>
      <c r="ASF141" s="424"/>
      <c r="ASG141" s="425"/>
      <c r="ASH141" s="425"/>
      <c r="ASI141" s="425"/>
      <c r="ASJ141" s="423"/>
      <c r="ASK141" s="424"/>
      <c r="ASL141" s="425"/>
      <c r="ASM141" s="425"/>
      <c r="ASN141" s="425"/>
      <c r="ASO141" s="423"/>
      <c r="ASP141" s="424"/>
      <c r="ASQ141" s="425"/>
      <c r="ASR141" s="425"/>
      <c r="ASS141" s="425"/>
      <c r="AST141" s="427"/>
      <c r="ASU141" s="424"/>
      <c r="ASV141" s="425"/>
      <c r="ASW141" s="425"/>
      <c r="ASX141" s="424"/>
      <c r="ASY141" s="423"/>
      <c r="ASZ141" s="424"/>
      <c r="ATA141" s="426"/>
      <c r="ATB141" s="423"/>
      <c r="ATC141" s="423"/>
      <c r="ATD141" s="423"/>
      <c r="ATE141" s="423"/>
      <c r="ATF141" s="423"/>
      <c r="ATG141" s="425"/>
      <c r="ATH141" s="425"/>
      <c r="ATI141" s="423"/>
      <c r="ATJ141" s="424"/>
      <c r="ATK141" s="425"/>
      <c r="ATL141" s="424"/>
      <c r="ATM141" s="423"/>
      <c r="ATN141" s="428"/>
      <c r="ATO141" s="423"/>
      <c r="ATP141" s="423"/>
      <c r="ATQ141" s="423"/>
      <c r="ATR141" s="423"/>
      <c r="ATS141" s="423"/>
      <c r="ATT141" s="429"/>
      <c r="ATU141" s="430"/>
      <c r="ATV141" s="423"/>
      <c r="ATW141" s="423"/>
      <c r="ATX141" s="428"/>
      <c r="ATY141" s="429"/>
      <c r="ATZ141" s="430"/>
      <c r="AUA141" s="423"/>
      <c r="AUB141" s="428"/>
      <c r="AUC141" s="431"/>
      <c r="AUD141" s="425"/>
      <c r="AUE141" s="423"/>
      <c r="AUF141" s="424"/>
      <c r="AUG141" s="423"/>
      <c r="AUH141" s="426"/>
      <c r="AUI141" s="432"/>
      <c r="AUJ141" s="433"/>
      <c r="AUK141" s="433"/>
      <c r="AUL141" s="434"/>
      <c r="AUM141" s="434"/>
      <c r="AUN141" s="435"/>
      <c r="AUO141" s="425"/>
      <c r="AUP141" s="425"/>
      <c r="AUQ141" s="423"/>
      <c r="AUR141" s="424"/>
      <c r="AUS141" s="425"/>
      <c r="AUT141" s="425"/>
      <c r="AUU141" s="425"/>
      <c r="AUV141" s="423"/>
      <c r="AUW141" s="425"/>
      <c r="AUX141" s="426"/>
      <c r="AUY141" s="425"/>
      <c r="AUZ141" s="425"/>
      <c r="AVA141" s="423"/>
      <c r="AVB141" s="425"/>
      <c r="AVC141" s="426"/>
      <c r="AVD141" s="425"/>
      <c r="AVE141" s="425"/>
      <c r="AVF141" s="423"/>
      <c r="AVG141" s="425"/>
      <c r="AVH141" s="426"/>
      <c r="AVI141" s="423"/>
      <c r="AVJ141" s="423"/>
      <c r="AVK141" s="423"/>
      <c r="AVL141" s="423"/>
      <c r="AVM141" s="423"/>
      <c r="AVN141" s="425"/>
      <c r="AVO141" s="425"/>
      <c r="AVP141" s="423"/>
      <c r="AVQ141" s="424"/>
      <c r="AVR141" s="425"/>
      <c r="AVS141" s="425"/>
      <c r="AVT141" s="425"/>
      <c r="AVU141" s="423"/>
      <c r="AVV141" s="424"/>
      <c r="AVW141" s="425"/>
      <c r="AVX141" s="425"/>
      <c r="AVY141" s="425"/>
      <c r="AVZ141" s="423"/>
      <c r="AWA141" s="424"/>
      <c r="AWB141" s="425"/>
      <c r="AWC141" s="425"/>
      <c r="AWD141" s="425"/>
      <c r="AWE141" s="427"/>
      <c r="AWF141" s="424"/>
      <c r="AWG141" s="425"/>
      <c r="AWH141" s="425"/>
      <c r="AWI141" s="424"/>
      <c r="AWJ141" s="423"/>
      <c r="AWK141" s="424"/>
      <c r="AWL141" s="426"/>
      <c r="AWM141" s="423"/>
      <c r="AWN141" s="423"/>
      <c r="AWO141" s="423"/>
      <c r="AWP141" s="423"/>
      <c r="AWQ141" s="423"/>
      <c r="AWR141" s="425"/>
      <c r="AWS141" s="425"/>
      <c r="AWT141" s="423"/>
      <c r="AWU141" s="424"/>
      <c r="AWV141" s="425"/>
      <c r="AWW141" s="424"/>
      <c r="AWX141" s="423"/>
      <c r="AWY141" s="428"/>
      <c r="AWZ141" s="423"/>
      <c r="AXA141" s="423"/>
      <c r="AXB141" s="423"/>
      <c r="AXC141" s="423"/>
      <c r="AXD141" s="423"/>
      <c r="AXE141" s="429"/>
      <c r="AXF141" s="430"/>
      <c r="AXG141" s="423"/>
      <c r="AXH141" s="423"/>
      <c r="AXI141" s="428"/>
      <c r="AXJ141" s="429"/>
      <c r="AXK141" s="430"/>
      <c r="AXL141" s="423"/>
      <c r="AXM141" s="428"/>
      <c r="AXN141" s="431"/>
      <c r="AXO141" s="425"/>
      <c r="AXP141" s="423"/>
      <c r="AXQ141" s="424"/>
      <c r="AXR141" s="423"/>
      <c r="AXS141" s="426"/>
      <c r="AXT141" s="432"/>
      <c r="AXU141" s="433"/>
      <c r="AXV141" s="433"/>
      <c r="AXW141" s="434"/>
      <c r="AXX141" s="434"/>
      <c r="AXY141" s="435"/>
      <c r="AXZ141" s="425"/>
      <c r="AYA141" s="425"/>
      <c r="AYB141" s="423"/>
      <c r="AYC141" s="424"/>
      <c r="AYD141" s="425"/>
      <c r="AYE141" s="425"/>
      <c r="AYF141" s="425"/>
      <c r="AYG141" s="423"/>
      <c r="AYH141" s="425"/>
      <c r="AYI141" s="426"/>
      <c r="AYJ141" s="425"/>
      <c r="AYK141" s="425"/>
      <c r="AYL141" s="423"/>
      <c r="AYM141" s="425"/>
      <c r="AYN141" s="426"/>
      <c r="AYO141" s="425"/>
      <c r="AYP141" s="425"/>
      <c r="AYQ141" s="423"/>
      <c r="AYR141" s="425"/>
      <c r="AYS141" s="426"/>
      <c r="AYT141" s="423"/>
      <c r="AYU141" s="423"/>
      <c r="AYV141" s="423"/>
      <c r="AYW141" s="423"/>
      <c r="AYX141" s="423"/>
      <c r="AYY141" s="425"/>
      <c r="AYZ141" s="425"/>
      <c r="AZA141" s="423"/>
      <c r="AZB141" s="424"/>
      <c r="AZC141" s="425"/>
      <c r="AZD141" s="425"/>
      <c r="AZE141" s="425"/>
      <c r="AZF141" s="423"/>
      <c r="AZG141" s="424"/>
      <c r="AZH141" s="425"/>
      <c r="AZI141" s="425"/>
      <c r="AZJ141" s="425"/>
      <c r="AZK141" s="423"/>
      <c r="AZL141" s="424"/>
      <c r="AZM141" s="425"/>
      <c r="AZN141" s="425"/>
      <c r="AZO141" s="425"/>
      <c r="AZP141" s="427"/>
      <c r="AZQ141" s="424"/>
      <c r="AZR141" s="425"/>
      <c r="AZS141" s="425"/>
      <c r="AZT141" s="424"/>
      <c r="AZU141" s="423"/>
      <c r="AZV141" s="424"/>
      <c r="AZW141" s="426"/>
      <c r="AZX141" s="423"/>
      <c r="AZY141" s="423"/>
      <c r="AZZ141" s="423"/>
      <c r="BAA141" s="423"/>
      <c r="BAB141" s="423"/>
      <c r="BAC141" s="425"/>
      <c r="BAD141" s="425"/>
      <c r="BAE141" s="423"/>
      <c r="BAF141" s="424"/>
      <c r="BAG141" s="425"/>
      <c r="BAH141" s="424"/>
      <c r="BAI141" s="423"/>
      <c r="BAJ141" s="428"/>
      <c r="BAK141" s="423"/>
      <c r="BAL141" s="423"/>
      <c r="BAM141" s="423"/>
      <c r="BAN141" s="423"/>
      <c r="BAO141" s="423"/>
      <c r="BAP141" s="429"/>
      <c r="BAQ141" s="430"/>
      <c r="BAR141" s="423"/>
      <c r="BAS141" s="423"/>
      <c r="BAT141" s="428"/>
      <c r="BAU141" s="429"/>
      <c r="BAV141" s="430"/>
      <c r="BAW141" s="423"/>
      <c r="BAX141" s="428"/>
      <c r="BAY141" s="431"/>
      <c r="BAZ141" s="425"/>
      <c r="BBA141" s="423"/>
      <c r="BBB141" s="424"/>
      <c r="BBC141" s="423"/>
      <c r="BBD141" s="426"/>
      <c r="BBE141" s="432"/>
      <c r="BBF141" s="433"/>
      <c r="BBG141" s="433"/>
      <c r="BBH141" s="434"/>
      <c r="BBI141" s="434"/>
      <c r="BBJ141" s="435"/>
      <c r="BBK141" s="425"/>
      <c r="BBL141" s="425"/>
      <c r="BBM141" s="423"/>
      <c r="BBN141" s="424"/>
      <c r="BBO141" s="425"/>
      <c r="BBP141" s="425"/>
      <c r="BBQ141" s="425"/>
      <c r="BBR141" s="423"/>
      <c r="BBS141" s="425"/>
      <c r="BBT141" s="426"/>
      <c r="BBU141" s="425"/>
      <c r="BBV141" s="425"/>
      <c r="BBW141" s="423"/>
      <c r="BBX141" s="425"/>
      <c r="BBY141" s="426"/>
      <c r="BBZ141" s="425"/>
      <c r="BCA141" s="425"/>
      <c r="BCB141" s="423"/>
      <c r="BCC141" s="425"/>
      <c r="BCD141" s="426"/>
      <c r="BCE141" s="423"/>
      <c r="BCF141" s="423"/>
      <c r="BCG141" s="423"/>
      <c r="BCH141" s="423"/>
      <c r="BCI141" s="423"/>
      <c r="BCJ141" s="425"/>
      <c r="BCK141" s="425"/>
      <c r="BCL141" s="423"/>
      <c r="BCM141" s="424"/>
      <c r="BCN141" s="425"/>
      <c r="BCO141" s="425"/>
      <c r="BCP141" s="425"/>
      <c r="BCQ141" s="423"/>
      <c r="BCR141" s="424"/>
      <c r="BCS141" s="425"/>
      <c r="BCT141" s="425"/>
      <c r="BCU141" s="425"/>
      <c r="BCV141" s="423"/>
      <c r="BCW141" s="424"/>
      <c r="BCX141" s="425"/>
      <c r="BCY141" s="425"/>
      <c r="BCZ141" s="425"/>
      <c r="BDA141" s="427"/>
      <c r="BDB141" s="424"/>
      <c r="BDC141" s="425"/>
      <c r="BDD141" s="425"/>
      <c r="BDE141" s="424"/>
      <c r="BDF141" s="423"/>
      <c r="BDG141" s="424"/>
      <c r="BDH141" s="426"/>
      <c r="BDI141" s="423"/>
      <c r="BDJ141" s="423"/>
      <c r="BDK141" s="423"/>
      <c r="BDL141" s="423"/>
      <c r="BDM141" s="423"/>
      <c r="BDN141" s="425"/>
      <c r="BDO141" s="425"/>
      <c r="BDP141" s="423"/>
      <c r="BDQ141" s="424"/>
      <c r="BDR141" s="425"/>
      <c r="BDS141" s="424"/>
      <c r="BDT141" s="423"/>
      <c r="BDU141" s="428"/>
      <c r="BDV141" s="423"/>
      <c r="BDW141" s="423"/>
      <c r="BDX141" s="423"/>
      <c r="BDY141" s="423"/>
      <c r="BDZ141" s="423"/>
      <c r="BEA141" s="429"/>
      <c r="BEB141" s="430"/>
      <c r="BEC141" s="423"/>
      <c r="BED141" s="423"/>
      <c r="BEE141" s="428"/>
      <c r="BEF141" s="429"/>
      <c r="BEG141" s="430"/>
      <c r="BEH141" s="423"/>
      <c r="BEI141" s="428"/>
      <c r="BEJ141" s="431"/>
      <c r="BEK141" s="425"/>
      <c r="BEL141" s="423"/>
      <c r="BEM141" s="424"/>
      <c r="BEN141" s="423"/>
      <c r="BEO141" s="426"/>
      <c r="BEP141" s="432"/>
      <c r="BEQ141" s="433"/>
      <c r="BER141" s="433"/>
      <c r="BES141" s="434"/>
      <c r="BET141" s="434"/>
      <c r="BEU141" s="435"/>
      <c r="BEV141" s="425"/>
      <c r="BEW141" s="425"/>
      <c r="BEX141" s="423"/>
      <c r="BEY141" s="424"/>
      <c r="BEZ141" s="425"/>
      <c r="BFA141" s="425"/>
      <c r="BFB141" s="425"/>
      <c r="BFC141" s="423"/>
      <c r="BFD141" s="425"/>
      <c r="BFE141" s="426"/>
      <c r="BFF141" s="425"/>
      <c r="BFG141" s="425"/>
      <c r="BFH141" s="423"/>
      <c r="BFI141" s="425"/>
      <c r="BFJ141" s="426"/>
      <c r="BFK141" s="425"/>
      <c r="BFL141" s="425"/>
      <c r="BFM141" s="423"/>
      <c r="BFN141" s="425"/>
      <c r="BFO141" s="426"/>
      <c r="BFP141" s="423"/>
      <c r="BFQ141" s="423"/>
      <c r="BFR141" s="423"/>
      <c r="BFS141" s="423"/>
      <c r="BFT141" s="423"/>
      <c r="BFU141" s="425"/>
      <c r="BFV141" s="425"/>
      <c r="BFW141" s="423"/>
      <c r="BFX141" s="424"/>
      <c r="BFY141" s="425"/>
      <c r="BFZ141" s="425"/>
      <c r="BGA141" s="425"/>
      <c r="BGB141" s="423"/>
      <c r="BGC141" s="424"/>
      <c r="BGD141" s="425"/>
      <c r="BGE141" s="425"/>
      <c r="BGF141" s="425"/>
      <c r="BGG141" s="423"/>
      <c r="BGH141" s="424"/>
      <c r="BGI141" s="425"/>
      <c r="BGJ141" s="425"/>
      <c r="BGK141" s="425"/>
      <c r="BGL141" s="427"/>
      <c r="BGM141" s="424"/>
      <c r="BGN141" s="425"/>
      <c r="BGO141" s="425"/>
      <c r="BGP141" s="424"/>
      <c r="BGQ141" s="423"/>
      <c r="BGR141" s="424"/>
      <c r="BGS141" s="426"/>
      <c r="BGT141" s="423"/>
      <c r="BGU141" s="423"/>
      <c r="BGV141" s="423"/>
      <c r="BGW141" s="423"/>
      <c r="BGX141" s="423"/>
      <c r="BGY141" s="425"/>
      <c r="BGZ141" s="425"/>
      <c r="BHA141" s="423"/>
      <c r="BHB141" s="424"/>
      <c r="BHC141" s="425"/>
      <c r="BHD141" s="424"/>
      <c r="BHE141" s="423"/>
      <c r="BHF141" s="428"/>
      <c r="BHG141" s="423"/>
      <c r="BHH141" s="423"/>
      <c r="BHI141" s="423"/>
      <c r="BHJ141" s="423"/>
      <c r="BHK141" s="423"/>
      <c r="BHL141" s="429"/>
      <c r="BHM141" s="430"/>
      <c r="BHN141" s="423"/>
      <c r="BHO141" s="423"/>
      <c r="BHP141" s="428"/>
      <c r="BHQ141" s="429"/>
      <c r="BHR141" s="430"/>
      <c r="BHS141" s="423"/>
      <c r="BHT141" s="428"/>
      <c r="BHU141" s="431"/>
      <c r="BHV141" s="425"/>
      <c r="BHW141" s="423"/>
      <c r="BHX141" s="424"/>
      <c r="BHY141" s="423"/>
      <c r="BHZ141" s="426"/>
      <c r="BIA141" s="432"/>
      <c r="BIB141" s="433"/>
      <c r="BIC141" s="433"/>
      <c r="BID141" s="434"/>
      <c r="BIE141" s="434"/>
      <c r="BIF141" s="435"/>
      <c r="BIG141" s="425"/>
      <c r="BIH141" s="425"/>
      <c r="BII141" s="423"/>
      <c r="BIJ141" s="424"/>
      <c r="BIK141" s="425"/>
      <c r="BIL141" s="425"/>
      <c r="BIM141" s="425"/>
      <c r="BIN141" s="423"/>
      <c r="BIO141" s="425"/>
      <c r="BIP141" s="426"/>
      <c r="BIQ141" s="425"/>
      <c r="BIR141" s="425"/>
      <c r="BIS141" s="423"/>
      <c r="BIT141" s="425"/>
      <c r="BIU141" s="426"/>
      <c r="BIV141" s="425"/>
      <c r="BIW141" s="425"/>
      <c r="BIX141" s="423"/>
      <c r="BIY141" s="425"/>
      <c r="BIZ141" s="426"/>
      <c r="BJA141" s="423"/>
      <c r="BJB141" s="423"/>
      <c r="BJC141" s="423"/>
      <c r="BJD141" s="423"/>
      <c r="BJE141" s="423"/>
      <c r="BJF141" s="425"/>
      <c r="BJG141" s="425"/>
      <c r="BJH141" s="423"/>
      <c r="BJI141" s="424"/>
      <c r="BJJ141" s="425"/>
      <c r="BJK141" s="425"/>
      <c r="BJL141" s="425"/>
      <c r="BJM141" s="423"/>
      <c r="BJN141" s="424"/>
      <c r="BJO141" s="425"/>
      <c r="BJP141" s="425"/>
      <c r="BJQ141" s="425"/>
      <c r="BJR141" s="423"/>
      <c r="BJS141" s="424"/>
      <c r="BJT141" s="425"/>
      <c r="BJU141" s="425"/>
      <c r="BJV141" s="425"/>
      <c r="BJW141" s="427"/>
      <c r="BJX141" s="424"/>
      <c r="BJY141" s="425"/>
      <c r="BJZ141" s="425"/>
      <c r="BKA141" s="424"/>
      <c r="BKB141" s="423"/>
      <c r="BKC141" s="424"/>
      <c r="BKD141" s="426"/>
      <c r="BKE141" s="423"/>
      <c r="BKF141" s="423"/>
      <c r="BKG141" s="423"/>
      <c r="BKH141" s="423"/>
      <c r="BKI141" s="423"/>
      <c r="BKJ141" s="425"/>
      <c r="BKK141" s="425"/>
      <c r="BKL141" s="423"/>
      <c r="BKM141" s="424"/>
      <c r="BKN141" s="425"/>
      <c r="BKO141" s="424"/>
      <c r="BKP141" s="423"/>
      <c r="BKQ141" s="428"/>
      <c r="BKR141" s="423"/>
      <c r="BKS141" s="423"/>
      <c r="BKT141" s="423"/>
      <c r="BKU141" s="423"/>
      <c r="BKV141" s="423"/>
      <c r="BKW141" s="429"/>
      <c r="BKX141" s="430"/>
      <c r="BKY141" s="423"/>
      <c r="BKZ141" s="423"/>
      <c r="BLA141" s="428"/>
      <c r="BLB141" s="429"/>
      <c r="BLC141" s="430"/>
      <c r="BLD141" s="423"/>
      <c r="BLE141" s="428"/>
      <c r="BLF141" s="431"/>
      <c r="BLG141" s="425"/>
      <c r="BLH141" s="423"/>
      <c r="BLI141" s="424"/>
      <c r="BLJ141" s="423"/>
      <c r="BLK141" s="426"/>
      <c r="BLL141" s="432"/>
      <c r="BLM141" s="433"/>
      <c r="BLN141" s="433"/>
      <c r="BLO141" s="434"/>
      <c r="BLP141" s="434"/>
      <c r="BLQ141" s="435"/>
      <c r="BLR141" s="425"/>
      <c r="BLS141" s="425"/>
      <c r="BLT141" s="423"/>
      <c r="BLU141" s="424"/>
      <c r="BLV141" s="425"/>
      <c r="BLW141" s="425"/>
      <c r="BLX141" s="425"/>
      <c r="BLY141" s="423"/>
      <c r="BLZ141" s="425"/>
      <c r="BMA141" s="426"/>
      <c r="BMB141" s="425"/>
      <c r="BMC141" s="425"/>
      <c r="BMD141" s="423"/>
      <c r="BME141" s="425"/>
      <c r="BMF141" s="426"/>
      <c r="BMG141" s="425"/>
      <c r="BMH141" s="425"/>
      <c r="BMI141" s="423"/>
      <c r="BMJ141" s="425"/>
      <c r="BMK141" s="426"/>
      <c r="BML141" s="423"/>
      <c r="BMM141" s="423"/>
      <c r="BMN141" s="423"/>
      <c r="BMO141" s="423"/>
      <c r="BMP141" s="423"/>
      <c r="BMQ141" s="425"/>
      <c r="BMR141" s="425"/>
      <c r="BMS141" s="423"/>
      <c r="BMT141" s="424"/>
      <c r="BMU141" s="425"/>
      <c r="BMV141" s="425"/>
      <c r="BMW141" s="425"/>
      <c r="BMX141" s="423"/>
      <c r="BMY141" s="424"/>
      <c r="BMZ141" s="425"/>
      <c r="BNA141" s="425"/>
      <c r="BNB141" s="425"/>
      <c r="BNC141" s="423"/>
      <c r="BND141" s="424"/>
      <c r="BNE141" s="425"/>
      <c r="BNF141" s="425"/>
      <c r="BNG141" s="425"/>
      <c r="BNH141" s="427"/>
      <c r="BNI141" s="424"/>
      <c r="BNJ141" s="425"/>
      <c r="BNK141" s="425"/>
      <c r="BNL141" s="424"/>
      <c r="BNM141" s="423"/>
      <c r="BNN141" s="424"/>
      <c r="BNO141" s="426"/>
      <c r="BNP141" s="423"/>
      <c r="BNQ141" s="423"/>
      <c r="BNR141" s="423"/>
      <c r="BNS141" s="423"/>
      <c r="BNT141" s="423"/>
      <c r="BNU141" s="425"/>
      <c r="BNV141" s="425"/>
      <c r="BNW141" s="423"/>
      <c r="BNX141" s="424"/>
      <c r="BNY141" s="425"/>
      <c r="BNZ141" s="424"/>
      <c r="BOA141" s="423"/>
      <c r="BOB141" s="428"/>
      <c r="BOC141" s="423"/>
      <c r="BOD141" s="423"/>
      <c r="BOE141" s="423"/>
      <c r="BOF141" s="423"/>
      <c r="BOG141" s="423"/>
      <c r="BOH141" s="429"/>
      <c r="BOI141" s="430"/>
      <c r="BOJ141" s="423"/>
      <c r="BOK141" s="423"/>
      <c r="BOL141" s="428"/>
      <c r="BOM141" s="429"/>
      <c r="BON141" s="430"/>
      <c r="BOO141" s="423"/>
      <c r="BOP141" s="428"/>
      <c r="BOQ141" s="431"/>
      <c r="BOR141" s="425"/>
      <c r="BOS141" s="423"/>
      <c r="BOT141" s="424"/>
      <c r="BOU141" s="423"/>
      <c r="BOV141" s="426"/>
      <c r="BOW141" s="432"/>
      <c r="BOX141" s="433"/>
      <c r="BOY141" s="433"/>
      <c r="BOZ141" s="434"/>
      <c r="BPA141" s="434"/>
      <c r="BPB141" s="435"/>
      <c r="BPC141" s="425"/>
      <c r="BPD141" s="425"/>
      <c r="BPE141" s="423"/>
      <c r="BPF141" s="424"/>
      <c r="BPG141" s="425"/>
      <c r="BPH141" s="425"/>
      <c r="BPI141" s="425"/>
      <c r="BPJ141" s="423"/>
      <c r="BPK141" s="425"/>
      <c r="BPL141" s="426"/>
      <c r="BPM141" s="425"/>
      <c r="BPN141" s="425"/>
      <c r="BPO141" s="423"/>
      <c r="BPP141" s="425"/>
      <c r="BPQ141" s="426"/>
      <c r="BPR141" s="425"/>
      <c r="BPS141" s="425"/>
      <c r="BPT141" s="423"/>
      <c r="BPU141" s="425"/>
      <c r="BPV141" s="426"/>
      <c r="BPW141" s="423"/>
      <c r="BPX141" s="423"/>
      <c r="BPY141" s="423"/>
      <c r="BPZ141" s="423"/>
      <c r="BQA141" s="423"/>
      <c r="BQB141" s="425"/>
      <c r="BQC141" s="425"/>
      <c r="BQD141" s="423"/>
      <c r="BQE141" s="424"/>
      <c r="BQF141" s="425"/>
      <c r="BQG141" s="425"/>
      <c r="BQH141" s="425"/>
      <c r="BQI141" s="423"/>
      <c r="BQJ141" s="424"/>
      <c r="BQK141" s="425"/>
      <c r="BQL141" s="425"/>
      <c r="BQM141" s="425"/>
      <c r="BQN141" s="423"/>
      <c r="BQO141" s="424"/>
      <c r="BQP141" s="425"/>
      <c r="BQQ141" s="425"/>
      <c r="BQR141" s="425"/>
      <c r="BQS141" s="427"/>
      <c r="BQT141" s="424"/>
      <c r="BQU141" s="425"/>
      <c r="BQV141" s="425"/>
      <c r="BQW141" s="424"/>
      <c r="BQX141" s="423"/>
      <c r="BQY141" s="424"/>
      <c r="BQZ141" s="426"/>
      <c r="BRA141" s="423"/>
      <c r="BRB141" s="423"/>
      <c r="BRC141" s="423"/>
      <c r="BRD141" s="423"/>
      <c r="BRE141" s="423"/>
      <c r="BRF141" s="425"/>
      <c r="BRG141" s="425"/>
      <c r="BRH141" s="423"/>
      <c r="BRI141" s="424"/>
      <c r="BRJ141" s="425"/>
      <c r="BRK141" s="424"/>
      <c r="BRL141" s="423"/>
      <c r="BRM141" s="428"/>
      <c r="BRN141" s="423"/>
      <c r="BRO141" s="423"/>
      <c r="BRP141" s="423"/>
      <c r="BRQ141" s="423"/>
      <c r="BRR141" s="423"/>
      <c r="BRS141" s="429"/>
      <c r="BRT141" s="430"/>
      <c r="BRU141" s="423"/>
      <c r="BRV141" s="423"/>
      <c r="BRW141" s="428"/>
      <c r="BRX141" s="429"/>
      <c r="BRY141" s="430"/>
      <c r="BRZ141" s="423"/>
      <c r="BSA141" s="428"/>
      <c r="BSB141" s="431"/>
      <c r="BSC141" s="425"/>
      <c r="BSD141" s="423"/>
      <c r="BSE141" s="424"/>
      <c r="BSF141" s="423"/>
      <c r="BSG141" s="426"/>
      <c r="BSH141" s="432"/>
      <c r="BSI141" s="433"/>
      <c r="BSJ141" s="433"/>
      <c r="BSK141" s="434"/>
      <c r="BSL141" s="434"/>
      <c r="BSM141" s="435"/>
      <c r="BSN141" s="425"/>
      <c r="BSO141" s="425"/>
      <c r="BSP141" s="423"/>
      <c r="BSQ141" s="424"/>
      <c r="BSR141" s="425"/>
      <c r="BSS141" s="425"/>
      <c r="BST141" s="425"/>
      <c r="BSU141" s="423"/>
      <c r="BSV141" s="425"/>
      <c r="BSW141" s="426"/>
      <c r="BSX141" s="425"/>
      <c r="BSY141" s="425"/>
      <c r="BSZ141" s="423"/>
      <c r="BTA141" s="425"/>
      <c r="BTB141" s="426"/>
      <c r="BTC141" s="425"/>
      <c r="BTD141" s="425"/>
      <c r="BTE141" s="423"/>
      <c r="BTF141" s="425"/>
      <c r="BTG141" s="426"/>
      <c r="BTH141" s="423"/>
      <c r="BTI141" s="423"/>
      <c r="BTJ141" s="423"/>
      <c r="BTK141" s="423"/>
      <c r="BTL141" s="423"/>
      <c r="BTM141" s="425"/>
      <c r="BTN141" s="425"/>
      <c r="BTO141" s="423"/>
      <c r="BTP141" s="424"/>
      <c r="BTQ141" s="425"/>
      <c r="BTR141" s="425"/>
      <c r="BTS141" s="425"/>
      <c r="BTT141" s="423"/>
      <c r="BTU141" s="424"/>
      <c r="BTV141" s="425"/>
      <c r="BTW141" s="425"/>
      <c r="BTX141" s="425"/>
      <c r="BTY141" s="423"/>
      <c r="BTZ141" s="424"/>
      <c r="BUA141" s="425"/>
      <c r="BUB141" s="425"/>
      <c r="BUC141" s="425"/>
      <c r="BUD141" s="427"/>
      <c r="BUE141" s="424"/>
      <c r="BUF141" s="425"/>
      <c r="BUG141" s="425"/>
      <c r="BUH141" s="424"/>
      <c r="BUI141" s="423"/>
      <c r="BUJ141" s="424"/>
      <c r="BUK141" s="426"/>
      <c r="BUL141" s="423"/>
      <c r="BUM141" s="423"/>
      <c r="BUN141" s="423"/>
      <c r="BUO141" s="423"/>
      <c r="BUP141" s="423"/>
      <c r="BUQ141" s="425"/>
      <c r="BUR141" s="425"/>
      <c r="BUS141" s="423"/>
      <c r="BUT141" s="424"/>
      <c r="BUU141" s="425"/>
      <c r="BUV141" s="424"/>
      <c r="BUW141" s="423"/>
      <c r="BUX141" s="428"/>
      <c r="BUY141" s="423"/>
      <c r="BUZ141" s="423"/>
      <c r="BVA141" s="423"/>
      <c r="BVB141" s="423"/>
      <c r="BVC141" s="423"/>
      <c r="BVD141" s="429"/>
      <c r="BVE141" s="430"/>
      <c r="BVF141" s="423"/>
      <c r="BVG141" s="423"/>
      <c r="BVH141" s="428"/>
      <c r="BVI141" s="429"/>
      <c r="BVJ141" s="430"/>
      <c r="BVK141" s="423"/>
      <c r="BVL141" s="428"/>
      <c r="BVM141" s="431"/>
      <c r="BVN141" s="425"/>
      <c r="BVO141" s="423"/>
      <c r="BVP141" s="424"/>
      <c r="BVQ141" s="423"/>
      <c r="BVR141" s="426"/>
      <c r="BVS141" s="432"/>
      <c r="BVT141" s="433"/>
      <c r="BVU141" s="433"/>
      <c r="BVV141" s="434"/>
      <c r="BVW141" s="434"/>
      <c r="BVX141" s="435"/>
      <c r="BVY141" s="425"/>
      <c r="BVZ141" s="425"/>
      <c r="BWA141" s="423"/>
      <c r="BWB141" s="424"/>
      <c r="BWC141" s="425"/>
      <c r="BWD141" s="425"/>
      <c r="BWE141" s="425"/>
      <c r="BWF141" s="423"/>
      <c r="BWG141" s="425"/>
      <c r="BWH141" s="426"/>
      <c r="BWI141" s="425"/>
      <c r="BWJ141" s="425"/>
      <c r="BWK141" s="423"/>
      <c r="BWL141" s="425"/>
      <c r="BWM141" s="426"/>
      <c r="BWN141" s="425"/>
      <c r="BWO141" s="425"/>
      <c r="BWP141" s="423"/>
      <c r="BWQ141" s="425"/>
      <c r="BWR141" s="426"/>
      <c r="BWS141" s="423"/>
      <c r="BWT141" s="423"/>
      <c r="BWU141" s="423"/>
      <c r="BWV141" s="423"/>
      <c r="BWW141" s="423"/>
      <c r="BWX141" s="425"/>
      <c r="BWY141" s="425"/>
      <c r="BWZ141" s="423"/>
      <c r="BXA141" s="424"/>
      <c r="BXB141" s="425"/>
      <c r="BXC141" s="425"/>
      <c r="BXD141" s="425"/>
      <c r="BXE141" s="423"/>
      <c r="BXF141" s="424"/>
      <c r="BXG141" s="425"/>
      <c r="BXH141" s="425"/>
      <c r="BXI141" s="425"/>
      <c r="BXJ141" s="423"/>
      <c r="BXK141" s="424"/>
      <c r="BXL141" s="425"/>
      <c r="BXM141" s="425"/>
      <c r="BXN141" s="425"/>
      <c r="BXO141" s="427"/>
      <c r="BXP141" s="424"/>
      <c r="BXQ141" s="425"/>
      <c r="BXR141" s="425"/>
      <c r="BXS141" s="424"/>
      <c r="BXT141" s="423"/>
      <c r="BXU141" s="424"/>
      <c r="BXV141" s="426"/>
      <c r="BXW141" s="423"/>
      <c r="BXX141" s="423"/>
      <c r="BXY141" s="423"/>
      <c r="BXZ141" s="423"/>
      <c r="BYA141" s="423"/>
      <c r="BYB141" s="425"/>
      <c r="BYC141" s="425"/>
      <c r="BYD141" s="423"/>
      <c r="BYE141" s="424"/>
      <c r="BYF141" s="425"/>
      <c r="BYG141" s="424"/>
      <c r="BYH141" s="423"/>
      <c r="BYI141" s="428"/>
      <c r="BYJ141" s="423"/>
      <c r="BYK141" s="423"/>
      <c r="BYL141" s="423"/>
      <c r="BYM141" s="423"/>
      <c r="BYN141" s="423"/>
      <c r="BYO141" s="429"/>
      <c r="BYP141" s="430"/>
      <c r="BYQ141" s="423"/>
      <c r="BYR141" s="423"/>
      <c r="BYS141" s="428"/>
      <c r="BYT141" s="429"/>
      <c r="BYU141" s="430"/>
      <c r="BYV141" s="423"/>
      <c r="BYW141" s="428"/>
      <c r="BYX141" s="431"/>
      <c r="BYY141" s="425"/>
      <c r="BYZ141" s="423"/>
      <c r="BZA141" s="424"/>
      <c r="BZB141" s="423"/>
      <c r="BZC141" s="426"/>
      <c r="BZD141" s="432"/>
      <c r="BZE141" s="433"/>
      <c r="BZF141" s="433"/>
      <c r="BZG141" s="434"/>
      <c r="BZH141" s="434"/>
      <c r="BZI141" s="435"/>
      <c r="BZJ141" s="425"/>
      <c r="BZK141" s="425"/>
      <c r="BZL141" s="423"/>
      <c r="BZM141" s="424"/>
      <c r="BZN141" s="425"/>
      <c r="BZO141" s="425"/>
      <c r="BZP141" s="425"/>
      <c r="BZQ141" s="423"/>
      <c r="BZR141" s="425"/>
      <c r="BZS141" s="426"/>
      <c r="BZT141" s="425"/>
      <c r="BZU141" s="425"/>
      <c r="BZV141" s="423"/>
      <c r="BZW141" s="425"/>
      <c r="BZX141" s="426"/>
      <c r="BZY141" s="425"/>
      <c r="BZZ141" s="425"/>
      <c r="CAA141" s="423"/>
      <c r="CAB141" s="425"/>
      <c r="CAC141" s="426"/>
      <c r="CAD141" s="423"/>
      <c r="CAE141" s="423"/>
      <c r="CAF141" s="423"/>
      <c r="CAG141" s="423"/>
      <c r="CAH141" s="423"/>
      <c r="CAI141" s="425"/>
      <c r="CAJ141" s="425"/>
      <c r="CAK141" s="423"/>
      <c r="CAL141" s="424"/>
      <c r="CAM141" s="425"/>
      <c r="CAN141" s="425"/>
      <c r="CAO141" s="425"/>
      <c r="CAP141" s="423"/>
      <c r="CAQ141" s="424"/>
      <c r="CAR141" s="425"/>
      <c r="CAS141" s="425"/>
      <c r="CAT141" s="425"/>
      <c r="CAU141" s="423"/>
      <c r="CAV141" s="424"/>
      <c r="CAW141" s="425"/>
      <c r="CAX141" s="425"/>
      <c r="CAY141" s="425"/>
      <c r="CAZ141" s="427"/>
      <c r="CBA141" s="424"/>
      <c r="CBB141" s="425"/>
      <c r="CBC141" s="425"/>
      <c r="CBD141" s="424"/>
      <c r="CBE141" s="423"/>
      <c r="CBF141" s="424"/>
      <c r="CBG141" s="426"/>
      <c r="CBH141" s="423"/>
      <c r="CBI141" s="423"/>
      <c r="CBJ141" s="423"/>
      <c r="CBK141" s="423"/>
      <c r="CBL141" s="423"/>
      <c r="CBM141" s="425"/>
      <c r="CBN141" s="425"/>
      <c r="CBO141" s="423"/>
      <c r="CBP141" s="424"/>
      <c r="CBQ141" s="425"/>
      <c r="CBR141" s="424"/>
      <c r="CBS141" s="423"/>
      <c r="CBT141" s="428"/>
      <c r="CBU141" s="423"/>
      <c r="CBV141" s="423"/>
      <c r="CBW141" s="423"/>
      <c r="CBX141" s="423"/>
      <c r="CBY141" s="423"/>
      <c r="CBZ141" s="429"/>
      <c r="CCA141" s="430"/>
      <c r="CCB141" s="423"/>
      <c r="CCC141" s="423"/>
      <c r="CCD141" s="428"/>
      <c r="CCE141" s="429"/>
      <c r="CCF141" s="430"/>
      <c r="CCG141" s="423"/>
      <c r="CCH141" s="428"/>
      <c r="CCI141" s="431"/>
      <c r="CCJ141" s="425"/>
      <c r="CCK141" s="423"/>
      <c r="CCL141" s="424"/>
      <c r="CCM141" s="423"/>
      <c r="CCN141" s="426"/>
      <c r="CCO141" s="432"/>
      <c r="CCP141" s="433"/>
      <c r="CCQ141" s="433"/>
      <c r="CCR141" s="434"/>
      <c r="CCS141" s="434"/>
      <c r="CCT141" s="435"/>
      <c r="CCU141" s="425"/>
      <c r="CCV141" s="425"/>
      <c r="CCW141" s="423"/>
      <c r="CCX141" s="424"/>
      <c r="CCY141" s="425"/>
      <c r="CCZ141" s="425"/>
      <c r="CDA141" s="425"/>
      <c r="CDB141" s="423"/>
      <c r="CDC141" s="425"/>
      <c r="CDD141" s="426"/>
      <c r="CDE141" s="425"/>
      <c r="CDF141" s="425"/>
      <c r="CDG141" s="423"/>
      <c r="CDH141" s="425"/>
      <c r="CDI141" s="426"/>
      <c r="CDJ141" s="425"/>
      <c r="CDK141" s="425"/>
      <c r="CDL141" s="423"/>
      <c r="CDM141" s="425"/>
      <c r="CDN141" s="426"/>
      <c r="CDO141" s="423"/>
      <c r="CDP141" s="423"/>
      <c r="CDQ141" s="423"/>
      <c r="CDR141" s="423"/>
      <c r="CDS141" s="423"/>
      <c r="CDT141" s="425"/>
      <c r="CDU141" s="425"/>
      <c r="CDV141" s="423"/>
      <c r="CDW141" s="424"/>
      <c r="CDX141" s="425"/>
      <c r="CDY141" s="425"/>
      <c r="CDZ141" s="425"/>
      <c r="CEA141" s="423"/>
      <c r="CEB141" s="424"/>
      <c r="CEC141" s="425"/>
      <c r="CED141" s="425"/>
      <c r="CEE141" s="425"/>
      <c r="CEF141" s="423"/>
      <c r="CEG141" s="424"/>
      <c r="CEH141" s="425"/>
      <c r="CEI141" s="425"/>
      <c r="CEJ141" s="425"/>
      <c r="CEK141" s="427"/>
      <c r="CEL141" s="424"/>
      <c r="CEM141" s="425"/>
      <c r="CEN141" s="425"/>
      <c r="CEO141" s="424"/>
      <c r="CEP141" s="423"/>
      <c r="CEQ141" s="424"/>
      <c r="CER141" s="426"/>
      <c r="CES141" s="423"/>
      <c r="CET141" s="423"/>
      <c r="CEU141" s="423"/>
      <c r="CEV141" s="423"/>
      <c r="CEW141" s="423"/>
      <c r="CEX141" s="425"/>
      <c r="CEY141" s="425"/>
      <c r="CEZ141" s="423"/>
      <c r="CFA141" s="424"/>
      <c r="CFB141" s="425"/>
      <c r="CFC141" s="424"/>
      <c r="CFD141" s="423"/>
      <c r="CFE141" s="428"/>
      <c r="CFF141" s="423"/>
      <c r="CFG141" s="423"/>
      <c r="CFH141" s="423"/>
      <c r="CFI141" s="423"/>
      <c r="CFJ141" s="423"/>
      <c r="CFK141" s="429"/>
      <c r="CFL141" s="430"/>
      <c r="CFM141" s="423"/>
      <c r="CFN141" s="423"/>
      <c r="CFO141" s="428"/>
      <c r="CFP141" s="429"/>
      <c r="CFQ141" s="430"/>
      <c r="CFR141" s="423"/>
      <c r="CFS141" s="428"/>
      <c r="CFT141" s="431"/>
      <c r="CFU141" s="425"/>
      <c r="CFV141" s="423"/>
      <c r="CFW141" s="424"/>
      <c r="CFX141" s="423"/>
      <c r="CFY141" s="426"/>
      <c r="CFZ141" s="432"/>
      <c r="CGA141" s="433"/>
      <c r="CGB141" s="433"/>
      <c r="CGC141" s="434"/>
      <c r="CGD141" s="434"/>
      <c r="CGE141" s="435"/>
      <c r="CGF141" s="425"/>
      <c r="CGG141" s="425"/>
      <c r="CGH141" s="423"/>
      <c r="CGI141" s="424"/>
      <c r="CGJ141" s="425"/>
      <c r="CGK141" s="425"/>
      <c r="CGL141" s="425"/>
      <c r="CGM141" s="423"/>
      <c r="CGN141" s="425"/>
      <c r="CGO141" s="426"/>
      <c r="CGP141" s="425"/>
      <c r="CGQ141" s="425"/>
      <c r="CGR141" s="423"/>
      <c r="CGS141" s="425"/>
      <c r="CGT141" s="426"/>
      <c r="CGU141" s="425"/>
      <c r="CGV141" s="425"/>
      <c r="CGW141" s="423"/>
      <c r="CGX141" s="425"/>
      <c r="CGY141" s="426"/>
      <c r="CGZ141" s="423"/>
      <c r="CHA141" s="423"/>
      <c r="CHB141" s="423"/>
      <c r="CHC141" s="423"/>
      <c r="CHD141" s="423"/>
      <c r="CHE141" s="425"/>
      <c r="CHF141" s="425"/>
      <c r="CHG141" s="423"/>
      <c r="CHH141" s="424"/>
      <c r="CHI141" s="425"/>
      <c r="CHJ141" s="425"/>
      <c r="CHK141" s="425"/>
      <c r="CHL141" s="423"/>
      <c r="CHM141" s="424"/>
      <c r="CHN141" s="425"/>
      <c r="CHO141" s="425"/>
      <c r="CHP141" s="425"/>
      <c r="CHQ141" s="423"/>
      <c r="CHR141" s="424"/>
      <c r="CHS141" s="425"/>
      <c r="CHT141" s="425"/>
      <c r="CHU141" s="425"/>
      <c r="CHV141" s="427"/>
      <c r="CHW141" s="424"/>
      <c r="CHX141" s="425"/>
      <c r="CHY141" s="425"/>
      <c r="CHZ141" s="424"/>
      <c r="CIA141" s="423"/>
      <c r="CIB141" s="424"/>
      <c r="CIC141" s="426"/>
      <c r="CID141" s="423"/>
      <c r="CIE141" s="423"/>
      <c r="CIF141" s="423"/>
      <c r="CIG141" s="423"/>
      <c r="CIH141" s="423"/>
      <c r="CII141" s="425"/>
      <c r="CIJ141" s="425"/>
      <c r="CIK141" s="423"/>
      <c r="CIL141" s="424"/>
      <c r="CIM141" s="425"/>
      <c r="CIN141" s="424"/>
      <c r="CIO141" s="423"/>
      <c r="CIP141" s="428"/>
      <c r="CIQ141" s="423"/>
      <c r="CIR141" s="423"/>
      <c r="CIS141" s="423"/>
      <c r="CIT141" s="423"/>
      <c r="CIU141" s="423"/>
      <c r="CIV141" s="429"/>
      <c r="CIW141" s="430"/>
      <c r="CIX141" s="423"/>
      <c r="CIY141" s="423"/>
      <c r="CIZ141" s="428"/>
      <c r="CJA141" s="429"/>
      <c r="CJB141" s="430"/>
      <c r="CJC141" s="423"/>
      <c r="CJD141" s="428"/>
      <c r="CJE141" s="431"/>
      <c r="CJF141" s="425"/>
      <c r="CJG141" s="423"/>
      <c r="CJH141" s="424"/>
      <c r="CJI141" s="423"/>
      <c r="CJJ141" s="426"/>
      <c r="CJK141" s="432"/>
      <c r="CJL141" s="433"/>
      <c r="CJM141" s="433"/>
      <c r="CJN141" s="434"/>
      <c r="CJO141" s="434"/>
      <c r="CJP141" s="435"/>
      <c r="CJQ141" s="425"/>
      <c r="CJR141" s="425"/>
      <c r="CJS141" s="423"/>
      <c r="CJT141" s="424"/>
      <c r="CJU141" s="425"/>
      <c r="CJV141" s="425"/>
      <c r="CJW141" s="425"/>
      <c r="CJX141" s="423"/>
      <c r="CJY141" s="425"/>
      <c r="CJZ141" s="426"/>
      <c r="CKA141" s="425"/>
      <c r="CKB141" s="425"/>
      <c r="CKC141" s="423"/>
      <c r="CKD141" s="425"/>
      <c r="CKE141" s="426"/>
      <c r="CKF141" s="425"/>
      <c r="CKG141" s="425"/>
      <c r="CKH141" s="423"/>
      <c r="CKI141" s="425"/>
      <c r="CKJ141" s="426"/>
      <c r="CKK141" s="423"/>
      <c r="CKL141" s="423"/>
      <c r="CKM141" s="423"/>
      <c r="CKN141" s="423"/>
      <c r="CKO141" s="423"/>
      <c r="CKP141" s="425"/>
      <c r="CKQ141" s="425"/>
      <c r="CKR141" s="423"/>
      <c r="CKS141" s="424"/>
      <c r="CKT141" s="425"/>
      <c r="CKU141" s="425"/>
      <c r="CKV141" s="425"/>
      <c r="CKW141" s="423"/>
      <c r="CKX141" s="424"/>
      <c r="CKY141" s="425"/>
      <c r="CKZ141" s="425"/>
      <c r="CLA141" s="425"/>
      <c r="CLB141" s="423"/>
      <c r="CLC141" s="424"/>
      <c r="CLD141" s="425"/>
      <c r="CLE141" s="425"/>
      <c r="CLF141" s="425"/>
      <c r="CLG141" s="427"/>
      <c r="CLH141" s="424"/>
      <c r="CLI141" s="425"/>
      <c r="CLJ141" s="425"/>
      <c r="CLK141" s="424"/>
      <c r="CLL141" s="423"/>
      <c r="CLM141" s="424"/>
      <c r="CLN141" s="426"/>
      <c r="CLO141" s="423"/>
      <c r="CLP141" s="423"/>
      <c r="CLQ141" s="423"/>
      <c r="CLR141" s="423"/>
      <c r="CLS141" s="423"/>
      <c r="CLT141" s="425"/>
      <c r="CLU141" s="425"/>
      <c r="CLV141" s="423"/>
      <c r="CLW141" s="424"/>
      <c r="CLX141" s="425"/>
      <c r="CLY141" s="424"/>
      <c r="CLZ141" s="423"/>
      <c r="CMA141" s="428"/>
      <c r="CMB141" s="423"/>
      <c r="CMC141" s="423"/>
      <c r="CMD141" s="423"/>
      <c r="CME141" s="423"/>
      <c r="CMF141" s="423"/>
      <c r="CMG141" s="429"/>
      <c r="CMH141" s="430"/>
      <c r="CMI141" s="423"/>
      <c r="CMJ141" s="423"/>
      <c r="CMK141" s="428"/>
      <c r="CML141" s="429"/>
      <c r="CMM141" s="430"/>
      <c r="CMN141" s="423"/>
      <c r="CMO141" s="428"/>
      <c r="CMP141" s="431"/>
      <c r="CMQ141" s="425"/>
      <c r="CMR141" s="423"/>
      <c r="CMS141" s="424"/>
      <c r="CMT141" s="423"/>
      <c r="CMU141" s="426"/>
      <c r="CMV141" s="432"/>
      <c r="CMW141" s="433"/>
      <c r="CMX141" s="433"/>
      <c r="CMY141" s="434"/>
      <c r="CMZ141" s="434"/>
      <c r="CNA141" s="435"/>
      <c r="CNB141" s="425"/>
      <c r="CNC141" s="425"/>
      <c r="CND141" s="423"/>
      <c r="CNE141" s="424"/>
      <c r="CNF141" s="425"/>
      <c r="CNG141" s="425"/>
      <c r="CNH141" s="425"/>
      <c r="CNI141" s="423"/>
      <c r="CNJ141" s="425"/>
      <c r="CNK141" s="426"/>
      <c r="CNL141" s="425"/>
      <c r="CNM141" s="425"/>
      <c r="CNN141" s="423"/>
      <c r="CNO141" s="425"/>
      <c r="CNP141" s="426"/>
      <c r="CNQ141" s="425"/>
      <c r="CNR141" s="425"/>
      <c r="CNS141" s="423"/>
      <c r="CNT141" s="425"/>
      <c r="CNU141" s="426"/>
      <c r="CNV141" s="423"/>
      <c r="CNW141" s="423"/>
      <c r="CNX141" s="423"/>
      <c r="CNY141" s="423"/>
      <c r="CNZ141" s="423"/>
      <c r="COA141" s="425"/>
      <c r="COB141" s="425"/>
      <c r="COC141" s="423"/>
      <c r="COD141" s="424"/>
      <c r="COE141" s="425"/>
      <c r="COF141" s="425"/>
      <c r="COG141" s="425"/>
      <c r="COH141" s="423"/>
      <c r="COI141" s="424"/>
      <c r="COJ141" s="425"/>
      <c r="COK141" s="425"/>
      <c r="COL141" s="425"/>
      <c r="COM141" s="423"/>
      <c r="CON141" s="424"/>
      <c r="COO141" s="425"/>
      <c r="COP141" s="425"/>
      <c r="COQ141" s="425"/>
      <c r="COR141" s="427"/>
      <c r="COS141" s="424"/>
      <c r="COT141" s="425"/>
      <c r="COU141" s="425"/>
      <c r="COV141" s="424"/>
      <c r="COW141" s="423"/>
      <c r="COX141" s="424"/>
      <c r="COY141" s="426"/>
      <c r="COZ141" s="423"/>
      <c r="CPA141" s="423"/>
      <c r="CPB141" s="423"/>
      <c r="CPC141" s="423"/>
      <c r="CPD141" s="423"/>
      <c r="CPE141" s="425"/>
      <c r="CPF141" s="425"/>
      <c r="CPG141" s="423"/>
      <c r="CPH141" s="424"/>
      <c r="CPI141" s="425"/>
      <c r="CPJ141" s="424"/>
      <c r="CPK141" s="423"/>
      <c r="CPL141" s="428"/>
      <c r="CPM141" s="423"/>
      <c r="CPN141" s="423"/>
      <c r="CPO141" s="423"/>
      <c r="CPP141" s="423"/>
      <c r="CPQ141" s="423"/>
      <c r="CPR141" s="429"/>
      <c r="CPS141" s="430"/>
      <c r="CPT141" s="423"/>
      <c r="CPU141" s="423"/>
      <c r="CPV141" s="428"/>
      <c r="CPW141" s="429"/>
      <c r="CPX141" s="430"/>
      <c r="CPY141" s="423"/>
      <c r="CPZ141" s="428"/>
      <c r="CQA141" s="431"/>
      <c r="CQB141" s="425"/>
      <c r="CQC141" s="423"/>
      <c r="CQD141" s="424"/>
      <c r="CQE141" s="423"/>
      <c r="CQF141" s="426"/>
      <c r="CQG141" s="432"/>
      <c r="CQH141" s="433"/>
      <c r="CQI141" s="433"/>
      <c r="CQJ141" s="434"/>
      <c r="CQK141" s="434"/>
      <c r="CQL141" s="435"/>
      <c r="CQM141" s="425"/>
      <c r="CQN141" s="425"/>
      <c r="CQO141" s="423"/>
      <c r="CQP141" s="424"/>
      <c r="CQQ141" s="425"/>
      <c r="CQR141" s="425"/>
      <c r="CQS141" s="425"/>
      <c r="CQT141" s="423"/>
      <c r="CQU141" s="425"/>
      <c r="CQV141" s="426"/>
      <c r="CQW141" s="425"/>
      <c r="CQX141" s="425"/>
      <c r="CQY141" s="423"/>
      <c r="CQZ141" s="425"/>
      <c r="CRA141" s="426"/>
      <c r="CRB141" s="425"/>
      <c r="CRC141" s="425"/>
      <c r="CRD141" s="423"/>
      <c r="CRE141" s="425"/>
      <c r="CRF141" s="426"/>
      <c r="CRG141" s="423"/>
      <c r="CRH141" s="423"/>
      <c r="CRI141" s="423"/>
      <c r="CRJ141" s="423"/>
      <c r="CRK141" s="423"/>
      <c r="CRL141" s="425"/>
      <c r="CRM141" s="425"/>
      <c r="CRN141" s="423"/>
      <c r="CRO141" s="424"/>
      <c r="CRP141" s="425"/>
      <c r="CRQ141" s="425"/>
      <c r="CRR141" s="425"/>
      <c r="CRS141" s="423"/>
      <c r="CRT141" s="424"/>
      <c r="CRU141" s="425"/>
      <c r="CRV141" s="425"/>
      <c r="CRW141" s="425"/>
      <c r="CRX141" s="423"/>
      <c r="CRY141" s="424"/>
      <c r="CRZ141" s="425"/>
      <c r="CSA141" s="425"/>
      <c r="CSB141" s="425"/>
      <c r="CSC141" s="427"/>
      <c r="CSD141" s="424"/>
      <c r="CSE141" s="425"/>
      <c r="CSF141" s="425"/>
      <c r="CSG141" s="424"/>
      <c r="CSH141" s="423"/>
      <c r="CSI141" s="424"/>
      <c r="CSJ141" s="426"/>
      <c r="CSK141" s="423"/>
      <c r="CSL141" s="423"/>
      <c r="CSM141" s="423"/>
      <c r="CSN141" s="423"/>
      <c r="CSO141" s="423"/>
      <c r="CSP141" s="425"/>
      <c r="CSQ141" s="425"/>
      <c r="CSR141" s="423"/>
      <c r="CSS141" s="424"/>
      <c r="CST141" s="425"/>
      <c r="CSU141" s="424"/>
      <c r="CSV141" s="423"/>
      <c r="CSW141" s="428"/>
      <c r="CSX141" s="423"/>
      <c r="CSY141" s="423"/>
      <c r="CSZ141" s="423"/>
      <c r="CTA141" s="423"/>
      <c r="CTB141" s="423"/>
      <c r="CTC141" s="429"/>
      <c r="CTD141" s="430"/>
      <c r="CTE141" s="423"/>
      <c r="CTF141" s="423"/>
      <c r="CTG141" s="428"/>
      <c r="CTH141" s="429"/>
      <c r="XEI141" s="172"/>
      <c r="XEJ141" s="172"/>
      <c r="XEK141" s="172"/>
      <c r="XEL141" s="172"/>
      <c r="XEM141" s="172"/>
      <c r="XEN141" s="172"/>
      <c r="XEO141" s="172"/>
      <c r="XEP141" s="172"/>
      <c r="XEQ141" s="172"/>
      <c r="XER141" s="172"/>
      <c r="XES141" s="164"/>
      <c r="XET141" s="164"/>
      <c r="XEU141" s="164"/>
      <c r="XEV141" s="164"/>
      <c r="XEW141" s="164"/>
      <c r="XEX141" s="164"/>
      <c r="XEY141" s="164"/>
      <c r="XEZ141" s="164"/>
      <c r="XFA141" s="164"/>
      <c r="XFB141" s="164"/>
      <c r="XFC141" s="164"/>
      <c r="XFD141" s="164"/>
    </row>
    <row r="142" s="159" customFormat="1" ht="16.2" spans="1:16384">
      <c r="A142" s="204" t="s">
        <v>135</v>
      </c>
      <c r="B142" s="205">
        <v>33121.10254509</v>
      </c>
      <c r="C142" s="206">
        <v>41449.47419205</v>
      </c>
      <c r="D142" s="207">
        <v>0.799071717813072</v>
      </c>
      <c r="E142" s="208">
        <v>-8328.37164696002</v>
      </c>
      <c r="F142" s="209">
        <v>20741.5226760006</v>
      </c>
      <c r="G142" s="205">
        <v>1536.645101</v>
      </c>
      <c r="H142" s="206">
        <v>1987.69057789</v>
      </c>
      <c r="I142" s="207">
        <v>0.773080638451886</v>
      </c>
      <c r="J142" s="208">
        <v>-451.04547689</v>
      </c>
      <c r="K142" s="209">
        <v>1476.22650300001</v>
      </c>
      <c r="L142" s="205">
        <v>21585.6700810496</v>
      </c>
      <c r="M142" s="206">
        <v>28488.18758164</v>
      </c>
      <c r="N142" s="207">
        <v>0.757705979686862</v>
      </c>
      <c r="O142" s="208">
        <v>-6902.51750059037</v>
      </c>
      <c r="P142" s="209">
        <v>13653.699379</v>
      </c>
      <c r="Q142" s="205">
        <v>7108.27350604034</v>
      </c>
      <c r="R142" s="206">
        <v>9211.68076044</v>
      </c>
      <c r="S142" s="207">
        <v>0.771658689754769</v>
      </c>
      <c r="T142" s="208">
        <v>-2103.40725439966</v>
      </c>
      <c r="U142" s="209">
        <v>4679.6436010006</v>
      </c>
      <c r="V142" s="233">
        <v>0.214614640209014</v>
      </c>
      <c r="W142" s="234">
        <v>0.22223878444776</v>
      </c>
      <c r="X142" s="234">
        <v>0.965693907759208</v>
      </c>
      <c r="Y142" s="207">
        <v>-0.0076241442387463</v>
      </c>
      <c r="Z142" s="251">
        <v>0.225617167750913</v>
      </c>
      <c r="AA142" s="205">
        <v>6018.08195199999</v>
      </c>
      <c r="AB142" s="206">
        <v>5905.41951724</v>
      </c>
      <c r="AC142" s="207">
        <v>1.01907780377518</v>
      </c>
      <c r="AD142" s="208">
        <v>112.662434759994</v>
      </c>
      <c r="AE142" s="209">
        <v>3296.46264</v>
      </c>
      <c r="AF142" s="205">
        <v>2655.51507548</v>
      </c>
      <c r="AG142" s="206">
        <v>3014.62203785</v>
      </c>
      <c r="AH142" s="207">
        <v>0.880878279976314</v>
      </c>
      <c r="AI142" s="208">
        <v>-359.106962370003</v>
      </c>
      <c r="AJ142" s="209">
        <v>981.401567</v>
      </c>
      <c r="AK142" s="205">
        <v>34.858504</v>
      </c>
      <c r="AL142" s="206">
        <v>0.88</v>
      </c>
      <c r="AM142" s="234">
        <v>39.6119363636364</v>
      </c>
      <c r="AN142" s="208">
        <v>33.978504</v>
      </c>
      <c r="AO142" s="209">
        <v>17.151333</v>
      </c>
      <c r="AP142" s="205">
        <v>34.668065</v>
      </c>
      <c r="AQ142" s="206">
        <v>2</v>
      </c>
      <c r="AR142" s="234">
        <v>17.3340325</v>
      </c>
      <c r="AS142" s="208">
        <v>32.668065</v>
      </c>
      <c r="AT142" s="209">
        <v>0.919264999999999</v>
      </c>
      <c r="AU142" s="205">
        <v>1325.38077456035</v>
      </c>
      <c r="AV142" s="206">
        <v>2052.43447743</v>
      </c>
      <c r="AW142" s="207">
        <v>0.645760334439496</v>
      </c>
      <c r="AX142" s="208">
        <v>-727.053702869651</v>
      </c>
      <c r="AY142" s="209">
        <v>1349.96465500059</v>
      </c>
      <c r="AZ142" s="233">
        <v>0.0400162033481832</v>
      </c>
      <c r="BA142" s="234">
        <v>0.0495165383261642</v>
      </c>
      <c r="BB142" s="234">
        <v>0.808138143353185</v>
      </c>
      <c r="BC142" s="207">
        <v>-0.00950033497798105</v>
      </c>
      <c r="BD142" s="251">
        <v>0.0650851278417758</v>
      </c>
      <c r="BE142" s="205">
        <v>1256.88888888889</v>
      </c>
      <c r="BF142" s="208">
        <v>932.444444444444</v>
      </c>
      <c r="BG142" s="234">
        <v>1.34795042897998</v>
      </c>
      <c r="BH142" s="206">
        <v>324.444444444445</v>
      </c>
      <c r="BI142" s="277">
        <v>573.333333326667</v>
      </c>
      <c r="BJ142" s="205">
        <v>26.3516551366522</v>
      </c>
      <c r="BK142" s="208">
        <v>44.452486621598</v>
      </c>
      <c r="BL142" s="234">
        <v>0.592804973115921</v>
      </c>
      <c r="BM142" s="277">
        <v>-18.1008314849458</v>
      </c>
      <c r="BN142" s="233">
        <v>0.181699324284485</v>
      </c>
      <c r="BO142" s="234">
        <v>0.14247272450015</v>
      </c>
      <c r="BP142" s="234">
        <v>1.27532708398718</v>
      </c>
      <c r="BQ142" s="234">
        <v>0.0392265997843357</v>
      </c>
      <c r="BR142" s="251">
        <v>0.158930599816292</v>
      </c>
      <c r="BS142" s="290">
        <v>5.5035977923303</v>
      </c>
      <c r="BT142" s="291">
        <v>7.0188873239309</v>
      </c>
      <c r="BU142" s="234">
        <v>0.784112572026306</v>
      </c>
      <c r="BV142" s="234">
        <v>-1.51528953160061</v>
      </c>
      <c r="BW142" s="277">
        <v>6.29205452666699</v>
      </c>
      <c r="BX142" s="290">
        <v>0.220233088404501</v>
      </c>
      <c r="BY142" s="291">
        <v>0.347551003182453</v>
      </c>
      <c r="BZ142" s="234">
        <v>0.63367127813723</v>
      </c>
      <c r="CA142" s="234">
        <v>-0.127317914777952</v>
      </c>
      <c r="CB142" s="277">
        <v>0.409519173255545</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ht="16.95" spans="1:16384">
      <c r="A143" s="329" t="s">
        <v>136</v>
      </c>
      <c r="B143" s="330">
        <v>43966.62872709</v>
      </c>
      <c r="C143" s="331">
        <v>52632.22592604</v>
      </c>
      <c r="D143" s="332">
        <v>0.83535567712589</v>
      </c>
      <c r="E143" s="331">
        <v>-8665.59719895003</v>
      </c>
      <c r="F143" s="333">
        <v>32191.8247840008</v>
      </c>
      <c r="G143" s="330">
        <v>2689.565075</v>
      </c>
      <c r="H143" s="331">
        <v>3128.24966789</v>
      </c>
      <c r="I143" s="332">
        <v>0.859766757943623</v>
      </c>
      <c r="J143" s="331">
        <v>-438.68459289</v>
      </c>
      <c r="K143" s="333">
        <v>2651.55722100001</v>
      </c>
      <c r="L143" s="330">
        <v>21586.1693900496</v>
      </c>
      <c r="M143" s="331">
        <v>28488.18758164</v>
      </c>
      <c r="N143" s="332">
        <v>0.757723506565277</v>
      </c>
      <c r="O143" s="331">
        <v>-6902.01819159037</v>
      </c>
      <c r="P143" s="333">
        <v>13685.839672</v>
      </c>
      <c r="Q143" s="330">
        <v>14598.7330590403</v>
      </c>
      <c r="R143" s="331">
        <v>17325.49073645</v>
      </c>
      <c r="S143" s="332">
        <v>0.842615847430341</v>
      </c>
      <c r="T143" s="331">
        <v>-2726.75767740967</v>
      </c>
      <c r="U143" s="333">
        <v>14920.1271490009</v>
      </c>
      <c r="V143" s="362">
        <v>0.332041220391441</v>
      </c>
      <c r="W143" s="363">
        <v>0.329180277512796</v>
      </c>
      <c r="X143" s="363">
        <v>1.00869111266404</v>
      </c>
      <c r="Y143" s="332">
        <v>0.00286094287864525</v>
      </c>
      <c r="Z143" s="367">
        <v>0.463475657223882</v>
      </c>
      <c r="AA143" s="330">
        <v>10418.069183</v>
      </c>
      <c r="AB143" s="331">
        <v>10344.18398168</v>
      </c>
      <c r="AC143" s="332">
        <v>1.00714268051021</v>
      </c>
      <c r="AD143" s="331">
        <v>73.8852013199867</v>
      </c>
      <c r="AE143" s="333">
        <v>7793.01833499999</v>
      </c>
      <c r="AF143" s="330">
        <v>8453.84035247999</v>
      </c>
      <c r="AG143" s="331">
        <v>8983.42236248</v>
      </c>
      <c r="AH143" s="332">
        <v>0.941048969019663</v>
      </c>
      <c r="AI143" s="331">
        <v>-529.582010000009</v>
      </c>
      <c r="AJ143" s="333">
        <v>7334.004492</v>
      </c>
      <c r="AK143" s="330">
        <v>80.039474</v>
      </c>
      <c r="AL143" s="331">
        <v>11.47</v>
      </c>
      <c r="AM143" s="363">
        <v>6.97815815170009</v>
      </c>
      <c r="AN143" s="331">
        <v>68.569474</v>
      </c>
      <c r="AO143" s="333">
        <v>44.7458329999999</v>
      </c>
      <c r="AP143" s="330">
        <v>55.647357</v>
      </c>
      <c r="AQ143" s="331">
        <v>2</v>
      </c>
      <c r="AR143" s="363">
        <v>27.8236785</v>
      </c>
      <c r="AS143" s="331">
        <v>53.647357</v>
      </c>
      <c r="AT143" s="333">
        <v>3.31524599999999</v>
      </c>
      <c r="AU143" s="330">
        <v>843.37684356035</v>
      </c>
      <c r="AV143" s="331">
        <v>1697.65233235</v>
      </c>
      <c r="AW143" s="332">
        <v>0.496790083275115</v>
      </c>
      <c r="AX143" s="331">
        <v>-854.275488789649</v>
      </c>
      <c r="AY143" s="333">
        <v>768.835651000851</v>
      </c>
      <c r="AZ143" s="362">
        <v>0.0191822040483332</v>
      </c>
      <c r="BA143" s="363">
        <v>0.0322549978170328</v>
      </c>
      <c r="BB143" s="363">
        <v>0.594704862705144</v>
      </c>
      <c r="BC143" s="332">
        <v>-0.0130727937686996</v>
      </c>
      <c r="BD143" s="367">
        <v>0.0238829471817627</v>
      </c>
      <c r="BE143" s="330">
        <v>1814.55555555556</v>
      </c>
      <c r="BF143" s="331">
        <v>1500.77777777778</v>
      </c>
      <c r="BG143" s="363">
        <v>1.20907677500555</v>
      </c>
      <c r="BH143" s="331">
        <v>313.777777777779</v>
      </c>
      <c r="BI143" s="381">
        <v>1136.5</v>
      </c>
      <c r="BJ143" s="330">
        <v>24.2299711312112</v>
      </c>
      <c r="BK143" s="331">
        <v>35.0699661904465</v>
      </c>
      <c r="BL143" s="363">
        <v>0.690903749368648</v>
      </c>
      <c r="BM143" s="381">
        <v>-10.8399950592353</v>
      </c>
      <c r="BN143" s="362">
        <v>0.236954014547422</v>
      </c>
      <c r="BO143" s="363">
        <v>0.196537079701244</v>
      </c>
      <c r="BP143" s="363">
        <v>1.20564534136569</v>
      </c>
      <c r="BQ143" s="363">
        <v>0.0404169348461783</v>
      </c>
      <c r="BR143" s="396">
        <v>0.242080664494455</v>
      </c>
      <c r="BS143" s="397">
        <v>4.2202281396666</v>
      </c>
      <c r="BT143" s="398">
        <v>5.08809839608943</v>
      </c>
      <c r="BU143" s="363">
        <v>0.829431314243087</v>
      </c>
      <c r="BV143" s="363">
        <v>-0.867870256422831</v>
      </c>
      <c r="BW143" s="381">
        <v>4.13085449054071</v>
      </c>
      <c r="BX143" s="397">
        <v>0.0809532773056025</v>
      </c>
      <c r="BY143" s="398">
        <v>0.164116602658713</v>
      </c>
      <c r="BZ143" s="363">
        <v>0.493266835860282</v>
      </c>
      <c r="CA143" s="363">
        <v>-0.0831633253531104</v>
      </c>
      <c r="CB143" s="381">
        <v>0.0986569796131311</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ht="16.2" spans="1:80">
      <c r="A144" s="334"/>
      <c r="B144" s="334"/>
      <c r="C144" s="335"/>
      <c r="D144" s="498"/>
      <c r="E144" s="337"/>
      <c r="F144" s="334"/>
      <c r="G144" s="334"/>
      <c r="H144" s="334"/>
      <c r="I144" s="334"/>
      <c r="J144" s="334"/>
      <c r="K144" s="334"/>
      <c r="L144" s="334"/>
      <c r="M144" s="334"/>
      <c r="N144" s="334"/>
      <c r="O144" s="334"/>
      <c r="P144" s="334"/>
      <c r="Q144" s="334"/>
      <c r="R144" s="334"/>
      <c r="S144" s="334"/>
      <c r="T144" s="334"/>
      <c r="U144" s="334"/>
      <c r="V144" s="334"/>
      <c r="W144" s="334"/>
      <c r="X144" s="334"/>
      <c r="Y144" s="368"/>
      <c r="Z144" s="334"/>
      <c r="AA144" s="334"/>
      <c r="AB144" s="334"/>
      <c r="AC144" s="334"/>
      <c r="AD144" s="334"/>
      <c r="AE144" s="334"/>
      <c r="AF144" s="334"/>
      <c r="AG144" s="334"/>
      <c r="AH144" s="334"/>
      <c r="AI144" s="334"/>
      <c r="AJ144" s="334"/>
      <c r="AK144" s="334"/>
      <c r="AL144" s="334"/>
      <c r="AM144" s="334"/>
      <c r="AN144" s="334"/>
      <c r="AO144" s="334"/>
      <c r="AP144" s="334"/>
      <c r="AQ144" s="334"/>
      <c r="AR144" s="368"/>
      <c r="AS144" s="334"/>
      <c r="AT144" s="334"/>
      <c r="AU144" s="334"/>
      <c r="AV144" s="334"/>
      <c r="AW144" s="609"/>
      <c r="AX144" s="366"/>
      <c r="AY144" s="337"/>
      <c r="AZ144" s="334"/>
      <c r="BA144" s="334"/>
      <c r="BB144" s="334"/>
      <c r="BC144" s="368"/>
      <c r="BD144" s="334"/>
      <c r="BE144" s="334"/>
      <c r="BF144" s="334"/>
      <c r="BG144" s="382"/>
      <c r="BH144" s="383"/>
      <c r="BI144" s="384"/>
      <c r="BJ144" s="383"/>
      <c r="BK144" s="383"/>
      <c r="BL144" s="382"/>
      <c r="BM144" s="384"/>
      <c r="BN144" s="382"/>
      <c r="BO144" s="382"/>
      <c r="BP144" s="382"/>
      <c r="BQ144" s="382"/>
      <c r="BR144" s="382"/>
      <c r="BS144" s="383"/>
      <c r="BT144" s="383"/>
      <c r="BU144" s="382"/>
      <c r="BV144" s="382"/>
      <c r="BW144" s="415"/>
      <c r="BX144" s="383"/>
      <c r="BY144" s="383"/>
      <c r="BZ144" s="382"/>
      <c r="CA144" s="415"/>
      <c r="CB144" s="382"/>
    </row>
    <row r="145" s="165" customFormat="1" ht="16.2" spans="1:80">
      <c r="A145" s="338"/>
      <c r="B145" s="334"/>
      <c r="C145" s="339"/>
      <c r="D145" s="340"/>
      <c r="E145" s="341"/>
      <c r="F145" s="340"/>
      <c r="G145" s="341"/>
      <c r="H145" s="341"/>
      <c r="I145" s="341"/>
      <c r="J145" s="341"/>
      <c r="K145" s="341"/>
      <c r="L145" s="341"/>
      <c r="M145" s="341"/>
      <c r="N145" s="341"/>
      <c r="O145" s="341"/>
      <c r="P145" s="341"/>
      <c r="Q145" s="341"/>
      <c r="R145" s="341"/>
      <c r="S145" s="341"/>
      <c r="T145" s="341"/>
      <c r="U145" s="341"/>
      <c r="V145" s="340"/>
      <c r="W145" s="340"/>
      <c r="X145" s="340"/>
      <c r="Y145" s="308"/>
      <c r="Z145" s="340"/>
      <c r="AA145" s="341"/>
      <c r="AB145" s="341"/>
      <c r="AC145" s="341"/>
      <c r="AD145" s="341"/>
      <c r="AE145" s="341"/>
      <c r="AF145" s="341"/>
      <c r="AG145" s="341"/>
      <c r="AH145" s="341"/>
      <c r="AI145" s="341"/>
      <c r="AJ145" s="341"/>
      <c r="AK145" s="341"/>
      <c r="AL145" s="341"/>
      <c r="AM145" s="341"/>
      <c r="AN145" s="341"/>
      <c r="AO145" s="341"/>
      <c r="AP145" s="341"/>
      <c r="AQ145" s="341"/>
      <c r="AR145" s="377"/>
      <c r="AS145" s="341"/>
      <c r="AT145" s="341"/>
      <c r="AU145" s="341"/>
      <c r="AV145" s="341"/>
      <c r="AW145" s="341"/>
      <c r="AX145" s="341"/>
      <c r="AY145" s="341"/>
      <c r="AZ145" s="340"/>
      <c r="BA145" s="340"/>
      <c r="BB145" s="340"/>
      <c r="BC145" s="308"/>
      <c r="BD145" s="340"/>
      <c r="BE145" s="720"/>
      <c r="BF145" s="720"/>
      <c r="BG145" s="720"/>
      <c r="BH145" s="720"/>
      <c r="BI145" s="721"/>
      <c r="BJ145" s="720"/>
      <c r="BK145" s="720"/>
      <c r="BL145" s="720"/>
      <c r="BM145" s="721"/>
      <c r="BN145" s="661"/>
      <c r="BO145" s="661"/>
      <c r="BP145" s="661"/>
      <c r="BQ145" s="725"/>
      <c r="BR145" s="725"/>
      <c r="BS145" s="720"/>
      <c r="BT145" s="720"/>
      <c r="BU145" s="720"/>
      <c r="BV145" s="725"/>
      <c r="BW145" s="728"/>
      <c r="BX145" s="720"/>
      <c r="BY145" s="720"/>
      <c r="BZ145" s="720"/>
      <c r="CA145" s="729"/>
      <c r="CB145" s="725"/>
    </row>
    <row r="146" s="159" customFormat="1" spans="1:16384">
      <c r="A146" s="342" t="s">
        <v>172</v>
      </c>
      <c r="B146" s="343">
        <v>18651.970697</v>
      </c>
      <c r="C146" s="343">
        <v>18093.35084916</v>
      </c>
      <c r="D146" s="711">
        <v>1.03087431689669</v>
      </c>
      <c r="E146" s="343">
        <v>558.61984783999</v>
      </c>
      <c r="F146" s="345">
        <v>10822.707705</v>
      </c>
      <c r="G146" s="343">
        <v>1124.696953</v>
      </c>
      <c r="H146" s="343">
        <v>1283.77542589</v>
      </c>
      <c r="I146" s="711">
        <v>0.876085435441549</v>
      </c>
      <c r="J146" s="343">
        <v>-159.07847289</v>
      </c>
      <c r="K146" s="345">
        <v>1476.04778800001</v>
      </c>
      <c r="L146" s="343">
        <v>13860.176513</v>
      </c>
      <c r="M146" s="343">
        <v>12684.0263615</v>
      </c>
      <c r="N146" s="711">
        <v>1.09272687693791</v>
      </c>
      <c r="O146" s="343">
        <v>1176.15015150004</v>
      </c>
      <c r="P146" s="345">
        <v>6549.06821599998</v>
      </c>
      <c r="Q146" s="343">
        <v>3500.80719399995</v>
      </c>
      <c r="R146" s="343">
        <v>3891.34965465</v>
      </c>
      <c r="S146" s="711">
        <v>0.899638301538036</v>
      </c>
      <c r="T146" s="343">
        <v>-390.54246065005</v>
      </c>
      <c r="U146" s="345">
        <v>2441.62748600001</v>
      </c>
      <c r="V146" s="364">
        <v>0.187691008680548</v>
      </c>
      <c r="W146" s="364">
        <v>0.21507070122562</v>
      </c>
      <c r="X146" s="711">
        <v>0.872694456339037</v>
      </c>
      <c r="Y146" s="369">
        <v>-0.0273796925450721</v>
      </c>
      <c r="Z146" s="370">
        <v>0.225602275562889</v>
      </c>
      <c r="AA146" s="343">
        <v>1638.263122</v>
      </c>
      <c r="AB146" s="343">
        <v>1905.31780462</v>
      </c>
      <c r="AC146" s="711">
        <v>0.859837197777479</v>
      </c>
      <c r="AD146" s="343">
        <v>-267.054682620001</v>
      </c>
      <c r="AE146" s="345">
        <v>1444.246874</v>
      </c>
      <c r="AF146" s="343">
        <v>1573.257689</v>
      </c>
      <c r="AG146" s="343">
        <v>1287.37205297</v>
      </c>
      <c r="AH146" s="711">
        <v>1.22206916436507</v>
      </c>
      <c r="AI146" s="343">
        <v>285.885636029999</v>
      </c>
      <c r="AJ146" s="345">
        <v>753.623129999999</v>
      </c>
      <c r="AK146" s="343">
        <v>31.322672</v>
      </c>
      <c r="AL146" s="343">
        <v>0.88</v>
      </c>
      <c r="AM146" s="711">
        <v>35.5939454545454</v>
      </c>
      <c r="AN146" s="343">
        <v>30.442672</v>
      </c>
      <c r="AO146" s="345">
        <v>13.244209</v>
      </c>
      <c r="AP146" s="343">
        <v>33.476045</v>
      </c>
      <c r="AQ146" s="343">
        <v>2</v>
      </c>
      <c r="AR146" s="719">
        <v>16.7380225</v>
      </c>
      <c r="AS146" s="343">
        <v>31.476045</v>
      </c>
      <c r="AT146" s="345">
        <v>0.877000999999999</v>
      </c>
      <c r="AU146" s="343">
        <v>453.423046999953</v>
      </c>
      <c r="AV146" s="343">
        <v>931.73920418</v>
      </c>
      <c r="AW146" s="719">
        <v>0.486641589154767</v>
      </c>
      <c r="AX146" s="343">
        <v>-478.316157180047</v>
      </c>
      <c r="AY146" s="345">
        <v>612.088905000002</v>
      </c>
      <c r="AZ146" s="364"/>
      <c r="BA146" s="364"/>
      <c r="BB146" s="711"/>
      <c r="BC146" s="369"/>
      <c r="BD146" s="370"/>
      <c r="BE146" s="343">
        <v>449</v>
      </c>
      <c r="BF146" s="343">
        <v>480.111111111111</v>
      </c>
      <c r="BG146" s="364">
        <v>0.935200185142328</v>
      </c>
      <c r="BH146" s="343">
        <v>-31.1111111111111</v>
      </c>
      <c r="BI146" s="387">
        <v>395.33333332</v>
      </c>
      <c r="BJ146" s="343">
        <v>41.5411374097995</v>
      </c>
      <c r="BK146" s="343">
        <v>37.6857573808007</v>
      </c>
      <c r="BL146" s="364">
        <v>1.10230337127211</v>
      </c>
      <c r="BM146" s="387">
        <v>3.85538002899883</v>
      </c>
      <c r="BN146" s="400">
        <v>0.0878332455381511</v>
      </c>
      <c r="BO146" s="364">
        <v>0.105304861465639</v>
      </c>
      <c r="BP146" s="364">
        <v>0.83408538139344</v>
      </c>
      <c r="BQ146" s="401">
        <v>-0.0174716159274882</v>
      </c>
      <c r="BR146" s="402">
        <v>0.133445983516008</v>
      </c>
      <c r="BS146" s="403">
        <v>11.3852106212521</v>
      </c>
      <c r="BT146" s="404">
        <v>9.49623774327169</v>
      </c>
      <c r="BU146" s="364">
        <v>1.19891802722808</v>
      </c>
      <c r="BV146" s="401">
        <v>1.88897287798039</v>
      </c>
      <c r="BW146" s="418">
        <v>7.49366877632584</v>
      </c>
      <c r="BX146" s="403" t="s">
        <v>161</v>
      </c>
      <c r="BY146" s="404" t="s">
        <v>161</v>
      </c>
      <c r="BZ146" s="364" t="s">
        <v>161</v>
      </c>
      <c r="CA146" s="419" t="s">
        <v>161</v>
      </c>
      <c r="CB146" s="419" t="s">
        <v>161</v>
      </c>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1:16384">
      <c r="A147" s="159" t="s">
        <v>173</v>
      </c>
      <c r="B147" s="173">
        <v>5152.29818909</v>
      </c>
      <c r="C147" s="173">
        <v>12848.31148098</v>
      </c>
      <c r="D147" s="661">
        <v>0.401009751103653</v>
      </c>
      <c r="E147" s="173">
        <v>-7696.01329189001</v>
      </c>
      <c r="F147" s="346">
        <v>0</v>
      </c>
      <c r="G147" s="173">
        <v>417.355194</v>
      </c>
      <c r="H147" s="173">
        <v>703.915152</v>
      </c>
      <c r="I147" s="661">
        <v>0.592905540979177</v>
      </c>
      <c r="J147" s="173">
        <v>-286.559958000001</v>
      </c>
      <c r="K147" s="346">
        <v>0</v>
      </c>
      <c r="L147" s="173">
        <v>2470.9681620495</v>
      </c>
      <c r="M147" s="173">
        <v>9039.05228229</v>
      </c>
      <c r="N147" s="661">
        <v>0.273365844657278</v>
      </c>
      <c r="O147" s="173">
        <v>-6568.0841202405</v>
      </c>
      <c r="P147" s="346">
        <v>0</v>
      </c>
      <c r="Q147" s="173">
        <v>643.586014040499</v>
      </c>
      <c r="R147" s="173">
        <v>2607.06818173</v>
      </c>
      <c r="S147" s="661">
        <v>0.246861980269894</v>
      </c>
      <c r="T147" s="173">
        <v>-1963.4821676895</v>
      </c>
      <c r="U147" s="346">
        <v>0</v>
      </c>
      <c r="V147" s="340">
        <v>0.124912415861973</v>
      </c>
      <c r="W147" s="340">
        <v>0.202911346412279</v>
      </c>
      <c r="X147" s="661">
        <v>0.61560094134989</v>
      </c>
      <c r="Y147" s="308">
        <v>-0.0779989305503067</v>
      </c>
      <c r="Z147" s="371" t="s">
        <v>161</v>
      </c>
      <c r="AA147" s="173">
        <v>2128.024476</v>
      </c>
      <c r="AB147" s="173">
        <v>1395.2624921</v>
      </c>
      <c r="AC147" s="661">
        <v>1.52517858686011</v>
      </c>
      <c r="AD147" s="173">
        <v>732.761983899998</v>
      </c>
      <c r="AE147" s="346">
        <v>0</v>
      </c>
      <c r="AF147" s="173">
        <v>474.894911479999</v>
      </c>
      <c r="AG147" s="173">
        <v>928.71466463</v>
      </c>
      <c r="AH147" s="661">
        <v>0.511346411945802</v>
      </c>
      <c r="AI147" s="173">
        <v>-453.819753150001</v>
      </c>
      <c r="AJ147" s="346">
        <v>0</v>
      </c>
      <c r="AK147" s="173">
        <v>0.940803</v>
      </c>
      <c r="AL147" s="173">
        <v>0</v>
      </c>
      <c r="AM147" s="661" t="s">
        <v>161</v>
      </c>
      <c r="AN147" s="173">
        <v>0.940803</v>
      </c>
      <c r="AO147" s="346">
        <v>0</v>
      </c>
      <c r="AP147" s="173">
        <v>0.137869</v>
      </c>
      <c r="AQ147" s="173">
        <v>0</v>
      </c>
      <c r="AR147" s="665" t="s">
        <v>161</v>
      </c>
      <c r="AS147" s="173">
        <v>0.137869</v>
      </c>
      <c r="AT147" s="346">
        <v>0</v>
      </c>
      <c r="AU147" s="173">
        <v>-338.1416204395</v>
      </c>
      <c r="AV147" s="173">
        <v>781.36688996</v>
      </c>
      <c r="AW147" s="665">
        <v>-0.432756525499577</v>
      </c>
      <c r="AX147" s="173">
        <v>-1119.5085103995</v>
      </c>
      <c r="AY147" s="346">
        <v>0</v>
      </c>
      <c r="AZ147" s="340"/>
      <c r="BA147" s="340"/>
      <c r="BB147" s="661"/>
      <c r="BC147" s="308"/>
      <c r="BD147" s="371"/>
      <c r="BE147" s="173">
        <v>606</v>
      </c>
      <c r="BF147" s="173">
        <v>249.222222222222</v>
      </c>
      <c r="BG147" s="340">
        <v>2.43156486847972</v>
      </c>
      <c r="BH147" s="173">
        <v>356.777777777778</v>
      </c>
      <c r="BI147" s="160">
        <v>4.99999999666667</v>
      </c>
      <c r="BJ147" s="173">
        <v>8.50214222622111</v>
      </c>
      <c r="BK147" s="173">
        <v>51.5536350106197</v>
      </c>
      <c r="BL147" s="340">
        <v>0.164918384988173</v>
      </c>
      <c r="BM147" s="160">
        <v>-43.0514927843986</v>
      </c>
      <c r="BN147" s="405">
        <v>0.413024323884455</v>
      </c>
      <c r="BO147" s="340">
        <v>0.108595008314165</v>
      </c>
      <c r="BP147" s="340">
        <v>3.80334538664594</v>
      </c>
      <c r="BQ147" s="406">
        <v>0.30442931557029</v>
      </c>
      <c r="BR147" s="407" t="s">
        <v>161</v>
      </c>
      <c r="BS147" s="408">
        <v>2.42116491008349</v>
      </c>
      <c r="BT147" s="409">
        <v>9.20852639107505</v>
      </c>
      <c r="BU147" s="340">
        <v>0.26292642354048</v>
      </c>
      <c r="BV147" s="406">
        <v>-6.78736148099156</v>
      </c>
      <c r="BW147" s="420" t="s">
        <v>161</v>
      </c>
      <c r="BX147" s="408" t="s">
        <v>161</v>
      </c>
      <c r="BY147" s="409" t="s">
        <v>161</v>
      </c>
      <c r="BZ147" s="340" t="s">
        <v>161</v>
      </c>
      <c r="CA147" s="421" t="s">
        <v>161</v>
      </c>
      <c r="CB147" s="421" t="s">
        <v>161</v>
      </c>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6" customFormat="1" spans="1:80">
      <c r="A148" s="159" t="s">
        <v>174</v>
      </c>
      <c r="B148" s="173">
        <v>3.387865</v>
      </c>
      <c r="C148" s="173">
        <v>0</v>
      </c>
      <c r="D148" s="661" t="s">
        <v>161</v>
      </c>
      <c r="E148" s="173">
        <v>3.387865</v>
      </c>
      <c r="F148" s="346">
        <v>0</v>
      </c>
      <c r="G148" s="173">
        <v>0.0707959999999999</v>
      </c>
      <c r="H148" s="173">
        <v>0</v>
      </c>
      <c r="I148" s="661" t="s">
        <v>161</v>
      </c>
      <c r="J148" s="173">
        <v>0.0707959999999999</v>
      </c>
      <c r="K148" s="346">
        <v>0</v>
      </c>
      <c r="L148" s="173">
        <v>1.02362562870439e-13</v>
      </c>
      <c r="M148" s="173">
        <v>0</v>
      </c>
      <c r="N148" s="661" t="s">
        <v>161</v>
      </c>
      <c r="O148" s="173">
        <v>1.02362562870439e-13</v>
      </c>
      <c r="P148" s="346">
        <v>0</v>
      </c>
      <c r="Q148" s="173">
        <v>3.387865</v>
      </c>
      <c r="R148" s="173">
        <v>0</v>
      </c>
      <c r="S148" s="661" t="s">
        <v>161</v>
      </c>
      <c r="T148" s="173">
        <v>3.387865</v>
      </c>
      <c r="U148" s="173">
        <v>0</v>
      </c>
      <c r="V148" s="340">
        <v>0.999999999999999</v>
      </c>
      <c r="W148" s="340" t="s">
        <v>161</v>
      </c>
      <c r="X148" s="661" t="s">
        <v>161</v>
      </c>
      <c r="Y148" s="308" t="s">
        <v>161</v>
      </c>
      <c r="Z148" s="371" t="s">
        <v>161</v>
      </c>
      <c r="AA148" s="173">
        <v>445.244843</v>
      </c>
      <c r="AB148" s="173">
        <v>463.56315605</v>
      </c>
      <c r="AC148" s="661">
        <v>0.9604836734522</v>
      </c>
      <c r="AD148" s="173">
        <v>-18.3183130500006</v>
      </c>
      <c r="AE148" s="346">
        <v>0</v>
      </c>
      <c r="AF148" s="173">
        <v>256.382477</v>
      </c>
      <c r="AG148" s="173">
        <v>151.01164097</v>
      </c>
      <c r="AH148" s="661">
        <v>1.69776631359785</v>
      </c>
      <c r="AI148" s="173">
        <v>105.37083603</v>
      </c>
      <c r="AJ148" s="346">
        <v>0</v>
      </c>
      <c r="AK148" s="173">
        <v>0</v>
      </c>
      <c r="AL148" s="173">
        <v>0</v>
      </c>
      <c r="AM148" s="661" t="s">
        <v>161</v>
      </c>
      <c r="AN148" s="173">
        <v>0</v>
      </c>
      <c r="AO148" s="346">
        <v>0</v>
      </c>
      <c r="AP148" s="173">
        <v>0</v>
      </c>
      <c r="AQ148" s="173">
        <v>0</v>
      </c>
      <c r="AR148" s="665" t="s">
        <v>161</v>
      </c>
      <c r="AS148" s="173">
        <v>0</v>
      </c>
      <c r="AT148" s="346">
        <v>0</v>
      </c>
      <c r="AU148" s="173">
        <v>-698.310251</v>
      </c>
      <c r="AV148" s="173">
        <v>-607.04968913</v>
      </c>
      <c r="AW148" s="665">
        <v>1.15033458299071</v>
      </c>
      <c r="AX148" s="173">
        <v>-91.2605618699995</v>
      </c>
      <c r="AY148" s="346">
        <v>-383.276851</v>
      </c>
      <c r="AZ148" s="340"/>
      <c r="BA148" s="340"/>
      <c r="BB148" s="661"/>
      <c r="BC148" s="308"/>
      <c r="BD148" s="371"/>
      <c r="BE148" s="173">
        <v>29.2222222222222</v>
      </c>
      <c r="BF148" s="173">
        <v>26.6666666666667</v>
      </c>
      <c r="BG148" s="340">
        <v>1.09583333333333</v>
      </c>
      <c r="BH148" s="173">
        <v>2.55555555555556</v>
      </c>
      <c r="BI148" s="160">
        <v>15.58333334</v>
      </c>
      <c r="BJ148" s="173"/>
      <c r="BK148" s="173"/>
      <c r="BL148" s="340"/>
      <c r="BM148" s="160"/>
      <c r="BN148" s="405"/>
      <c r="BO148" s="340"/>
      <c r="BP148" s="340"/>
      <c r="BQ148" s="406"/>
      <c r="BR148" s="407"/>
      <c r="BS148" s="408"/>
      <c r="BT148" s="409"/>
      <c r="BU148" s="340"/>
      <c r="BV148" s="406"/>
      <c r="BW148" s="420"/>
      <c r="BX148" s="408"/>
      <c r="BY148" s="409"/>
      <c r="BZ148" s="340"/>
      <c r="CA148" s="421"/>
      <c r="CB148" s="421"/>
    </row>
    <row r="149" s="159" customFormat="1" spans="1:80">
      <c r="A149" s="159" t="s">
        <v>175</v>
      </c>
      <c r="B149" s="664">
        <v>23807.65675109</v>
      </c>
      <c r="C149" s="664">
        <v>30941.66233014</v>
      </c>
      <c r="D149" s="661">
        <v>0.769436900224302</v>
      </c>
      <c r="E149" s="664">
        <v>-7134.00557905002</v>
      </c>
      <c r="F149" s="712">
        <v>10822.707705</v>
      </c>
      <c r="G149" s="664"/>
      <c r="H149" s="664"/>
      <c r="I149" s="661"/>
      <c r="J149" s="664"/>
      <c r="K149" s="712"/>
      <c r="L149" s="664"/>
      <c r="M149" s="664"/>
      <c r="N149" s="661"/>
      <c r="O149" s="664"/>
      <c r="P149" s="712"/>
      <c r="Q149" s="664"/>
      <c r="R149" s="664"/>
      <c r="S149" s="661"/>
      <c r="T149" s="664"/>
      <c r="U149" s="712"/>
      <c r="V149" s="661"/>
      <c r="W149" s="661"/>
      <c r="X149" s="661"/>
      <c r="Y149" s="665"/>
      <c r="Z149" s="716"/>
      <c r="AA149" s="664">
        <v>4211.532441</v>
      </c>
      <c r="AB149" s="664">
        <v>3764.14345277</v>
      </c>
      <c r="AC149" s="661">
        <v>1.11885545645206</v>
      </c>
      <c r="AD149" s="664">
        <v>447.388988229996</v>
      </c>
      <c r="AE149" s="712">
        <v>1444.246874</v>
      </c>
      <c r="AF149" s="664">
        <v>2304.53507748</v>
      </c>
      <c r="AG149" s="664">
        <v>2367.09835857</v>
      </c>
      <c r="AH149" s="661">
        <v>0.973569631839127</v>
      </c>
      <c r="AI149" s="664">
        <v>-62.5632810900025</v>
      </c>
      <c r="AJ149" s="712"/>
      <c r="AK149" s="664"/>
      <c r="AL149" s="664"/>
      <c r="AM149" s="661"/>
      <c r="AN149" s="664"/>
      <c r="AO149" s="712"/>
      <c r="AP149" s="664"/>
      <c r="AQ149" s="664"/>
      <c r="AR149" s="665"/>
      <c r="AS149" s="664"/>
      <c r="AT149" s="712"/>
      <c r="AU149" s="664">
        <v>-583.028824439546</v>
      </c>
      <c r="AV149" s="664">
        <v>1106.05640501</v>
      </c>
      <c r="AW149" s="665">
        <v>-0.527123952990693</v>
      </c>
      <c r="AX149" s="664">
        <v>-1689.08522944955</v>
      </c>
      <c r="AY149" s="712">
        <v>228.812054000002</v>
      </c>
      <c r="AZ149" s="661"/>
      <c r="BA149" s="661"/>
      <c r="BB149" s="661"/>
      <c r="BC149" s="665"/>
      <c r="BD149" s="716"/>
      <c r="BE149" s="722"/>
      <c r="BF149" s="723"/>
      <c r="BG149" s="340"/>
      <c r="BH149" s="723"/>
      <c r="BI149" s="721"/>
      <c r="BJ149" s="722"/>
      <c r="BK149" s="723"/>
      <c r="BL149" s="340"/>
      <c r="BM149" s="721"/>
      <c r="BN149" s="726"/>
      <c r="BO149" s="661"/>
      <c r="BP149" s="314"/>
      <c r="BQ149" s="314"/>
      <c r="BR149" s="314"/>
      <c r="BS149" s="722"/>
      <c r="BT149" s="723"/>
      <c r="BU149" s="340"/>
      <c r="BV149" s="340"/>
      <c r="BW149" s="414"/>
      <c r="BX149" s="722"/>
      <c r="BY149" s="723"/>
      <c r="BZ149" s="340"/>
      <c r="CA149" s="414"/>
      <c r="CB149" s="340"/>
    </row>
    <row r="150" s="159" customFormat="1" spans="1:16384">
      <c r="A150" s="166" t="s">
        <v>176</v>
      </c>
      <c r="B150" s="348">
        <v>23804.26888609</v>
      </c>
      <c r="C150" s="349">
        <v>30941.66233014</v>
      </c>
      <c r="D150" s="713">
        <v>0.76932740820788</v>
      </c>
      <c r="E150" s="714">
        <v>-7137.39344405002</v>
      </c>
      <c r="F150" s="352">
        <v>10822.707705</v>
      </c>
      <c r="G150" s="349"/>
      <c r="H150" s="349"/>
      <c r="I150" s="713"/>
      <c r="J150" s="714"/>
      <c r="K150" s="352"/>
      <c r="L150" s="349"/>
      <c r="M150" s="349"/>
      <c r="N150" s="713"/>
      <c r="O150" s="714"/>
      <c r="P150" s="352"/>
      <c r="Q150" s="349"/>
      <c r="R150" s="349"/>
      <c r="S150" s="713"/>
      <c r="T150" s="714"/>
      <c r="U150" s="352"/>
      <c r="V150" s="365"/>
      <c r="W150" s="365"/>
      <c r="X150" s="713"/>
      <c r="Y150" s="717"/>
      <c r="Z150" s="374"/>
      <c r="AA150" s="348">
        <v>3766.287598</v>
      </c>
      <c r="AB150" s="349">
        <v>3300.58029672</v>
      </c>
      <c r="AC150" s="713">
        <v>1.14109861279327</v>
      </c>
      <c r="AD150" s="714">
        <v>465.707301279997</v>
      </c>
      <c r="AE150" s="352">
        <v>1444.246874</v>
      </c>
      <c r="AF150" s="348">
        <v>2048.15260048</v>
      </c>
      <c r="AG150" s="349">
        <v>2216.0867176</v>
      </c>
      <c r="AH150" s="713">
        <v>0.924220421616951</v>
      </c>
      <c r="AI150" s="714">
        <v>-167.934117120002</v>
      </c>
      <c r="AJ150" s="352"/>
      <c r="AK150" s="349"/>
      <c r="AL150" s="349"/>
      <c r="AM150" s="713"/>
      <c r="AN150" s="714"/>
      <c r="AO150" s="352"/>
      <c r="AP150" s="349"/>
      <c r="AQ150" s="349"/>
      <c r="AR150" s="717"/>
      <c r="AS150" s="714"/>
      <c r="AT150" s="352"/>
      <c r="AU150" s="349">
        <v>115.281426560454</v>
      </c>
      <c r="AV150" s="349">
        <v>1713.10609414</v>
      </c>
      <c r="AW150" s="717">
        <v>0.0672938044846116</v>
      </c>
      <c r="AX150" s="714">
        <v>-1597.82466757955</v>
      </c>
      <c r="AY150" s="352">
        <v>612.088905000002</v>
      </c>
      <c r="AZ150" s="365"/>
      <c r="BA150" s="365"/>
      <c r="BB150" s="713"/>
      <c r="BC150" s="717"/>
      <c r="BD150" s="374"/>
      <c r="BE150" s="390"/>
      <c r="BF150" s="391"/>
      <c r="BG150" s="713"/>
      <c r="BH150" s="391"/>
      <c r="BI150" s="392"/>
      <c r="BJ150" s="390"/>
      <c r="BK150" s="391"/>
      <c r="BL150" s="365"/>
      <c r="BM150" s="392"/>
      <c r="BN150" s="411"/>
      <c r="BO150" s="365"/>
      <c r="BP150" s="365"/>
      <c r="BQ150" s="412"/>
      <c r="BR150" s="412"/>
      <c r="BS150" s="390"/>
      <c r="BT150" s="391"/>
      <c r="BU150" s="365"/>
      <c r="BV150" s="412"/>
      <c r="BW150" s="422"/>
      <c r="BX150" s="390"/>
      <c r="BY150" s="391"/>
      <c r="BZ150" s="365"/>
      <c r="CA150" s="422"/>
      <c r="CB150" s="412"/>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16384">
      <c r="B151" s="335"/>
      <c r="C151" s="710"/>
      <c r="D151" s="710"/>
      <c r="E151" s="664"/>
      <c r="F151" s="715"/>
      <c r="G151" s="664"/>
      <c r="H151" s="664"/>
      <c r="I151" s="710"/>
      <c r="J151" s="664"/>
      <c r="K151" s="715"/>
      <c r="L151" s="664"/>
      <c r="M151" s="664"/>
      <c r="N151" s="710"/>
      <c r="O151" s="664"/>
      <c r="P151" s="715"/>
      <c r="Q151" s="664"/>
      <c r="R151" s="664"/>
      <c r="S151" s="710"/>
      <c r="T151" s="664"/>
      <c r="U151" s="715"/>
      <c r="V151" s="710"/>
      <c r="W151" s="710"/>
      <c r="X151" s="710"/>
      <c r="Y151" s="718"/>
      <c r="Z151" s="710"/>
      <c r="AA151" s="664"/>
      <c r="AB151" s="664"/>
      <c r="AC151" s="661"/>
      <c r="AD151" s="664"/>
      <c r="AE151" s="715"/>
      <c r="AF151" s="664"/>
      <c r="AG151" s="664"/>
      <c r="AH151" s="710"/>
      <c r="AI151" s="664"/>
      <c r="AJ151" s="715"/>
      <c r="AK151" s="664"/>
      <c r="AL151" s="664"/>
      <c r="AM151" s="710"/>
      <c r="AN151" s="664"/>
      <c r="AO151" s="715"/>
      <c r="AP151" s="664"/>
      <c r="AQ151" s="664"/>
      <c r="AR151" s="718"/>
      <c r="AS151" s="664"/>
      <c r="AT151" s="715"/>
      <c r="AU151" s="715"/>
      <c r="AV151" s="715"/>
      <c r="AW151" s="715"/>
      <c r="AX151" s="715"/>
      <c r="AY151" s="715"/>
      <c r="AZ151" s="710"/>
      <c r="BA151" s="710"/>
      <c r="BB151" s="710"/>
      <c r="BC151" s="718"/>
      <c r="BD151" s="710"/>
      <c r="BE151" s="724"/>
      <c r="BF151" s="724"/>
      <c r="BG151" s="661"/>
      <c r="BH151" s="724"/>
      <c r="BI151" s="721"/>
      <c r="BJ151" s="724"/>
      <c r="BK151" s="724"/>
      <c r="BL151" s="724"/>
      <c r="BM151" s="721"/>
      <c r="BN151" s="661"/>
      <c r="BO151" s="661"/>
      <c r="BP151" s="661"/>
      <c r="BQ151" s="727"/>
      <c r="BR151" s="727"/>
      <c r="BS151" s="724"/>
      <c r="BT151" s="724"/>
      <c r="BU151" s="661"/>
      <c r="BV151" s="727"/>
      <c r="BW151" s="729"/>
      <c r="BX151" s="724"/>
      <c r="BY151" s="724"/>
      <c r="BZ151" s="661"/>
      <c r="CA151" s="729"/>
      <c r="CB151" s="729"/>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65" customFormat="1" spans="1:80">
      <c r="A152" s="354" t="s">
        <v>177</v>
      </c>
      <c r="B152" s="355">
        <v>89.3790256637774</v>
      </c>
      <c r="C152" s="355">
        <v>86.8814236370514</v>
      </c>
      <c r="D152" s="711">
        <v>1.02874725024258</v>
      </c>
      <c r="E152" s="343">
        <v>2.49760202672608</v>
      </c>
      <c r="F152" s="356">
        <v>91.2546248516408</v>
      </c>
      <c r="S152" s="366">
        <v>0.783444204190572</v>
      </c>
      <c r="V152" s="366"/>
      <c r="W152" s="366"/>
      <c r="X152" s="366"/>
      <c r="Y152" s="376"/>
      <c r="Z152" s="366"/>
      <c r="AA152" s="338"/>
      <c r="AB152" s="338"/>
      <c r="AC152" s="338"/>
      <c r="AD152" s="338"/>
      <c r="AE152" s="338"/>
      <c r="AR152" s="379"/>
      <c r="AZ152" s="366"/>
      <c r="BA152" s="366"/>
      <c r="BB152" s="366"/>
      <c r="BC152" s="376"/>
      <c r="BD152" s="366"/>
      <c r="BE152" s="720"/>
      <c r="BF152" s="720"/>
      <c r="BG152" s="720"/>
      <c r="BH152" s="720"/>
      <c r="BI152" s="721"/>
      <c r="BJ152" s="720"/>
      <c r="BK152" s="720"/>
      <c r="BL152" s="720"/>
      <c r="BM152" s="721"/>
      <c r="BN152" s="661"/>
      <c r="BO152" s="661"/>
      <c r="BP152" s="661"/>
      <c r="BQ152" s="725"/>
      <c r="BR152" s="725"/>
      <c r="BS152" s="720"/>
      <c r="BT152" s="720"/>
      <c r="BU152" s="720"/>
      <c r="BV152" s="725"/>
      <c r="BW152" s="728"/>
      <c r="BX152" s="720"/>
      <c r="BY152" s="720"/>
      <c r="BZ152" s="720"/>
      <c r="CA152" s="729"/>
      <c r="CB152" s="725"/>
    </row>
    <row r="153" s="165" customFormat="1" spans="1:80">
      <c r="A153" s="357" t="s">
        <v>178</v>
      </c>
      <c r="B153" s="165">
        <v>16.1886191210532</v>
      </c>
      <c r="C153" s="165">
        <v>47.4790580405204</v>
      </c>
      <c r="D153" s="661">
        <v>0.340963359198012</v>
      </c>
      <c r="E153" s="173">
        <v>-31.2904389194672</v>
      </c>
      <c r="F153" s="358">
        <v>16.8326803319082</v>
      </c>
      <c r="S153" s="366">
        <v>0.216444294666018</v>
      </c>
      <c r="V153" s="366"/>
      <c r="W153" s="366"/>
      <c r="X153" s="366"/>
      <c r="Y153" s="376"/>
      <c r="Z153" s="366"/>
      <c r="AA153" s="338"/>
      <c r="AB153" s="338"/>
      <c r="AC153" s="338"/>
      <c r="AD153" s="338"/>
      <c r="AE153" s="338"/>
      <c r="AR153" s="379"/>
      <c r="AZ153" s="366"/>
      <c r="BA153" s="366"/>
      <c r="BB153" s="366"/>
      <c r="BC153" s="376"/>
      <c r="BD153" s="366"/>
      <c r="BE153" s="720"/>
      <c r="BF153" s="720"/>
      <c r="BG153" s="720"/>
      <c r="BH153" s="720"/>
      <c r="BI153" s="721"/>
      <c r="BJ153" s="720"/>
      <c r="BK153" s="720"/>
      <c r="BL153" s="720"/>
      <c r="BM153" s="721"/>
      <c r="BN153" s="661"/>
      <c r="BO153" s="661"/>
      <c r="BP153" s="661"/>
      <c r="BQ153" s="725"/>
      <c r="BR153" s="725"/>
      <c r="BS153" s="720"/>
      <c r="BT153" s="720"/>
      <c r="BU153" s="720"/>
      <c r="BV153" s="725"/>
      <c r="BW153" s="728"/>
      <c r="BX153" s="720"/>
      <c r="BY153" s="720"/>
      <c r="BZ153" s="720"/>
      <c r="CA153" s="729"/>
      <c r="CB153" s="725"/>
    </row>
    <row r="154" s="165" customFormat="1" spans="1:80">
      <c r="A154" s="359" t="s">
        <v>179</v>
      </c>
      <c r="B154" s="360">
        <v>58.2719801716695</v>
      </c>
      <c r="C154" s="360">
        <v>69.0872700452749</v>
      </c>
      <c r="D154" s="713">
        <v>0.843454664419106</v>
      </c>
      <c r="E154" s="348">
        <v>-10.8152898736054</v>
      </c>
      <c r="F154" s="361">
        <v>12.7299409733838</v>
      </c>
      <c r="G154" s="661" t="s">
        <v>161</v>
      </c>
      <c r="V154" s="366"/>
      <c r="W154" s="366"/>
      <c r="X154" s="366"/>
      <c r="Y154" s="376"/>
      <c r="Z154" s="366"/>
      <c r="AA154" s="338"/>
      <c r="AB154" s="338"/>
      <c r="AC154" s="338"/>
      <c r="AD154" s="338"/>
      <c r="AE154" s="338"/>
      <c r="AR154" s="379"/>
      <c r="AZ154" s="366"/>
      <c r="BA154" s="366"/>
      <c r="BB154" s="366"/>
      <c r="BC154" s="376"/>
      <c r="BD154" s="366"/>
      <c r="BE154" s="720"/>
      <c r="BF154" s="720"/>
      <c r="BG154" s="720"/>
      <c r="BH154" s="720"/>
      <c r="BI154" s="721"/>
      <c r="BJ154" s="720"/>
      <c r="BK154" s="720"/>
      <c r="BL154" s="720"/>
      <c r="BM154" s="721"/>
      <c r="BN154" s="661"/>
      <c r="BO154" s="661"/>
      <c r="BP154" s="661"/>
      <c r="BQ154" s="725"/>
      <c r="BR154" s="725"/>
      <c r="BS154" s="720"/>
      <c r="BT154" s="720"/>
      <c r="BU154" s="720"/>
      <c r="BV154" s="725"/>
      <c r="BW154" s="728"/>
      <c r="BX154" s="720"/>
      <c r="BY154" s="720"/>
      <c r="BZ154" s="720"/>
      <c r="CA154" s="729"/>
      <c r="CB154" s="725"/>
    </row>
    <row r="155" s="165" customFormat="1" spans="1:80">
      <c r="A155" s="338"/>
      <c r="D155" s="341"/>
      <c r="V155" s="366"/>
      <c r="W155" s="366"/>
      <c r="X155" s="366"/>
      <c r="Y155" s="376"/>
      <c r="Z155" s="366"/>
      <c r="AR155" s="379"/>
      <c r="AZ155" s="366"/>
      <c r="BA155" s="366"/>
      <c r="BB155" s="366"/>
      <c r="BC155" s="376"/>
      <c r="BD155" s="366"/>
      <c r="BE155" s="720"/>
      <c r="BF155" s="720"/>
      <c r="BG155" s="720"/>
      <c r="BH155" s="720"/>
      <c r="BI155" s="721"/>
      <c r="BJ155" s="720"/>
      <c r="BK155" s="720"/>
      <c r="BL155" s="720"/>
      <c r="BM155" s="721"/>
      <c r="BN155" s="661"/>
      <c r="BO155" s="661"/>
      <c r="BP155" s="661"/>
      <c r="BQ155" s="725"/>
      <c r="BR155" s="725"/>
      <c r="BS155" s="720"/>
      <c r="BT155" s="720"/>
      <c r="BU155" s="720"/>
      <c r="BV155" s="725"/>
      <c r="BW155" s="728"/>
      <c r="BX155" s="720"/>
      <c r="BY155" s="720"/>
      <c r="BZ155" s="720"/>
      <c r="CA155" s="729"/>
      <c r="CB155" s="725"/>
    </row>
    <row r="156" s="159" customFormat="1" ht="16.2" spans="22:16384">
      <c r="V156" s="167"/>
      <c r="W156" s="167"/>
      <c r="X156" s="167"/>
      <c r="Y156" s="168"/>
      <c r="Z156" s="167"/>
      <c r="AA156" s="159"/>
      <c r="AB156" s="159"/>
      <c r="AC156" s="159"/>
      <c r="AD156" s="159"/>
      <c r="AE156" s="159"/>
      <c r="AF156" s="159"/>
      <c r="AG156" s="159"/>
      <c r="AH156" s="159"/>
      <c r="AI156" s="159"/>
      <c r="AJ156" s="159"/>
      <c r="AK156" s="159"/>
      <c r="AL156" s="159"/>
      <c r="AM156" s="159"/>
      <c r="AN156" s="159"/>
      <c r="AO156" s="159"/>
      <c r="AP156" s="159"/>
      <c r="AQ156" s="159"/>
      <c r="AR156" s="169"/>
      <c r="AS156" s="159"/>
      <c r="AT156" s="159"/>
      <c r="AU156" s="159"/>
      <c r="AV156" s="159"/>
      <c r="AW156" s="159"/>
      <c r="AX156" s="159"/>
      <c r="AY156" s="159"/>
      <c r="AZ156" s="170"/>
      <c r="BA156" s="170"/>
      <c r="BB156" s="170"/>
      <c r="BC156" s="170"/>
      <c r="BD156" s="170"/>
      <c r="BE156" s="170"/>
      <c r="BF156" s="395"/>
      <c r="BG156" s="170"/>
      <c r="BH156" s="395"/>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394"/>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79" s="159" customFormat="1" spans="2:16384">
      <c r="B179" s="175"/>
      <c r="C179" s="175"/>
      <c r="D179" s="175"/>
      <c r="V179" s="167"/>
      <c r="W179" s="167"/>
      <c r="X179" s="167"/>
      <c r="Y179" s="168"/>
      <c r="Z179" s="167"/>
      <c r="AR179" s="169"/>
      <c r="AZ179" s="170"/>
      <c r="BA179" s="170"/>
      <c r="BB179" s="170"/>
      <c r="BC179" s="170"/>
      <c r="BD179" s="170"/>
      <c r="BE179" s="170"/>
      <c r="BF179" s="170"/>
      <c r="BG179" s="170"/>
      <c r="BH179" s="170"/>
      <c r="BI179" s="170"/>
      <c r="BJ179" s="170"/>
      <c r="BK179" s="170"/>
      <c r="BL179" s="170"/>
      <c r="BM179" s="171"/>
      <c r="BN179" s="167"/>
      <c r="BO179" s="167"/>
      <c r="BP179" s="167"/>
      <c r="BQ179" s="167"/>
      <c r="BR179" s="167"/>
      <c r="BS179" s="170"/>
      <c r="BT179" s="170"/>
      <c r="BU179" s="170"/>
      <c r="BV179" s="167"/>
      <c r="BW179" s="171"/>
      <c r="BX179" s="170"/>
      <c r="BY179" s="170"/>
      <c r="BZ179" s="170"/>
      <c r="CA179" s="171"/>
      <c r="CB179" s="167"/>
      <c r="XEI179" s="172"/>
      <c r="XEJ179" s="172"/>
      <c r="XEK179" s="172"/>
      <c r="XEL179" s="172"/>
      <c r="XEM179" s="172"/>
      <c r="XEN179" s="172"/>
      <c r="XEO179" s="172"/>
      <c r="XEP179" s="172"/>
      <c r="XEQ179" s="172"/>
      <c r="XER179" s="172"/>
      <c r="XES179" s="164"/>
      <c r="XET179" s="164"/>
      <c r="XEU179" s="164"/>
      <c r="XEV179" s="164"/>
      <c r="XEW179" s="164"/>
      <c r="XEX179" s="164"/>
      <c r="XEY179" s="164"/>
      <c r="XEZ179" s="164"/>
      <c r="XFA179" s="164"/>
      <c r="XFB179" s="164"/>
      <c r="XFC179" s="164"/>
      <c r="XFD179" s="164"/>
    </row>
    <row r="180" s="159" customFormat="1" spans="2:16384">
      <c r="B180" s="175"/>
      <c r="C180" s="175"/>
      <c r="D180" s="175"/>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1" s="159" customFormat="1" spans="2:16384">
      <c r="B181" s="175"/>
      <c r="C181" s="175"/>
      <c r="D181" s="175"/>
      <c r="V181" s="167"/>
      <c r="W181" s="167"/>
      <c r="X181" s="167"/>
      <c r="Y181" s="168"/>
      <c r="Z181" s="167"/>
      <c r="AR181" s="169"/>
      <c r="AZ181" s="170"/>
      <c r="BA181" s="170"/>
      <c r="BB181" s="170"/>
      <c r="BC181" s="170"/>
      <c r="BD181" s="170"/>
      <c r="BE181" s="170"/>
      <c r="BF181" s="170"/>
      <c r="BG181" s="170"/>
      <c r="BH181" s="170"/>
      <c r="BI181" s="170"/>
      <c r="BJ181" s="170"/>
      <c r="BK181" s="170"/>
      <c r="BL181" s="170"/>
      <c r="BM181" s="171"/>
      <c r="BN181" s="167"/>
      <c r="BO181" s="167"/>
      <c r="BP181" s="167"/>
      <c r="BQ181" s="167"/>
      <c r="BR181" s="167"/>
      <c r="BS181" s="170"/>
      <c r="BT181" s="170"/>
      <c r="BU181" s="170"/>
      <c r="BV181" s="167"/>
      <c r="BW181" s="171"/>
      <c r="BX181" s="170"/>
      <c r="BY181" s="170"/>
      <c r="BZ181" s="170"/>
      <c r="CA181" s="171"/>
      <c r="CB181" s="167"/>
      <c r="XEI181" s="172"/>
      <c r="XEJ181" s="172"/>
      <c r="XEK181" s="172"/>
      <c r="XEL181" s="172"/>
      <c r="XEM181" s="172"/>
      <c r="XEN181" s="172"/>
      <c r="XEO181" s="172"/>
      <c r="XEP181" s="172"/>
      <c r="XEQ181" s="172"/>
      <c r="XER181" s="172"/>
      <c r="XES181" s="164"/>
      <c r="XET181" s="164"/>
      <c r="XEU181" s="164"/>
      <c r="XEV181" s="164"/>
      <c r="XEW181" s="164"/>
      <c r="XEX181" s="164"/>
      <c r="XEY181" s="164"/>
      <c r="XEZ181" s="164"/>
      <c r="XFA181" s="164"/>
      <c r="XFB181" s="164"/>
      <c r="XFC181" s="164"/>
      <c r="XFD181" s="164"/>
    </row>
    <row r="182" s="159" customFormat="1" spans="2:16384">
      <c r="B182" s="175"/>
      <c r="C182" s="175"/>
      <c r="D182" s="175"/>
      <c r="V182" s="167"/>
      <c r="W182" s="167"/>
      <c r="X182" s="167"/>
      <c r="Y182" s="168"/>
      <c r="Z182" s="167"/>
      <c r="AR182" s="169"/>
      <c r="AZ182" s="170"/>
      <c r="BA182" s="170"/>
      <c r="BB182" s="170"/>
      <c r="BC182" s="170"/>
      <c r="BD182" s="170"/>
      <c r="BE182" s="170"/>
      <c r="BF182" s="170"/>
      <c r="BG182" s="170"/>
      <c r="BH182" s="170"/>
      <c r="BI182" s="170"/>
      <c r="BJ182" s="170"/>
      <c r="BK182" s="170"/>
      <c r="BL182" s="170"/>
      <c r="BM182" s="171"/>
      <c r="BN182" s="167"/>
      <c r="BO182" s="167"/>
      <c r="BP182" s="167"/>
      <c r="BQ182" s="167"/>
      <c r="BR182" s="167"/>
      <c r="BS182" s="170"/>
      <c r="BT182" s="170"/>
      <c r="BU182" s="170"/>
      <c r="BV182" s="167"/>
      <c r="BW182" s="171"/>
      <c r="BX182" s="170"/>
      <c r="BY182" s="170"/>
      <c r="BZ182" s="170"/>
      <c r="CA182" s="171"/>
      <c r="CB182" s="167"/>
      <c r="XEI182" s="172"/>
      <c r="XEJ182" s="172"/>
      <c r="XEK182" s="172"/>
      <c r="XEL182" s="172"/>
      <c r="XEM182" s="172"/>
      <c r="XEN182" s="172"/>
      <c r="XEO182" s="172"/>
      <c r="XEP182" s="172"/>
      <c r="XEQ182" s="172"/>
      <c r="XER182" s="172"/>
      <c r="XES182" s="164"/>
      <c r="XET182" s="164"/>
      <c r="XEU182" s="164"/>
      <c r="XEV182" s="164"/>
      <c r="XEW182" s="164"/>
      <c r="XEX182" s="164"/>
      <c r="XEY182" s="164"/>
      <c r="XEZ182" s="164"/>
      <c r="XFA182" s="164"/>
      <c r="XFB182" s="164"/>
      <c r="XFC182" s="164"/>
      <c r="XFD182" s="164"/>
    </row>
    <row r="183" s="159" customFormat="1" spans="2:16384">
      <c r="B183" s="175"/>
      <c r="C183" s="175"/>
      <c r="D183" s="175"/>
      <c r="V183" s="167"/>
      <c r="W183" s="167"/>
      <c r="X183" s="167"/>
      <c r="Y183" s="168"/>
      <c r="Z183" s="167"/>
      <c r="AR183" s="169"/>
      <c r="AZ183" s="170"/>
      <c r="BA183" s="170"/>
      <c r="BB183" s="170"/>
      <c r="BC183" s="170"/>
      <c r="BD183" s="170"/>
      <c r="BE183" s="170"/>
      <c r="BF183" s="170"/>
      <c r="BG183" s="170"/>
      <c r="BH183" s="170"/>
      <c r="BI183" s="170"/>
      <c r="BJ183" s="170"/>
      <c r="BK183" s="170"/>
      <c r="BL183" s="170"/>
      <c r="BM183" s="171"/>
      <c r="BN183" s="167"/>
      <c r="BO183" s="167"/>
      <c r="BP183" s="167"/>
      <c r="BQ183" s="167"/>
      <c r="BR183" s="167"/>
      <c r="BS183" s="170"/>
      <c r="BT183" s="170"/>
      <c r="BU183" s="170"/>
      <c r="BV183" s="167"/>
      <c r="BW183" s="171"/>
      <c r="BX183" s="170"/>
      <c r="BY183" s="170"/>
      <c r="BZ183" s="170"/>
      <c r="CA183" s="171"/>
      <c r="CB183" s="167"/>
      <c r="XEI183" s="172"/>
      <c r="XEJ183" s="172"/>
      <c r="XEK183" s="172"/>
      <c r="XEL183" s="172"/>
      <c r="XEM183" s="172"/>
      <c r="XEN183" s="172"/>
      <c r="XEO183" s="172"/>
      <c r="XEP183" s="172"/>
      <c r="XEQ183" s="172"/>
      <c r="XER183" s="172"/>
      <c r="XES183" s="164"/>
      <c r="XET183" s="164"/>
      <c r="XEU183" s="164"/>
      <c r="XEV183" s="164"/>
      <c r="XEW183" s="164"/>
      <c r="XEX183" s="164"/>
      <c r="XEY183" s="164"/>
      <c r="XEZ183" s="164"/>
      <c r="XFA183" s="164"/>
      <c r="XFB183" s="164"/>
      <c r="XFC183" s="164"/>
      <c r="XFD183" s="164"/>
    </row>
    <row r="184" s="159" customFormat="1" spans="2:16384">
      <c r="B184" s="175"/>
      <c r="C184" s="175"/>
      <c r="D184" s="175"/>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7" s="159" customFormat="1" spans="2:16384">
      <c r="B187" s="436"/>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91" s="159" customFormat="1" spans="2:16384">
      <c r="B191" s="436"/>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6" operator="lessThan">
      <formula>0</formula>
    </cfRule>
  </conditionalFormatting>
  <conditionalFormatting sqref="O7">
    <cfRule type="cellIs" dxfId="0" priority="15" operator="lessThan">
      <formula>0</formula>
    </cfRule>
  </conditionalFormatting>
  <conditionalFormatting sqref="AD7:AE7">
    <cfRule type="cellIs" dxfId="0" priority="9" operator="lessThan">
      <formula>0</formula>
    </cfRule>
  </conditionalFormatting>
  <conditionalFormatting sqref="AI7">
    <cfRule type="cellIs" dxfId="0" priority="13" operator="lessThan">
      <formula>0</formula>
    </cfRule>
  </conditionalFormatting>
  <conditionalFormatting sqref="AN7:AO7">
    <cfRule type="cellIs" dxfId="0" priority="5" operator="lessThan">
      <formula>0</formula>
    </cfRule>
  </conditionalFormatting>
  <conditionalFormatting sqref="AS7">
    <cfRule type="cellIs" dxfId="0" priority="12" operator="lessThan">
      <formula>0</formula>
    </cfRule>
  </conditionalFormatting>
  <conditionalFormatting sqref="AX7:AY7">
    <cfRule type="cellIs" dxfId="0" priority="3" operator="lessThan">
      <formula>0</formula>
    </cfRule>
  </conditionalFormatting>
  <conditionalFormatting sqref="BC7:BD7">
    <cfRule type="cellIs" dxfId="0" priority="1" operator="lessThan">
      <formula>0</formula>
    </cfRule>
  </conditionalFormatting>
  <conditionalFormatting sqref="BI7">
    <cfRule type="cellIs" dxfId="0" priority="7" operator="lessThan">
      <formula>0</formula>
    </cfRule>
  </conditionalFormatting>
  <conditionalFormatting sqref="BM7">
    <cfRule type="cellIs" dxfId="0" priority="11" operator="lessThan">
      <formula>0</formula>
    </cfRule>
  </conditionalFormatting>
  <conditionalFormatting sqref="BR7">
    <cfRule type="cellIs" dxfId="0" priority="10" operator="lessThan">
      <formula>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91"/>
  <sheetViews>
    <sheetView zoomScale="85" zoomScaleNormal="85" topLeftCell="A2" workbookViewId="0">
      <pane xSplit="1" ySplit="6" topLeftCell="B8" activePane="bottomRight" state="frozen"/>
      <selection/>
      <selection pane="topRight"/>
      <selection pane="bottomLeft"/>
      <selection pane="bottomRight" activeCell="A89" sqref="A89"/>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180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-4</v>
      </c>
      <c r="BG2" s="167"/>
      <c r="BH2" s="167"/>
      <c r="BI2" s="167"/>
      <c r="BJ2" s="167"/>
      <c r="BK2" s="167"/>
      <c r="BL2" s="167"/>
      <c r="BS2" s="167"/>
      <c r="BT2" s="167"/>
      <c r="BU2" s="167"/>
      <c r="BX2" s="167"/>
      <c r="BY2" s="167"/>
      <c r="BZ2" s="167"/>
      <c r="CC2" s="301"/>
    </row>
    <row r="3" s="159" customFormat="1" ht="16.2" spans="1:81">
      <c r="A3" s="174" t="s">
        <v>138</v>
      </c>
      <c r="B3" s="174">
        <v>202603</v>
      </c>
      <c r="C3" s="174">
        <v>202503</v>
      </c>
      <c r="E3" s="175"/>
      <c r="F3" s="173"/>
      <c r="Q3" s="159">
        <v>4245.72435400001</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141</v>
      </c>
      <c r="C4" s="335"/>
      <c r="D4" s="49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609"/>
      <c r="AX4" s="366"/>
      <c r="AY4" s="337"/>
      <c r="AZ4" s="334"/>
      <c r="BA4" s="334"/>
      <c r="BB4" s="334"/>
      <c r="BC4" s="368"/>
      <c r="BD4" s="334"/>
      <c r="BE4" s="334"/>
      <c r="BF4" s="334">
        <v>8</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9"/>
      <c r="BI6" s="268"/>
      <c r="BJ6" s="267" t="s">
        <v>152</v>
      </c>
      <c r="BK6" s="268"/>
      <c r="BL6" s="268"/>
      <c r="BM6" s="280"/>
      <c r="BN6" s="281" t="s">
        <v>153</v>
      </c>
      <c r="BO6" s="282"/>
      <c r="BP6" s="282"/>
      <c r="BQ6" s="268"/>
      <c r="BR6" s="269"/>
      <c r="BS6" s="267" t="s">
        <v>154</v>
      </c>
      <c r="BT6" s="268"/>
      <c r="BU6" s="268"/>
      <c r="BV6" s="268"/>
      <c r="BW6" s="280"/>
      <c r="BX6" s="267" t="s">
        <v>155</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156</v>
      </c>
      <c r="C7" s="188" t="s">
        <v>157</v>
      </c>
      <c r="D7" s="189" t="s">
        <v>158</v>
      </c>
      <c r="E7" s="188" t="s">
        <v>159</v>
      </c>
      <c r="F7" s="190" t="s">
        <v>160</v>
      </c>
      <c r="G7" s="187" t="s">
        <v>156</v>
      </c>
      <c r="H7" s="188" t="s">
        <v>157</v>
      </c>
      <c r="I7" s="189" t="s">
        <v>158</v>
      </c>
      <c r="J7" s="188" t="s">
        <v>159</v>
      </c>
      <c r="K7" s="190" t="s">
        <v>160</v>
      </c>
      <c r="L7" s="187" t="s">
        <v>156</v>
      </c>
      <c r="M7" s="188" t="s">
        <v>157</v>
      </c>
      <c r="N7" s="189" t="s">
        <v>158</v>
      </c>
      <c r="O7" s="188" t="s">
        <v>159</v>
      </c>
      <c r="P7" s="190" t="s">
        <v>160</v>
      </c>
      <c r="Q7" s="225" t="s">
        <v>156</v>
      </c>
      <c r="R7" s="226" t="s">
        <v>157</v>
      </c>
      <c r="S7" s="226" t="s">
        <v>158</v>
      </c>
      <c r="T7" s="226" t="s">
        <v>159</v>
      </c>
      <c r="U7" s="227" t="s">
        <v>160</v>
      </c>
      <c r="V7" s="228" t="s">
        <v>156</v>
      </c>
      <c r="W7" s="188" t="s">
        <v>157</v>
      </c>
      <c r="X7" s="229" t="s">
        <v>158</v>
      </c>
      <c r="Y7" s="229" t="s">
        <v>159</v>
      </c>
      <c r="Z7" s="245" t="s">
        <v>160</v>
      </c>
      <c r="AA7" s="246" t="s">
        <v>156</v>
      </c>
      <c r="AB7" s="226" t="s">
        <v>157</v>
      </c>
      <c r="AC7" s="226" t="s">
        <v>158</v>
      </c>
      <c r="AD7" s="247" t="s">
        <v>159</v>
      </c>
      <c r="AE7" s="247" t="s">
        <v>160</v>
      </c>
      <c r="AF7" s="187" t="s">
        <v>156</v>
      </c>
      <c r="AG7" s="188" t="s">
        <v>157</v>
      </c>
      <c r="AH7" s="189" t="s">
        <v>158</v>
      </c>
      <c r="AI7" s="188" t="s">
        <v>159</v>
      </c>
      <c r="AJ7" s="190" t="s">
        <v>160</v>
      </c>
      <c r="AK7" s="246" t="s">
        <v>156</v>
      </c>
      <c r="AL7" s="226" t="s">
        <v>157</v>
      </c>
      <c r="AM7" s="226" t="s">
        <v>158</v>
      </c>
      <c r="AN7" s="247" t="s">
        <v>159</v>
      </c>
      <c r="AO7" s="247" t="s">
        <v>160</v>
      </c>
      <c r="AP7" s="187" t="s">
        <v>156</v>
      </c>
      <c r="AQ7" s="188" t="s">
        <v>157</v>
      </c>
      <c r="AR7" s="189" t="s">
        <v>158</v>
      </c>
      <c r="AS7" s="188" t="s">
        <v>159</v>
      </c>
      <c r="AT7" s="190" t="s">
        <v>160</v>
      </c>
      <c r="AU7" s="246" t="s">
        <v>156</v>
      </c>
      <c r="AV7" s="226" t="s">
        <v>157</v>
      </c>
      <c r="AW7" s="226" t="s">
        <v>158</v>
      </c>
      <c r="AX7" s="247" t="s">
        <v>159</v>
      </c>
      <c r="AY7" s="247" t="s">
        <v>160</v>
      </c>
      <c r="AZ7" s="246" t="s">
        <v>156</v>
      </c>
      <c r="BA7" s="226" t="s">
        <v>157</v>
      </c>
      <c r="BB7" s="226" t="s">
        <v>158</v>
      </c>
      <c r="BC7" s="247" t="s">
        <v>159</v>
      </c>
      <c r="BD7" s="247" t="s">
        <v>160</v>
      </c>
      <c r="BE7" s="270" t="s">
        <v>156</v>
      </c>
      <c r="BF7" s="271" t="s">
        <v>157</v>
      </c>
      <c r="BG7" s="272" t="s">
        <v>158</v>
      </c>
      <c r="BH7" s="271" t="s">
        <v>159</v>
      </c>
      <c r="BI7" s="273" t="s">
        <v>160</v>
      </c>
      <c r="BJ7" s="270" t="s">
        <v>156</v>
      </c>
      <c r="BK7" s="271" t="s">
        <v>157</v>
      </c>
      <c r="BL7" s="272" t="s">
        <v>158</v>
      </c>
      <c r="BM7" s="273" t="s">
        <v>159</v>
      </c>
      <c r="BN7" s="283" t="s">
        <v>156</v>
      </c>
      <c r="BO7" s="271" t="s">
        <v>157</v>
      </c>
      <c r="BP7" s="272" t="s">
        <v>158</v>
      </c>
      <c r="BQ7" s="272" t="s">
        <v>159</v>
      </c>
      <c r="BR7" s="284" t="s">
        <v>160</v>
      </c>
      <c r="BS7" s="270" t="s">
        <v>156</v>
      </c>
      <c r="BT7" s="271" t="s">
        <v>157</v>
      </c>
      <c r="BU7" s="272" t="s">
        <v>158</v>
      </c>
      <c r="BV7" s="272" t="s">
        <v>159</v>
      </c>
      <c r="BW7" s="296" t="s">
        <v>160</v>
      </c>
      <c r="BX7" s="270" t="s">
        <v>156</v>
      </c>
      <c r="BY7" s="271" t="s">
        <v>157</v>
      </c>
      <c r="BZ7" s="272" t="s">
        <v>158</v>
      </c>
      <c r="CA7" s="297" t="s">
        <v>159</v>
      </c>
      <c r="CB7" s="298" t="s">
        <v>160</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662" t="s">
        <v>5</v>
      </c>
      <c r="B8" s="663">
        <v>194.416191</v>
      </c>
      <c r="C8" s="664">
        <v>198.1283</v>
      </c>
      <c r="D8" s="665">
        <v>0.981264115222308</v>
      </c>
      <c r="E8" s="666">
        <v>-3.71210899999994</v>
      </c>
      <c r="F8" s="667">
        <v>206.92394</v>
      </c>
      <c r="G8" s="663">
        <v>85.9602669999999</v>
      </c>
      <c r="H8" s="664">
        <v>52.46567</v>
      </c>
      <c r="I8" s="665">
        <v>1.63840978300668</v>
      </c>
      <c r="J8" s="666">
        <v>33.4945969999999</v>
      </c>
      <c r="K8" s="667">
        <v>56.566806</v>
      </c>
      <c r="L8" s="663">
        <v>0</v>
      </c>
      <c r="M8" s="664">
        <v>0</v>
      </c>
      <c r="N8" s="665" t="s">
        <v>161</v>
      </c>
      <c r="O8" s="666">
        <v>0</v>
      </c>
      <c r="P8" s="667">
        <v>0</v>
      </c>
      <c r="Q8" s="663">
        <v>108.455924</v>
      </c>
      <c r="R8" s="664">
        <v>145.66263</v>
      </c>
      <c r="S8" s="665">
        <v>0.744569310604924</v>
      </c>
      <c r="T8" s="666">
        <v>-37.2067059999999</v>
      </c>
      <c r="U8" s="667">
        <v>150.357134</v>
      </c>
      <c r="V8" s="677">
        <v>0.55785438158286</v>
      </c>
      <c r="W8" s="661">
        <v>0.735193457976473</v>
      </c>
      <c r="X8" s="661">
        <v>0.758785834572418</v>
      </c>
      <c r="Y8" s="682">
        <v>-0.177339076393613</v>
      </c>
      <c r="Z8" s="683">
        <v>0.726629958814818</v>
      </c>
      <c r="AA8" s="663">
        <v>38.247319</v>
      </c>
      <c r="AB8" s="664">
        <v>31.49420911</v>
      </c>
      <c r="AC8" s="665">
        <v>1.21442386015833</v>
      </c>
      <c r="AD8" s="666">
        <v>6.75310988999996</v>
      </c>
      <c r="AE8" s="667">
        <v>33.6848870000001</v>
      </c>
      <c r="AF8" s="663">
        <v>16.469657</v>
      </c>
      <c r="AG8" s="664">
        <v>18.033109</v>
      </c>
      <c r="AH8" s="665">
        <v>0.913301028680078</v>
      </c>
      <c r="AI8" s="666">
        <v>-1.56345200000002</v>
      </c>
      <c r="AJ8" s="667">
        <v>19.834799</v>
      </c>
      <c r="AK8" s="663">
        <v>0</v>
      </c>
      <c r="AL8" s="664">
        <v>0</v>
      </c>
      <c r="AM8" s="661" t="s">
        <v>161</v>
      </c>
      <c r="AN8" s="666">
        <v>0</v>
      </c>
      <c r="AO8" s="667">
        <v>0</v>
      </c>
      <c r="AP8" s="663">
        <v>0</v>
      </c>
      <c r="AQ8" s="664">
        <v>0</v>
      </c>
      <c r="AR8" s="661" t="s">
        <v>161</v>
      </c>
      <c r="AS8" s="666">
        <v>0</v>
      </c>
      <c r="AT8" s="667">
        <v>0</v>
      </c>
      <c r="AU8" s="663">
        <v>53.7389480000002</v>
      </c>
      <c r="AV8" s="664">
        <v>96.13531189</v>
      </c>
      <c r="AW8" s="665">
        <v>0.558992808610112</v>
      </c>
      <c r="AX8" s="666">
        <v>-42.3963638899998</v>
      </c>
      <c r="AY8" s="667">
        <v>96.8374479999997</v>
      </c>
      <c r="AZ8" s="677">
        <v>0.276411896167641</v>
      </c>
      <c r="BA8" s="661">
        <v>0.485217467116005</v>
      </c>
      <c r="BB8" s="661">
        <v>0.569666005246172</v>
      </c>
      <c r="BC8" s="682">
        <v>-0.208805570948364</v>
      </c>
      <c r="BD8" s="683">
        <v>0.46798571494434</v>
      </c>
      <c r="BE8" s="663">
        <v>7.25</v>
      </c>
      <c r="BF8" s="664">
        <v>6.25</v>
      </c>
      <c r="BG8" s="661">
        <v>1.16</v>
      </c>
      <c r="BH8" s="664">
        <v>1</v>
      </c>
      <c r="BI8" s="690">
        <v>44.66666667</v>
      </c>
      <c r="BJ8" s="663">
        <v>26.8160263448276</v>
      </c>
      <c r="BK8" s="664">
        <v>31.700528</v>
      </c>
      <c r="BL8" s="661">
        <v>0.845917340708886</v>
      </c>
      <c r="BM8" s="690">
        <v>-4.88450165517241</v>
      </c>
      <c r="BN8" s="677">
        <v>0.196729083124563</v>
      </c>
      <c r="BO8" s="661">
        <v>0.158958660171212</v>
      </c>
      <c r="BP8" s="661">
        <v>1.23761160865768</v>
      </c>
      <c r="BQ8" s="661">
        <v>0.0377704229533509</v>
      </c>
      <c r="BR8" s="683">
        <v>0.162788737736195</v>
      </c>
      <c r="BS8" s="694">
        <v>5.08313251969374</v>
      </c>
      <c r="BT8" s="695">
        <v>6.29094381471833</v>
      </c>
      <c r="BU8" s="661">
        <v>0.808007934803235</v>
      </c>
      <c r="BV8" s="699">
        <v>-1.20781129502458</v>
      </c>
      <c r="BW8" s="690">
        <v>6.14293110141647</v>
      </c>
      <c r="BX8" s="694">
        <v>1.40503829823994</v>
      </c>
      <c r="BY8" s="695">
        <v>3.05247582354673</v>
      </c>
      <c r="BZ8" s="661">
        <v>0.460294652426569</v>
      </c>
      <c r="CA8" s="699">
        <v>-1.64743752530678</v>
      </c>
      <c r="CB8" s="690">
        <v>2.87480400335021</v>
      </c>
    </row>
    <row r="9" s="660" customFormat="1" outlineLevel="1" spans="1:81">
      <c r="A9" s="662" t="s">
        <v>6</v>
      </c>
      <c r="B9" s="663">
        <v>61.8655639999999</v>
      </c>
      <c r="C9" s="664">
        <v>77.40749</v>
      </c>
      <c r="D9" s="665">
        <v>0.799219352029111</v>
      </c>
      <c r="E9" s="666">
        <v>-15.5419260000001</v>
      </c>
      <c r="F9" s="667">
        <v>76.611518</v>
      </c>
      <c r="G9" s="663">
        <v>23.392869</v>
      </c>
      <c r="H9" s="664">
        <v>20.72175</v>
      </c>
      <c r="I9" s="665">
        <v>1.12890412248</v>
      </c>
      <c r="J9" s="666">
        <v>2.67111900000003</v>
      </c>
      <c r="K9" s="667">
        <v>20.508745</v>
      </c>
      <c r="L9" s="663">
        <v>0</v>
      </c>
      <c r="M9" s="664">
        <v>0</v>
      </c>
      <c r="N9" s="665" t="s">
        <v>161</v>
      </c>
      <c r="O9" s="666">
        <v>0</v>
      </c>
      <c r="P9" s="667">
        <v>0</v>
      </c>
      <c r="Q9" s="663">
        <v>38.4726949999999</v>
      </c>
      <c r="R9" s="664">
        <v>56.68574</v>
      </c>
      <c r="S9" s="665">
        <v>0.678701468835017</v>
      </c>
      <c r="T9" s="666">
        <v>-18.2130450000001</v>
      </c>
      <c r="U9" s="667">
        <v>56.102773</v>
      </c>
      <c r="V9" s="677">
        <v>0.621875765975397</v>
      </c>
      <c r="W9" s="661">
        <v>0.732303036824989</v>
      </c>
      <c r="X9" s="661">
        <v>0.849205499231074</v>
      </c>
      <c r="Y9" s="682">
        <v>-0.110427270849593</v>
      </c>
      <c r="Z9" s="683">
        <v>0.732302067164366</v>
      </c>
      <c r="AA9" s="663">
        <v>15.538581</v>
      </c>
      <c r="AB9" s="664">
        <v>15.24167905</v>
      </c>
      <c r="AC9" s="665">
        <v>1.01947960910514</v>
      </c>
      <c r="AD9" s="666">
        <v>0.296901950000004</v>
      </c>
      <c r="AE9" s="667">
        <v>14.4364920000001</v>
      </c>
      <c r="AF9" s="663">
        <v>4.766202</v>
      </c>
      <c r="AG9" s="664">
        <v>4.125175</v>
      </c>
      <c r="AH9" s="665">
        <v>1.15539389238032</v>
      </c>
      <c r="AI9" s="666">
        <v>0.641026999999997</v>
      </c>
      <c r="AJ9" s="667">
        <v>4.586338</v>
      </c>
      <c r="AK9" s="663">
        <v>0</v>
      </c>
      <c r="AL9" s="664">
        <v>0</v>
      </c>
      <c r="AM9" s="661" t="s">
        <v>161</v>
      </c>
      <c r="AN9" s="666">
        <v>0</v>
      </c>
      <c r="AO9" s="667">
        <v>0</v>
      </c>
      <c r="AP9" s="663">
        <v>0</v>
      </c>
      <c r="AQ9" s="664">
        <v>0</v>
      </c>
      <c r="AR9" s="661" t="s">
        <v>161</v>
      </c>
      <c r="AS9" s="666">
        <v>0</v>
      </c>
      <c r="AT9" s="667">
        <v>0</v>
      </c>
      <c r="AU9" s="663">
        <v>18.1679119999999</v>
      </c>
      <c r="AV9" s="664">
        <v>37.31888595</v>
      </c>
      <c r="AW9" s="665">
        <v>0.486828894740891</v>
      </c>
      <c r="AX9" s="666">
        <v>-19.1509739500001</v>
      </c>
      <c r="AY9" s="667">
        <v>37.0799429999999</v>
      </c>
      <c r="AZ9" s="677">
        <v>0.293667604808386</v>
      </c>
      <c r="BA9" s="661">
        <v>0.482109495476471</v>
      </c>
      <c r="BB9" s="661">
        <v>0.609130514050864</v>
      </c>
      <c r="BC9" s="682">
        <v>-0.188441890668086</v>
      </c>
      <c r="BD9" s="683">
        <v>0.483999586067462</v>
      </c>
      <c r="BE9" s="663">
        <v>2.875</v>
      </c>
      <c r="BF9" s="664">
        <v>3.375</v>
      </c>
      <c r="BG9" s="661">
        <v>0.851851851851852</v>
      </c>
      <c r="BH9" s="664">
        <v>-0.5</v>
      </c>
      <c r="BI9" s="690">
        <v>28.3333333366667</v>
      </c>
      <c r="BJ9" s="663">
        <v>21.5184570434782</v>
      </c>
      <c r="BK9" s="664">
        <v>22.9355525925926</v>
      </c>
      <c r="BL9" s="661">
        <v>0.938214021947217</v>
      </c>
      <c r="BM9" s="690">
        <v>-1.41709554911437</v>
      </c>
      <c r="BN9" s="677">
        <v>0.251166885021852</v>
      </c>
      <c r="BO9" s="661">
        <v>0.196901863760212</v>
      </c>
      <c r="BP9" s="661">
        <v>1.27559424895908</v>
      </c>
      <c r="BQ9" s="661">
        <v>0.0542650212616397</v>
      </c>
      <c r="BR9" s="683">
        <v>0.188437618479249</v>
      </c>
      <c r="BS9" s="694">
        <v>3.98141657851511</v>
      </c>
      <c r="BT9" s="695">
        <v>5.07867209026423</v>
      </c>
      <c r="BU9" s="661">
        <v>0.783948344715433</v>
      </c>
      <c r="BV9" s="699">
        <v>-1.09725551174912</v>
      </c>
      <c r="BW9" s="690">
        <v>5.30679600002546</v>
      </c>
      <c r="BX9" s="694">
        <v>1.16921307035693</v>
      </c>
      <c r="BY9" s="695">
        <v>2.44847603912772</v>
      </c>
      <c r="BZ9" s="661">
        <v>0.477526858205836</v>
      </c>
      <c r="CA9" s="699">
        <v>-1.27926296877079</v>
      </c>
      <c r="CB9" s="690">
        <v>2.56848706735678</v>
      </c>
      <c r="CC9" s="159"/>
    </row>
    <row r="10" s="163" customFormat="1" spans="1:81">
      <c r="A10" s="668" t="s">
        <v>7</v>
      </c>
      <c r="B10" s="669">
        <v>256.281755</v>
      </c>
      <c r="C10" s="670">
        <v>275.53579</v>
      </c>
      <c r="D10" s="671">
        <v>0.930121473511662</v>
      </c>
      <c r="E10" s="670">
        <v>-19.254035</v>
      </c>
      <c r="F10" s="672">
        <v>283.535458</v>
      </c>
      <c r="G10" s="669">
        <v>109.353136</v>
      </c>
      <c r="H10" s="670">
        <v>73.18742</v>
      </c>
      <c r="I10" s="671">
        <v>1.49415208242072</v>
      </c>
      <c r="J10" s="670">
        <v>36.1657159999999</v>
      </c>
      <c r="K10" s="672">
        <v>77.075551</v>
      </c>
      <c r="L10" s="669">
        <v>0</v>
      </c>
      <c r="M10" s="670">
        <v>0</v>
      </c>
      <c r="N10" s="671" t="s">
        <v>161</v>
      </c>
      <c r="O10" s="670">
        <v>0</v>
      </c>
      <c r="P10" s="672">
        <v>0</v>
      </c>
      <c r="Q10" s="669">
        <v>146.928619</v>
      </c>
      <c r="R10" s="670">
        <v>202.34837</v>
      </c>
      <c r="S10" s="671">
        <v>0.726117136500778</v>
      </c>
      <c r="T10" s="670">
        <v>-55.419751</v>
      </c>
      <c r="U10" s="672">
        <v>206.459907</v>
      </c>
      <c r="V10" s="678">
        <v>0.573308931023982</v>
      </c>
      <c r="W10" s="679">
        <v>0.734381439158956</v>
      </c>
      <c r="X10" s="679">
        <v>0.780669146105542</v>
      </c>
      <c r="Y10" s="671">
        <v>-0.161072508134975</v>
      </c>
      <c r="Z10" s="684">
        <v>0.728162567237005</v>
      </c>
      <c r="AA10" s="669">
        <v>53.7859</v>
      </c>
      <c r="AB10" s="670">
        <v>46.73588816</v>
      </c>
      <c r="AC10" s="671">
        <v>1.1508479268836</v>
      </c>
      <c r="AD10" s="670">
        <v>7.05001183999997</v>
      </c>
      <c r="AE10" s="672">
        <v>48.1213790000002</v>
      </c>
      <c r="AF10" s="669">
        <v>21.235859</v>
      </c>
      <c r="AG10" s="670">
        <v>22.158284</v>
      </c>
      <c r="AH10" s="671">
        <v>0.958371099494888</v>
      </c>
      <c r="AI10" s="670">
        <v>-0.922425000000025</v>
      </c>
      <c r="AJ10" s="672">
        <v>24.421137</v>
      </c>
      <c r="AK10" s="669">
        <v>0</v>
      </c>
      <c r="AL10" s="670">
        <v>0</v>
      </c>
      <c r="AM10" s="679" t="s">
        <v>161</v>
      </c>
      <c r="AN10" s="670">
        <v>0</v>
      </c>
      <c r="AO10" s="672">
        <v>0</v>
      </c>
      <c r="AP10" s="669">
        <v>0</v>
      </c>
      <c r="AQ10" s="670">
        <v>0</v>
      </c>
      <c r="AR10" s="679" t="s">
        <v>161</v>
      </c>
      <c r="AS10" s="670">
        <v>0</v>
      </c>
      <c r="AT10" s="672">
        <v>0</v>
      </c>
      <c r="AU10" s="669">
        <v>71.9068600000001</v>
      </c>
      <c r="AV10" s="670">
        <v>133.45419784</v>
      </c>
      <c r="AW10" s="671">
        <v>0.538813024721861</v>
      </c>
      <c r="AX10" s="670">
        <v>-61.5473378399999</v>
      </c>
      <c r="AY10" s="672">
        <v>133.917391</v>
      </c>
      <c r="AZ10" s="678">
        <v>0.280577366890593</v>
      </c>
      <c r="BA10" s="679">
        <v>0.484344330876218</v>
      </c>
      <c r="BB10" s="679">
        <v>0.579293178435693</v>
      </c>
      <c r="BC10" s="671">
        <v>-0.203766963985624</v>
      </c>
      <c r="BD10" s="684">
        <v>0.47231267632142</v>
      </c>
      <c r="BE10" s="669">
        <v>10.125</v>
      </c>
      <c r="BF10" s="670">
        <v>9.625</v>
      </c>
      <c r="BG10" s="679">
        <v>1.05194805194805</v>
      </c>
      <c r="BH10" s="670">
        <v>0.5</v>
      </c>
      <c r="BI10" s="691">
        <v>73.0000000066667</v>
      </c>
      <c r="BJ10" s="669">
        <v>25.3117782716049</v>
      </c>
      <c r="BK10" s="670">
        <v>28.6270950649351</v>
      </c>
      <c r="BL10" s="679">
        <v>0.884189548893803</v>
      </c>
      <c r="BM10" s="691">
        <v>-3.31531679333013</v>
      </c>
      <c r="BN10" s="678">
        <v>0.209870187598801</v>
      </c>
      <c r="BO10" s="679">
        <v>0.169618212428955</v>
      </c>
      <c r="BP10" s="679">
        <v>1.23730927589339</v>
      </c>
      <c r="BQ10" s="679">
        <v>0.0402519751698459</v>
      </c>
      <c r="BR10" s="684">
        <v>0.169719086774679</v>
      </c>
      <c r="BS10" s="696">
        <v>4.76485017448811</v>
      </c>
      <c r="BT10" s="697">
        <v>5.89559331913636</v>
      </c>
      <c r="BU10" s="679">
        <v>0.808205369088469</v>
      </c>
      <c r="BV10" s="679">
        <v>-1.13074314464825</v>
      </c>
      <c r="BW10" s="691">
        <v>5.89208921049413</v>
      </c>
      <c r="BX10" s="696">
        <v>1.33690911558606</v>
      </c>
      <c r="BY10" s="697">
        <v>2.8554972012754</v>
      </c>
      <c r="BZ10" s="679">
        <v>0.468187857088052</v>
      </c>
      <c r="CA10" s="679">
        <v>-1.51858808568934</v>
      </c>
      <c r="CB10" s="691">
        <v>2.78290842413305</v>
      </c>
      <c r="CC10" s="159"/>
    </row>
    <row r="11" s="164" customFormat="1" outlineLevel="1" spans="1:81">
      <c r="A11" s="662" t="s">
        <v>8</v>
      </c>
      <c r="B11" s="663">
        <v>108.879963</v>
      </c>
      <c r="C11" s="664">
        <v>98.66</v>
      </c>
      <c r="D11" s="665">
        <v>1.10358770525035</v>
      </c>
      <c r="E11" s="666">
        <v>10.2199629999999</v>
      </c>
      <c r="F11" s="667">
        <v>28.6843759999999</v>
      </c>
      <c r="G11" s="663">
        <v>0.929204</v>
      </c>
      <c r="H11" s="664">
        <v>0</v>
      </c>
      <c r="I11" s="665" t="s">
        <v>161</v>
      </c>
      <c r="J11" s="666">
        <v>0.929204</v>
      </c>
      <c r="K11" s="667">
        <v>0</v>
      </c>
      <c r="L11" s="663">
        <v>0</v>
      </c>
      <c r="M11" s="664">
        <v>0</v>
      </c>
      <c r="N11" s="665" t="s">
        <v>161</v>
      </c>
      <c r="O11" s="666">
        <v>0</v>
      </c>
      <c r="P11" s="667">
        <v>0</v>
      </c>
      <c r="Q11" s="663">
        <v>107.950759</v>
      </c>
      <c r="R11" s="664">
        <v>98.66</v>
      </c>
      <c r="S11" s="665">
        <v>1.09416946077438</v>
      </c>
      <c r="T11" s="666">
        <v>9.29075899999988</v>
      </c>
      <c r="U11" s="667">
        <v>28.6843759999999</v>
      </c>
      <c r="V11" s="677">
        <v>0.99146579430781</v>
      </c>
      <c r="W11" s="661">
        <v>1</v>
      </c>
      <c r="X11" s="661">
        <v>0.99146579430781</v>
      </c>
      <c r="Y11" s="682">
        <v>-0.00853420569218966</v>
      </c>
      <c r="Z11" s="683">
        <v>1</v>
      </c>
      <c r="AA11" s="663">
        <v>12.963136</v>
      </c>
      <c r="AB11" s="664">
        <v>10.89666239</v>
      </c>
      <c r="AC11" s="665">
        <v>1.18964280401092</v>
      </c>
      <c r="AD11" s="666">
        <v>2.06647360999998</v>
      </c>
      <c r="AE11" s="667">
        <v>9.833948</v>
      </c>
      <c r="AF11" s="663">
        <v>43.416241</v>
      </c>
      <c r="AG11" s="664">
        <v>43.240138</v>
      </c>
      <c r="AH11" s="665">
        <v>1.00407267432865</v>
      </c>
      <c r="AI11" s="666">
        <v>0.176102999999948</v>
      </c>
      <c r="AJ11" s="667">
        <v>48.860277</v>
      </c>
      <c r="AK11" s="663">
        <v>0</v>
      </c>
      <c r="AL11" s="664">
        <v>0</v>
      </c>
      <c r="AM11" s="661" t="s">
        <v>161</v>
      </c>
      <c r="AN11" s="666">
        <v>0</v>
      </c>
      <c r="AO11" s="667">
        <v>3.26792</v>
      </c>
      <c r="AP11" s="663">
        <v>0</v>
      </c>
      <c r="AQ11" s="664">
        <v>0</v>
      </c>
      <c r="AR11" s="661" t="s">
        <v>161</v>
      </c>
      <c r="AS11" s="666">
        <v>0</v>
      </c>
      <c r="AT11" s="667">
        <v>0</v>
      </c>
      <c r="AU11" s="663">
        <v>51.571382</v>
      </c>
      <c r="AV11" s="664">
        <v>44.52319961</v>
      </c>
      <c r="AW11" s="665">
        <v>1.15830359120051</v>
      </c>
      <c r="AX11" s="666">
        <v>7.04818238999996</v>
      </c>
      <c r="AY11" s="667">
        <v>-26.7419290000001</v>
      </c>
      <c r="AZ11" s="677">
        <v>0.473653559195276</v>
      </c>
      <c r="BA11" s="661">
        <v>0.451279136529495</v>
      </c>
      <c r="BB11" s="661">
        <v>1.04958000681762</v>
      </c>
      <c r="BC11" s="682">
        <v>0.0223744226657813</v>
      </c>
      <c r="BD11" s="683">
        <v>-0.932282054871966</v>
      </c>
      <c r="BE11" s="663">
        <v>1.75</v>
      </c>
      <c r="BF11" s="664">
        <v>1.875</v>
      </c>
      <c r="BG11" s="661">
        <v>0.933333333333333</v>
      </c>
      <c r="BH11" s="664">
        <v>-0.125</v>
      </c>
      <c r="BI11" s="690">
        <v>15.58333333</v>
      </c>
      <c r="BJ11" s="663">
        <v>62.2171217142857</v>
      </c>
      <c r="BK11" s="664">
        <v>52.6186666666667</v>
      </c>
      <c r="BL11" s="661">
        <v>1.18241539848252</v>
      </c>
      <c r="BM11" s="690">
        <v>9.59845504761898</v>
      </c>
      <c r="BN11" s="677">
        <v>0.119058967718422</v>
      </c>
      <c r="BO11" s="661">
        <v>0.110446608453274</v>
      </c>
      <c r="BP11" s="661">
        <v>1.07797758016981</v>
      </c>
      <c r="BQ11" s="661">
        <v>0.00861235926514828</v>
      </c>
      <c r="BR11" s="683">
        <v>0.342832906666682</v>
      </c>
      <c r="BS11" s="694">
        <v>8.39919931411659</v>
      </c>
      <c r="BT11" s="695">
        <v>9.05414855199529</v>
      </c>
      <c r="BU11" s="661">
        <v>0.927663077967241</v>
      </c>
      <c r="BV11" s="699">
        <v>-0.654949237878702</v>
      </c>
      <c r="BW11" s="690">
        <v>2.91687285716784</v>
      </c>
      <c r="BX11" s="694">
        <v>3.97831064952185</v>
      </c>
      <c r="BY11" s="695">
        <v>4.08594834055421</v>
      </c>
      <c r="BZ11" s="661">
        <v>0.97365661969731</v>
      </c>
      <c r="CA11" s="699">
        <v>-0.107637691032366</v>
      </c>
      <c r="CB11" s="690">
        <v>-2.7193482210807</v>
      </c>
      <c r="CC11" s="159"/>
    </row>
    <row r="12" s="159" customFormat="1" outlineLevel="1" spans="1:80">
      <c r="A12" s="662" t="s">
        <v>9</v>
      </c>
      <c r="B12" s="663">
        <v>33.078417</v>
      </c>
      <c r="C12" s="664">
        <v>37.9</v>
      </c>
      <c r="D12" s="665">
        <v>0.872781451187335</v>
      </c>
      <c r="E12" s="666">
        <v>-4.821583</v>
      </c>
      <c r="F12" s="667">
        <v>38.496118</v>
      </c>
      <c r="G12" s="663">
        <v>14.470555</v>
      </c>
      <c r="H12" s="664">
        <v>11.2</v>
      </c>
      <c r="I12" s="665">
        <v>1.29201383928571</v>
      </c>
      <c r="J12" s="666">
        <v>3.270555</v>
      </c>
      <c r="K12" s="667">
        <v>13.124357</v>
      </c>
      <c r="L12" s="663">
        <v>0</v>
      </c>
      <c r="M12" s="664">
        <v>0</v>
      </c>
      <c r="N12" s="665" t="s">
        <v>161</v>
      </c>
      <c r="O12" s="666">
        <v>0</v>
      </c>
      <c r="P12" s="667">
        <v>0</v>
      </c>
      <c r="Q12" s="663">
        <v>18.607862</v>
      </c>
      <c r="R12" s="664">
        <v>26.7</v>
      </c>
      <c r="S12" s="665">
        <v>0.696923670411985</v>
      </c>
      <c r="T12" s="666">
        <v>-8.09213800000001</v>
      </c>
      <c r="U12" s="667">
        <v>25.371761</v>
      </c>
      <c r="V12" s="677">
        <v>0.562537862679462</v>
      </c>
      <c r="W12" s="661">
        <v>0.704485488126649</v>
      </c>
      <c r="X12" s="661">
        <v>0.798508801331522</v>
      </c>
      <c r="Y12" s="682">
        <v>-0.141947625447187</v>
      </c>
      <c r="Z12" s="683">
        <v>0.659073234345343</v>
      </c>
      <c r="AA12" s="663">
        <v>7.76924399999998</v>
      </c>
      <c r="AB12" s="664">
        <v>5.95566803</v>
      </c>
      <c r="AC12" s="665">
        <v>1.30451260225798</v>
      </c>
      <c r="AD12" s="666">
        <v>1.81357596999998</v>
      </c>
      <c r="AE12" s="667">
        <v>6.85959699999999</v>
      </c>
      <c r="AF12" s="663">
        <v>2.690064</v>
      </c>
      <c r="AG12" s="664">
        <v>2.540662</v>
      </c>
      <c r="AH12" s="665">
        <v>1.05880435886395</v>
      </c>
      <c r="AI12" s="666">
        <v>0.149401999999998</v>
      </c>
      <c r="AJ12" s="667">
        <v>4.32180499999999</v>
      </c>
      <c r="AK12" s="663">
        <v>0</v>
      </c>
      <c r="AL12" s="664">
        <v>0</v>
      </c>
      <c r="AM12" s="661" t="s">
        <v>161</v>
      </c>
      <c r="AN12" s="666">
        <v>0</v>
      </c>
      <c r="AO12" s="667">
        <v>0</v>
      </c>
      <c r="AP12" s="663">
        <v>0</v>
      </c>
      <c r="AQ12" s="664">
        <v>0</v>
      </c>
      <c r="AR12" s="661" t="s">
        <v>161</v>
      </c>
      <c r="AS12" s="666">
        <v>0</v>
      </c>
      <c r="AT12" s="667">
        <v>0</v>
      </c>
      <c r="AU12" s="663">
        <v>8.14855400000001</v>
      </c>
      <c r="AV12" s="664">
        <v>18.20366997</v>
      </c>
      <c r="AW12" s="665">
        <v>0.447632483638134</v>
      </c>
      <c r="AX12" s="666">
        <v>-10.05511597</v>
      </c>
      <c r="AY12" s="667">
        <v>14.190359</v>
      </c>
      <c r="AZ12" s="677">
        <v>0.246340506560517</v>
      </c>
      <c r="BA12" s="661">
        <v>0.480307914775726</v>
      </c>
      <c r="BB12" s="661">
        <v>0.512880381485162</v>
      </c>
      <c r="BC12" s="682">
        <v>-0.233967408215209</v>
      </c>
      <c r="BD12" s="683">
        <v>0.368617921422623</v>
      </c>
      <c r="BE12" s="663">
        <v>1.25</v>
      </c>
      <c r="BF12" s="664">
        <v>1.25</v>
      </c>
      <c r="BG12" s="661">
        <v>1</v>
      </c>
      <c r="BH12" s="664">
        <v>0</v>
      </c>
      <c r="BI12" s="690">
        <v>10.0000000033333</v>
      </c>
      <c r="BJ12" s="663">
        <v>26.4627336</v>
      </c>
      <c r="BK12" s="664">
        <v>30.32</v>
      </c>
      <c r="BL12" s="661">
        <v>0.872781451187335</v>
      </c>
      <c r="BM12" s="690">
        <v>-3.8572664</v>
      </c>
      <c r="BN12" s="677">
        <v>0.234873512840714</v>
      </c>
      <c r="BO12" s="661">
        <v>0.157141636675462</v>
      </c>
      <c r="BP12" s="661">
        <v>1.49466123562012</v>
      </c>
      <c r="BQ12" s="661">
        <v>0.0777318761652521</v>
      </c>
      <c r="BR12" s="683">
        <v>0.178189317686526</v>
      </c>
      <c r="BS12" s="694">
        <v>4.25761077911829</v>
      </c>
      <c r="BT12" s="695">
        <v>6.36368578790648</v>
      </c>
      <c r="BU12" s="661">
        <v>0.669047926157735</v>
      </c>
      <c r="BV12" s="699">
        <v>-2.1060750087882</v>
      </c>
      <c r="BW12" s="690">
        <v>5.6120086938052</v>
      </c>
      <c r="BX12" s="694">
        <v>1.04882199606551</v>
      </c>
      <c r="BY12" s="695">
        <v>3.05652865107728</v>
      </c>
      <c r="BZ12" s="661">
        <v>0.343141555599636</v>
      </c>
      <c r="CA12" s="699">
        <v>-2.00770665501177</v>
      </c>
      <c r="CB12" s="690">
        <v>2.06868697971616</v>
      </c>
    </row>
    <row r="13" s="164" customFormat="1" outlineLevel="1" spans="1:81">
      <c r="A13" s="662" t="s">
        <v>10</v>
      </c>
      <c r="B13" s="663">
        <v>22.043115</v>
      </c>
      <c r="C13" s="664">
        <v>21</v>
      </c>
      <c r="D13" s="665">
        <v>1.04967214285714</v>
      </c>
      <c r="E13" s="666">
        <v>1.043115</v>
      </c>
      <c r="F13" s="667">
        <v>23.769248</v>
      </c>
      <c r="G13" s="663">
        <v>15.726648</v>
      </c>
      <c r="H13" s="664">
        <v>12.5</v>
      </c>
      <c r="I13" s="665">
        <v>1.25813184</v>
      </c>
      <c r="J13" s="666">
        <v>3.226648</v>
      </c>
      <c r="K13" s="667">
        <v>7.32978499999998</v>
      </c>
      <c r="L13" s="663">
        <v>0</v>
      </c>
      <c r="M13" s="664">
        <v>0</v>
      </c>
      <c r="N13" s="665" t="s">
        <v>161</v>
      </c>
      <c r="O13" s="666">
        <v>0</v>
      </c>
      <c r="P13" s="667">
        <v>0</v>
      </c>
      <c r="Q13" s="663">
        <v>6.316467</v>
      </c>
      <c r="R13" s="664">
        <v>8.5</v>
      </c>
      <c r="S13" s="665">
        <v>0.743113764705883</v>
      </c>
      <c r="T13" s="666">
        <v>-2.183533</v>
      </c>
      <c r="U13" s="667">
        <v>16.439463</v>
      </c>
      <c r="V13" s="677">
        <v>0.286550562386487</v>
      </c>
      <c r="W13" s="661">
        <v>0.404761904761905</v>
      </c>
      <c r="X13" s="661">
        <v>0.707948448248967</v>
      </c>
      <c r="Y13" s="682">
        <v>-0.118211342375418</v>
      </c>
      <c r="Z13" s="683">
        <v>0.691627391829982</v>
      </c>
      <c r="AA13" s="663">
        <v>17.629601</v>
      </c>
      <c r="AB13" s="664">
        <v>17.21445138</v>
      </c>
      <c r="AC13" s="665">
        <v>1.0241163433464</v>
      </c>
      <c r="AD13" s="666">
        <v>0.415149619999998</v>
      </c>
      <c r="AE13" s="667">
        <v>15.754414</v>
      </c>
      <c r="AF13" s="663">
        <v>4.303395</v>
      </c>
      <c r="AG13" s="664">
        <v>5.290614</v>
      </c>
      <c r="AH13" s="665">
        <v>0.813401809317406</v>
      </c>
      <c r="AI13" s="666">
        <v>-0.987219000000001</v>
      </c>
      <c r="AJ13" s="667">
        <v>6.72224299999998</v>
      </c>
      <c r="AK13" s="663">
        <v>0</v>
      </c>
      <c r="AL13" s="664">
        <v>0</v>
      </c>
      <c r="AM13" s="661" t="s">
        <v>161</v>
      </c>
      <c r="AN13" s="666">
        <v>0</v>
      </c>
      <c r="AO13" s="667">
        <v>0</v>
      </c>
      <c r="AP13" s="663">
        <v>0</v>
      </c>
      <c r="AQ13" s="664">
        <v>0</v>
      </c>
      <c r="AR13" s="661" t="s">
        <v>161</v>
      </c>
      <c r="AS13" s="666">
        <v>0</v>
      </c>
      <c r="AT13" s="667">
        <v>0</v>
      </c>
      <c r="AU13" s="663">
        <v>-15.616529</v>
      </c>
      <c r="AV13" s="664">
        <v>-14.00506538</v>
      </c>
      <c r="AW13" s="665">
        <v>0.884937086955606</v>
      </c>
      <c r="AX13" s="666">
        <v>-1.61146362</v>
      </c>
      <c r="AY13" s="667">
        <v>-6.03719399999994</v>
      </c>
      <c r="AZ13" s="677">
        <v>-0.70845381880011</v>
      </c>
      <c r="BA13" s="661">
        <v>-0.666907875238095</v>
      </c>
      <c r="BB13" s="661">
        <v>0.937703624286664</v>
      </c>
      <c r="BC13" s="682">
        <v>-0.0415459435620152</v>
      </c>
      <c r="BD13" s="683">
        <v>-0.253991796459019</v>
      </c>
      <c r="BE13" s="692">
        <v>2.5</v>
      </c>
      <c r="BF13" s="664">
        <v>3</v>
      </c>
      <c r="BG13" s="661">
        <v>0.833333333333333</v>
      </c>
      <c r="BH13" s="664">
        <v>-0.5</v>
      </c>
      <c r="BI13" s="690">
        <v>23.75</v>
      </c>
      <c r="BJ13" s="692">
        <v>8.817246</v>
      </c>
      <c r="BK13" s="664">
        <v>7</v>
      </c>
      <c r="BL13" s="661">
        <v>1.25960657142857</v>
      </c>
      <c r="BM13" s="690">
        <v>1.817246</v>
      </c>
      <c r="BN13" s="677">
        <v>0.799778116659102</v>
      </c>
      <c r="BO13" s="661">
        <v>0.81973578</v>
      </c>
      <c r="BP13" s="661">
        <v>0.975653541265579</v>
      </c>
      <c r="BQ13" s="661">
        <v>-0.0199576633408981</v>
      </c>
      <c r="BR13" s="683">
        <v>0.662806581007526</v>
      </c>
      <c r="BS13" s="698">
        <v>1.2503467889035</v>
      </c>
      <c r="BT13" s="695">
        <v>1.21990527240375</v>
      </c>
      <c r="BU13" s="661">
        <v>1.02495400027231</v>
      </c>
      <c r="BV13" s="699">
        <v>0.0304415164997547</v>
      </c>
      <c r="BW13" s="690">
        <v>1.5087357739869</v>
      </c>
      <c r="BX13" s="698">
        <v>-0.885812957423143</v>
      </c>
      <c r="BY13" s="695">
        <v>-0.813564433210534</v>
      </c>
      <c r="BZ13" s="661">
        <v>0.91119508023784</v>
      </c>
      <c r="CA13" s="699">
        <v>-0.0722485242126086</v>
      </c>
      <c r="CB13" s="690">
        <v>-0.383206509616921</v>
      </c>
      <c r="CC13" s="159"/>
    </row>
    <row r="14" s="163" customFormat="1" spans="1:81">
      <c r="A14" s="668" t="s">
        <v>11</v>
      </c>
      <c r="B14" s="669">
        <v>164.001495</v>
      </c>
      <c r="C14" s="670">
        <v>157.56</v>
      </c>
      <c r="D14" s="671">
        <v>1.04088280654988</v>
      </c>
      <c r="E14" s="670">
        <v>6.44149499999989</v>
      </c>
      <c r="F14" s="672">
        <v>90.9497419999999</v>
      </c>
      <c r="G14" s="669">
        <v>31.126407</v>
      </c>
      <c r="H14" s="670">
        <v>23.7</v>
      </c>
      <c r="I14" s="671">
        <v>1.31335050632911</v>
      </c>
      <c r="J14" s="670">
        <v>7.426407</v>
      </c>
      <c r="K14" s="672">
        <v>20.454142</v>
      </c>
      <c r="L14" s="669">
        <v>0</v>
      </c>
      <c r="M14" s="670">
        <v>0</v>
      </c>
      <c r="N14" s="671" t="s">
        <v>161</v>
      </c>
      <c r="O14" s="670">
        <v>0</v>
      </c>
      <c r="P14" s="672">
        <v>0</v>
      </c>
      <c r="Q14" s="669">
        <v>132.875088</v>
      </c>
      <c r="R14" s="670">
        <v>133.86</v>
      </c>
      <c r="S14" s="671">
        <v>0.992642223218287</v>
      </c>
      <c r="T14" s="670">
        <v>-0.984912000000122</v>
      </c>
      <c r="U14" s="672">
        <v>70.4955999999999</v>
      </c>
      <c r="V14" s="678">
        <v>0.810206565495028</v>
      </c>
      <c r="W14" s="679">
        <v>0.84958111195735</v>
      </c>
      <c r="X14" s="679">
        <v>0.953654164495716</v>
      </c>
      <c r="Y14" s="671">
        <v>-0.0393745464623219</v>
      </c>
      <c r="Z14" s="684">
        <v>0.775105002496874</v>
      </c>
      <c r="AA14" s="669">
        <v>38.361981</v>
      </c>
      <c r="AB14" s="670">
        <v>34.0667818</v>
      </c>
      <c r="AC14" s="671">
        <v>1.12608174218558</v>
      </c>
      <c r="AD14" s="670">
        <v>4.29519919999996</v>
      </c>
      <c r="AE14" s="672">
        <v>32.447959</v>
      </c>
      <c r="AF14" s="669">
        <v>50.4097</v>
      </c>
      <c r="AG14" s="670">
        <v>51.071414</v>
      </c>
      <c r="AH14" s="671">
        <v>0.987043358541041</v>
      </c>
      <c r="AI14" s="670">
        <v>-0.661714000000046</v>
      </c>
      <c r="AJ14" s="672">
        <v>59.904325</v>
      </c>
      <c r="AK14" s="669">
        <v>0</v>
      </c>
      <c r="AL14" s="670">
        <v>0</v>
      </c>
      <c r="AM14" s="679" t="s">
        <v>161</v>
      </c>
      <c r="AN14" s="670">
        <v>0</v>
      </c>
      <c r="AO14" s="672">
        <v>3.26792</v>
      </c>
      <c r="AP14" s="669">
        <v>0</v>
      </c>
      <c r="AQ14" s="670">
        <v>0</v>
      </c>
      <c r="AR14" s="679" t="s">
        <v>161</v>
      </c>
      <c r="AS14" s="670">
        <v>0</v>
      </c>
      <c r="AT14" s="672">
        <v>0</v>
      </c>
      <c r="AU14" s="669">
        <v>44.103407</v>
      </c>
      <c r="AV14" s="670">
        <v>48.7218042</v>
      </c>
      <c r="AW14" s="671">
        <v>0.905208822295624</v>
      </c>
      <c r="AX14" s="670">
        <v>-4.61839720000003</v>
      </c>
      <c r="AY14" s="672">
        <v>-18.588764</v>
      </c>
      <c r="AZ14" s="678">
        <v>0.268920761972322</v>
      </c>
      <c r="BA14" s="679">
        <v>0.309226987814166</v>
      </c>
      <c r="BB14" s="679">
        <v>0.869654889675844</v>
      </c>
      <c r="BC14" s="671">
        <v>-0.0403062258418438</v>
      </c>
      <c r="BD14" s="684">
        <v>-0.204385010789805</v>
      </c>
      <c r="BE14" s="669">
        <v>5.5</v>
      </c>
      <c r="BF14" s="670">
        <v>6.125</v>
      </c>
      <c r="BG14" s="679">
        <v>0.897959183673469</v>
      </c>
      <c r="BH14" s="670">
        <v>-0.625</v>
      </c>
      <c r="BI14" s="691">
        <v>49.3333333333333</v>
      </c>
      <c r="BJ14" s="669">
        <v>29.8184536363636</v>
      </c>
      <c r="BK14" s="670">
        <v>25.7240816326531</v>
      </c>
      <c r="BL14" s="679">
        <v>1.15916494365783</v>
      </c>
      <c r="BM14" s="691">
        <v>4.09437200371056</v>
      </c>
      <c r="BN14" s="678">
        <v>0.233912385981603</v>
      </c>
      <c r="BO14" s="679">
        <v>0.216214659812135</v>
      </c>
      <c r="BP14" s="679">
        <v>1.0818525727388</v>
      </c>
      <c r="BQ14" s="679">
        <v>0.0176977261694682</v>
      </c>
      <c r="BR14" s="684">
        <v>0.356768015900474</v>
      </c>
      <c r="BS14" s="696">
        <v>4.27510495352156</v>
      </c>
      <c r="BT14" s="697">
        <v>4.6250332926957</v>
      </c>
      <c r="BU14" s="679">
        <v>0.924340363186838</v>
      </c>
      <c r="BV14" s="679">
        <v>-0.349928339174139</v>
      </c>
      <c r="BW14" s="691">
        <v>2.80294184296769</v>
      </c>
      <c r="BX14" s="696">
        <v>1.14966448161267</v>
      </c>
      <c r="BY14" s="697">
        <v>1.43018511364053</v>
      </c>
      <c r="BZ14" s="679">
        <v>0.80385711657018</v>
      </c>
      <c r="CA14" s="679">
        <v>-0.280520632027858</v>
      </c>
      <c r="CB14" s="691">
        <v>-0.572879298818148</v>
      </c>
      <c r="CC14" s="159"/>
    </row>
    <row r="15" s="163" customFormat="1" spans="1:81">
      <c r="A15" s="668" t="s">
        <v>12</v>
      </c>
      <c r="B15" s="669">
        <v>337.083199999999</v>
      </c>
      <c r="C15" s="673">
        <v>426.72589182</v>
      </c>
      <c r="D15" s="671">
        <v>0.789929100768478</v>
      </c>
      <c r="E15" s="673">
        <v>-89.6426918200006</v>
      </c>
      <c r="F15" s="672">
        <v>456.286238999999</v>
      </c>
      <c r="G15" s="669">
        <v>0</v>
      </c>
      <c r="H15" s="673">
        <v>0</v>
      </c>
      <c r="I15" s="671" t="s">
        <v>161</v>
      </c>
      <c r="J15" s="673">
        <v>0</v>
      </c>
      <c r="K15" s="672">
        <v>0</v>
      </c>
      <c r="L15" s="669">
        <v>0</v>
      </c>
      <c r="M15" s="673">
        <v>0</v>
      </c>
      <c r="N15" s="671" t="s">
        <v>161</v>
      </c>
      <c r="O15" s="673">
        <v>0</v>
      </c>
      <c r="P15" s="672">
        <v>0</v>
      </c>
      <c r="Q15" s="669">
        <v>190.816794999999</v>
      </c>
      <c r="R15" s="673">
        <v>285.63506892</v>
      </c>
      <c r="S15" s="671">
        <v>0.668044003565413</v>
      </c>
      <c r="T15" s="673">
        <v>-94.8182739200006</v>
      </c>
      <c r="U15" s="672">
        <v>456.286238999999</v>
      </c>
      <c r="V15" s="678">
        <v>0.566082186831025</v>
      </c>
      <c r="W15" s="679">
        <v>0.669364279026419</v>
      </c>
      <c r="X15" s="679">
        <v>0.845701219154365</v>
      </c>
      <c r="Y15" s="671">
        <v>-0.103282092195394</v>
      </c>
      <c r="Z15" s="684">
        <v>1</v>
      </c>
      <c r="AA15" s="669">
        <v>63.482675</v>
      </c>
      <c r="AB15" s="673">
        <v>91.2002559</v>
      </c>
      <c r="AC15" s="671">
        <v>0.696080009573745</v>
      </c>
      <c r="AD15" s="673">
        <v>-27.7175809</v>
      </c>
      <c r="AE15" s="672">
        <v>94.0799779999999</v>
      </c>
      <c r="AF15" s="669">
        <v>170.113921</v>
      </c>
      <c r="AG15" s="673">
        <v>196.78801157</v>
      </c>
      <c r="AH15" s="671">
        <v>0.864452664787906</v>
      </c>
      <c r="AI15" s="673">
        <v>-26.6740905700001</v>
      </c>
      <c r="AJ15" s="672">
        <v>272.553571999999</v>
      </c>
      <c r="AK15" s="669">
        <v>16.912624</v>
      </c>
      <c r="AL15" s="664">
        <v>0</v>
      </c>
      <c r="AM15" s="661" t="s">
        <v>161</v>
      </c>
      <c r="AN15" s="666">
        <v>16.912624</v>
      </c>
      <c r="AO15" s="667">
        <v>0</v>
      </c>
      <c r="AP15" s="669">
        <v>0</v>
      </c>
      <c r="AQ15" s="664">
        <v>0</v>
      </c>
      <c r="AR15" s="661" t="s">
        <v>161</v>
      </c>
      <c r="AS15" s="666">
        <v>0</v>
      </c>
      <c r="AT15" s="667">
        <v>0.5775</v>
      </c>
      <c r="AU15" s="669">
        <v>120.399228</v>
      </c>
      <c r="AV15" s="673">
        <v>138.73762435</v>
      </c>
      <c r="AW15" s="671">
        <v>0.867819587974656</v>
      </c>
      <c r="AX15" s="673">
        <v>-18.3383963500004</v>
      </c>
      <c r="AY15" s="672">
        <v>89.0751890000002</v>
      </c>
      <c r="AZ15" s="678">
        <v>0.357179556857179</v>
      </c>
      <c r="BA15" s="679">
        <v>0.325121177340047</v>
      </c>
      <c r="BB15" s="679">
        <v>1.09860440276273</v>
      </c>
      <c r="BC15" s="671">
        <v>0.0320583795171317</v>
      </c>
      <c r="BD15" s="684">
        <v>0.195217785211358</v>
      </c>
      <c r="BE15" s="669">
        <v>7.875</v>
      </c>
      <c r="BF15" s="670">
        <v>7.875</v>
      </c>
      <c r="BG15" s="679">
        <v>1</v>
      </c>
      <c r="BH15" s="670">
        <v>0</v>
      </c>
      <c r="BI15" s="691">
        <v>62.75</v>
      </c>
      <c r="BJ15" s="669">
        <v>42.8042158730158</v>
      </c>
      <c r="BK15" s="670">
        <v>54.1874148342857</v>
      </c>
      <c r="BL15" s="679">
        <v>0.789929100768478</v>
      </c>
      <c r="BM15" s="691">
        <v>-11.3831989612699</v>
      </c>
      <c r="BN15" s="678">
        <v>0.188329394642035</v>
      </c>
      <c r="BO15" s="679">
        <v>0.213720933386601</v>
      </c>
      <c r="BP15" s="679">
        <v>0.881193019597034</v>
      </c>
      <c r="BQ15" s="679">
        <v>-0.0253915387445655</v>
      </c>
      <c r="BR15" s="684">
        <v>0.206186314551555</v>
      </c>
      <c r="BS15" s="696">
        <v>5.30984556022568</v>
      </c>
      <c r="BT15" s="697">
        <v>4.67899884280917</v>
      </c>
      <c r="BU15" s="679">
        <v>1.13482514927013</v>
      </c>
      <c r="BV15" s="679">
        <v>0.630846717416508</v>
      </c>
      <c r="BW15" s="691">
        <v>4.8499824160248</v>
      </c>
      <c r="BX15" s="696">
        <v>1.89656828418147</v>
      </c>
      <c r="BY15" s="697">
        <v>1.52124161254684</v>
      </c>
      <c r="BZ15" s="679">
        <v>1.24672390535404</v>
      </c>
      <c r="CA15" s="679">
        <v>0.375326671634631</v>
      </c>
      <c r="CB15" s="691">
        <v>0.946802825570391</v>
      </c>
      <c r="CC15" s="159"/>
    </row>
    <row r="16" s="163" customFormat="1" spans="1:81">
      <c r="A16" s="668" t="s">
        <v>13</v>
      </c>
      <c r="B16" s="669">
        <v>360.377468</v>
      </c>
      <c r="C16" s="673">
        <v>353.544</v>
      </c>
      <c r="D16" s="671">
        <v>1.01932847962347</v>
      </c>
      <c r="E16" s="673">
        <v>6.83346799999975</v>
      </c>
      <c r="F16" s="672">
        <v>356.975167</v>
      </c>
      <c r="G16" s="669">
        <v>0</v>
      </c>
      <c r="H16" s="673">
        <v>0</v>
      </c>
      <c r="I16" s="671" t="s">
        <v>161</v>
      </c>
      <c r="J16" s="673">
        <v>0</v>
      </c>
      <c r="K16" s="672">
        <v>0</v>
      </c>
      <c r="L16" s="669">
        <v>0</v>
      </c>
      <c r="M16" s="673">
        <v>0</v>
      </c>
      <c r="N16" s="671" t="s">
        <v>161</v>
      </c>
      <c r="O16" s="673">
        <v>0</v>
      </c>
      <c r="P16" s="672">
        <v>51.537416</v>
      </c>
      <c r="Q16" s="669">
        <v>264.333085</v>
      </c>
      <c r="R16" s="673">
        <v>262.364</v>
      </c>
      <c r="S16" s="671">
        <v>1.00750516458051</v>
      </c>
      <c r="T16" s="673">
        <v>1.96908499999978</v>
      </c>
      <c r="U16" s="672">
        <v>356.975167</v>
      </c>
      <c r="V16" s="678">
        <v>0.733489489415026</v>
      </c>
      <c r="W16" s="679">
        <v>0.742097164709343</v>
      </c>
      <c r="X16" s="679">
        <v>0.988400878343622</v>
      </c>
      <c r="Y16" s="671">
        <v>-0.00860767529431683</v>
      </c>
      <c r="Z16" s="684">
        <v>1</v>
      </c>
      <c r="AA16" s="669">
        <v>83.8507929999998</v>
      </c>
      <c r="AB16" s="673">
        <v>79.33461243</v>
      </c>
      <c r="AC16" s="671">
        <v>1.05692572802299</v>
      </c>
      <c r="AD16" s="673">
        <v>4.51618056999978</v>
      </c>
      <c r="AE16" s="672">
        <v>82.4860989999998</v>
      </c>
      <c r="AF16" s="669">
        <v>122.79172</v>
      </c>
      <c r="AG16" s="673">
        <v>119.591233</v>
      </c>
      <c r="AH16" s="671">
        <v>1.02676188646705</v>
      </c>
      <c r="AI16" s="673">
        <v>3.20048700000001</v>
      </c>
      <c r="AJ16" s="672">
        <v>31.400297</v>
      </c>
      <c r="AK16" s="669">
        <v>0</v>
      </c>
      <c r="AL16" s="664">
        <v>0</v>
      </c>
      <c r="AM16" s="661" t="s">
        <v>161</v>
      </c>
      <c r="AN16" s="666">
        <v>0</v>
      </c>
      <c r="AO16" s="667">
        <v>0</v>
      </c>
      <c r="AP16" s="669">
        <v>0</v>
      </c>
      <c r="AQ16" s="664">
        <v>0</v>
      </c>
      <c r="AR16" s="661" t="s">
        <v>161</v>
      </c>
      <c r="AS16" s="666">
        <v>0</v>
      </c>
      <c r="AT16" s="667">
        <v>0</v>
      </c>
      <c r="AU16" s="669">
        <v>153.734955</v>
      </c>
      <c r="AV16" s="673">
        <v>154.61815457</v>
      </c>
      <c r="AW16" s="671">
        <v>0.994287866308738</v>
      </c>
      <c r="AX16" s="673">
        <v>-0.883199570000045</v>
      </c>
      <c r="AY16" s="672">
        <v>191.551355</v>
      </c>
      <c r="AZ16" s="678">
        <v>0.426594248117643</v>
      </c>
      <c r="BA16" s="679">
        <v>0.437337798322132</v>
      </c>
      <c r="BB16" s="679">
        <v>0.975434206131491</v>
      </c>
      <c r="BC16" s="671">
        <v>-0.0107435502044892</v>
      </c>
      <c r="BD16" s="684">
        <v>0.536595743087082</v>
      </c>
      <c r="BE16" s="669">
        <v>8.5</v>
      </c>
      <c r="BF16" s="670">
        <v>8.75</v>
      </c>
      <c r="BG16" s="679">
        <v>0.971428571428571</v>
      </c>
      <c r="BH16" s="670">
        <v>-0.25</v>
      </c>
      <c r="BI16" s="691">
        <v>67.83333333</v>
      </c>
      <c r="BJ16" s="669">
        <v>42.3973491764706</v>
      </c>
      <c r="BK16" s="670">
        <v>40.4050285714286</v>
      </c>
      <c r="BL16" s="679">
        <v>1.04930872902416</v>
      </c>
      <c r="BM16" s="691">
        <v>1.99232060504199</v>
      </c>
      <c r="BN16" s="678">
        <v>0.232674904636379</v>
      </c>
      <c r="BO16" s="679">
        <v>0.224398129879166</v>
      </c>
      <c r="BP16" s="679">
        <v>1.03688433037151</v>
      </c>
      <c r="BQ16" s="679">
        <v>0.00827677475721292</v>
      </c>
      <c r="BR16" s="684">
        <v>0.231069571850637</v>
      </c>
      <c r="BS16" s="696">
        <v>4.29784209673486</v>
      </c>
      <c r="BT16" s="697">
        <v>4.45636512451543</v>
      </c>
      <c r="BU16" s="679">
        <v>0.964427729023258</v>
      </c>
      <c r="BV16" s="679">
        <v>-0.158523027780566</v>
      </c>
      <c r="BW16" s="691">
        <v>4.32770092570387</v>
      </c>
      <c r="BX16" s="696">
        <v>1.83343471778496</v>
      </c>
      <c r="BY16" s="697">
        <v>1.94893691207511</v>
      </c>
      <c r="BZ16" s="679">
        <v>0.940735796230998</v>
      </c>
      <c r="CA16" s="679">
        <v>-0.115502194290149</v>
      </c>
      <c r="CB16" s="691">
        <v>2.32222589408672</v>
      </c>
      <c r="CC16" s="159"/>
    </row>
    <row r="17" s="164" customFormat="1" outlineLevel="1" spans="1:81">
      <c r="A17" s="674" t="s">
        <v>14</v>
      </c>
      <c r="B17" s="663">
        <v>0</v>
      </c>
      <c r="C17" s="664">
        <v>0</v>
      </c>
      <c r="D17" s="665" t="s">
        <v>161</v>
      </c>
      <c r="E17" s="666">
        <v>0</v>
      </c>
      <c r="F17" s="667">
        <v>0</v>
      </c>
      <c r="G17" s="663">
        <v>0.0306330000000001</v>
      </c>
      <c r="H17" s="664">
        <v>0.4</v>
      </c>
      <c r="I17" s="665">
        <v>0.0765825000000002</v>
      </c>
      <c r="J17" s="666">
        <v>-0.369367</v>
      </c>
      <c r="K17" s="667">
        <v>0.364512999999999</v>
      </c>
      <c r="L17" s="663">
        <v>0</v>
      </c>
      <c r="M17" s="664">
        <v>0</v>
      </c>
      <c r="N17" s="665" t="s">
        <v>161</v>
      </c>
      <c r="O17" s="666">
        <v>0</v>
      </c>
      <c r="P17" s="667">
        <v>0</v>
      </c>
      <c r="Q17" s="663">
        <v>-0.0306330000000001</v>
      </c>
      <c r="R17" s="664">
        <v>-0.4</v>
      </c>
      <c r="S17" s="665">
        <v>1.9234175</v>
      </c>
      <c r="T17" s="666">
        <v>0.369367</v>
      </c>
      <c r="U17" s="667">
        <v>-0.364512999999999</v>
      </c>
      <c r="V17" s="677" t="s">
        <v>161</v>
      </c>
      <c r="W17" s="661" t="s">
        <v>161</v>
      </c>
      <c r="X17" s="661" t="s">
        <v>161</v>
      </c>
      <c r="Y17" s="682" t="s">
        <v>161</v>
      </c>
      <c r="Z17" s="683" t="s">
        <v>161</v>
      </c>
      <c r="AA17" s="663">
        <v>3.43755299999998</v>
      </c>
      <c r="AB17" s="664">
        <v>15.1740287</v>
      </c>
      <c r="AC17" s="665">
        <v>0.22654188073336</v>
      </c>
      <c r="AD17" s="666">
        <v>-11.7364757</v>
      </c>
      <c r="AE17" s="667">
        <v>0.191876999999968</v>
      </c>
      <c r="AF17" s="663">
        <v>13.743754</v>
      </c>
      <c r="AG17" s="664">
        <v>13.89498707</v>
      </c>
      <c r="AH17" s="665">
        <v>0.989115997788402</v>
      </c>
      <c r="AI17" s="666">
        <v>-0.151233070000002</v>
      </c>
      <c r="AJ17" s="667">
        <v>13.439304</v>
      </c>
      <c r="AK17" s="663">
        <v>0</v>
      </c>
      <c r="AL17" s="664">
        <v>0</v>
      </c>
      <c r="AM17" s="661" t="s">
        <v>161</v>
      </c>
      <c r="AN17" s="666">
        <v>0</v>
      </c>
      <c r="AO17" s="667">
        <v>0</v>
      </c>
      <c r="AP17" s="663">
        <v>0</v>
      </c>
      <c r="AQ17" s="664">
        <v>0</v>
      </c>
      <c r="AR17" s="661" t="s">
        <v>161</v>
      </c>
      <c r="AS17" s="666">
        <v>0</v>
      </c>
      <c r="AT17" s="667">
        <v>0</v>
      </c>
      <c r="AU17" s="663">
        <v>-17.21194</v>
      </c>
      <c r="AV17" s="664">
        <v>-29.46901577</v>
      </c>
      <c r="AW17" s="665">
        <v>1.41593095153446</v>
      </c>
      <c r="AX17" s="666">
        <v>12.25707577</v>
      </c>
      <c r="AY17" s="667">
        <v>-13.995694</v>
      </c>
      <c r="AZ17" s="677" t="s">
        <v>161</v>
      </c>
      <c r="BA17" s="661" t="s">
        <v>161</v>
      </c>
      <c r="BB17" s="661" t="s">
        <v>161</v>
      </c>
      <c r="BC17" s="682" t="s">
        <v>161</v>
      </c>
      <c r="BD17" s="683" t="s">
        <v>161</v>
      </c>
      <c r="BE17" s="692">
        <v>3.25</v>
      </c>
      <c r="BF17" s="664">
        <v>3.25</v>
      </c>
      <c r="BG17" s="661">
        <v>1</v>
      </c>
      <c r="BH17" s="664">
        <v>0</v>
      </c>
      <c r="BI17" s="690">
        <v>26.4166666666667</v>
      </c>
      <c r="BJ17" s="692">
        <v>0</v>
      </c>
      <c r="BK17" s="664">
        <v>0</v>
      </c>
      <c r="BL17" s="661" t="s">
        <v>161</v>
      </c>
      <c r="BM17" s="690">
        <v>0</v>
      </c>
      <c r="BN17" s="677" t="s">
        <v>161</v>
      </c>
      <c r="BO17" s="661" t="s">
        <v>161</v>
      </c>
      <c r="BP17" s="661" t="s">
        <v>161</v>
      </c>
      <c r="BQ17" s="661" t="s">
        <v>161</v>
      </c>
      <c r="BR17" s="683" t="s">
        <v>161</v>
      </c>
      <c r="BS17" s="698">
        <v>0</v>
      </c>
      <c r="BT17" s="695">
        <v>0</v>
      </c>
      <c r="BU17" s="661" t="s">
        <v>161</v>
      </c>
      <c r="BV17" s="699">
        <v>0</v>
      </c>
      <c r="BW17" s="690">
        <v>0</v>
      </c>
      <c r="BX17" s="698">
        <v>-5.00703261884255</v>
      </c>
      <c r="BY17" s="695">
        <v>-1.94206933126468</v>
      </c>
      <c r="BZ17" s="661">
        <v>-0.578194577421172</v>
      </c>
      <c r="CA17" s="699">
        <v>-3.06496328757787</v>
      </c>
      <c r="CB17" s="690">
        <v>-72.9409673905799</v>
      </c>
      <c r="CC17" s="159"/>
    </row>
    <row r="18" s="164" customFormat="1" outlineLevel="1" spans="1:81">
      <c r="A18" s="674" t="s">
        <v>15</v>
      </c>
      <c r="B18" s="663">
        <v>36.568908</v>
      </c>
      <c r="C18" s="664">
        <v>39.92</v>
      </c>
      <c r="D18" s="665">
        <v>0.916054809619239</v>
      </c>
      <c r="E18" s="666">
        <v>-3.35109199999999</v>
      </c>
      <c r="F18" s="667">
        <v>34.308403</v>
      </c>
      <c r="G18" s="663">
        <v>28.70363</v>
      </c>
      <c r="H18" s="664">
        <v>35.4225</v>
      </c>
      <c r="I18" s="665">
        <v>0.810321970498976</v>
      </c>
      <c r="J18" s="666">
        <v>-6.71887000000001</v>
      </c>
      <c r="K18" s="667">
        <v>37.006362999999</v>
      </c>
      <c r="L18" s="663">
        <v>0</v>
      </c>
      <c r="M18" s="664">
        <v>0</v>
      </c>
      <c r="N18" s="665" t="s">
        <v>161</v>
      </c>
      <c r="O18" s="666">
        <v>0</v>
      </c>
      <c r="P18" s="667">
        <v>0</v>
      </c>
      <c r="Q18" s="663">
        <v>7.86527800000002</v>
      </c>
      <c r="R18" s="664">
        <v>4.49750000000001</v>
      </c>
      <c r="S18" s="665">
        <v>1.74881111728738</v>
      </c>
      <c r="T18" s="666">
        <v>3.36777800000002</v>
      </c>
      <c r="U18" s="667">
        <v>-2.69795999999903</v>
      </c>
      <c r="V18" s="677">
        <v>0.215081019099614</v>
      </c>
      <c r="W18" s="661">
        <v>0.112662825651303</v>
      </c>
      <c r="X18" s="661">
        <v>1.90906821177467</v>
      </c>
      <c r="Y18" s="682">
        <v>0.102418193448311</v>
      </c>
      <c r="Z18" s="683">
        <v>-0.0786384606709624</v>
      </c>
      <c r="AA18" s="663">
        <v>26.6778589999999</v>
      </c>
      <c r="AB18" s="664">
        <v>26.35319803</v>
      </c>
      <c r="AC18" s="665">
        <v>1.01231960423286</v>
      </c>
      <c r="AD18" s="666">
        <v>0.324660969999883</v>
      </c>
      <c r="AE18" s="667">
        <v>25.74591</v>
      </c>
      <c r="AF18" s="663">
        <v>5.64867799999999</v>
      </c>
      <c r="AG18" s="664">
        <v>6.722842</v>
      </c>
      <c r="AH18" s="665">
        <v>0.840221739555978</v>
      </c>
      <c r="AI18" s="666">
        <v>-1.07416400000001</v>
      </c>
      <c r="AJ18" s="667">
        <v>5.69747</v>
      </c>
      <c r="AK18" s="663">
        <v>0</v>
      </c>
      <c r="AL18" s="664">
        <v>0</v>
      </c>
      <c r="AM18" s="661" t="s">
        <v>161</v>
      </c>
      <c r="AN18" s="666">
        <v>0</v>
      </c>
      <c r="AO18" s="667">
        <v>0</v>
      </c>
      <c r="AP18" s="663">
        <v>0</v>
      </c>
      <c r="AQ18" s="664">
        <v>0</v>
      </c>
      <c r="AR18" s="661" t="s">
        <v>161</v>
      </c>
      <c r="AS18" s="666">
        <v>0</v>
      </c>
      <c r="AT18" s="667">
        <v>0</v>
      </c>
      <c r="AU18" s="663">
        <v>-24.4612589999998</v>
      </c>
      <c r="AV18" s="664">
        <v>-28.57854003</v>
      </c>
      <c r="AW18" s="665">
        <v>1.14406897713032</v>
      </c>
      <c r="AX18" s="666">
        <v>4.11728103000014</v>
      </c>
      <c r="AY18" s="667">
        <v>-34.141339999999</v>
      </c>
      <c r="AZ18" s="677">
        <v>-0.668908653219829</v>
      </c>
      <c r="BA18" s="661">
        <v>-0.715895291332665</v>
      </c>
      <c r="BB18" s="661">
        <v>1.06563339455044</v>
      </c>
      <c r="BC18" s="682">
        <v>0.0469866381128357</v>
      </c>
      <c r="BD18" s="683">
        <v>-0.995130551544443</v>
      </c>
      <c r="BE18" s="692">
        <v>4.625</v>
      </c>
      <c r="BF18" s="664">
        <v>4.625</v>
      </c>
      <c r="BG18" s="661">
        <v>1</v>
      </c>
      <c r="BH18" s="664">
        <v>0</v>
      </c>
      <c r="BI18" s="690">
        <v>38.8333333366667</v>
      </c>
      <c r="BJ18" s="692">
        <v>7.90679091891892</v>
      </c>
      <c r="BK18" s="664">
        <v>8.63135135135135</v>
      </c>
      <c r="BL18" s="661">
        <v>0.916054809619239</v>
      </c>
      <c r="BM18" s="690">
        <v>-0.724560432432432</v>
      </c>
      <c r="BN18" s="677">
        <v>0.729522987123375</v>
      </c>
      <c r="BO18" s="661">
        <v>0.660150251252505</v>
      </c>
      <c r="BP18" s="661">
        <v>1.10508628261407</v>
      </c>
      <c r="BQ18" s="661">
        <v>0.0693727358708698</v>
      </c>
      <c r="BR18" s="683">
        <v>0.750425777614889</v>
      </c>
      <c r="BS18" s="698">
        <v>1.37075872542846</v>
      </c>
      <c r="BT18" s="695">
        <v>1.51480666424454</v>
      </c>
      <c r="BU18" s="661">
        <v>0.904906716998161</v>
      </c>
      <c r="BV18" s="699">
        <v>-0.144047938816077</v>
      </c>
      <c r="BW18" s="690">
        <v>1.33257682482383</v>
      </c>
      <c r="BX18" s="698">
        <v>-0.916912372915681</v>
      </c>
      <c r="BY18" s="695">
        <v>-1.08444295821201</v>
      </c>
      <c r="BZ18" s="661">
        <v>1.15448538258992</v>
      </c>
      <c r="CA18" s="699">
        <v>0.167530585296324</v>
      </c>
      <c r="CB18" s="690">
        <v>-1.32608791066228</v>
      </c>
      <c r="CC18" s="159"/>
    </row>
    <row r="19" s="164" customFormat="1" outlineLevel="1" spans="1:81">
      <c r="A19" s="674" t="s">
        <v>16</v>
      </c>
      <c r="B19" s="663">
        <v>9.001887</v>
      </c>
      <c r="C19" s="664">
        <v>8</v>
      </c>
      <c r="D19" s="665">
        <v>1.125235875</v>
      </c>
      <c r="E19" s="666">
        <v>1.001887</v>
      </c>
      <c r="F19" s="667">
        <v>7.96505299999999</v>
      </c>
      <c r="G19" s="663">
        <v>0</v>
      </c>
      <c r="H19" s="664">
        <v>0</v>
      </c>
      <c r="I19" s="665" t="s">
        <v>161</v>
      </c>
      <c r="J19" s="666">
        <v>0</v>
      </c>
      <c r="K19" s="667">
        <v>0</v>
      </c>
      <c r="L19" s="663">
        <v>0</v>
      </c>
      <c r="M19" s="664">
        <v>0</v>
      </c>
      <c r="N19" s="665" t="s">
        <v>161</v>
      </c>
      <c r="O19" s="666">
        <v>0</v>
      </c>
      <c r="P19" s="667">
        <v>0</v>
      </c>
      <c r="Q19" s="663">
        <v>9.001887</v>
      </c>
      <c r="R19" s="664">
        <v>8</v>
      </c>
      <c r="S19" s="665">
        <v>1.125235875</v>
      </c>
      <c r="T19" s="666">
        <v>1.001887</v>
      </c>
      <c r="U19" s="667">
        <v>7.96505299999999</v>
      </c>
      <c r="V19" s="677">
        <v>1</v>
      </c>
      <c r="W19" s="661">
        <v>1</v>
      </c>
      <c r="X19" s="661">
        <v>1</v>
      </c>
      <c r="Y19" s="682">
        <v>0</v>
      </c>
      <c r="Z19" s="683">
        <v>1</v>
      </c>
      <c r="AA19" s="663">
        <v>0</v>
      </c>
      <c r="AB19" s="664">
        <v>0</v>
      </c>
      <c r="AC19" s="665" t="s">
        <v>161</v>
      </c>
      <c r="AD19" s="666">
        <v>0</v>
      </c>
      <c r="AE19" s="667">
        <v>0</v>
      </c>
      <c r="AF19" s="663">
        <v>0.374151999999999</v>
      </c>
      <c r="AG19" s="664">
        <v>3.1616</v>
      </c>
      <c r="AH19" s="665">
        <v>0.118342611336032</v>
      </c>
      <c r="AI19" s="666">
        <v>-2.787448</v>
      </c>
      <c r="AJ19" s="667">
        <v>0</v>
      </c>
      <c r="AK19" s="663">
        <v>0</v>
      </c>
      <c r="AL19" s="664">
        <v>0</v>
      </c>
      <c r="AM19" s="661" t="s">
        <v>161</v>
      </c>
      <c r="AN19" s="666">
        <v>0</v>
      </c>
      <c r="AO19" s="667">
        <v>0</v>
      </c>
      <c r="AP19" s="663">
        <v>0</v>
      </c>
      <c r="AQ19" s="664">
        <v>0</v>
      </c>
      <c r="AR19" s="661" t="s">
        <v>161</v>
      </c>
      <c r="AS19" s="666">
        <v>0</v>
      </c>
      <c r="AT19" s="667">
        <v>0</v>
      </c>
      <c r="AU19" s="663">
        <v>8.627735</v>
      </c>
      <c r="AV19" s="664">
        <v>4.8384</v>
      </c>
      <c r="AW19" s="665">
        <v>1.78317935681217</v>
      </c>
      <c r="AX19" s="666">
        <v>3.789335</v>
      </c>
      <c r="AY19" s="667">
        <v>7.96505299999999</v>
      </c>
      <c r="AZ19" s="677">
        <v>0.958436270084261</v>
      </c>
      <c r="BA19" s="661">
        <v>0.6048</v>
      </c>
      <c r="BB19" s="661">
        <v>1.5847160550335</v>
      </c>
      <c r="BC19" s="682">
        <v>0.353636270084261</v>
      </c>
      <c r="BD19" s="683">
        <v>1</v>
      </c>
      <c r="BE19" s="692">
        <v>0</v>
      </c>
      <c r="BF19" s="664">
        <v>0</v>
      </c>
      <c r="BG19" s="661" t="s">
        <v>161</v>
      </c>
      <c r="BH19" s="664">
        <v>0</v>
      </c>
      <c r="BI19" s="690">
        <v>0</v>
      </c>
      <c r="BJ19" s="692" t="s">
        <v>161</v>
      </c>
      <c r="BK19" s="664" t="s">
        <v>161</v>
      </c>
      <c r="BL19" s="661" t="s">
        <v>161</v>
      </c>
      <c r="BM19" s="690" t="s">
        <v>161</v>
      </c>
      <c r="BN19" s="677">
        <v>0</v>
      </c>
      <c r="BO19" s="661">
        <v>0</v>
      </c>
      <c r="BP19" s="661" t="s">
        <v>161</v>
      </c>
      <c r="BQ19" s="661">
        <v>0</v>
      </c>
      <c r="BR19" s="683">
        <v>0</v>
      </c>
      <c r="BS19" s="698" t="s">
        <v>161</v>
      </c>
      <c r="BT19" s="695" t="s">
        <v>161</v>
      </c>
      <c r="BU19" s="661" t="s">
        <v>161</v>
      </c>
      <c r="BV19" s="699" t="s">
        <v>161</v>
      </c>
      <c r="BW19" s="690" t="s">
        <v>161</v>
      </c>
      <c r="BX19" s="698" t="s">
        <v>161</v>
      </c>
      <c r="BY19" s="695" t="s">
        <v>161</v>
      </c>
      <c r="BZ19" s="661" t="s">
        <v>161</v>
      </c>
      <c r="CA19" s="699" t="s">
        <v>161</v>
      </c>
      <c r="CB19" s="690" t="s">
        <v>161</v>
      </c>
      <c r="CC19" s="159"/>
    </row>
    <row r="20" s="164" customFormat="1" outlineLevel="1" spans="1:81">
      <c r="A20" s="674" t="s">
        <v>17</v>
      </c>
      <c r="B20" s="663">
        <v>44.7354569999999</v>
      </c>
      <c r="C20" s="664">
        <v>44.8</v>
      </c>
      <c r="D20" s="665">
        <v>0.998559308035712</v>
      </c>
      <c r="E20" s="666">
        <v>-0.0645430000000999</v>
      </c>
      <c r="F20" s="667">
        <v>49.545713999999</v>
      </c>
      <c r="G20" s="663">
        <v>0</v>
      </c>
      <c r="H20" s="664">
        <v>0</v>
      </c>
      <c r="I20" s="665" t="s">
        <v>161</v>
      </c>
      <c r="J20" s="666">
        <v>0</v>
      </c>
      <c r="K20" s="667">
        <v>0</v>
      </c>
      <c r="L20" s="663">
        <v>0</v>
      </c>
      <c r="M20" s="664">
        <v>0</v>
      </c>
      <c r="N20" s="665" t="s">
        <v>161</v>
      </c>
      <c r="O20" s="666">
        <v>0</v>
      </c>
      <c r="P20" s="667">
        <v>0</v>
      </c>
      <c r="Q20" s="663">
        <v>16.0149649999999</v>
      </c>
      <c r="R20" s="664">
        <v>17.48694528</v>
      </c>
      <c r="S20" s="665">
        <v>0.915824047228901</v>
      </c>
      <c r="T20" s="666">
        <v>-1.47198028000008</v>
      </c>
      <c r="U20" s="667">
        <v>49.545713999999</v>
      </c>
      <c r="V20" s="677">
        <v>0.357992654461984</v>
      </c>
      <c r="W20" s="661">
        <v>0.3903336</v>
      </c>
      <c r="X20" s="661">
        <v>0.917145371195266</v>
      </c>
      <c r="Y20" s="682">
        <v>-0.0323409455380157</v>
      </c>
      <c r="Z20" s="683">
        <v>1</v>
      </c>
      <c r="AA20" s="663">
        <v>28.720492</v>
      </c>
      <c r="AB20" s="664">
        <v>27.31305472</v>
      </c>
      <c r="AC20" s="665">
        <v>1.05152983781669</v>
      </c>
      <c r="AD20" s="666">
        <v>1.40743727999998</v>
      </c>
      <c r="AE20" s="667">
        <v>22.670347</v>
      </c>
      <c r="AF20" s="663">
        <v>0.301263999999999</v>
      </c>
      <c r="AG20" s="664">
        <v>0.54</v>
      </c>
      <c r="AH20" s="665">
        <v>0.557896296296294</v>
      </c>
      <c r="AI20" s="666">
        <v>-0.238736000000001</v>
      </c>
      <c r="AJ20" s="667">
        <v>0.324124999999999</v>
      </c>
      <c r="AK20" s="663">
        <v>0.0617999999999999</v>
      </c>
      <c r="AL20" s="664">
        <v>0</v>
      </c>
      <c r="AM20" s="661" t="s">
        <v>161</v>
      </c>
      <c r="AN20" s="666">
        <v>0.0617999999999999</v>
      </c>
      <c r="AO20" s="667">
        <v>0.0631999999999999</v>
      </c>
      <c r="AP20" s="663">
        <v>0</v>
      </c>
      <c r="AQ20" s="664">
        <v>0</v>
      </c>
      <c r="AR20" s="661" t="s">
        <v>161</v>
      </c>
      <c r="AS20" s="666">
        <v>0</v>
      </c>
      <c r="AT20" s="667">
        <v>0</v>
      </c>
      <c r="AU20" s="663">
        <v>15.7755009999999</v>
      </c>
      <c r="AV20" s="664">
        <v>16.94694528</v>
      </c>
      <c r="AW20" s="665">
        <v>0.930875785538615</v>
      </c>
      <c r="AX20" s="666">
        <v>-1.17144428000008</v>
      </c>
      <c r="AY20" s="667">
        <v>26.614441999999</v>
      </c>
      <c r="AZ20" s="677">
        <v>0.352639764024316</v>
      </c>
      <c r="BA20" s="661">
        <v>0.378280028571429</v>
      </c>
      <c r="BB20" s="661">
        <v>0.932218825709773</v>
      </c>
      <c r="BC20" s="682">
        <v>-0.0256402645471121</v>
      </c>
      <c r="BD20" s="683">
        <v>0.537169410859627</v>
      </c>
      <c r="BE20" s="692">
        <v>6</v>
      </c>
      <c r="BF20" s="664">
        <v>6</v>
      </c>
      <c r="BG20" s="661">
        <v>1</v>
      </c>
      <c r="BH20" s="664">
        <v>0</v>
      </c>
      <c r="BI20" s="690">
        <v>48.5</v>
      </c>
      <c r="BJ20" s="692">
        <v>7.45590949999998</v>
      </c>
      <c r="BK20" s="664">
        <v>7.46666666666667</v>
      </c>
      <c r="BL20" s="661">
        <v>0.998559308035712</v>
      </c>
      <c r="BM20" s="690">
        <v>-0.010757166666683</v>
      </c>
      <c r="BN20" s="677">
        <v>0.642007345538016</v>
      </c>
      <c r="BO20" s="661">
        <v>0.6096664</v>
      </c>
      <c r="BP20" s="661">
        <v>1.05304695410148</v>
      </c>
      <c r="BQ20" s="661">
        <v>0.0323409455380157</v>
      </c>
      <c r="BR20" s="683">
        <v>0.457564240571857</v>
      </c>
      <c r="BS20" s="698">
        <v>1.55761457707618</v>
      </c>
      <c r="BT20" s="695">
        <v>1.64024128605414</v>
      </c>
      <c r="BU20" s="661">
        <v>0.94962527179356</v>
      </c>
      <c r="BV20" s="699">
        <v>-0.0826267089779593</v>
      </c>
      <c r="BW20" s="690">
        <v>2.1854854713957</v>
      </c>
      <c r="BX20" s="698">
        <v>0.549276836900981</v>
      </c>
      <c r="BY20" s="695">
        <v>0.620470520552598</v>
      </c>
      <c r="BZ20" s="661">
        <v>0.885258555735716</v>
      </c>
      <c r="CA20" s="699">
        <v>-0.071193683651617</v>
      </c>
      <c r="CB20" s="690">
        <v>1.1739759431119</v>
      </c>
      <c r="CC20" s="159"/>
    </row>
    <row r="21" s="163" customFormat="1" spans="1:81">
      <c r="A21" s="668" t="s">
        <v>18</v>
      </c>
      <c r="B21" s="669">
        <v>90.3062519999999</v>
      </c>
      <c r="C21" s="670">
        <v>92.72</v>
      </c>
      <c r="D21" s="671">
        <v>0.973967342536669</v>
      </c>
      <c r="E21" s="670">
        <v>-2.4137480000001</v>
      </c>
      <c r="F21" s="672">
        <v>91.819169999999</v>
      </c>
      <c r="G21" s="669">
        <v>28.734263</v>
      </c>
      <c r="H21" s="670">
        <v>35.8225</v>
      </c>
      <c r="I21" s="671">
        <v>0.802128913392421</v>
      </c>
      <c r="J21" s="670">
        <v>-7.08823700000001</v>
      </c>
      <c r="K21" s="672">
        <v>37.370875999999</v>
      </c>
      <c r="L21" s="669">
        <v>0</v>
      </c>
      <c r="M21" s="670">
        <v>0</v>
      </c>
      <c r="N21" s="671" t="s">
        <v>161</v>
      </c>
      <c r="O21" s="670">
        <v>0</v>
      </c>
      <c r="P21" s="672">
        <v>0</v>
      </c>
      <c r="Q21" s="669">
        <v>32.8514969999999</v>
      </c>
      <c r="R21" s="670">
        <v>29.58444528</v>
      </c>
      <c r="S21" s="671">
        <v>1.11043140032132</v>
      </c>
      <c r="T21" s="670">
        <v>3.26705171999994</v>
      </c>
      <c r="U21" s="672">
        <v>54.448294</v>
      </c>
      <c r="V21" s="678">
        <v>0.363778766945172</v>
      </c>
      <c r="W21" s="679">
        <v>0.319072964624676</v>
      </c>
      <c r="X21" s="679">
        <v>1.14011153333872</v>
      </c>
      <c r="Y21" s="671">
        <v>0.0447058023204956</v>
      </c>
      <c r="Z21" s="684">
        <v>0.592994839748612</v>
      </c>
      <c r="AA21" s="669">
        <v>58.8359039999998</v>
      </c>
      <c r="AB21" s="670">
        <v>68.84028145</v>
      </c>
      <c r="AC21" s="671">
        <v>0.85467262423576</v>
      </c>
      <c r="AD21" s="670">
        <v>-10.0043774500002</v>
      </c>
      <c r="AE21" s="672">
        <v>48.6081339999999</v>
      </c>
      <c r="AF21" s="669">
        <v>20.067848</v>
      </c>
      <c r="AG21" s="670">
        <v>24.31942907</v>
      </c>
      <c r="AH21" s="671">
        <v>0.825177595339</v>
      </c>
      <c r="AI21" s="670">
        <v>-4.25158107000001</v>
      </c>
      <c r="AJ21" s="672">
        <v>19.460899</v>
      </c>
      <c r="AK21" s="669">
        <v>0.0617999999999999</v>
      </c>
      <c r="AL21" s="670">
        <v>0</v>
      </c>
      <c r="AM21" s="679" t="s">
        <v>161</v>
      </c>
      <c r="AN21" s="670">
        <v>0.0617999999999999</v>
      </c>
      <c r="AO21" s="672">
        <v>0.0631999999999999</v>
      </c>
      <c r="AP21" s="669">
        <v>0</v>
      </c>
      <c r="AQ21" s="670">
        <v>0</v>
      </c>
      <c r="AR21" s="679" t="s">
        <v>161</v>
      </c>
      <c r="AS21" s="670">
        <v>0</v>
      </c>
      <c r="AT21" s="672">
        <v>0</v>
      </c>
      <c r="AU21" s="669">
        <v>-17.2699629999999</v>
      </c>
      <c r="AV21" s="670">
        <v>-36.26221052</v>
      </c>
      <c r="AW21" s="671">
        <v>1.52374764934766</v>
      </c>
      <c r="AX21" s="670">
        <v>18.9922475200001</v>
      </c>
      <c r="AY21" s="672">
        <v>-13.557539</v>
      </c>
      <c r="AZ21" s="678">
        <v>-0.191237734016466</v>
      </c>
      <c r="BA21" s="679">
        <v>-0.391093728645384</v>
      </c>
      <c r="BB21" s="679">
        <v>1.51101815240339</v>
      </c>
      <c r="BC21" s="671">
        <v>0.199855994628918</v>
      </c>
      <c r="BD21" s="684">
        <v>-0.147654776230281</v>
      </c>
      <c r="BE21" s="669">
        <v>13.875</v>
      </c>
      <c r="BF21" s="670">
        <v>13.875</v>
      </c>
      <c r="BG21" s="679">
        <v>1</v>
      </c>
      <c r="BH21" s="670">
        <v>0</v>
      </c>
      <c r="BI21" s="691">
        <v>113.750000003333</v>
      </c>
      <c r="BJ21" s="669">
        <v>6.5085587027027</v>
      </c>
      <c r="BK21" s="670">
        <v>6.68252252252252</v>
      </c>
      <c r="BL21" s="679">
        <v>0.973967342536669</v>
      </c>
      <c r="BM21" s="691">
        <v>-0.173963819819827</v>
      </c>
      <c r="BN21" s="678">
        <v>0.651515290436369</v>
      </c>
      <c r="BO21" s="679">
        <v>0.742453423748922</v>
      </c>
      <c r="BP21" s="679">
        <v>0.877516716330336</v>
      </c>
      <c r="BQ21" s="679">
        <v>-0.0909381333125527</v>
      </c>
      <c r="BR21" s="684">
        <v>0.529389821319453</v>
      </c>
      <c r="BS21" s="696">
        <v>1.53488339365025</v>
      </c>
      <c r="BT21" s="697">
        <v>1.34688583554593</v>
      </c>
      <c r="BU21" s="679">
        <v>1.13957943067099</v>
      </c>
      <c r="BV21" s="679">
        <v>0.187997558104321</v>
      </c>
      <c r="BW21" s="691">
        <v>1.88896718396964</v>
      </c>
      <c r="BX21" s="696">
        <v>-0.293527622181176</v>
      </c>
      <c r="BY21" s="697">
        <v>-0.52675860348331</v>
      </c>
      <c r="BZ21" s="679">
        <v>1.44276634450741</v>
      </c>
      <c r="CA21" s="679">
        <v>0.233230981302134</v>
      </c>
      <c r="CB21" s="691">
        <v>-0.278915026855381</v>
      </c>
      <c r="CC21" s="159"/>
    </row>
    <row r="22" s="164" customFormat="1" outlineLevel="1" spans="1:81">
      <c r="A22" s="674" t="s">
        <v>19</v>
      </c>
      <c r="B22" s="663">
        <v>1.316667</v>
      </c>
      <c r="C22" s="664">
        <v>1.24</v>
      </c>
      <c r="D22" s="665">
        <v>1.06182822580645</v>
      </c>
      <c r="E22" s="666">
        <v>0.076667</v>
      </c>
      <c r="F22" s="667">
        <v>1.316667</v>
      </c>
      <c r="G22" s="663">
        <v>0</v>
      </c>
      <c r="H22" s="664">
        <v>0</v>
      </c>
      <c r="I22" s="665" t="s">
        <v>161</v>
      </c>
      <c r="J22" s="666">
        <v>0</v>
      </c>
      <c r="K22" s="667">
        <v>0</v>
      </c>
      <c r="L22" s="663">
        <v>0</v>
      </c>
      <c r="M22" s="664">
        <v>0</v>
      </c>
      <c r="N22" s="665" t="s">
        <v>161</v>
      </c>
      <c r="O22" s="666">
        <v>0</v>
      </c>
      <c r="P22" s="667">
        <v>0</v>
      </c>
      <c r="Q22" s="663">
        <v>0</v>
      </c>
      <c r="R22" s="664">
        <v>0</v>
      </c>
      <c r="S22" s="665" t="s">
        <v>161</v>
      </c>
      <c r="T22" s="666">
        <v>0</v>
      </c>
      <c r="U22" s="667">
        <v>1.316667</v>
      </c>
      <c r="V22" s="677">
        <v>0</v>
      </c>
      <c r="W22" s="661">
        <v>0</v>
      </c>
      <c r="X22" s="661" t="s">
        <v>161</v>
      </c>
      <c r="Y22" s="682">
        <v>0</v>
      </c>
      <c r="Z22" s="683">
        <v>1</v>
      </c>
      <c r="AA22" s="663">
        <v>68.7884939999999</v>
      </c>
      <c r="AB22" s="664">
        <v>53.8809636</v>
      </c>
      <c r="AC22" s="665">
        <v>1.27667527460478</v>
      </c>
      <c r="AD22" s="666">
        <v>14.9075303999999</v>
      </c>
      <c r="AE22" s="667">
        <v>50.974675</v>
      </c>
      <c r="AF22" s="663">
        <v>15.143452</v>
      </c>
      <c r="AG22" s="664">
        <v>11.10998867</v>
      </c>
      <c r="AH22" s="665">
        <v>1.3630483747379</v>
      </c>
      <c r="AI22" s="666">
        <v>4.03346332999998</v>
      </c>
      <c r="AJ22" s="667">
        <v>14.928526</v>
      </c>
      <c r="AK22" s="663">
        <v>0.28</v>
      </c>
      <c r="AL22" s="664">
        <v>0</v>
      </c>
      <c r="AM22" s="661" t="s">
        <v>161</v>
      </c>
      <c r="AN22" s="666">
        <v>0.28</v>
      </c>
      <c r="AO22" s="667">
        <v>2.37599999999999</v>
      </c>
      <c r="AP22" s="663">
        <v>0.240440999999999</v>
      </c>
      <c r="AQ22" s="664">
        <v>0</v>
      </c>
      <c r="AR22" s="661" t="s">
        <v>161</v>
      </c>
      <c r="AS22" s="666">
        <v>0.240440999999999</v>
      </c>
      <c r="AT22" s="667">
        <v>0</v>
      </c>
      <c r="AU22" s="663">
        <v>-82.5757199999999</v>
      </c>
      <c r="AV22" s="664">
        <v>-63.75095227</v>
      </c>
      <c r="AW22" s="665">
        <v>0.704713936659759</v>
      </c>
      <c r="AX22" s="666">
        <v>-18.8247677299999</v>
      </c>
      <c r="AY22" s="667">
        <v>-62.210534</v>
      </c>
      <c r="AZ22" s="677">
        <v>-62.715720831463</v>
      </c>
      <c r="BA22" s="661">
        <v>-51.4120582822581</v>
      </c>
      <c r="BB22" s="661">
        <v>0.780135965629959</v>
      </c>
      <c r="BC22" s="682">
        <v>-11.303662549205</v>
      </c>
      <c r="BD22" s="683">
        <v>-47.2484948737987</v>
      </c>
      <c r="BE22" s="692">
        <v>9.375</v>
      </c>
      <c r="BF22" s="664">
        <v>9.875</v>
      </c>
      <c r="BG22" s="661">
        <v>0.949367088607595</v>
      </c>
      <c r="BH22" s="664">
        <v>-0.5</v>
      </c>
      <c r="BI22" s="690">
        <v>77.5</v>
      </c>
      <c r="BJ22" s="692">
        <v>0.14044448</v>
      </c>
      <c r="BK22" s="664">
        <v>0.125569620253165</v>
      </c>
      <c r="BL22" s="661">
        <v>1.11845906451613</v>
      </c>
      <c r="BM22" s="690">
        <v>0.0148748597468354</v>
      </c>
      <c r="BN22" s="677">
        <v>52.2444125963512</v>
      </c>
      <c r="BO22" s="661">
        <v>43.45239</v>
      </c>
      <c r="BP22" s="661">
        <v>1.20233691625135</v>
      </c>
      <c r="BQ22" s="661">
        <v>8.79202259635119</v>
      </c>
      <c r="BR22" s="683">
        <v>38.7149332367257</v>
      </c>
      <c r="BS22" s="698">
        <v>0.0191408028208904</v>
      </c>
      <c r="BT22" s="695">
        <v>0.0230136938382446</v>
      </c>
      <c r="BU22" s="661">
        <v>0.831713629086429</v>
      </c>
      <c r="BV22" s="699">
        <v>-0.00387289101735418</v>
      </c>
      <c r="BW22" s="690">
        <v>0.0258298262813839</v>
      </c>
      <c r="BX22" s="698">
        <v>-1.20042924620504</v>
      </c>
      <c r="BY22" s="695">
        <v>-1.18318136890187</v>
      </c>
      <c r="BZ22" s="661">
        <v>0.98542245698208</v>
      </c>
      <c r="CA22" s="699">
        <v>-0.0172478773031681</v>
      </c>
      <c r="CB22" s="690">
        <v>-1.22042041464708</v>
      </c>
      <c r="CC22" s="159"/>
    </row>
    <row r="23" s="164" customFormat="1" outlineLevel="1" spans="1:81">
      <c r="A23" s="674" t="s">
        <v>20</v>
      </c>
      <c r="B23" s="663">
        <v>13.4531209999989</v>
      </c>
      <c r="C23" s="664">
        <v>3.62</v>
      </c>
      <c r="D23" s="665">
        <v>3.71633176795549</v>
      </c>
      <c r="E23" s="666">
        <v>9.83312099999888</v>
      </c>
      <c r="F23" s="667">
        <v>4.28541800001008</v>
      </c>
      <c r="G23" s="663">
        <v>0</v>
      </c>
      <c r="H23" s="664">
        <v>0</v>
      </c>
      <c r="I23" s="665" t="s">
        <v>161</v>
      </c>
      <c r="J23" s="666">
        <v>0</v>
      </c>
      <c r="K23" s="667">
        <v>0</v>
      </c>
      <c r="L23" s="663">
        <v>-9.76996261670138e-14</v>
      </c>
      <c r="M23" s="664">
        <v>0</v>
      </c>
      <c r="N23" s="665" t="s">
        <v>161</v>
      </c>
      <c r="O23" s="666">
        <v>-9.76996261670138e-14</v>
      </c>
      <c r="P23" s="667">
        <v>-9.95370452727684e-13</v>
      </c>
      <c r="Q23" s="663">
        <v>0</v>
      </c>
      <c r="R23" s="664">
        <v>0</v>
      </c>
      <c r="S23" s="665" t="s">
        <v>161</v>
      </c>
      <c r="T23" s="666">
        <v>0</v>
      </c>
      <c r="U23" s="667">
        <v>4.28541800001108</v>
      </c>
      <c r="V23" s="677">
        <v>0</v>
      </c>
      <c r="W23" s="661">
        <v>0</v>
      </c>
      <c r="X23" s="661" t="s">
        <v>161</v>
      </c>
      <c r="Y23" s="682">
        <v>0</v>
      </c>
      <c r="Z23" s="683">
        <v>1.00000000000023</v>
      </c>
      <c r="AA23" s="663">
        <v>23.56608</v>
      </c>
      <c r="AB23" s="664">
        <v>20.18825412</v>
      </c>
      <c r="AC23" s="665">
        <v>1.16731639397454</v>
      </c>
      <c r="AD23" s="666">
        <v>3.37782587999999</v>
      </c>
      <c r="AE23" s="667">
        <v>23.278686</v>
      </c>
      <c r="AF23" s="663">
        <v>1.822608</v>
      </c>
      <c r="AG23" s="664">
        <v>4.022604</v>
      </c>
      <c r="AH23" s="665">
        <v>0.453091579484333</v>
      </c>
      <c r="AI23" s="666">
        <v>-2.199996</v>
      </c>
      <c r="AJ23" s="667">
        <v>-5.3857439999999</v>
      </c>
      <c r="AK23" s="663">
        <v>0</v>
      </c>
      <c r="AL23" s="664">
        <v>0</v>
      </c>
      <c r="AM23" s="661" t="s">
        <v>161</v>
      </c>
      <c r="AN23" s="666">
        <v>0</v>
      </c>
      <c r="AO23" s="667">
        <v>1.2</v>
      </c>
      <c r="AP23" s="663">
        <v>0</v>
      </c>
      <c r="AQ23" s="664">
        <v>0</v>
      </c>
      <c r="AR23" s="661" t="s">
        <v>161</v>
      </c>
      <c r="AS23" s="666">
        <v>0</v>
      </c>
      <c r="AT23" s="667">
        <v>0</v>
      </c>
      <c r="AU23" s="663">
        <v>-11.935567000001</v>
      </c>
      <c r="AV23" s="664">
        <v>-20.59085812</v>
      </c>
      <c r="AW23" s="665">
        <v>1.42034630463468</v>
      </c>
      <c r="AX23" s="666">
        <v>8.655291119999</v>
      </c>
      <c r="AY23" s="667">
        <v>-12.407523999989</v>
      </c>
      <c r="AZ23" s="677">
        <v>-0.887196881675412</v>
      </c>
      <c r="BA23" s="661">
        <v>-5.68808235359116</v>
      </c>
      <c r="BB23" s="661">
        <v>1.84402531002117</v>
      </c>
      <c r="BC23" s="682">
        <v>4.80088547191575</v>
      </c>
      <c r="BD23" s="683">
        <v>-2.89528909431001</v>
      </c>
      <c r="BE23" s="692">
        <v>2.375</v>
      </c>
      <c r="BF23" s="664">
        <v>2.875</v>
      </c>
      <c r="BG23" s="661">
        <v>0.826086956521739</v>
      </c>
      <c r="BH23" s="664">
        <v>-0.5</v>
      </c>
      <c r="BI23" s="690">
        <v>24.5</v>
      </c>
      <c r="BJ23" s="692">
        <v>5.66447199999953</v>
      </c>
      <c r="BK23" s="664">
        <v>1.25913043478261</v>
      </c>
      <c r="BL23" s="661">
        <v>4.49871740331454</v>
      </c>
      <c r="BM23" s="690">
        <v>4.40534156521692</v>
      </c>
      <c r="BN23" s="677">
        <v>1.75171843024395</v>
      </c>
      <c r="BO23" s="661">
        <v>5.57686577900553</v>
      </c>
      <c r="BP23" s="661">
        <v>0.314104462911482</v>
      </c>
      <c r="BQ23" s="661">
        <v>-3.82514734876157</v>
      </c>
      <c r="BR23" s="683">
        <v>5.43206893701973</v>
      </c>
      <c r="BS23" s="698">
        <v>0.570868001805938</v>
      </c>
      <c r="BT23" s="695">
        <v>0.179312187100605</v>
      </c>
      <c r="BU23" s="661">
        <v>3.1836542236008</v>
      </c>
      <c r="BV23" s="699">
        <v>0.391555814705333</v>
      </c>
      <c r="BW23" s="690">
        <v>0.184091919965332</v>
      </c>
      <c r="BX23" s="698">
        <v>-0.506472311050502</v>
      </c>
      <c r="BY23" s="695">
        <v>-1.01994248723079</v>
      </c>
      <c r="BZ23" s="661">
        <v>1.50343051947408</v>
      </c>
      <c r="CA23" s="699">
        <v>0.513470176180286</v>
      </c>
      <c r="CB23" s="690">
        <v>-0.532999328226216</v>
      </c>
      <c r="CC23" s="159"/>
    </row>
    <row r="24" s="164" customFormat="1" outlineLevel="1" spans="1:81">
      <c r="A24" s="674" t="s">
        <v>21</v>
      </c>
      <c r="B24" s="663">
        <v>0</v>
      </c>
      <c r="C24" s="664">
        <v>0</v>
      </c>
      <c r="D24" s="665" t="s">
        <v>161</v>
      </c>
      <c r="E24" s="666">
        <v>0</v>
      </c>
      <c r="F24" s="667">
        <v>0</v>
      </c>
      <c r="G24" s="663">
        <v>0</v>
      </c>
      <c r="H24" s="664">
        <v>0</v>
      </c>
      <c r="I24" s="665" t="s">
        <v>161</v>
      </c>
      <c r="J24" s="666">
        <v>0</v>
      </c>
      <c r="K24" s="667">
        <v>0</v>
      </c>
      <c r="L24" s="663">
        <v>0</v>
      </c>
      <c r="M24" s="664">
        <v>0</v>
      </c>
      <c r="N24" s="665" t="s">
        <v>161</v>
      </c>
      <c r="O24" s="666">
        <v>0</v>
      </c>
      <c r="P24" s="667">
        <v>0</v>
      </c>
      <c r="Q24" s="663">
        <v>0</v>
      </c>
      <c r="R24" s="664">
        <v>0</v>
      </c>
      <c r="S24" s="665" t="s">
        <v>161</v>
      </c>
      <c r="T24" s="666">
        <v>0</v>
      </c>
      <c r="U24" s="667">
        <v>0</v>
      </c>
      <c r="V24" s="677" t="s">
        <v>161</v>
      </c>
      <c r="W24" s="661" t="s">
        <v>161</v>
      </c>
      <c r="X24" s="661" t="s">
        <v>161</v>
      </c>
      <c r="Y24" s="682" t="s">
        <v>161</v>
      </c>
      <c r="Z24" s="683" t="s">
        <v>161</v>
      </c>
      <c r="AA24" s="663">
        <v>2.99351600000001</v>
      </c>
      <c r="AB24" s="664">
        <v>3.21445267</v>
      </c>
      <c r="AC24" s="665">
        <v>0.931267717188073</v>
      </c>
      <c r="AD24" s="666">
        <v>-0.220936669999993</v>
      </c>
      <c r="AE24" s="667">
        <v>2.93946900000001</v>
      </c>
      <c r="AF24" s="663">
        <v>230.138464999999</v>
      </c>
      <c r="AG24" s="664">
        <v>224.588476</v>
      </c>
      <c r="AH24" s="665">
        <v>1.02471181557864</v>
      </c>
      <c r="AI24" s="666">
        <v>5.54998899999941</v>
      </c>
      <c r="AJ24" s="667">
        <v>96.309293</v>
      </c>
      <c r="AK24" s="663">
        <v>0</v>
      </c>
      <c r="AL24" s="664">
        <v>0</v>
      </c>
      <c r="AM24" s="661" t="s">
        <v>161</v>
      </c>
      <c r="AN24" s="666">
        <v>0</v>
      </c>
      <c r="AO24" s="667">
        <v>0</v>
      </c>
      <c r="AP24" s="663">
        <v>0</v>
      </c>
      <c r="AQ24" s="664">
        <v>0</v>
      </c>
      <c r="AR24" s="661" t="s">
        <v>161</v>
      </c>
      <c r="AS24" s="666">
        <v>0</v>
      </c>
      <c r="AT24" s="667">
        <v>0</v>
      </c>
      <c r="AU24" s="663">
        <v>-233.131980999999</v>
      </c>
      <c r="AV24" s="664">
        <v>-227.80292867</v>
      </c>
      <c r="AW24" s="665">
        <v>0.976606743551927</v>
      </c>
      <c r="AX24" s="666">
        <v>-5.3290523299994</v>
      </c>
      <c r="AY24" s="667">
        <v>-99.248762</v>
      </c>
      <c r="AZ24" s="677" t="s">
        <v>161</v>
      </c>
      <c r="BA24" s="661" t="s">
        <v>161</v>
      </c>
      <c r="BB24" s="661" t="s">
        <v>161</v>
      </c>
      <c r="BC24" s="682" t="s">
        <v>161</v>
      </c>
      <c r="BD24" s="683" t="s">
        <v>161</v>
      </c>
      <c r="BE24" s="692">
        <v>0.125</v>
      </c>
      <c r="BF24" s="664">
        <v>0.125</v>
      </c>
      <c r="BG24" s="661">
        <v>1</v>
      </c>
      <c r="BH24" s="664">
        <v>0</v>
      </c>
      <c r="BI24" s="690">
        <v>2</v>
      </c>
      <c r="BJ24" s="692">
        <v>0</v>
      </c>
      <c r="BK24" s="664">
        <v>0</v>
      </c>
      <c r="BL24" s="661" t="s">
        <v>161</v>
      </c>
      <c r="BM24" s="690">
        <v>0</v>
      </c>
      <c r="BN24" s="677" t="s">
        <v>161</v>
      </c>
      <c r="BO24" s="661" t="s">
        <v>161</v>
      </c>
      <c r="BP24" s="661" t="s">
        <v>161</v>
      </c>
      <c r="BQ24" s="661" t="s">
        <v>161</v>
      </c>
      <c r="BR24" s="683" t="s">
        <v>161</v>
      </c>
      <c r="BS24" s="698">
        <v>0</v>
      </c>
      <c r="BT24" s="695">
        <v>0</v>
      </c>
      <c r="BU24" s="661" t="s">
        <v>161</v>
      </c>
      <c r="BV24" s="699">
        <v>0</v>
      </c>
      <c r="BW24" s="690">
        <v>0</v>
      </c>
      <c r="BX24" s="698">
        <v>-77.8789827747702</v>
      </c>
      <c r="BY24" s="695">
        <v>-70.8683412252575</v>
      </c>
      <c r="BZ24" s="661">
        <v>0.901075128494554</v>
      </c>
      <c r="CA24" s="699">
        <v>-7.01064154951267</v>
      </c>
      <c r="CB24" s="690">
        <v>-33.7641805373691</v>
      </c>
      <c r="CC24" s="159"/>
    </row>
    <row r="25" s="164" customFormat="1" outlineLevel="1" spans="1:81">
      <c r="A25" s="674" t="s">
        <v>22</v>
      </c>
      <c r="B25" s="663">
        <v>238.603871</v>
      </c>
      <c r="C25" s="664">
        <v>224.55806391</v>
      </c>
      <c r="D25" s="665">
        <v>1.06254866489956</v>
      </c>
      <c r="E25" s="666">
        <v>14.0458070899997</v>
      </c>
      <c r="F25" s="667">
        <v>141.27435</v>
      </c>
      <c r="G25" s="663">
        <v>0</v>
      </c>
      <c r="H25" s="664">
        <v>0</v>
      </c>
      <c r="I25" s="665" t="s">
        <v>161</v>
      </c>
      <c r="J25" s="666">
        <v>0</v>
      </c>
      <c r="K25" s="667">
        <v>0</v>
      </c>
      <c r="L25" s="663">
        <v>0</v>
      </c>
      <c r="M25" s="664">
        <v>0</v>
      </c>
      <c r="N25" s="665" t="s">
        <v>161</v>
      </c>
      <c r="O25" s="666">
        <v>0</v>
      </c>
      <c r="P25" s="667">
        <v>0</v>
      </c>
      <c r="Q25" s="663">
        <v>163.505457</v>
      </c>
      <c r="R25" s="664">
        <v>158.63625921</v>
      </c>
      <c r="S25" s="665">
        <v>1.03069410369513</v>
      </c>
      <c r="T25" s="666">
        <v>4.86919778999987</v>
      </c>
      <c r="U25" s="667">
        <v>79.1036509999998</v>
      </c>
      <c r="V25" s="677">
        <v>0.685259029179791</v>
      </c>
      <c r="W25" s="661">
        <v>0.706437597687783</v>
      </c>
      <c r="X25" s="661">
        <v>0.970020609637269</v>
      </c>
      <c r="Y25" s="682">
        <v>-0.0211785685079918</v>
      </c>
      <c r="Z25" s="683">
        <v>0.559929321918664</v>
      </c>
      <c r="AA25" s="663">
        <v>75.0984139999998</v>
      </c>
      <c r="AB25" s="664">
        <v>65.9218047</v>
      </c>
      <c r="AC25" s="665">
        <v>1.13920446113029</v>
      </c>
      <c r="AD25" s="666">
        <v>9.17660929999981</v>
      </c>
      <c r="AE25" s="667">
        <v>62.170699</v>
      </c>
      <c r="AF25" s="663">
        <v>204.093896</v>
      </c>
      <c r="AG25" s="664">
        <v>163.13559599</v>
      </c>
      <c r="AH25" s="665">
        <v>1.25106905553899</v>
      </c>
      <c r="AI25" s="666">
        <v>40.9583000099997</v>
      </c>
      <c r="AJ25" s="667">
        <v>126.823729</v>
      </c>
      <c r="AK25" s="663">
        <v>0</v>
      </c>
      <c r="AL25" s="664">
        <v>0</v>
      </c>
      <c r="AM25" s="661" t="s">
        <v>161</v>
      </c>
      <c r="AN25" s="666">
        <v>0</v>
      </c>
      <c r="AO25" s="667">
        <v>0</v>
      </c>
      <c r="AP25" s="663">
        <v>0</v>
      </c>
      <c r="AQ25" s="664">
        <v>0</v>
      </c>
      <c r="AR25" s="661" t="s">
        <v>161</v>
      </c>
      <c r="AS25" s="666">
        <v>0</v>
      </c>
      <c r="AT25" s="667">
        <v>0</v>
      </c>
      <c r="AU25" s="663">
        <v>-40.5884389999998</v>
      </c>
      <c r="AV25" s="664">
        <v>-4.49933677999999</v>
      </c>
      <c r="AW25" s="665">
        <v>-7.02098264357972</v>
      </c>
      <c r="AX25" s="666">
        <v>-36.0891022199998</v>
      </c>
      <c r="AY25" s="667">
        <v>-47.720078</v>
      </c>
      <c r="AZ25" s="677">
        <v>-0.170108049085255</v>
      </c>
      <c r="BA25" s="661">
        <v>-0.0200364070728864</v>
      </c>
      <c r="BB25" s="661">
        <v>-6.48994774694153</v>
      </c>
      <c r="BC25" s="682">
        <v>-0.150071642012369</v>
      </c>
      <c r="BD25" s="683">
        <v>-0.337783029969701</v>
      </c>
      <c r="BE25" s="692">
        <v>11.375</v>
      </c>
      <c r="BF25" s="664">
        <v>12</v>
      </c>
      <c r="BG25" s="661">
        <v>0.947916666666667</v>
      </c>
      <c r="BH25" s="664">
        <v>-0.625</v>
      </c>
      <c r="BI25" s="690">
        <v>91</v>
      </c>
      <c r="BJ25" s="692">
        <v>20.9761644835165</v>
      </c>
      <c r="BK25" s="664">
        <v>18.7131719925</v>
      </c>
      <c r="BL25" s="661">
        <v>1.12093045967426</v>
      </c>
      <c r="BM25" s="690">
        <v>2.26299249101646</v>
      </c>
      <c r="BN25" s="677">
        <v>0.314740970820209</v>
      </c>
      <c r="BO25" s="661">
        <v>0.293562402312217</v>
      </c>
      <c r="BP25" s="661">
        <v>1.07214332741925</v>
      </c>
      <c r="BQ25" s="661">
        <v>0.0211785685079918</v>
      </c>
      <c r="BR25" s="683">
        <v>0.440070678081336</v>
      </c>
      <c r="BS25" s="698">
        <v>3.17721584639591</v>
      </c>
      <c r="BT25" s="695">
        <v>3.40643076948408</v>
      </c>
      <c r="BU25" s="661">
        <v>0.932711116532427</v>
      </c>
      <c r="BV25" s="699">
        <v>-0.229214923088168</v>
      </c>
      <c r="BW25" s="690">
        <v>2.27236225862604</v>
      </c>
      <c r="BX25" s="698">
        <v>-0.540469989153165</v>
      </c>
      <c r="BY25" s="695">
        <v>-0.0682526335629885</v>
      </c>
      <c r="BZ25" s="661">
        <v>-5.9186686423518</v>
      </c>
      <c r="CA25" s="699">
        <v>-0.472217355590177</v>
      </c>
      <c r="CB25" s="690">
        <v>-0.767565408907498</v>
      </c>
      <c r="CC25" s="159"/>
    </row>
    <row r="26" s="164" customFormat="1" outlineLevel="1" spans="1:81">
      <c r="A26" s="674" t="s">
        <v>23</v>
      </c>
      <c r="B26" s="663">
        <v>0</v>
      </c>
      <c r="C26" s="664">
        <v>0</v>
      </c>
      <c r="D26" s="665" t="s">
        <v>161</v>
      </c>
      <c r="E26" s="666">
        <v>0</v>
      </c>
      <c r="F26" s="667">
        <v>0</v>
      </c>
      <c r="G26" s="663">
        <v>0</v>
      </c>
      <c r="H26" s="664">
        <v>0</v>
      </c>
      <c r="I26" s="665" t="s">
        <v>161</v>
      </c>
      <c r="J26" s="666">
        <v>0</v>
      </c>
      <c r="K26" s="667">
        <v>0</v>
      </c>
      <c r="L26" s="663">
        <v>0</v>
      </c>
      <c r="M26" s="664">
        <v>0</v>
      </c>
      <c r="N26" s="665" t="s">
        <v>161</v>
      </c>
      <c r="O26" s="666">
        <v>0</v>
      </c>
      <c r="P26" s="667">
        <v>0</v>
      </c>
      <c r="Q26" s="663">
        <v>0</v>
      </c>
      <c r="R26" s="664">
        <v>0</v>
      </c>
      <c r="S26" s="665" t="s">
        <v>161</v>
      </c>
      <c r="T26" s="666">
        <v>0</v>
      </c>
      <c r="U26" s="667">
        <v>0</v>
      </c>
      <c r="V26" s="677" t="s">
        <v>161</v>
      </c>
      <c r="W26" s="661" t="s">
        <v>161</v>
      </c>
      <c r="X26" s="661" t="s">
        <v>161</v>
      </c>
      <c r="Y26" s="682" t="s">
        <v>161</v>
      </c>
      <c r="Z26" s="683" t="s">
        <v>161</v>
      </c>
      <c r="AA26" s="663">
        <v>0</v>
      </c>
      <c r="AB26" s="664">
        <v>0</v>
      </c>
      <c r="AC26" s="665" t="s">
        <v>161</v>
      </c>
      <c r="AD26" s="666">
        <v>0</v>
      </c>
      <c r="AE26" s="667">
        <v>-0.005</v>
      </c>
      <c r="AF26" s="663">
        <v>0</v>
      </c>
      <c r="AG26" s="664">
        <v>0</v>
      </c>
      <c r="AH26" s="665" t="s">
        <v>161</v>
      </c>
      <c r="AI26" s="666">
        <v>0</v>
      </c>
      <c r="AJ26" s="667">
        <v>-2.64664499999999</v>
      </c>
      <c r="AK26" s="663">
        <v>0</v>
      </c>
      <c r="AL26" s="664">
        <v>0</v>
      </c>
      <c r="AM26" s="661" t="s">
        <v>161</v>
      </c>
      <c r="AN26" s="666">
        <v>0</v>
      </c>
      <c r="AO26" s="667">
        <v>-0.01</v>
      </c>
      <c r="AP26" s="663">
        <v>0</v>
      </c>
      <c r="AQ26" s="664">
        <v>0</v>
      </c>
      <c r="AR26" s="661" t="s">
        <v>161</v>
      </c>
      <c r="AS26" s="666">
        <v>0</v>
      </c>
      <c r="AT26" s="667">
        <v>0</v>
      </c>
      <c r="AU26" s="663">
        <v>0</v>
      </c>
      <c r="AV26" s="664">
        <v>0</v>
      </c>
      <c r="AW26" s="665" t="s">
        <v>161</v>
      </c>
      <c r="AX26" s="666">
        <v>0</v>
      </c>
      <c r="AY26" s="667">
        <v>2.64164499999999</v>
      </c>
      <c r="AZ26" s="677" t="s">
        <v>161</v>
      </c>
      <c r="BA26" s="661" t="s">
        <v>161</v>
      </c>
      <c r="BB26" s="661" t="s">
        <v>161</v>
      </c>
      <c r="BC26" s="682" t="s">
        <v>161</v>
      </c>
      <c r="BD26" s="683" t="s">
        <v>161</v>
      </c>
      <c r="BE26" s="692">
        <v>0</v>
      </c>
      <c r="BF26" s="664">
        <v>0</v>
      </c>
      <c r="BG26" s="661" t="s">
        <v>161</v>
      </c>
      <c r="BH26" s="664">
        <v>0</v>
      </c>
      <c r="BI26" s="690">
        <v>1.5</v>
      </c>
      <c r="BJ26" s="692" t="s">
        <v>161</v>
      </c>
      <c r="BK26" s="664" t="s">
        <v>161</v>
      </c>
      <c r="BL26" s="661" t="s">
        <v>161</v>
      </c>
      <c r="BM26" s="690" t="s">
        <v>161</v>
      </c>
      <c r="BN26" s="677" t="s">
        <v>161</v>
      </c>
      <c r="BO26" s="661" t="s">
        <v>161</v>
      </c>
      <c r="BP26" s="661" t="s">
        <v>161</v>
      </c>
      <c r="BQ26" s="661" t="s">
        <v>161</v>
      </c>
      <c r="BR26" s="683" t="s">
        <v>161</v>
      </c>
      <c r="BS26" s="698" t="s">
        <v>161</v>
      </c>
      <c r="BT26" s="695" t="s">
        <v>161</v>
      </c>
      <c r="BU26" s="661" t="s">
        <v>161</v>
      </c>
      <c r="BV26" s="699" t="s">
        <v>161</v>
      </c>
      <c r="BW26" s="690">
        <v>0</v>
      </c>
      <c r="BX26" s="698" t="s">
        <v>161</v>
      </c>
      <c r="BY26" s="695" t="s">
        <v>161</v>
      </c>
      <c r="BZ26" s="661" t="s">
        <v>161</v>
      </c>
      <c r="CA26" s="699" t="s">
        <v>161</v>
      </c>
      <c r="CB26" s="690">
        <v>-528.328999999998</v>
      </c>
      <c r="CC26" s="159"/>
    </row>
    <row r="27" s="163" customFormat="1" spans="1:81">
      <c r="A27" s="668" t="s">
        <v>24</v>
      </c>
      <c r="B27" s="669">
        <v>253.373658999999</v>
      </c>
      <c r="C27" s="670">
        <v>229.41806391</v>
      </c>
      <c r="D27" s="671">
        <v>1.10441895760831</v>
      </c>
      <c r="E27" s="670">
        <v>23.9555950899986</v>
      </c>
      <c r="F27" s="672">
        <v>146.87643500001</v>
      </c>
      <c r="G27" s="669">
        <v>0</v>
      </c>
      <c r="H27" s="670">
        <v>0</v>
      </c>
      <c r="I27" s="671" t="s">
        <v>161</v>
      </c>
      <c r="J27" s="670">
        <v>0</v>
      </c>
      <c r="K27" s="672">
        <v>0</v>
      </c>
      <c r="L27" s="669">
        <v>-9.76996261670138e-14</v>
      </c>
      <c r="M27" s="670">
        <v>0</v>
      </c>
      <c r="N27" s="671" t="s">
        <v>161</v>
      </c>
      <c r="O27" s="670">
        <v>-9.76996261670138e-14</v>
      </c>
      <c r="P27" s="672">
        <v>-9.95370452727684e-13</v>
      </c>
      <c r="Q27" s="669">
        <v>253.373658999999</v>
      </c>
      <c r="R27" s="670">
        <v>229.41806391</v>
      </c>
      <c r="S27" s="671">
        <v>1.10441895760831</v>
      </c>
      <c r="T27" s="670">
        <v>23.9555950899987</v>
      </c>
      <c r="U27" s="672">
        <v>146.876435000011</v>
      </c>
      <c r="V27" s="678">
        <v>1</v>
      </c>
      <c r="W27" s="679">
        <v>1</v>
      </c>
      <c r="X27" s="679">
        <v>1</v>
      </c>
      <c r="Y27" s="671">
        <v>0</v>
      </c>
      <c r="Z27" s="684">
        <v>1.00000000000001</v>
      </c>
      <c r="AA27" s="669">
        <v>170.446504</v>
      </c>
      <c r="AB27" s="670">
        <v>143.20547509</v>
      </c>
      <c r="AC27" s="671">
        <v>1.19022337583727</v>
      </c>
      <c r="AD27" s="670">
        <v>27.2410289099998</v>
      </c>
      <c r="AE27" s="672">
        <v>139.358529</v>
      </c>
      <c r="AF27" s="669">
        <v>451.198420999999</v>
      </c>
      <c r="AG27" s="670">
        <v>402.85666466</v>
      </c>
      <c r="AH27" s="671">
        <v>1.11999740994926</v>
      </c>
      <c r="AI27" s="670">
        <v>48.3417563399991</v>
      </c>
      <c r="AJ27" s="672">
        <v>230.029159</v>
      </c>
      <c r="AK27" s="669">
        <v>0.28</v>
      </c>
      <c r="AL27" s="670">
        <v>0</v>
      </c>
      <c r="AM27" s="679" t="s">
        <v>161</v>
      </c>
      <c r="AN27" s="670">
        <v>0.28</v>
      </c>
      <c r="AO27" s="672">
        <v>3.56599999999999</v>
      </c>
      <c r="AP27" s="669">
        <v>0.240440999999999</v>
      </c>
      <c r="AQ27" s="670">
        <v>0</v>
      </c>
      <c r="AR27" s="679" t="s">
        <v>161</v>
      </c>
      <c r="AS27" s="670">
        <v>0.240440999999999</v>
      </c>
      <c r="AT27" s="672">
        <v>0</v>
      </c>
      <c r="AU27" s="669">
        <v>-368.231707</v>
      </c>
      <c r="AV27" s="670">
        <v>-316.64407584</v>
      </c>
      <c r="AW27" s="671">
        <v>0.837080068454945</v>
      </c>
      <c r="AX27" s="670">
        <v>-51.5876311600001</v>
      </c>
      <c r="AY27" s="672">
        <v>-218.945252999989</v>
      </c>
      <c r="AZ27" s="678">
        <v>-1.45331487279821</v>
      </c>
      <c r="BA27" s="679">
        <v>-1.38020550972925</v>
      </c>
      <c r="BB27" s="679">
        <v>0.947030088958782</v>
      </c>
      <c r="BC27" s="671">
        <v>-0.073109363068957</v>
      </c>
      <c r="BD27" s="684">
        <v>-1.49067652002838</v>
      </c>
      <c r="BE27" s="669">
        <v>23.25</v>
      </c>
      <c r="BF27" s="670">
        <v>24.875</v>
      </c>
      <c r="BG27" s="679">
        <v>0.934673366834171</v>
      </c>
      <c r="BH27" s="670">
        <v>-1.625</v>
      </c>
      <c r="BI27" s="691">
        <v>196.5</v>
      </c>
      <c r="BJ27" s="669">
        <v>10.8977917849462</v>
      </c>
      <c r="BK27" s="670">
        <v>9.2228367401005</v>
      </c>
      <c r="BL27" s="679">
        <v>1.18160952991427</v>
      </c>
      <c r="BM27" s="691">
        <v>1.67495504484567</v>
      </c>
      <c r="BN27" s="678">
        <v>0.672708065521526</v>
      </c>
      <c r="BO27" s="679">
        <v>0.62421185432974</v>
      </c>
      <c r="BP27" s="679">
        <v>1.07769190997479</v>
      </c>
      <c r="BQ27" s="679">
        <v>0.0484962111917853</v>
      </c>
      <c r="BR27" s="684">
        <v>0.948814757111926</v>
      </c>
      <c r="BS27" s="696">
        <v>1.48652892874822</v>
      </c>
      <c r="BT27" s="697">
        <v>1.60202020045545</v>
      </c>
      <c r="BU27" s="679">
        <v>0.927908979128728</v>
      </c>
      <c r="BV27" s="679">
        <v>-0.115491271707233</v>
      </c>
      <c r="BW27" s="691">
        <v>1.05394650800318</v>
      </c>
      <c r="BX27" s="696">
        <v>-2.16039460099458</v>
      </c>
      <c r="BY27" s="697">
        <v>-2.21111710736618</v>
      </c>
      <c r="BZ27" s="679">
        <v>1.02293976479248</v>
      </c>
      <c r="CA27" s="679">
        <v>0.0507225063716001</v>
      </c>
      <c r="CB27" s="691">
        <v>-1.57109331284624</v>
      </c>
      <c r="CC27" s="159"/>
    </row>
    <row r="28" s="159" customFormat="1" ht="16.2" spans="1:16384">
      <c r="A28" s="204" t="s">
        <v>25</v>
      </c>
      <c r="B28" s="205">
        <v>1461.423829</v>
      </c>
      <c r="C28" s="206">
        <v>1535.50374573</v>
      </c>
      <c r="D28" s="207">
        <v>0.951755300541593</v>
      </c>
      <c r="E28" s="208">
        <v>-74.0799167300024</v>
      </c>
      <c r="F28" s="209">
        <v>1426.44221100001</v>
      </c>
      <c r="G28" s="205">
        <v>169.213806</v>
      </c>
      <c r="H28" s="206">
        <v>132.70992</v>
      </c>
      <c r="I28" s="207">
        <v>1.27506524003631</v>
      </c>
      <c r="J28" s="208">
        <v>36.503886</v>
      </c>
      <c r="K28" s="209">
        <v>134.900568999999</v>
      </c>
      <c r="L28" s="205">
        <v>-9.76996261670138e-14</v>
      </c>
      <c r="M28" s="206">
        <v>0</v>
      </c>
      <c r="N28" s="207" t="s">
        <v>161</v>
      </c>
      <c r="O28" s="208">
        <v>-9.76996261670138e-14</v>
      </c>
      <c r="P28" s="209">
        <v>51.537415999999</v>
      </c>
      <c r="Q28" s="205">
        <v>1021.178743</v>
      </c>
      <c r="R28" s="206">
        <v>1143.20994811</v>
      </c>
      <c r="S28" s="207">
        <v>0.893255648000834</v>
      </c>
      <c r="T28" s="208">
        <v>-122.031205110002</v>
      </c>
      <c r="U28" s="209">
        <v>1291.54164200001</v>
      </c>
      <c r="V28" s="233">
        <v>0.698756050596736</v>
      </c>
      <c r="W28" s="234">
        <v>0.744517850437741</v>
      </c>
      <c r="X28" s="234">
        <v>0.938534986348413</v>
      </c>
      <c r="Y28" s="207">
        <v>-0.0457617998410056</v>
      </c>
      <c r="Z28" s="251">
        <v>0.905428647610319</v>
      </c>
      <c r="AA28" s="205">
        <v>468.763756999999</v>
      </c>
      <c r="AB28" s="206">
        <v>463.38329483</v>
      </c>
      <c r="AC28" s="207">
        <v>1.01161125623222</v>
      </c>
      <c r="AD28" s="208">
        <v>5.3804621699993</v>
      </c>
      <c r="AE28" s="209">
        <v>445.102078</v>
      </c>
      <c r="AF28" s="205">
        <v>835.817468999999</v>
      </c>
      <c r="AG28" s="206">
        <v>816.7850363</v>
      </c>
      <c r="AH28" s="207">
        <v>1.02330164223651</v>
      </c>
      <c r="AI28" s="208">
        <v>19.0324326999987</v>
      </c>
      <c r="AJ28" s="209">
        <v>637.769388999999</v>
      </c>
      <c r="AK28" s="205">
        <v>17.254424</v>
      </c>
      <c r="AL28" s="206">
        <v>0</v>
      </c>
      <c r="AM28" s="207" t="s">
        <v>161</v>
      </c>
      <c r="AN28" s="208">
        <v>17.254424</v>
      </c>
      <c r="AO28" s="209">
        <v>6.89711999999999</v>
      </c>
      <c r="AP28" s="205">
        <v>0.240440999999999</v>
      </c>
      <c r="AQ28" s="206">
        <v>0</v>
      </c>
      <c r="AR28" s="207" t="s">
        <v>161</v>
      </c>
      <c r="AS28" s="208">
        <v>0.240440999999999</v>
      </c>
      <c r="AT28" s="209">
        <v>0.5775</v>
      </c>
      <c r="AU28" s="205">
        <v>4.64277999999974</v>
      </c>
      <c r="AV28" s="206">
        <v>122.6254946</v>
      </c>
      <c r="AW28" s="207">
        <v>0.0378614578896854</v>
      </c>
      <c r="AX28" s="208">
        <v>-117.9827146</v>
      </c>
      <c r="AY28" s="209">
        <v>163.452379000011</v>
      </c>
      <c r="AZ28" s="233">
        <v>0.00317688811956531</v>
      </c>
      <c r="BA28" s="234">
        <v>0.0798601077600772</v>
      </c>
      <c r="BB28" s="234">
        <v>0.0397806640720998</v>
      </c>
      <c r="BC28" s="207">
        <v>-0.0766832196405118</v>
      </c>
      <c r="BD28" s="251">
        <v>0.114587452432035</v>
      </c>
      <c r="BE28" s="205">
        <v>69.125</v>
      </c>
      <c r="BF28" s="206">
        <v>71.125</v>
      </c>
      <c r="BG28" s="207">
        <v>0.971880492091388</v>
      </c>
      <c r="BH28" s="208">
        <v>-2</v>
      </c>
      <c r="BI28" s="209">
        <v>563.166666673333</v>
      </c>
      <c r="BJ28" s="205">
        <v>21.1417552115732</v>
      </c>
      <c r="BK28" s="208">
        <v>21.5888048608787</v>
      </c>
      <c r="BL28" s="234">
        <v>0.979292524427064</v>
      </c>
      <c r="BM28" s="277">
        <v>-0.447049649305534</v>
      </c>
      <c r="BN28" s="233">
        <v>0.320758254859412</v>
      </c>
      <c r="BO28" s="234">
        <v>0.301779332104267</v>
      </c>
      <c r="BP28" s="234">
        <v>1.06289006812629</v>
      </c>
      <c r="BQ28" s="234">
        <v>0.018978922755145</v>
      </c>
      <c r="BR28" s="251">
        <v>0.312036530164065</v>
      </c>
      <c r="BS28" s="290">
        <v>3.11761267200527</v>
      </c>
      <c r="BT28" s="291">
        <v>3.31367954533908</v>
      </c>
      <c r="BU28" s="234">
        <v>0.940831069917551</v>
      </c>
      <c r="BV28" s="234">
        <v>-0.19606687333381</v>
      </c>
      <c r="BW28" s="277">
        <v>3.20475298028154</v>
      </c>
      <c r="BX28" s="290">
        <v>0.00990430665909981</v>
      </c>
      <c r="BY28" s="291">
        <v>0.264630805573143</v>
      </c>
      <c r="BZ28" s="234">
        <v>0.0374268847409842</v>
      </c>
      <c r="CA28" s="234">
        <v>-0.254726498914043</v>
      </c>
      <c r="CB28" s="277">
        <v>0.367224479684435</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674" t="s">
        <v>26</v>
      </c>
      <c r="B29" s="663">
        <v>627.947446</v>
      </c>
      <c r="C29" s="664">
        <v>529.69265056</v>
      </c>
      <c r="D29" s="665">
        <v>1.18549397530081</v>
      </c>
      <c r="E29" s="666">
        <v>98.2547954399998</v>
      </c>
      <c r="F29" s="667">
        <v>669.959310999999</v>
      </c>
      <c r="G29" s="663">
        <v>0.114083</v>
      </c>
      <c r="H29" s="664">
        <v>1.35</v>
      </c>
      <c r="I29" s="665">
        <v>0.0845059259259257</v>
      </c>
      <c r="J29" s="666">
        <v>-1.235917</v>
      </c>
      <c r="K29" s="667">
        <v>0</v>
      </c>
      <c r="L29" s="663">
        <v>557.140432999999</v>
      </c>
      <c r="M29" s="664">
        <v>446.74528972</v>
      </c>
      <c r="N29" s="665">
        <v>1.24710980914693</v>
      </c>
      <c r="O29" s="666">
        <v>110.395143279999</v>
      </c>
      <c r="P29" s="667">
        <v>625.06469699999</v>
      </c>
      <c r="Q29" s="663">
        <v>70.8070130000008</v>
      </c>
      <c r="R29" s="664">
        <v>82.9473608399999</v>
      </c>
      <c r="S29" s="665">
        <v>0.853637925100268</v>
      </c>
      <c r="T29" s="666">
        <v>-12.1403478399992</v>
      </c>
      <c r="U29" s="667">
        <v>44.8946140000087</v>
      </c>
      <c r="V29" s="677">
        <v>0.112759456943473</v>
      </c>
      <c r="W29" s="661">
        <v>0.15659526473004</v>
      </c>
      <c r="X29" s="661">
        <v>0.7200693912288</v>
      </c>
      <c r="Y29" s="682">
        <v>-0.0438358077865674</v>
      </c>
      <c r="Z29" s="683">
        <v>0.0670109561325416</v>
      </c>
      <c r="AA29" s="663">
        <v>15.696308</v>
      </c>
      <c r="AB29" s="664">
        <v>24.89169445</v>
      </c>
      <c r="AC29" s="665">
        <v>0.630584150529777</v>
      </c>
      <c r="AD29" s="666">
        <v>-9.19538644999999</v>
      </c>
      <c r="AE29" s="667">
        <v>15.548144</v>
      </c>
      <c r="AF29" s="663">
        <v>26.6988389999999</v>
      </c>
      <c r="AG29" s="664">
        <v>29.61015533</v>
      </c>
      <c r="AH29" s="665">
        <v>0.901678451276125</v>
      </c>
      <c r="AI29" s="666">
        <v>-2.9113163300001</v>
      </c>
      <c r="AJ29" s="667">
        <v>7.208537000001</v>
      </c>
      <c r="AK29" s="663">
        <v>0</v>
      </c>
      <c r="AL29" s="664">
        <v>0</v>
      </c>
      <c r="AM29" s="661" t="s">
        <v>161</v>
      </c>
      <c r="AN29" s="666">
        <v>0</v>
      </c>
      <c r="AO29" s="667">
        <v>2.214545</v>
      </c>
      <c r="AP29" s="663">
        <v>0</v>
      </c>
      <c r="AQ29" s="664">
        <v>0</v>
      </c>
      <c r="AR29" s="661" t="s">
        <v>161</v>
      </c>
      <c r="AS29" s="666">
        <v>0</v>
      </c>
      <c r="AT29" s="667">
        <v>0</v>
      </c>
      <c r="AU29" s="252">
        <v>28.2977830000008</v>
      </c>
      <c r="AV29" s="664">
        <v>27.0955110599999</v>
      </c>
      <c r="AW29" s="665">
        <v>1.04437162810248</v>
      </c>
      <c r="AX29" s="666">
        <v>1.20227194000087</v>
      </c>
      <c r="AY29" s="667">
        <v>24.3524780000077</v>
      </c>
      <c r="AZ29" s="677">
        <v>0.0450639351752389</v>
      </c>
      <c r="BA29" s="661">
        <v>0.0511532697902342</v>
      </c>
      <c r="BB29" s="661">
        <v>0.880959034682122</v>
      </c>
      <c r="BC29" s="682">
        <v>-0.00608933461499534</v>
      </c>
      <c r="BD29" s="683">
        <v>0.0363491895704212</v>
      </c>
      <c r="BE29" s="663">
        <v>4.25</v>
      </c>
      <c r="BF29" s="664">
        <v>5.375</v>
      </c>
      <c r="BG29" s="661">
        <v>0.790697674418605</v>
      </c>
      <c r="BH29" s="664">
        <v>-1.125</v>
      </c>
      <c r="BI29" s="690">
        <v>35.75</v>
      </c>
      <c r="BJ29" s="663">
        <v>147.752340235294</v>
      </c>
      <c r="BK29" s="664">
        <v>98.5474698716279</v>
      </c>
      <c r="BL29" s="661">
        <v>1.49930120405691</v>
      </c>
      <c r="BM29" s="690">
        <v>49.2048703636662</v>
      </c>
      <c r="BN29" s="677">
        <v>0.0249962128200136</v>
      </c>
      <c r="BO29" s="661">
        <v>0.0469927125167474</v>
      </c>
      <c r="BP29" s="661">
        <v>0.53191679052588</v>
      </c>
      <c r="BQ29" s="661">
        <v>-0.0219964996967337</v>
      </c>
      <c r="BR29" s="683">
        <v>0.0232075944683751</v>
      </c>
      <c r="BS29" s="694">
        <v>40.0060604060521</v>
      </c>
      <c r="BT29" s="695">
        <v>21.2798952527717</v>
      </c>
      <c r="BU29" s="661">
        <v>1.87999329558924</v>
      </c>
      <c r="BV29" s="699">
        <v>18.7261651532804</v>
      </c>
      <c r="BW29" s="690">
        <v>43.0893430752892</v>
      </c>
      <c r="BX29" s="694">
        <v>1.80283051275502</v>
      </c>
      <c r="BY29" s="695">
        <v>1.08853622297296</v>
      </c>
      <c r="BZ29" s="661">
        <v>1.65619707889116</v>
      </c>
      <c r="CA29" s="699">
        <v>0.714294289782066</v>
      </c>
      <c r="CB29" s="690">
        <v>1.5662626999086</v>
      </c>
    </row>
    <row r="30" s="159" customFormat="1" outlineLevel="2" spans="1:80">
      <c r="A30" s="674" t="s">
        <v>27</v>
      </c>
      <c r="B30" s="663">
        <v>80.8403519999999</v>
      </c>
      <c r="C30" s="675">
        <v>78.02235</v>
      </c>
      <c r="D30" s="665">
        <v>1.036117881607</v>
      </c>
      <c r="E30" s="676">
        <v>2.81800199999989</v>
      </c>
      <c r="F30" s="667">
        <v>97.206189</v>
      </c>
      <c r="G30" s="663">
        <v>50.552229</v>
      </c>
      <c r="H30" s="675">
        <v>20.83976969</v>
      </c>
      <c r="I30" s="665">
        <v>2.42575756603767</v>
      </c>
      <c r="J30" s="676">
        <v>29.71245931</v>
      </c>
      <c r="K30" s="667">
        <v>95.094510999999</v>
      </c>
      <c r="L30" s="663">
        <v>0</v>
      </c>
      <c r="M30" s="675">
        <v>0</v>
      </c>
      <c r="N30" s="665" t="s">
        <v>161</v>
      </c>
      <c r="O30" s="676">
        <v>0</v>
      </c>
      <c r="P30" s="667">
        <v>0</v>
      </c>
      <c r="Q30" s="663">
        <v>30.2881229999999</v>
      </c>
      <c r="R30" s="675">
        <v>57.18258031</v>
      </c>
      <c r="S30" s="665">
        <v>0.529673946782412</v>
      </c>
      <c r="T30" s="676">
        <v>-26.8944573100001</v>
      </c>
      <c r="U30" s="667">
        <v>2.11167800000099</v>
      </c>
      <c r="V30" s="680">
        <v>0.374665897051017</v>
      </c>
      <c r="W30" s="681">
        <v>0.732899999935916</v>
      </c>
      <c r="X30" s="661">
        <v>0.51121012018526</v>
      </c>
      <c r="Y30" s="685">
        <v>-0.358234102884899</v>
      </c>
      <c r="Z30" s="686">
        <v>0.021723699094931</v>
      </c>
      <c r="AA30" s="663">
        <v>17.925829</v>
      </c>
      <c r="AB30" s="675">
        <v>17.27284005</v>
      </c>
      <c r="AC30" s="665">
        <v>1.03780437658832</v>
      </c>
      <c r="AD30" s="676">
        <v>0.652988949999987</v>
      </c>
      <c r="AE30" s="667">
        <v>18.144916</v>
      </c>
      <c r="AF30" s="663">
        <v>5.40657600000001</v>
      </c>
      <c r="AG30" s="675">
        <v>6.13689</v>
      </c>
      <c r="AH30" s="665">
        <v>0.880996074558939</v>
      </c>
      <c r="AI30" s="676">
        <v>-0.730313999999992</v>
      </c>
      <c r="AJ30" s="667">
        <v>16.365411</v>
      </c>
      <c r="AK30" s="663">
        <v>0</v>
      </c>
      <c r="AL30" s="664">
        <v>0</v>
      </c>
      <c r="AM30" s="661" t="s">
        <v>161</v>
      </c>
      <c r="AN30" s="666">
        <v>0</v>
      </c>
      <c r="AO30" s="667">
        <v>0</v>
      </c>
      <c r="AP30" s="663">
        <v>0</v>
      </c>
      <c r="AQ30" s="664">
        <v>0</v>
      </c>
      <c r="AR30" s="661" t="s">
        <v>161</v>
      </c>
      <c r="AS30" s="666">
        <v>0</v>
      </c>
      <c r="AT30" s="667">
        <v>0</v>
      </c>
      <c r="AU30" s="663">
        <v>6.95571799999993</v>
      </c>
      <c r="AV30" s="675">
        <v>33.77285026</v>
      </c>
      <c r="AW30" s="665">
        <v>0.205955906784633</v>
      </c>
      <c r="AX30" s="676">
        <v>-26.8171322600001</v>
      </c>
      <c r="AY30" s="667">
        <v>-32.398648999999</v>
      </c>
      <c r="AZ30" s="680">
        <v>0.0860426486020242</v>
      </c>
      <c r="BA30" s="681">
        <v>0.432861228353158</v>
      </c>
      <c r="BB30" s="681">
        <v>0.198776519970102</v>
      </c>
      <c r="BC30" s="685">
        <v>-0.346818579751134</v>
      </c>
      <c r="BD30" s="686">
        <v>-0.333298212112801</v>
      </c>
      <c r="BE30" s="693">
        <v>4.75</v>
      </c>
      <c r="BF30" s="675">
        <v>4.75</v>
      </c>
      <c r="BG30" s="681">
        <v>1</v>
      </c>
      <c r="BH30" s="675">
        <v>0</v>
      </c>
      <c r="BI30" s="686">
        <v>38.66666667</v>
      </c>
      <c r="BJ30" s="693">
        <v>17.0190214736842</v>
      </c>
      <c r="BK30" s="675">
        <v>16.4257578947368</v>
      </c>
      <c r="BL30" s="681">
        <v>1.036117881607</v>
      </c>
      <c r="BM30" s="686">
        <v>0.593263578947344</v>
      </c>
      <c r="BN30" s="680">
        <v>0.221743579246167</v>
      </c>
      <c r="BO30" s="681">
        <v>0.221383232496842</v>
      </c>
      <c r="BP30" s="681">
        <v>1.00162770569957</v>
      </c>
      <c r="BQ30" s="681">
        <v>0.000360346749324447</v>
      </c>
      <c r="BR30" s="686">
        <v>0.186664205095007</v>
      </c>
      <c r="BS30" s="693">
        <v>4.50971344198363</v>
      </c>
      <c r="BT30" s="675">
        <v>4.51705392825658</v>
      </c>
      <c r="BU30" s="661">
        <v>0.998374939420796</v>
      </c>
      <c r="BV30" s="700">
        <v>-0.00734048627294648</v>
      </c>
      <c r="BW30" s="686">
        <v>5.35721350266929</v>
      </c>
      <c r="BX30" s="693">
        <v>0.388027688984422</v>
      </c>
      <c r="BY30" s="675">
        <v>1.9552575119226</v>
      </c>
      <c r="BZ30" s="661">
        <v>0.198453496083427</v>
      </c>
      <c r="CA30" s="699">
        <v>-1.56722982293818</v>
      </c>
      <c r="CB30" s="690">
        <v>-1.78554968234623</v>
      </c>
    </row>
    <row r="31" s="159" customFormat="1" outlineLevel="2" spans="1:80">
      <c r="A31" s="674" t="s">
        <v>28</v>
      </c>
      <c r="B31" s="663">
        <v>66.0225189999999</v>
      </c>
      <c r="C31" s="664">
        <v>66</v>
      </c>
      <c r="D31" s="665">
        <v>1.0003411969697</v>
      </c>
      <c r="E31" s="666">
        <v>0.0225189999998889</v>
      </c>
      <c r="F31" s="667">
        <v>70.729079</v>
      </c>
      <c r="G31" s="663">
        <v>44.712967</v>
      </c>
      <c r="H31" s="664">
        <v>42.9</v>
      </c>
      <c r="I31" s="665">
        <v>1.0422603030303</v>
      </c>
      <c r="J31" s="666">
        <v>1.81296699999998</v>
      </c>
      <c r="K31" s="667">
        <v>56.5351979999999</v>
      </c>
      <c r="L31" s="663">
        <v>0</v>
      </c>
      <c r="M31" s="664">
        <v>0</v>
      </c>
      <c r="N31" s="665" t="s">
        <v>161</v>
      </c>
      <c r="O31" s="666">
        <v>0</v>
      </c>
      <c r="P31" s="667">
        <v>0</v>
      </c>
      <c r="Q31" s="663">
        <v>21.3095519999999</v>
      </c>
      <c r="R31" s="664">
        <v>23.1</v>
      </c>
      <c r="S31" s="665">
        <v>0.922491428571425</v>
      </c>
      <c r="T31" s="666">
        <v>-1.79044800000009</v>
      </c>
      <c r="U31" s="667">
        <v>14.1938810000001</v>
      </c>
      <c r="V31" s="677">
        <v>0.322761874626443</v>
      </c>
      <c r="W31" s="661">
        <v>0.35</v>
      </c>
      <c r="X31" s="661">
        <v>0.92217678464698</v>
      </c>
      <c r="Y31" s="682">
        <v>-0.0272381253735571</v>
      </c>
      <c r="Z31" s="683">
        <v>0.200679567734794</v>
      </c>
      <c r="AA31" s="663">
        <v>15.708978</v>
      </c>
      <c r="AB31" s="664">
        <v>13.99090534</v>
      </c>
      <c r="AC31" s="665">
        <v>1.12279924838659</v>
      </c>
      <c r="AD31" s="666">
        <v>1.71807265999999</v>
      </c>
      <c r="AE31" s="667">
        <v>12.4596610000001</v>
      </c>
      <c r="AF31" s="663">
        <v>5.69870699999999</v>
      </c>
      <c r="AG31" s="664">
        <v>5.76783333</v>
      </c>
      <c r="AH31" s="665">
        <v>0.988015199808138</v>
      </c>
      <c r="AI31" s="666">
        <v>-0.069126330000012</v>
      </c>
      <c r="AJ31" s="667">
        <v>14.976796</v>
      </c>
      <c r="AK31" s="663">
        <v>0</v>
      </c>
      <c r="AL31" s="664">
        <v>0</v>
      </c>
      <c r="AM31" s="661" t="s">
        <v>161</v>
      </c>
      <c r="AN31" s="666">
        <v>0</v>
      </c>
      <c r="AO31" s="667">
        <v>0</v>
      </c>
      <c r="AP31" s="663">
        <v>0</v>
      </c>
      <c r="AQ31" s="664">
        <v>0</v>
      </c>
      <c r="AR31" s="661" t="s">
        <v>161</v>
      </c>
      <c r="AS31" s="666">
        <v>0</v>
      </c>
      <c r="AT31" s="667">
        <v>0</v>
      </c>
      <c r="AU31" s="663">
        <v>-0.0981330000000646</v>
      </c>
      <c r="AV31" s="664">
        <v>3.34126133</v>
      </c>
      <c r="AW31" s="665">
        <v>-0.0293700463112427</v>
      </c>
      <c r="AX31" s="666">
        <v>-3.43939433000007</v>
      </c>
      <c r="AY31" s="667">
        <v>-13.242576</v>
      </c>
      <c r="AZ31" s="677">
        <v>-0.00148635649603228</v>
      </c>
      <c r="BA31" s="661">
        <v>0.0506251716666667</v>
      </c>
      <c r="BB31" s="661">
        <v>-0.0293600287584004</v>
      </c>
      <c r="BC31" s="682">
        <v>-0.052111528162699</v>
      </c>
      <c r="BD31" s="683">
        <v>-0.187229583464533</v>
      </c>
      <c r="BE31" s="663">
        <v>4.625</v>
      </c>
      <c r="BF31" s="664">
        <v>4.5</v>
      </c>
      <c r="BG31" s="661">
        <v>1.02777777777778</v>
      </c>
      <c r="BH31" s="664">
        <v>0.125</v>
      </c>
      <c r="BI31" s="690">
        <v>36.25</v>
      </c>
      <c r="BJ31" s="663">
        <v>14.2751392432432</v>
      </c>
      <c r="BK31" s="664">
        <v>14.6666666666667</v>
      </c>
      <c r="BL31" s="661">
        <v>0.973304948402947</v>
      </c>
      <c r="BM31" s="690">
        <v>-0.391527423423447</v>
      </c>
      <c r="BN31" s="677">
        <v>0.237933635946245</v>
      </c>
      <c r="BO31" s="661">
        <v>0.211983414242424</v>
      </c>
      <c r="BP31" s="661">
        <v>1.12241628335198</v>
      </c>
      <c r="BQ31" s="661">
        <v>0.0259502217038203</v>
      </c>
      <c r="BR31" s="683">
        <v>0.176160373868294</v>
      </c>
      <c r="BS31" s="694">
        <v>4.20285259804934</v>
      </c>
      <c r="BT31" s="695">
        <v>4.71735019257875</v>
      </c>
      <c r="BU31" s="661">
        <v>0.890935043292142</v>
      </c>
      <c r="BV31" s="699">
        <v>-0.514497594529405</v>
      </c>
      <c r="BW31" s="690">
        <v>5.6766455363432</v>
      </c>
      <c r="BX31" s="694">
        <v>-0.00624693726097679</v>
      </c>
      <c r="BY31" s="695">
        <v>0.238816663311082</v>
      </c>
      <c r="BZ31" s="661">
        <v>-0.0261578784929239</v>
      </c>
      <c r="CA31" s="699">
        <v>-0.245063600572059</v>
      </c>
      <c r="CB31" s="690">
        <v>-1.06283597924534</v>
      </c>
    </row>
    <row r="32" s="159" customFormat="1" outlineLevel="2" spans="1:80">
      <c r="A32" s="674" t="s">
        <v>29</v>
      </c>
      <c r="B32" s="663">
        <v>39.93478</v>
      </c>
      <c r="C32" s="664">
        <v>29.9568</v>
      </c>
      <c r="D32" s="665">
        <v>1.33307896704588</v>
      </c>
      <c r="E32" s="666">
        <v>9.97797999999997</v>
      </c>
      <c r="F32" s="667">
        <v>26.7096840000001</v>
      </c>
      <c r="G32" s="663">
        <v>0</v>
      </c>
      <c r="H32" s="664">
        <v>0</v>
      </c>
      <c r="I32" s="665" t="s">
        <v>161</v>
      </c>
      <c r="J32" s="666">
        <v>0</v>
      </c>
      <c r="K32" s="667">
        <v>0</v>
      </c>
      <c r="L32" s="663">
        <v>27.55072</v>
      </c>
      <c r="M32" s="664">
        <v>20.96976</v>
      </c>
      <c r="N32" s="665">
        <v>1.31383096420751</v>
      </c>
      <c r="O32" s="666">
        <v>6.58095999999999</v>
      </c>
      <c r="P32" s="667">
        <v>63.727888</v>
      </c>
      <c r="Q32" s="663">
        <v>12.38406</v>
      </c>
      <c r="R32" s="664">
        <v>8.98704</v>
      </c>
      <c r="S32" s="665">
        <v>1.37799097366875</v>
      </c>
      <c r="T32" s="666">
        <v>3.39701999999999</v>
      </c>
      <c r="U32" s="667">
        <v>-37.0182039999999</v>
      </c>
      <c r="V32" s="677">
        <v>0.310107129674935</v>
      </c>
      <c r="W32" s="661">
        <v>0.3</v>
      </c>
      <c r="X32" s="661">
        <v>1.03369043224978</v>
      </c>
      <c r="Y32" s="682">
        <v>0.0101071296749349</v>
      </c>
      <c r="Z32" s="683">
        <v>-1.38594690974254</v>
      </c>
      <c r="AA32" s="663">
        <v>1.611288</v>
      </c>
      <c r="AB32" s="664">
        <v>0.867</v>
      </c>
      <c r="AC32" s="665">
        <v>1.85846366782007</v>
      </c>
      <c r="AD32" s="666">
        <v>0.744287999999998</v>
      </c>
      <c r="AE32" s="667">
        <v>0.539011</v>
      </c>
      <c r="AF32" s="663">
        <v>0.0772679999999999</v>
      </c>
      <c r="AG32" s="664">
        <v>0.357503</v>
      </c>
      <c r="AH32" s="665">
        <v>0.216132452035367</v>
      </c>
      <c r="AI32" s="666">
        <v>-0.280235</v>
      </c>
      <c r="AJ32" s="667">
        <v>0.356235</v>
      </c>
      <c r="AK32" s="663">
        <v>0.02908</v>
      </c>
      <c r="AL32" s="664">
        <v>0</v>
      </c>
      <c r="AM32" s="661" t="s">
        <v>161</v>
      </c>
      <c r="AN32" s="666">
        <v>0.02908</v>
      </c>
      <c r="AO32" s="667">
        <v>0.04923</v>
      </c>
      <c r="AP32" s="663">
        <v>0</v>
      </c>
      <c r="AQ32" s="664">
        <v>0</v>
      </c>
      <c r="AR32" s="661" t="s">
        <v>161</v>
      </c>
      <c r="AS32" s="666">
        <v>0</v>
      </c>
      <c r="AT32" s="667">
        <v>0</v>
      </c>
      <c r="AU32" s="663">
        <v>10.724584</v>
      </c>
      <c r="AV32" s="664">
        <v>7.762537</v>
      </c>
      <c r="AW32" s="665">
        <v>1.38158233577502</v>
      </c>
      <c r="AX32" s="666">
        <v>2.96204699999999</v>
      </c>
      <c r="AY32" s="667">
        <v>-37.8642199999999</v>
      </c>
      <c r="AZ32" s="677">
        <v>0.268552474810178</v>
      </c>
      <c r="BA32" s="661">
        <v>0.259124372429632</v>
      </c>
      <c r="BB32" s="661">
        <v>1.03638446778335</v>
      </c>
      <c r="BC32" s="682">
        <v>0.00942810238054598</v>
      </c>
      <c r="BD32" s="683">
        <v>-1.41762141401597</v>
      </c>
      <c r="BE32" s="663">
        <v>0.5</v>
      </c>
      <c r="BF32" s="664">
        <v>0.375</v>
      </c>
      <c r="BG32" s="661">
        <v>1.33333333333333</v>
      </c>
      <c r="BH32" s="664">
        <v>0.125</v>
      </c>
      <c r="BI32" s="690">
        <v>1.83333333333333</v>
      </c>
      <c r="BJ32" s="663">
        <v>79.86956</v>
      </c>
      <c r="BK32" s="664">
        <v>79.8848</v>
      </c>
      <c r="BL32" s="661">
        <v>0.999809225284409</v>
      </c>
      <c r="BM32" s="690">
        <v>-0.0152400000000483</v>
      </c>
      <c r="BN32" s="677">
        <v>0.040347987393445</v>
      </c>
      <c r="BO32" s="661">
        <v>0.0289416760134594</v>
      </c>
      <c r="BP32" s="661">
        <v>1.39411371251206</v>
      </c>
      <c r="BQ32" s="661">
        <v>0.0114063113799856</v>
      </c>
      <c r="BR32" s="683">
        <v>0.0201803585545976</v>
      </c>
      <c r="BS32" s="694">
        <v>24.7843836731857</v>
      </c>
      <c r="BT32" s="695">
        <v>34.5522491349481</v>
      </c>
      <c r="BU32" s="661">
        <v>0.717301602462613</v>
      </c>
      <c r="BV32" s="699">
        <v>-9.7678654617624</v>
      </c>
      <c r="BW32" s="690">
        <v>49.5531334239934</v>
      </c>
      <c r="BX32" s="694">
        <v>6.65590757207899</v>
      </c>
      <c r="BY32" s="695">
        <v>8.95332987312572</v>
      </c>
      <c r="BZ32" s="661">
        <v>0.743400239508357</v>
      </c>
      <c r="CA32" s="699">
        <v>-2.29742230104673</v>
      </c>
      <c r="CB32" s="690">
        <v>-70.2475830734436</v>
      </c>
    </row>
    <row r="33" s="159" customFormat="1" outlineLevel="2" spans="1:80">
      <c r="A33" s="674" t="s">
        <v>30</v>
      </c>
      <c r="B33" s="663">
        <v>51.3327129999998</v>
      </c>
      <c r="C33" s="664">
        <v>38.3656</v>
      </c>
      <c r="D33" s="665">
        <v>1.33798801530537</v>
      </c>
      <c r="E33" s="666">
        <v>12.9671129999998</v>
      </c>
      <c r="F33" s="667">
        <v>42.4375949999999</v>
      </c>
      <c r="G33" s="663">
        <v>0</v>
      </c>
      <c r="H33" s="664">
        <v>0</v>
      </c>
      <c r="I33" s="665" t="s">
        <v>161</v>
      </c>
      <c r="J33" s="666">
        <v>0</v>
      </c>
      <c r="K33" s="667">
        <v>0</v>
      </c>
      <c r="L33" s="663">
        <v>35.311861</v>
      </c>
      <c r="M33" s="664">
        <v>24.39999983</v>
      </c>
      <c r="N33" s="665">
        <v>1.44720742811579</v>
      </c>
      <c r="O33" s="666">
        <v>10.91186117</v>
      </c>
      <c r="P33" s="667">
        <v>29.6363339999999</v>
      </c>
      <c r="Q33" s="663">
        <v>16.0208519999998</v>
      </c>
      <c r="R33" s="664">
        <v>13.96560017</v>
      </c>
      <c r="S33" s="665">
        <v>1.14716530653761</v>
      </c>
      <c r="T33" s="666">
        <v>2.05525182999979</v>
      </c>
      <c r="U33" s="667">
        <v>12.801261</v>
      </c>
      <c r="V33" s="677">
        <v>0.312098291005968</v>
      </c>
      <c r="W33" s="661">
        <v>0.3640135999437</v>
      </c>
      <c r="X33" s="661">
        <v>0.857380853501735</v>
      </c>
      <c r="Y33" s="682">
        <v>-0.0519153089377313</v>
      </c>
      <c r="Z33" s="683">
        <v>0.301649068473367</v>
      </c>
      <c r="AA33" s="663">
        <v>2.013954</v>
      </c>
      <c r="AB33" s="664">
        <v>3.45660835</v>
      </c>
      <c r="AC33" s="665">
        <v>0.582638759175595</v>
      </c>
      <c r="AD33" s="666">
        <v>-1.44265435</v>
      </c>
      <c r="AE33" s="667">
        <v>2.52911099999999</v>
      </c>
      <c r="AF33" s="663">
        <v>1.407972</v>
      </c>
      <c r="AG33" s="664">
        <v>1.68877033</v>
      </c>
      <c r="AH33" s="665">
        <v>0.833726158606777</v>
      </c>
      <c r="AI33" s="666">
        <v>-0.280798330000002</v>
      </c>
      <c r="AJ33" s="667">
        <v>1.429296</v>
      </c>
      <c r="AK33" s="663">
        <v>0.13777</v>
      </c>
      <c r="AL33" s="664">
        <v>0.05</v>
      </c>
      <c r="AM33" s="661">
        <v>2.7554</v>
      </c>
      <c r="AN33" s="666">
        <v>0.0877699999999998</v>
      </c>
      <c r="AO33" s="667">
        <v>0.22051</v>
      </c>
      <c r="AP33" s="663">
        <v>0</v>
      </c>
      <c r="AQ33" s="664">
        <v>0</v>
      </c>
      <c r="AR33" s="661" t="s">
        <v>161</v>
      </c>
      <c r="AS33" s="666">
        <v>0</v>
      </c>
      <c r="AT33" s="667">
        <v>0</v>
      </c>
      <c r="AU33" s="663">
        <v>12.7366959999998</v>
      </c>
      <c r="AV33" s="664">
        <v>8.87022149000001</v>
      </c>
      <c r="AW33" s="665">
        <v>1.43589379525176</v>
      </c>
      <c r="AX33" s="666">
        <v>3.86647450999979</v>
      </c>
      <c r="AY33" s="667">
        <v>9.06336400000002</v>
      </c>
      <c r="AZ33" s="677">
        <v>0.24812045293612</v>
      </c>
      <c r="BA33" s="661">
        <v>0.231202470181621</v>
      </c>
      <c r="BB33" s="661">
        <v>1.07317388409046</v>
      </c>
      <c r="BC33" s="682">
        <v>0.0169179827544986</v>
      </c>
      <c r="BD33" s="683">
        <v>0.213569218519571</v>
      </c>
      <c r="BE33" s="663">
        <v>0.875</v>
      </c>
      <c r="BF33" s="664">
        <v>0.875</v>
      </c>
      <c r="BG33" s="661">
        <v>1</v>
      </c>
      <c r="BH33" s="664">
        <v>0</v>
      </c>
      <c r="BI33" s="690">
        <v>7.58333333</v>
      </c>
      <c r="BJ33" s="663">
        <v>58.6659577142855</v>
      </c>
      <c r="BK33" s="664">
        <v>43.8464</v>
      </c>
      <c r="BL33" s="661">
        <v>1.33798801530537</v>
      </c>
      <c r="BM33" s="690">
        <v>14.8195577142855</v>
      </c>
      <c r="BN33" s="677">
        <v>0.0392333442419069</v>
      </c>
      <c r="BO33" s="661">
        <v>0.0900965539441583</v>
      </c>
      <c r="BP33" s="661">
        <v>0.435458877441901</v>
      </c>
      <c r="BQ33" s="661">
        <v>-0.0508632097022514</v>
      </c>
      <c r="BR33" s="683">
        <v>0.0595960020825872</v>
      </c>
      <c r="BS33" s="694">
        <v>25.4885230745091</v>
      </c>
      <c r="BT33" s="695">
        <v>11.0992036456777</v>
      </c>
      <c r="BU33" s="661">
        <v>2.29642809413943</v>
      </c>
      <c r="BV33" s="699">
        <v>14.3893194288313</v>
      </c>
      <c r="BW33" s="690">
        <v>16.7796490545492</v>
      </c>
      <c r="BX33" s="694">
        <v>6.32422388991993</v>
      </c>
      <c r="BY33" s="695">
        <v>2.56616329992954</v>
      </c>
      <c r="BZ33" s="661">
        <v>2.46446665732207</v>
      </c>
      <c r="CA33" s="699">
        <v>3.75806058999038</v>
      </c>
      <c r="CB33" s="690">
        <v>3.58361653561273</v>
      </c>
    </row>
    <row r="34" s="159" customFormat="1" outlineLevel="2" spans="1:80">
      <c r="A34" s="674" t="s">
        <v>31</v>
      </c>
      <c r="B34" s="663">
        <v>68.003111</v>
      </c>
      <c r="C34" s="664">
        <v>60.32</v>
      </c>
      <c r="D34" s="665">
        <v>1.12737252984085</v>
      </c>
      <c r="E34" s="666">
        <v>7.68311099999999</v>
      </c>
      <c r="F34" s="667">
        <v>65.430217000001</v>
      </c>
      <c r="G34" s="663">
        <v>0</v>
      </c>
      <c r="H34" s="664">
        <v>0</v>
      </c>
      <c r="I34" s="665" t="s">
        <v>161</v>
      </c>
      <c r="J34" s="666">
        <v>0</v>
      </c>
      <c r="K34" s="667">
        <v>0</v>
      </c>
      <c r="L34" s="663">
        <v>46.4369059999998</v>
      </c>
      <c r="M34" s="664">
        <v>41.99999987</v>
      </c>
      <c r="N34" s="665">
        <v>1.10564062246984</v>
      </c>
      <c r="O34" s="666">
        <v>4.43690612999982</v>
      </c>
      <c r="P34" s="667">
        <v>281.973098999999</v>
      </c>
      <c r="Q34" s="663">
        <v>21.5662050000002</v>
      </c>
      <c r="R34" s="664">
        <v>18.32000013</v>
      </c>
      <c r="S34" s="665">
        <v>1.17719458771642</v>
      </c>
      <c r="T34" s="666">
        <v>3.24620487000017</v>
      </c>
      <c r="U34" s="667">
        <v>-216.542881999998</v>
      </c>
      <c r="V34" s="677">
        <v>0.317135564577335</v>
      </c>
      <c r="W34" s="661">
        <v>0.303713530006631</v>
      </c>
      <c r="X34" s="661">
        <v>1.04419307421178</v>
      </c>
      <c r="Y34" s="682">
        <v>0.0134220345707036</v>
      </c>
      <c r="Z34" s="683">
        <v>-3.30952413011246</v>
      </c>
      <c r="AA34" s="663">
        <v>2.310174</v>
      </c>
      <c r="AB34" s="664">
        <v>2.89407602</v>
      </c>
      <c r="AC34" s="665">
        <v>0.798242335044121</v>
      </c>
      <c r="AD34" s="666">
        <v>-0.583902020000004</v>
      </c>
      <c r="AE34" s="667">
        <v>2.504389</v>
      </c>
      <c r="AF34" s="663">
        <v>0.0864579999999998</v>
      </c>
      <c r="AG34" s="664">
        <v>0.34485</v>
      </c>
      <c r="AH34" s="665">
        <v>0.250711903726257</v>
      </c>
      <c r="AI34" s="666">
        <v>-0.258392</v>
      </c>
      <c r="AJ34" s="667">
        <v>0.352183</v>
      </c>
      <c r="AK34" s="663">
        <v>0.0970399999999999</v>
      </c>
      <c r="AL34" s="664">
        <v>0</v>
      </c>
      <c r="AM34" s="661" t="s">
        <v>161</v>
      </c>
      <c r="AN34" s="666">
        <v>0.0970399999999999</v>
      </c>
      <c r="AO34" s="667">
        <v>0.1063</v>
      </c>
      <c r="AP34" s="663">
        <v>0</v>
      </c>
      <c r="AQ34" s="664">
        <v>0</v>
      </c>
      <c r="AR34" s="661" t="s">
        <v>161</v>
      </c>
      <c r="AS34" s="666">
        <v>0</v>
      </c>
      <c r="AT34" s="667">
        <v>0</v>
      </c>
      <c r="AU34" s="663">
        <v>19.2666130000002</v>
      </c>
      <c r="AV34" s="664">
        <v>15.08107411</v>
      </c>
      <c r="AW34" s="665">
        <v>1.27753586113769</v>
      </c>
      <c r="AX34" s="666">
        <v>4.18553889000018</v>
      </c>
      <c r="AY34" s="667">
        <v>-219.293153999998</v>
      </c>
      <c r="AZ34" s="677">
        <v>0.283319582246762</v>
      </c>
      <c r="BA34" s="661">
        <v>0.250017806863395</v>
      </c>
      <c r="BB34" s="661">
        <v>1.13319761420658</v>
      </c>
      <c r="BC34" s="682">
        <v>0.0333017753833667</v>
      </c>
      <c r="BD34" s="683">
        <v>-3.35155779782901</v>
      </c>
      <c r="BE34" s="663">
        <v>0.75</v>
      </c>
      <c r="BF34" s="664">
        <v>0.75</v>
      </c>
      <c r="BG34" s="661">
        <v>1</v>
      </c>
      <c r="BH34" s="664">
        <v>0</v>
      </c>
      <c r="BI34" s="690">
        <v>6</v>
      </c>
      <c r="BJ34" s="663">
        <v>90.6708146666667</v>
      </c>
      <c r="BK34" s="664">
        <v>80.4266666666667</v>
      </c>
      <c r="BL34" s="661">
        <v>1.12737252984085</v>
      </c>
      <c r="BM34" s="690">
        <v>10.244148</v>
      </c>
      <c r="BN34" s="677">
        <v>0.0339715928584502</v>
      </c>
      <c r="BO34" s="661">
        <v>0.0479787138594164</v>
      </c>
      <c r="BP34" s="661">
        <v>0.708055513075885</v>
      </c>
      <c r="BQ34" s="661">
        <v>-0.0140071210009663</v>
      </c>
      <c r="BR34" s="683">
        <v>0.0382757251133671</v>
      </c>
      <c r="BS34" s="694">
        <v>29.4363589062989</v>
      </c>
      <c r="BT34" s="695">
        <v>20.8425762084854</v>
      </c>
      <c r="BU34" s="661">
        <v>1.4123186410284</v>
      </c>
      <c r="BV34" s="699">
        <v>8.59378269781352</v>
      </c>
      <c r="BW34" s="690">
        <v>26.1262196088551</v>
      </c>
      <c r="BX34" s="694">
        <v>8.33989690819835</v>
      </c>
      <c r="BY34" s="695">
        <v>5.21101519302869</v>
      </c>
      <c r="BZ34" s="661">
        <v>1.60043611451287</v>
      </c>
      <c r="CA34" s="699">
        <v>3.12888171516966</v>
      </c>
      <c r="CB34" s="690">
        <v>-87.5635350578517</v>
      </c>
    </row>
    <row r="35" s="159" customFormat="1" outlineLevel="2" spans="1:80">
      <c r="A35" s="674" t="s">
        <v>32</v>
      </c>
      <c r="B35" s="663">
        <v>59.7687229999999</v>
      </c>
      <c r="C35" s="664">
        <v>45.24</v>
      </c>
      <c r="D35" s="665">
        <v>1.32114772325376</v>
      </c>
      <c r="E35" s="666">
        <v>14.5287229999999</v>
      </c>
      <c r="F35" s="667">
        <v>41.968652</v>
      </c>
      <c r="G35" s="663">
        <v>0</v>
      </c>
      <c r="H35" s="664">
        <v>0</v>
      </c>
      <c r="I35" s="665" t="s">
        <v>161</v>
      </c>
      <c r="J35" s="666">
        <v>0</v>
      </c>
      <c r="K35" s="667">
        <v>0</v>
      </c>
      <c r="L35" s="663">
        <v>40.3177249999999</v>
      </c>
      <c r="M35" s="664">
        <v>31.668</v>
      </c>
      <c r="N35" s="665">
        <v>1.27313770999115</v>
      </c>
      <c r="O35" s="666">
        <v>8.64972499999987</v>
      </c>
      <c r="P35" s="667">
        <v>27.3214399999999</v>
      </c>
      <c r="Q35" s="663">
        <v>19.4509980000001</v>
      </c>
      <c r="R35" s="664">
        <v>13.572</v>
      </c>
      <c r="S35" s="665">
        <v>1.43317108753316</v>
      </c>
      <c r="T35" s="666">
        <v>5.87899800000007</v>
      </c>
      <c r="U35" s="667">
        <v>14.6472120000001</v>
      </c>
      <c r="V35" s="677">
        <v>0.325437737727809</v>
      </c>
      <c r="W35" s="661">
        <v>0.3</v>
      </c>
      <c r="X35" s="661">
        <v>1.0847924590927</v>
      </c>
      <c r="Y35" s="682">
        <v>0.0254377377278094</v>
      </c>
      <c r="Z35" s="683">
        <v>0.34900363252077</v>
      </c>
      <c r="AA35" s="663">
        <v>1.84809099999999</v>
      </c>
      <c r="AB35" s="664">
        <v>2.41140901</v>
      </c>
      <c r="AC35" s="665">
        <v>0.76639466483539</v>
      </c>
      <c r="AD35" s="666">
        <v>-0.56331801000001</v>
      </c>
      <c r="AE35" s="667">
        <v>1.884681</v>
      </c>
      <c r="AF35" s="663">
        <v>0.911898999999998</v>
      </c>
      <c r="AG35" s="664">
        <v>0.552004</v>
      </c>
      <c r="AH35" s="665">
        <v>1.65197897116687</v>
      </c>
      <c r="AI35" s="666">
        <v>0.359894999999998</v>
      </c>
      <c r="AJ35" s="667">
        <v>0.645291</v>
      </c>
      <c r="AK35" s="663">
        <v>0.30361</v>
      </c>
      <c r="AL35" s="664">
        <v>0.05</v>
      </c>
      <c r="AM35" s="661">
        <v>6.0722</v>
      </c>
      <c r="AN35" s="666">
        <v>0.25361</v>
      </c>
      <c r="AO35" s="667">
        <v>0.18786</v>
      </c>
      <c r="AP35" s="663">
        <v>0</v>
      </c>
      <c r="AQ35" s="664">
        <v>0</v>
      </c>
      <c r="AR35" s="661" t="s">
        <v>161</v>
      </c>
      <c r="AS35" s="666">
        <v>0</v>
      </c>
      <c r="AT35" s="667">
        <v>0</v>
      </c>
      <c r="AU35" s="663">
        <v>16.9946180000001</v>
      </c>
      <c r="AV35" s="664">
        <v>10.65858699</v>
      </c>
      <c r="AW35" s="665">
        <v>1.59445318745764</v>
      </c>
      <c r="AX35" s="666">
        <v>6.33603101000008</v>
      </c>
      <c r="AY35" s="667">
        <v>12.3051000000001</v>
      </c>
      <c r="AZ35" s="677">
        <v>0.284339653701487</v>
      </c>
      <c r="BA35" s="661">
        <v>0.235600950265252</v>
      </c>
      <c r="BB35" s="661">
        <v>1.20686972349374</v>
      </c>
      <c r="BC35" s="682">
        <v>0.0487387034362349</v>
      </c>
      <c r="BD35" s="683">
        <v>0.293197408389483</v>
      </c>
      <c r="BE35" s="663">
        <v>0.75</v>
      </c>
      <c r="BF35" s="664">
        <v>0.75</v>
      </c>
      <c r="BG35" s="661">
        <v>1</v>
      </c>
      <c r="BH35" s="664">
        <v>0</v>
      </c>
      <c r="BI35" s="690">
        <v>3</v>
      </c>
      <c r="BJ35" s="663">
        <v>79.6916306666666</v>
      </c>
      <c r="BK35" s="664">
        <v>60.32</v>
      </c>
      <c r="BL35" s="661">
        <v>1.32114772325376</v>
      </c>
      <c r="BM35" s="690">
        <v>19.3716306666666</v>
      </c>
      <c r="BN35" s="677">
        <v>0.0309207041281439</v>
      </c>
      <c r="BO35" s="661">
        <v>0.0533025864279399</v>
      </c>
      <c r="BP35" s="661">
        <v>0.580097631283725</v>
      </c>
      <c r="BQ35" s="661">
        <v>-0.0223818822997959</v>
      </c>
      <c r="BR35" s="683">
        <v>0.044906874778823</v>
      </c>
      <c r="BS35" s="694">
        <v>32.3407900368544</v>
      </c>
      <c r="BT35" s="695">
        <v>18.7608156942235</v>
      </c>
      <c r="BU35" s="661">
        <v>1.72384775608729</v>
      </c>
      <c r="BV35" s="699">
        <v>13.5799743426309</v>
      </c>
      <c r="BW35" s="690">
        <v>22.2683053524708</v>
      </c>
      <c r="BX35" s="694">
        <v>9.19576903951168</v>
      </c>
      <c r="BY35" s="695">
        <v>4.42006600531032</v>
      </c>
      <c r="BZ35" s="661">
        <v>2.08045966473437</v>
      </c>
      <c r="CA35" s="699">
        <v>4.77570303420136</v>
      </c>
      <c r="CB35" s="690">
        <v>6.52900941857009</v>
      </c>
    </row>
    <row r="36" s="159" customFormat="1" outlineLevel="2" spans="1:80">
      <c r="A36" s="674" t="s">
        <v>33</v>
      </c>
      <c r="B36" s="663">
        <v>368.195361999999</v>
      </c>
      <c r="C36" s="664">
        <v>330</v>
      </c>
      <c r="D36" s="665">
        <v>1.11574352121212</v>
      </c>
      <c r="E36" s="666">
        <v>38.195361999999</v>
      </c>
      <c r="F36" s="667">
        <v>347.145745</v>
      </c>
      <c r="G36" s="663">
        <v>2.23</v>
      </c>
      <c r="H36" s="664">
        <v>1.6</v>
      </c>
      <c r="I36" s="665">
        <v>1.39375</v>
      </c>
      <c r="J36" s="666">
        <v>0.63</v>
      </c>
      <c r="K36" s="667">
        <v>9.99200722162641e-16</v>
      </c>
      <c r="L36" s="663">
        <v>297.802419</v>
      </c>
      <c r="M36" s="664">
        <v>259.05</v>
      </c>
      <c r="N36" s="665">
        <v>1.14959436016213</v>
      </c>
      <c r="O36" s="666">
        <v>38.752419</v>
      </c>
      <c r="P36" s="667">
        <v>293.213502</v>
      </c>
      <c r="Q36" s="663">
        <v>70.392942999999</v>
      </c>
      <c r="R36" s="664">
        <v>70.95</v>
      </c>
      <c r="S36" s="665">
        <v>0.992148597603932</v>
      </c>
      <c r="T36" s="666">
        <v>-0.557057000001009</v>
      </c>
      <c r="U36" s="667">
        <v>53.932243</v>
      </c>
      <c r="V36" s="677">
        <v>0.191183676561355</v>
      </c>
      <c r="W36" s="661">
        <v>0.215</v>
      </c>
      <c r="X36" s="661">
        <v>0.889226402610956</v>
      </c>
      <c r="Y36" s="682">
        <v>-0.0238163234386445</v>
      </c>
      <c r="Z36" s="683">
        <v>0.155359078360589</v>
      </c>
      <c r="AA36" s="663">
        <v>20.239312</v>
      </c>
      <c r="AB36" s="664">
        <v>16.35304442</v>
      </c>
      <c r="AC36" s="665">
        <v>1.23764795595168</v>
      </c>
      <c r="AD36" s="666">
        <v>3.88626758000001</v>
      </c>
      <c r="AE36" s="667">
        <v>18.880452</v>
      </c>
      <c r="AF36" s="663">
        <v>30.396885</v>
      </c>
      <c r="AG36" s="664">
        <v>29.198286</v>
      </c>
      <c r="AH36" s="665">
        <v>1.04105032055649</v>
      </c>
      <c r="AI36" s="666">
        <v>1.19859899999998</v>
      </c>
      <c r="AJ36" s="667">
        <v>66.5983179999999</v>
      </c>
      <c r="AK36" s="663">
        <v>0</v>
      </c>
      <c r="AL36" s="664">
        <v>0</v>
      </c>
      <c r="AM36" s="661" t="s">
        <v>161</v>
      </c>
      <c r="AN36" s="666">
        <v>0</v>
      </c>
      <c r="AO36" s="667">
        <v>0</v>
      </c>
      <c r="AP36" s="663">
        <v>0</v>
      </c>
      <c r="AQ36" s="664">
        <v>0</v>
      </c>
      <c r="AR36" s="661" t="s">
        <v>161</v>
      </c>
      <c r="AS36" s="666">
        <v>0</v>
      </c>
      <c r="AT36" s="667">
        <v>0</v>
      </c>
      <c r="AU36" s="252">
        <v>17.526745999999</v>
      </c>
      <c r="AV36" s="664">
        <v>23.79866958</v>
      </c>
      <c r="AW36" s="665">
        <v>0.736459067221481</v>
      </c>
      <c r="AX36" s="666">
        <v>-6.27192358000097</v>
      </c>
      <c r="AY36" s="667">
        <v>-31.5465269999999</v>
      </c>
      <c r="AZ36" s="677">
        <v>0.04760175659138</v>
      </c>
      <c r="BA36" s="661">
        <v>0.0721171805454544</v>
      </c>
      <c r="BB36" s="661">
        <v>0.660061253523039</v>
      </c>
      <c r="BC36" s="682">
        <v>-0.0245154239540744</v>
      </c>
      <c r="BD36" s="683">
        <v>-0.0908740131612441</v>
      </c>
      <c r="BE36" s="663">
        <v>5.875</v>
      </c>
      <c r="BF36" s="664">
        <v>6.25</v>
      </c>
      <c r="BG36" s="661">
        <v>0.94</v>
      </c>
      <c r="BH36" s="664">
        <v>-0.375</v>
      </c>
      <c r="BI36" s="690">
        <v>16.08333333</v>
      </c>
      <c r="BJ36" s="663">
        <v>62.6715509787232</v>
      </c>
      <c r="BK36" s="664">
        <v>52.8</v>
      </c>
      <c r="BL36" s="661">
        <v>1.18696119277885</v>
      </c>
      <c r="BM36" s="690">
        <v>9.87155097872323</v>
      </c>
      <c r="BN36" s="677">
        <v>0.0549689487940917</v>
      </c>
      <c r="BO36" s="661">
        <v>0.0495546800606061</v>
      </c>
      <c r="BP36" s="661">
        <v>1.109258474212</v>
      </c>
      <c r="BQ36" s="661">
        <v>0.00541426873348565</v>
      </c>
      <c r="BR36" s="683">
        <v>0.0543876808860209</v>
      </c>
      <c r="BS36" s="694">
        <v>18.192088841755</v>
      </c>
      <c r="BT36" s="695">
        <v>20.1797287113344</v>
      </c>
      <c r="BU36" s="661">
        <v>0.901503142187292</v>
      </c>
      <c r="BV36" s="699">
        <v>-1.98763986957931</v>
      </c>
      <c r="BW36" s="690">
        <v>18.3865166469532</v>
      </c>
      <c r="BX36" s="694">
        <v>0.865975384933983</v>
      </c>
      <c r="BY36" s="695">
        <v>1.45530513883359</v>
      </c>
      <c r="BZ36" s="661">
        <v>0.595047294087103</v>
      </c>
      <c r="CA36" s="699">
        <v>-0.589329753899606</v>
      </c>
      <c r="CB36" s="690">
        <v>-1.67085655576466</v>
      </c>
    </row>
    <row r="37" s="159" customFormat="1" outlineLevel="2" spans="1:80">
      <c r="A37" s="674" t="s">
        <v>34</v>
      </c>
      <c r="B37" s="663">
        <v>434.663528</v>
      </c>
      <c r="C37" s="664">
        <v>457.454382</v>
      </c>
      <c r="D37" s="665">
        <v>0.950178957953451</v>
      </c>
      <c r="E37" s="666">
        <v>-22.790854</v>
      </c>
      <c r="F37" s="667">
        <v>409.892369999999</v>
      </c>
      <c r="G37" s="663">
        <v>0</v>
      </c>
      <c r="H37" s="664">
        <v>0</v>
      </c>
      <c r="I37" s="665" t="s">
        <v>161</v>
      </c>
      <c r="J37" s="666">
        <v>0</v>
      </c>
      <c r="K37" s="667">
        <v>0</v>
      </c>
      <c r="L37" s="663">
        <v>333.692912</v>
      </c>
      <c r="M37" s="664">
        <v>352.23987414</v>
      </c>
      <c r="N37" s="665">
        <v>0.947345648514999</v>
      </c>
      <c r="O37" s="666">
        <v>-18.54696214</v>
      </c>
      <c r="P37" s="667">
        <v>303.914737</v>
      </c>
      <c r="Q37" s="663">
        <v>100.970616</v>
      </c>
      <c r="R37" s="664">
        <v>105.21450786</v>
      </c>
      <c r="S37" s="665">
        <v>0.959664385203921</v>
      </c>
      <c r="T37" s="666">
        <v>-4.24389186000002</v>
      </c>
      <c r="U37" s="667">
        <v>105.977632999999</v>
      </c>
      <c r="V37" s="677">
        <v>0.232296039340112</v>
      </c>
      <c r="W37" s="661">
        <v>0.23</v>
      </c>
      <c r="X37" s="661">
        <v>1.00998277973962</v>
      </c>
      <c r="Y37" s="682">
        <v>0.00229603934011224</v>
      </c>
      <c r="Z37" s="683">
        <v>0.258549904210218</v>
      </c>
      <c r="AA37" s="663">
        <v>11.483712</v>
      </c>
      <c r="AB37" s="664">
        <v>21.22582409</v>
      </c>
      <c r="AC37" s="665">
        <v>0.541025495703144</v>
      </c>
      <c r="AD37" s="666">
        <v>-9.74211209000001</v>
      </c>
      <c r="AE37" s="667">
        <v>19.083491</v>
      </c>
      <c r="AF37" s="663">
        <v>46.050624</v>
      </c>
      <c r="AG37" s="664">
        <v>43.20714733</v>
      </c>
      <c r="AH37" s="665">
        <v>1.06581033106126</v>
      </c>
      <c r="AI37" s="666">
        <v>2.84347667</v>
      </c>
      <c r="AJ37" s="667">
        <v>32.68591</v>
      </c>
      <c r="AK37" s="663">
        <v>0</v>
      </c>
      <c r="AL37" s="664">
        <v>0</v>
      </c>
      <c r="AM37" s="661" t="s">
        <v>161</v>
      </c>
      <c r="AN37" s="666">
        <v>0</v>
      </c>
      <c r="AO37" s="667">
        <v>0</v>
      </c>
      <c r="AP37" s="663">
        <v>0</v>
      </c>
      <c r="AQ37" s="664">
        <v>0</v>
      </c>
      <c r="AR37" s="661" t="s">
        <v>161</v>
      </c>
      <c r="AS37" s="666">
        <v>0</v>
      </c>
      <c r="AT37" s="667">
        <v>0</v>
      </c>
      <c r="AU37" s="252">
        <v>43.43628</v>
      </c>
      <c r="AV37" s="664">
        <v>40.78153644</v>
      </c>
      <c r="AW37" s="665">
        <v>1.06509670286469</v>
      </c>
      <c r="AX37" s="666">
        <v>2.65474356000001</v>
      </c>
      <c r="AY37" s="667">
        <v>54.208231999999</v>
      </c>
      <c r="AZ37" s="677">
        <v>0.0999308136108444</v>
      </c>
      <c r="BA37" s="661">
        <v>0.0891488595249701</v>
      </c>
      <c r="BB37" s="661">
        <v>1.12094326437069</v>
      </c>
      <c r="BC37" s="682">
        <v>0.0107819540858742</v>
      </c>
      <c r="BD37" s="683">
        <v>0.132249917216071</v>
      </c>
      <c r="BE37" s="663">
        <v>3.75</v>
      </c>
      <c r="BF37" s="664">
        <v>4.75</v>
      </c>
      <c r="BG37" s="661">
        <v>0.789473684210526</v>
      </c>
      <c r="BH37" s="664">
        <v>-1</v>
      </c>
      <c r="BI37" s="690">
        <v>21.9999999966667</v>
      </c>
      <c r="BJ37" s="663">
        <v>115.910274133333</v>
      </c>
      <c r="BK37" s="664">
        <v>96.3061856842105</v>
      </c>
      <c r="BL37" s="661">
        <v>1.2035600134077</v>
      </c>
      <c r="BM37" s="690">
        <v>19.6040884491228</v>
      </c>
      <c r="BN37" s="677">
        <v>0.0264197735955431</v>
      </c>
      <c r="BO37" s="661">
        <v>0.0463998705121159</v>
      </c>
      <c r="BP37" s="661">
        <v>0.5693932613162</v>
      </c>
      <c r="BQ37" s="661">
        <v>-0.0199800969165728</v>
      </c>
      <c r="BR37" s="683">
        <v>0.0465573218647617</v>
      </c>
      <c r="BS37" s="694">
        <v>37.8504379071854</v>
      </c>
      <c r="BT37" s="695">
        <v>21.5517842822187</v>
      </c>
      <c r="BU37" s="661">
        <v>1.75625541772029</v>
      </c>
      <c r="BV37" s="699">
        <v>16.2986536249668</v>
      </c>
      <c r="BW37" s="690">
        <v>21.4788986983566</v>
      </c>
      <c r="BX37" s="694">
        <v>3.78242505559179</v>
      </c>
      <c r="BY37" s="695">
        <v>1.92131698948797</v>
      </c>
      <c r="BZ37" s="661">
        <v>1.96866268100809</v>
      </c>
      <c r="CA37" s="699">
        <v>1.86110806610382</v>
      </c>
      <c r="CB37" s="690">
        <v>2.84058257475003</v>
      </c>
    </row>
    <row r="38" s="159" customFormat="1" outlineLevel="2" spans="1:80">
      <c r="A38" s="674" t="s">
        <v>35</v>
      </c>
      <c r="B38" s="663">
        <v>0</v>
      </c>
      <c r="C38" s="664">
        <v>0</v>
      </c>
      <c r="D38" s="665" t="s">
        <v>161</v>
      </c>
      <c r="E38" s="666">
        <v>0</v>
      </c>
      <c r="F38" s="667">
        <v>52.961381</v>
      </c>
      <c r="G38" s="663">
        <v>0</v>
      </c>
      <c r="H38" s="664">
        <v>0</v>
      </c>
      <c r="I38" s="665" t="s">
        <v>161</v>
      </c>
      <c r="J38" s="666">
        <v>0</v>
      </c>
      <c r="K38" s="667">
        <v>33.4135079999999</v>
      </c>
      <c r="L38" s="663">
        <v>0</v>
      </c>
      <c r="M38" s="664">
        <v>0</v>
      </c>
      <c r="N38" s="665" t="s">
        <v>161</v>
      </c>
      <c r="O38" s="666">
        <v>0</v>
      </c>
      <c r="P38" s="667">
        <v>0</v>
      </c>
      <c r="Q38" s="663">
        <v>0</v>
      </c>
      <c r="R38" s="664">
        <v>0</v>
      </c>
      <c r="S38" s="665" t="s">
        <v>161</v>
      </c>
      <c r="T38" s="666">
        <v>0</v>
      </c>
      <c r="U38" s="667">
        <v>19.5478730000001</v>
      </c>
      <c r="V38" s="677" t="s">
        <v>161</v>
      </c>
      <c r="W38" s="661" t="s">
        <v>161</v>
      </c>
      <c r="X38" s="661" t="s">
        <v>161</v>
      </c>
      <c r="Y38" s="682" t="s">
        <v>161</v>
      </c>
      <c r="Z38" s="683">
        <v>0.369096738621678</v>
      </c>
      <c r="AA38" s="663">
        <v>0</v>
      </c>
      <c r="AB38" s="664">
        <v>0</v>
      </c>
      <c r="AC38" s="665" t="s">
        <v>161</v>
      </c>
      <c r="AD38" s="666">
        <v>0</v>
      </c>
      <c r="AE38" s="667">
        <v>5.13936599999999</v>
      </c>
      <c r="AF38" s="663">
        <v>0.0245619999999999</v>
      </c>
      <c r="AG38" s="664">
        <v>0</v>
      </c>
      <c r="AH38" s="665" t="s">
        <v>161</v>
      </c>
      <c r="AI38" s="666">
        <v>0.0245619999999999</v>
      </c>
      <c r="AJ38" s="667">
        <v>5.35567099999999</v>
      </c>
      <c r="AK38" s="663">
        <v>0.0014</v>
      </c>
      <c r="AL38" s="664">
        <v>0</v>
      </c>
      <c r="AM38" s="661" t="s">
        <v>161</v>
      </c>
      <c r="AN38" s="666">
        <v>0.0014</v>
      </c>
      <c r="AO38" s="667">
        <v>0.0143</v>
      </c>
      <c r="AP38" s="663">
        <v>0</v>
      </c>
      <c r="AQ38" s="664">
        <v>0</v>
      </c>
      <c r="AR38" s="661" t="s">
        <v>161</v>
      </c>
      <c r="AS38" s="666">
        <v>0</v>
      </c>
      <c r="AT38" s="667">
        <v>0</v>
      </c>
      <c r="AU38" s="663">
        <v>-0.0231619999999999</v>
      </c>
      <c r="AV38" s="664">
        <v>0</v>
      </c>
      <c r="AW38" s="665" t="s">
        <v>161</v>
      </c>
      <c r="AX38" s="666">
        <v>-0.0231619999999999</v>
      </c>
      <c r="AY38" s="667">
        <v>9.06713600000014</v>
      </c>
      <c r="AZ38" s="677" t="s">
        <v>161</v>
      </c>
      <c r="BA38" s="661" t="s">
        <v>161</v>
      </c>
      <c r="BB38" s="661" t="s">
        <v>161</v>
      </c>
      <c r="BC38" s="682" t="s">
        <v>161</v>
      </c>
      <c r="BD38" s="683">
        <v>0.171202786422811</v>
      </c>
      <c r="BE38" s="663">
        <v>0.125</v>
      </c>
      <c r="BF38" s="664">
        <v>0</v>
      </c>
      <c r="BG38" s="661" t="s">
        <v>161</v>
      </c>
      <c r="BH38" s="664">
        <v>0.125</v>
      </c>
      <c r="BI38" s="690">
        <v>19</v>
      </c>
      <c r="BJ38" s="663">
        <v>0</v>
      </c>
      <c r="BK38" s="664" t="s">
        <v>161</v>
      </c>
      <c r="BL38" s="661" t="s">
        <v>161</v>
      </c>
      <c r="BM38" s="690" t="s">
        <v>161</v>
      </c>
      <c r="BN38" s="677" t="s">
        <v>161</v>
      </c>
      <c r="BO38" s="661" t="s">
        <v>161</v>
      </c>
      <c r="BP38" s="661" t="s">
        <v>161</v>
      </c>
      <c r="BQ38" s="661" t="s">
        <v>161</v>
      </c>
      <c r="BR38" s="683">
        <v>0.0970398789261177</v>
      </c>
      <c r="BS38" s="694" t="s">
        <v>161</v>
      </c>
      <c r="BT38" s="695" t="s">
        <v>161</v>
      </c>
      <c r="BU38" s="661" t="s">
        <v>161</v>
      </c>
      <c r="BV38" s="699" t="s">
        <v>161</v>
      </c>
      <c r="BW38" s="690">
        <v>10.3050417113706</v>
      </c>
      <c r="BX38" s="694" t="s">
        <v>161</v>
      </c>
      <c r="BY38" s="695" t="s">
        <v>161</v>
      </c>
      <c r="BZ38" s="661" t="s">
        <v>161</v>
      </c>
      <c r="CA38" s="699" t="s">
        <v>161</v>
      </c>
      <c r="CB38" s="690">
        <v>1.76425185518995</v>
      </c>
    </row>
    <row r="39" s="159" customFormat="1" outlineLevel="2" spans="1:80">
      <c r="A39" s="674" t="s">
        <v>36</v>
      </c>
      <c r="B39" s="663">
        <v>0</v>
      </c>
      <c r="C39" s="664">
        <v>0</v>
      </c>
      <c r="D39" s="665" t="s">
        <v>161</v>
      </c>
      <c r="E39" s="666">
        <v>0</v>
      </c>
      <c r="F39" s="667">
        <v>0</v>
      </c>
      <c r="G39" s="663">
        <v>0</v>
      </c>
      <c r="H39" s="664">
        <v>0</v>
      </c>
      <c r="I39" s="665" t="s">
        <v>161</v>
      </c>
      <c r="J39" s="666">
        <v>0</v>
      </c>
      <c r="K39" s="667">
        <v>0</v>
      </c>
      <c r="L39" s="663">
        <v>0</v>
      </c>
      <c r="M39" s="664">
        <v>0</v>
      </c>
      <c r="N39" s="665" t="s">
        <v>161</v>
      </c>
      <c r="O39" s="666">
        <v>0</v>
      </c>
      <c r="P39" s="667">
        <v>0</v>
      </c>
      <c r="Q39" s="663">
        <v>0</v>
      </c>
      <c r="R39" s="664">
        <v>0</v>
      </c>
      <c r="S39" s="665" t="s">
        <v>161</v>
      </c>
      <c r="T39" s="666">
        <v>0</v>
      </c>
      <c r="U39" s="667">
        <v>0</v>
      </c>
      <c r="V39" s="677" t="s">
        <v>161</v>
      </c>
      <c r="W39" s="661" t="s">
        <v>161</v>
      </c>
      <c r="X39" s="661" t="s">
        <v>161</v>
      </c>
      <c r="Y39" s="682" t="s">
        <v>161</v>
      </c>
      <c r="Z39" s="683" t="s">
        <v>161</v>
      </c>
      <c r="AA39" s="663">
        <v>0</v>
      </c>
      <c r="AB39" s="664">
        <v>0</v>
      </c>
      <c r="AC39" s="665" t="s">
        <v>161</v>
      </c>
      <c r="AD39" s="666">
        <v>0</v>
      </c>
      <c r="AE39" s="667">
        <v>0</v>
      </c>
      <c r="AF39" s="663">
        <v>0</v>
      </c>
      <c r="AG39" s="664">
        <v>0</v>
      </c>
      <c r="AH39" s="665" t="s">
        <v>161</v>
      </c>
      <c r="AI39" s="666">
        <v>0</v>
      </c>
      <c r="AJ39" s="667">
        <v>0</v>
      </c>
      <c r="AK39" s="663">
        <v>0</v>
      </c>
      <c r="AL39" s="664">
        <v>0</v>
      </c>
      <c r="AM39" s="661" t="s">
        <v>161</v>
      </c>
      <c r="AN39" s="666">
        <v>0</v>
      </c>
      <c r="AO39" s="667">
        <v>0</v>
      </c>
      <c r="AP39" s="663">
        <v>0</v>
      </c>
      <c r="AQ39" s="664">
        <v>0</v>
      </c>
      <c r="AR39" s="661" t="s">
        <v>161</v>
      </c>
      <c r="AS39" s="666">
        <v>0</v>
      </c>
      <c r="AT39" s="667">
        <v>0</v>
      </c>
      <c r="AU39" s="663">
        <v>0</v>
      </c>
      <c r="AV39" s="664">
        <v>0</v>
      </c>
      <c r="AW39" s="665" t="s">
        <v>161</v>
      </c>
      <c r="AX39" s="666">
        <v>0</v>
      </c>
      <c r="AY39" s="667">
        <v>0</v>
      </c>
      <c r="AZ39" s="677" t="s">
        <v>161</v>
      </c>
      <c r="BA39" s="661" t="s">
        <v>161</v>
      </c>
      <c r="BB39" s="661" t="s">
        <v>161</v>
      </c>
      <c r="BC39" s="682" t="s">
        <v>161</v>
      </c>
      <c r="BD39" s="683" t="s">
        <v>161</v>
      </c>
      <c r="BE39" s="663">
        <v>0</v>
      </c>
      <c r="BF39" s="664">
        <v>0</v>
      </c>
      <c r="BG39" s="661" t="s">
        <v>161</v>
      </c>
      <c r="BH39" s="664">
        <v>0</v>
      </c>
      <c r="BI39" s="690">
        <v>0</v>
      </c>
      <c r="BJ39" s="663" t="s">
        <v>161</v>
      </c>
      <c r="BK39" s="664" t="s">
        <v>161</v>
      </c>
      <c r="BL39" s="661" t="s">
        <v>161</v>
      </c>
      <c r="BM39" s="690" t="s">
        <v>161</v>
      </c>
      <c r="BN39" s="677" t="s">
        <v>161</v>
      </c>
      <c r="BO39" s="661" t="s">
        <v>161</v>
      </c>
      <c r="BP39" s="661" t="s">
        <v>161</v>
      </c>
      <c r="BQ39" s="661" t="s">
        <v>161</v>
      </c>
      <c r="BR39" s="683" t="s">
        <v>161</v>
      </c>
      <c r="BS39" s="694" t="s">
        <v>161</v>
      </c>
      <c r="BT39" s="695" t="s">
        <v>161</v>
      </c>
      <c r="BU39" s="661" t="s">
        <v>161</v>
      </c>
      <c r="BV39" s="699" t="s">
        <v>161</v>
      </c>
      <c r="BW39" s="690" t="s">
        <v>161</v>
      </c>
      <c r="BX39" s="694" t="s">
        <v>161</v>
      </c>
      <c r="BY39" s="695" t="s">
        <v>161</v>
      </c>
      <c r="BZ39" s="661" t="s">
        <v>161</v>
      </c>
      <c r="CA39" s="699" t="s">
        <v>161</v>
      </c>
      <c r="CB39" s="690" t="s">
        <v>161</v>
      </c>
    </row>
    <row r="40" s="159" customFormat="1" outlineLevel="2" spans="1:80">
      <c r="A40" s="674" t="s">
        <v>37</v>
      </c>
      <c r="B40" s="663">
        <v>0</v>
      </c>
      <c r="C40" s="664">
        <v>0</v>
      </c>
      <c r="D40" s="665" t="s">
        <v>161</v>
      </c>
      <c r="E40" s="666">
        <v>0</v>
      </c>
      <c r="F40" s="667">
        <v>1.98019799999999</v>
      </c>
      <c r="G40" s="663">
        <v>0</v>
      </c>
      <c r="H40" s="664">
        <v>0</v>
      </c>
      <c r="I40" s="665" t="s">
        <v>161</v>
      </c>
      <c r="J40" s="666">
        <v>0</v>
      </c>
      <c r="K40" s="667">
        <v>0</v>
      </c>
      <c r="L40" s="663">
        <v>0</v>
      </c>
      <c r="M40" s="664">
        <v>0</v>
      </c>
      <c r="N40" s="665" t="s">
        <v>161</v>
      </c>
      <c r="O40" s="666">
        <v>0</v>
      </c>
      <c r="P40" s="667">
        <v>0</v>
      </c>
      <c r="Q40" s="663"/>
      <c r="R40" s="664"/>
      <c r="S40" s="665" t="s">
        <v>161</v>
      </c>
      <c r="T40" s="666">
        <v>0</v>
      </c>
      <c r="U40" s="667"/>
      <c r="V40" s="677" t="s">
        <v>161</v>
      </c>
      <c r="W40" s="661" t="s">
        <v>161</v>
      </c>
      <c r="X40" s="661" t="s">
        <v>161</v>
      </c>
      <c r="Y40" s="682" t="s">
        <v>161</v>
      </c>
      <c r="Z40" s="683">
        <v>0</v>
      </c>
      <c r="AA40" s="663">
        <v>0</v>
      </c>
      <c r="AB40" s="664">
        <v>0</v>
      </c>
      <c r="AC40" s="665" t="s">
        <v>161</v>
      </c>
      <c r="AD40" s="666">
        <v>0</v>
      </c>
      <c r="AE40" s="667">
        <v>0</v>
      </c>
      <c r="AF40" s="663">
        <v>0.360088999999999</v>
      </c>
      <c r="AG40" s="664">
        <v>0.360089</v>
      </c>
      <c r="AH40" s="665">
        <v>0.999999999999997</v>
      </c>
      <c r="AI40" s="666">
        <v>-9.99200722162641e-16</v>
      </c>
      <c r="AJ40" s="667">
        <v>0.360088999999999</v>
      </c>
      <c r="AK40" s="663">
        <v>0</v>
      </c>
      <c r="AL40" s="664">
        <v>0</v>
      </c>
      <c r="AM40" s="661" t="s">
        <v>161</v>
      </c>
      <c r="AN40" s="666">
        <v>0</v>
      </c>
      <c r="AO40" s="667">
        <v>0</v>
      </c>
      <c r="AP40" s="663">
        <v>0</v>
      </c>
      <c r="AQ40" s="664">
        <v>0</v>
      </c>
      <c r="AR40" s="661" t="s">
        <v>161</v>
      </c>
      <c r="AS40" s="666">
        <v>0</v>
      </c>
      <c r="AT40" s="667">
        <v>0</v>
      </c>
      <c r="AU40" s="663">
        <v>-0.360088999999999</v>
      </c>
      <c r="AV40" s="664">
        <v>-0.360089</v>
      </c>
      <c r="AW40" s="665">
        <v>1</v>
      </c>
      <c r="AX40" s="666">
        <v>9.99200722162641e-16</v>
      </c>
      <c r="AY40" s="667">
        <v>1.62010899999999</v>
      </c>
      <c r="AZ40" s="677" t="s">
        <v>161</v>
      </c>
      <c r="BA40" s="661" t="s">
        <v>161</v>
      </c>
      <c r="BB40" s="661" t="s">
        <v>161</v>
      </c>
      <c r="BC40" s="682" t="s">
        <v>161</v>
      </c>
      <c r="BD40" s="683">
        <v>0.81815505318155</v>
      </c>
      <c r="BE40" s="663">
        <v>0</v>
      </c>
      <c r="BF40" s="664">
        <v>0</v>
      </c>
      <c r="BG40" s="661" t="s">
        <v>161</v>
      </c>
      <c r="BH40" s="664">
        <v>0</v>
      </c>
      <c r="BI40" s="690">
        <v>0</v>
      </c>
      <c r="BJ40" s="663" t="s">
        <v>161</v>
      </c>
      <c r="BK40" s="664" t="s">
        <v>161</v>
      </c>
      <c r="BL40" s="661" t="s">
        <v>161</v>
      </c>
      <c r="BM40" s="690" t="s">
        <v>161</v>
      </c>
      <c r="BN40" s="677" t="s">
        <v>161</v>
      </c>
      <c r="BO40" s="661" t="s">
        <v>161</v>
      </c>
      <c r="BP40" s="661" t="s">
        <v>161</v>
      </c>
      <c r="BQ40" s="661" t="s">
        <v>161</v>
      </c>
      <c r="BR40" s="683">
        <v>0</v>
      </c>
      <c r="BS40" s="694" t="s">
        <v>161</v>
      </c>
      <c r="BT40" s="695" t="s">
        <v>161</v>
      </c>
      <c r="BU40" s="661" t="s">
        <v>161</v>
      </c>
      <c r="BV40" s="699" t="s">
        <v>161</v>
      </c>
      <c r="BW40" s="690" t="s">
        <v>161</v>
      </c>
      <c r="BX40" s="694" t="s">
        <v>161</v>
      </c>
      <c r="BY40" s="695" t="s">
        <v>161</v>
      </c>
      <c r="BZ40" s="661" t="s">
        <v>161</v>
      </c>
      <c r="CA40" s="699" t="s">
        <v>161</v>
      </c>
      <c r="CB40" s="690" t="s">
        <v>161</v>
      </c>
    </row>
    <row r="41" s="163" customFormat="1" spans="1:81">
      <c r="A41" s="668" t="s">
        <v>38</v>
      </c>
      <c r="B41" s="669">
        <v>1796.708534</v>
      </c>
      <c r="C41" s="670">
        <v>1635.05178256</v>
      </c>
      <c r="D41" s="671">
        <v>1.09886949952551</v>
      </c>
      <c r="E41" s="670">
        <v>161.656751439998</v>
      </c>
      <c r="F41" s="672">
        <v>1826.420421</v>
      </c>
      <c r="G41" s="669">
        <v>97.6092789999999</v>
      </c>
      <c r="H41" s="670">
        <v>66.68976969</v>
      </c>
      <c r="I41" s="671">
        <v>1.46363197014663</v>
      </c>
      <c r="J41" s="670">
        <v>30.91950931</v>
      </c>
      <c r="K41" s="672">
        <v>185.043216999999</v>
      </c>
      <c r="L41" s="669">
        <v>1338.252976</v>
      </c>
      <c r="M41" s="670">
        <v>1177.07292356</v>
      </c>
      <c r="N41" s="671">
        <v>1.13693293696071</v>
      </c>
      <c r="O41" s="670">
        <v>161.180052439999</v>
      </c>
      <c r="P41" s="672">
        <v>1624.85169699999</v>
      </c>
      <c r="Q41" s="669">
        <v>363.190362</v>
      </c>
      <c r="R41" s="670">
        <v>394.23908931</v>
      </c>
      <c r="S41" s="671">
        <v>0.921243914792057</v>
      </c>
      <c r="T41" s="670">
        <v>-31.0487273100003</v>
      </c>
      <c r="U41" s="672">
        <v>14.5453090000112</v>
      </c>
      <c r="V41" s="678">
        <v>0.20214205872971</v>
      </c>
      <c r="W41" s="679">
        <v>0.24111718877352</v>
      </c>
      <c r="X41" s="679">
        <v>0.838356069751548</v>
      </c>
      <c r="Y41" s="671">
        <v>-0.0389751300438096</v>
      </c>
      <c r="Z41" s="684">
        <v>0.00796383397424311</v>
      </c>
      <c r="AA41" s="669">
        <v>88.8376459999999</v>
      </c>
      <c r="AB41" s="670">
        <v>103.36340173</v>
      </c>
      <c r="AC41" s="671">
        <v>0.859469062677103</v>
      </c>
      <c r="AD41" s="670">
        <v>-14.5257557300001</v>
      </c>
      <c r="AE41" s="672">
        <v>96.713222</v>
      </c>
      <c r="AF41" s="669">
        <v>117.119879</v>
      </c>
      <c r="AG41" s="670">
        <v>117.22352832</v>
      </c>
      <c r="AH41" s="671">
        <v>0.999115797643309</v>
      </c>
      <c r="AI41" s="670">
        <v>-0.10364932000013</v>
      </c>
      <c r="AJ41" s="672">
        <v>146.333737000001</v>
      </c>
      <c r="AK41" s="669">
        <v>0.5689</v>
      </c>
      <c r="AL41" s="670">
        <v>0.1</v>
      </c>
      <c r="AM41" s="679">
        <v>5.68899999999999</v>
      </c>
      <c r="AN41" s="670">
        <v>0.4689</v>
      </c>
      <c r="AO41" s="672">
        <v>2.792745</v>
      </c>
      <c r="AP41" s="669">
        <v>0</v>
      </c>
      <c r="AQ41" s="670">
        <v>0</v>
      </c>
      <c r="AR41" s="679" t="s">
        <v>161</v>
      </c>
      <c r="AS41" s="670">
        <v>0</v>
      </c>
      <c r="AT41" s="672">
        <v>0</v>
      </c>
      <c r="AU41" s="669">
        <v>155.457654</v>
      </c>
      <c r="AV41" s="670">
        <v>170.80215926</v>
      </c>
      <c r="AW41" s="671">
        <v>0.910162111963454</v>
      </c>
      <c r="AX41" s="670">
        <v>-15.3445052600002</v>
      </c>
      <c r="AY41" s="672">
        <v>-223.72870699999</v>
      </c>
      <c r="AZ41" s="678">
        <v>0.0865235796781716</v>
      </c>
      <c r="BA41" s="679">
        <v>0.104462843979519</v>
      </c>
      <c r="BB41" s="679">
        <v>0.828271339186738</v>
      </c>
      <c r="BC41" s="671">
        <v>-0.0179392643013476</v>
      </c>
      <c r="BD41" s="684">
        <v>-0.122495732322952</v>
      </c>
      <c r="BE41" s="669">
        <v>26.25</v>
      </c>
      <c r="BF41" s="670">
        <v>28.375</v>
      </c>
      <c r="BG41" s="679">
        <v>0.92511013215859</v>
      </c>
      <c r="BH41" s="670">
        <v>-2.125</v>
      </c>
      <c r="BI41" s="691">
        <v>186.16666666</v>
      </c>
      <c r="BJ41" s="669">
        <v>68.4460393904761</v>
      </c>
      <c r="BK41" s="670">
        <v>57.6229703104846</v>
      </c>
      <c r="BL41" s="679">
        <v>1.18782560186805</v>
      </c>
      <c r="BM41" s="691">
        <v>10.8230690799915</v>
      </c>
      <c r="BN41" s="678">
        <v>0.0494446619019621</v>
      </c>
      <c r="BO41" s="679">
        <v>0.0632172037806435</v>
      </c>
      <c r="BP41" s="679">
        <v>0.782139337790539</v>
      </c>
      <c r="BQ41" s="679">
        <v>-0.0137725418786814</v>
      </c>
      <c r="BR41" s="684">
        <v>0.052952332818885</v>
      </c>
      <c r="BS41" s="696">
        <v>20.2246301528521</v>
      </c>
      <c r="BT41" s="697">
        <v>15.8184788348103</v>
      </c>
      <c r="BU41" s="679">
        <v>1.278544565761</v>
      </c>
      <c r="BV41" s="679">
        <v>4.40615131804178</v>
      </c>
      <c r="BW41" s="691">
        <v>18.8849092526356</v>
      </c>
      <c r="BX41" s="696">
        <v>1.74990739849185</v>
      </c>
      <c r="BY41" s="697">
        <v>1.65244328651411</v>
      </c>
      <c r="BZ41" s="679">
        <v>1.05898181969279</v>
      </c>
      <c r="CA41" s="679">
        <v>0.0974641119777344</v>
      </c>
      <c r="CB41" s="691">
        <v>-2.31332078875409</v>
      </c>
      <c r="CC41" s="159"/>
    </row>
    <row r="42" s="159" customFormat="1" outlineLevel="2" spans="1:80">
      <c r="A42" s="674" t="s">
        <v>39</v>
      </c>
      <c r="B42" s="663">
        <v>0.168908</v>
      </c>
      <c r="C42" s="664">
        <v>4.89811321</v>
      </c>
      <c r="D42" s="665">
        <v>0.0344842989041488</v>
      </c>
      <c r="E42" s="666">
        <v>-4.72920521</v>
      </c>
      <c r="F42" s="667">
        <v>0</v>
      </c>
      <c r="G42" s="663">
        <v>0</v>
      </c>
      <c r="H42" s="664">
        <v>0</v>
      </c>
      <c r="I42" s="665" t="s">
        <v>161</v>
      </c>
      <c r="J42" s="666">
        <v>0</v>
      </c>
      <c r="K42" s="667">
        <v>0</v>
      </c>
      <c r="L42" s="663">
        <v>0</v>
      </c>
      <c r="M42" s="664">
        <v>0</v>
      </c>
      <c r="N42" s="665" t="s">
        <v>161</v>
      </c>
      <c r="O42" s="666">
        <v>0</v>
      </c>
      <c r="P42" s="667">
        <v>0</v>
      </c>
      <c r="Q42" s="663">
        <v>0.168908</v>
      </c>
      <c r="R42" s="664">
        <v>4.89811321</v>
      </c>
      <c r="S42" s="665">
        <v>0.0344842989041488</v>
      </c>
      <c r="T42" s="666">
        <v>-4.72920521</v>
      </c>
      <c r="U42" s="667">
        <v>0</v>
      </c>
      <c r="V42" s="677">
        <v>1</v>
      </c>
      <c r="W42" s="661">
        <v>1</v>
      </c>
      <c r="X42" s="661">
        <v>1</v>
      </c>
      <c r="Y42" s="682">
        <v>0</v>
      </c>
      <c r="Z42" s="683" t="s">
        <v>161</v>
      </c>
      <c r="AA42" s="663">
        <v>0</v>
      </c>
      <c r="AB42" s="664">
        <v>0</v>
      </c>
      <c r="AC42" s="665" t="s">
        <v>161</v>
      </c>
      <c r="AD42" s="666">
        <v>0</v>
      </c>
      <c r="AE42" s="667">
        <v>0</v>
      </c>
      <c r="AF42" s="663">
        <v>0.329746</v>
      </c>
      <c r="AG42" s="664">
        <v>1.8478785</v>
      </c>
      <c r="AH42" s="665">
        <v>0.178445714910369</v>
      </c>
      <c r="AI42" s="666">
        <v>-1.5181325</v>
      </c>
      <c r="AJ42" s="667">
        <v>0</v>
      </c>
      <c r="AK42" s="663">
        <v>0</v>
      </c>
      <c r="AL42" s="664">
        <v>0</v>
      </c>
      <c r="AM42" s="661" t="s">
        <v>161</v>
      </c>
      <c r="AN42" s="666">
        <v>0</v>
      </c>
      <c r="AO42" s="667">
        <v>0</v>
      </c>
      <c r="AP42" s="663">
        <v>0</v>
      </c>
      <c r="AQ42" s="664">
        <v>0</v>
      </c>
      <c r="AR42" s="661" t="s">
        <v>161</v>
      </c>
      <c r="AS42" s="666">
        <v>0</v>
      </c>
      <c r="AT42" s="667">
        <v>0</v>
      </c>
      <c r="AU42" s="663">
        <v>-0.160838</v>
      </c>
      <c r="AV42" s="664">
        <v>3.05023471</v>
      </c>
      <c r="AW42" s="665">
        <v>-0.0527297127243038</v>
      </c>
      <c r="AX42" s="666">
        <v>-3.21107271</v>
      </c>
      <c r="AY42" s="667">
        <v>0</v>
      </c>
      <c r="AZ42" s="677">
        <v>-0.952222511663154</v>
      </c>
      <c r="BA42" s="661">
        <v>0.622736670065656</v>
      </c>
      <c r="BB42" s="661">
        <v>-1.5290933671254</v>
      </c>
      <c r="BC42" s="682">
        <v>-1.57495918172881</v>
      </c>
      <c r="BD42" s="683" t="s">
        <v>161</v>
      </c>
      <c r="BE42" s="663">
        <v>0</v>
      </c>
      <c r="BF42" s="664">
        <v>0</v>
      </c>
      <c r="BG42" s="661" t="s">
        <v>161</v>
      </c>
      <c r="BH42" s="664">
        <v>0</v>
      </c>
      <c r="BI42" s="690">
        <v>0</v>
      </c>
      <c r="BJ42" s="663" t="s">
        <v>161</v>
      </c>
      <c r="BK42" s="664" t="s">
        <v>161</v>
      </c>
      <c r="BL42" s="661" t="s">
        <v>161</v>
      </c>
      <c r="BM42" s="690" t="s">
        <v>161</v>
      </c>
      <c r="BN42" s="677">
        <v>0</v>
      </c>
      <c r="BO42" s="661">
        <v>0</v>
      </c>
      <c r="BP42" s="661" t="s">
        <v>161</v>
      </c>
      <c r="BQ42" s="661">
        <v>0</v>
      </c>
      <c r="BR42" s="683" t="s">
        <v>161</v>
      </c>
      <c r="BS42" s="694" t="s">
        <v>161</v>
      </c>
      <c r="BT42" s="695" t="s">
        <v>161</v>
      </c>
      <c r="BU42" s="661" t="s">
        <v>161</v>
      </c>
      <c r="BV42" s="699" t="s">
        <v>161</v>
      </c>
      <c r="BW42" s="690" t="s">
        <v>161</v>
      </c>
      <c r="BX42" s="694" t="s">
        <v>161</v>
      </c>
      <c r="BY42" s="695" t="s">
        <v>161</v>
      </c>
      <c r="BZ42" s="661" t="s">
        <v>161</v>
      </c>
      <c r="CA42" s="699" t="s">
        <v>161</v>
      </c>
      <c r="CB42" s="690" t="s">
        <v>161</v>
      </c>
    </row>
    <row r="43" s="159" customFormat="1" outlineLevel="2" spans="1:80">
      <c r="A43" s="674" t="s">
        <v>40</v>
      </c>
      <c r="B43" s="663">
        <v>15.5109999999999</v>
      </c>
      <c r="C43" s="664">
        <v>0</v>
      </c>
      <c r="D43" s="665" t="s">
        <v>161</v>
      </c>
      <c r="E43" s="666">
        <v>15.5109999999999</v>
      </c>
      <c r="F43" s="667">
        <v>0</v>
      </c>
      <c r="G43" s="663">
        <v>0</v>
      </c>
      <c r="H43" s="664">
        <v>0</v>
      </c>
      <c r="I43" s="665" t="s">
        <v>161</v>
      </c>
      <c r="J43" s="666">
        <v>0</v>
      </c>
      <c r="K43" s="667">
        <v>0</v>
      </c>
      <c r="L43" s="663">
        <v>0</v>
      </c>
      <c r="M43" s="664">
        <v>0</v>
      </c>
      <c r="N43" s="665" t="s">
        <v>161</v>
      </c>
      <c r="O43" s="666">
        <v>0</v>
      </c>
      <c r="P43" s="667">
        <v>0</v>
      </c>
      <c r="Q43" s="663">
        <v>0.696948999999904</v>
      </c>
      <c r="R43" s="664">
        <v>0</v>
      </c>
      <c r="S43" s="665" t="s">
        <v>161</v>
      </c>
      <c r="T43" s="666">
        <v>0.696948999999904</v>
      </c>
      <c r="U43" s="667">
        <v>0</v>
      </c>
      <c r="V43" s="677">
        <v>0.0449325639868422</v>
      </c>
      <c r="W43" s="661" t="s">
        <v>161</v>
      </c>
      <c r="X43" s="661" t="s">
        <v>161</v>
      </c>
      <c r="Y43" s="682" t="s">
        <v>161</v>
      </c>
      <c r="Z43" s="683" t="s">
        <v>161</v>
      </c>
      <c r="AA43" s="663">
        <v>14.814051</v>
      </c>
      <c r="AB43" s="687">
        <v>0</v>
      </c>
      <c r="AC43" s="665" t="s">
        <v>161</v>
      </c>
      <c r="AD43" s="666">
        <v>14.814051</v>
      </c>
      <c r="AE43" s="667">
        <v>0</v>
      </c>
      <c r="AF43" s="663">
        <v>0.152619</v>
      </c>
      <c r="AG43" s="664">
        <v>0</v>
      </c>
      <c r="AH43" s="665" t="s">
        <v>161</v>
      </c>
      <c r="AI43" s="666">
        <v>0.152619</v>
      </c>
      <c r="AJ43" s="667">
        <v>0</v>
      </c>
      <c r="AK43" s="663">
        <v>0</v>
      </c>
      <c r="AL43" s="664">
        <v>0</v>
      </c>
      <c r="AM43" s="661" t="s">
        <v>161</v>
      </c>
      <c r="AN43" s="666">
        <v>0</v>
      </c>
      <c r="AO43" s="667">
        <v>0</v>
      </c>
      <c r="AP43" s="663">
        <v>0</v>
      </c>
      <c r="AQ43" s="664">
        <v>0</v>
      </c>
      <c r="AR43" s="661" t="s">
        <v>161</v>
      </c>
      <c r="AS43" s="666">
        <v>0</v>
      </c>
      <c r="AT43" s="667">
        <v>0</v>
      </c>
      <c r="AU43" s="663">
        <v>0.544329999999904</v>
      </c>
      <c r="AV43" s="664">
        <v>0</v>
      </c>
      <c r="AW43" s="665" t="s">
        <v>161</v>
      </c>
      <c r="AX43" s="666">
        <v>0.544329999999904</v>
      </c>
      <c r="AY43" s="667">
        <v>0</v>
      </c>
      <c r="AZ43" s="689">
        <v>0.0350931596931151</v>
      </c>
      <c r="BA43" s="661" t="s">
        <v>161</v>
      </c>
      <c r="BB43" s="661" t="s">
        <v>161</v>
      </c>
      <c r="BC43" s="682" t="s">
        <v>161</v>
      </c>
      <c r="BD43" s="683" t="s">
        <v>161</v>
      </c>
      <c r="BE43" s="663">
        <v>4.25</v>
      </c>
      <c r="BF43" s="664">
        <v>0</v>
      </c>
      <c r="BG43" s="661" t="s">
        <v>161</v>
      </c>
      <c r="BH43" s="664">
        <v>4.25</v>
      </c>
      <c r="BI43" s="690">
        <v>0</v>
      </c>
      <c r="BJ43" s="663">
        <v>3.64964705882351</v>
      </c>
      <c r="BK43" s="664" t="s">
        <v>161</v>
      </c>
      <c r="BL43" s="661" t="s">
        <v>161</v>
      </c>
      <c r="BM43" s="690" t="s">
        <v>161</v>
      </c>
      <c r="BN43" s="677">
        <v>0.955067436013158</v>
      </c>
      <c r="BO43" s="661" t="s">
        <v>161</v>
      </c>
      <c r="BP43" s="661" t="s">
        <v>161</v>
      </c>
      <c r="BQ43" s="661" t="s">
        <v>161</v>
      </c>
      <c r="BR43" s="683" t="s">
        <v>161</v>
      </c>
      <c r="BS43" s="694">
        <v>1.04704648309905</v>
      </c>
      <c r="BT43" s="695" t="s">
        <v>161</v>
      </c>
      <c r="BU43" s="661" t="s">
        <v>161</v>
      </c>
      <c r="BV43" s="699" t="s">
        <v>161</v>
      </c>
      <c r="BW43" s="690" t="s">
        <v>161</v>
      </c>
      <c r="BX43" s="694">
        <v>0.0367441694375093</v>
      </c>
      <c r="BY43" s="695" t="s">
        <v>161</v>
      </c>
      <c r="BZ43" s="661" t="s">
        <v>161</v>
      </c>
      <c r="CA43" s="699" t="s">
        <v>161</v>
      </c>
      <c r="CB43" s="690" t="s">
        <v>161</v>
      </c>
    </row>
    <row r="44" s="159" customFormat="1" outlineLevel="2" spans="1:80">
      <c r="A44" s="674" t="s">
        <v>41</v>
      </c>
      <c r="B44" s="663">
        <v>84.416831</v>
      </c>
      <c r="C44" s="664">
        <v>0</v>
      </c>
      <c r="D44" s="665" t="s">
        <v>161</v>
      </c>
      <c r="E44" s="666">
        <v>84.416831</v>
      </c>
      <c r="F44" s="667">
        <v>0</v>
      </c>
      <c r="G44" s="663">
        <v>0</v>
      </c>
      <c r="H44" s="664">
        <v>0</v>
      </c>
      <c r="I44" s="665" t="s">
        <v>161</v>
      </c>
      <c r="J44" s="666">
        <v>0</v>
      </c>
      <c r="K44" s="667">
        <v>0</v>
      </c>
      <c r="L44" s="663">
        <v>0</v>
      </c>
      <c r="M44" s="664">
        <v>0</v>
      </c>
      <c r="N44" s="665" t="s">
        <v>161</v>
      </c>
      <c r="O44" s="666">
        <v>0</v>
      </c>
      <c r="P44" s="667">
        <v>0</v>
      </c>
      <c r="Q44" s="663">
        <v>-27.390924</v>
      </c>
      <c r="R44" s="664">
        <v>0</v>
      </c>
      <c r="S44" s="665" t="s">
        <v>161</v>
      </c>
      <c r="T44" s="666">
        <v>-27.390924</v>
      </c>
      <c r="U44" s="667">
        <v>0</v>
      </c>
      <c r="V44" s="677">
        <v>-0.324472308134855</v>
      </c>
      <c r="W44" s="661" t="s">
        <v>161</v>
      </c>
      <c r="X44" s="661" t="s">
        <v>161</v>
      </c>
      <c r="Y44" s="682" t="s">
        <v>161</v>
      </c>
      <c r="Z44" s="683" t="s">
        <v>161</v>
      </c>
      <c r="AA44" s="663">
        <v>111.807755</v>
      </c>
      <c r="AB44" s="687">
        <v>0</v>
      </c>
      <c r="AC44" s="665" t="s">
        <v>161</v>
      </c>
      <c r="AD44" s="666">
        <v>111.807755</v>
      </c>
      <c r="AE44" s="667">
        <v>0</v>
      </c>
      <c r="AF44" s="663">
        <v>2.878523</v>
      </c>
      <c r="AG44" s="664">
        <v>0</v>
      </c>
      <c r="AH44" s="665" t="s">
        <v>161</v>
      </c>
      <c r="AI44" s="666">
        <v>2.878523</v>
      </c>
      <c r="AJ44" s="667">
        <v>0</v>
      </c>
      <c r="AK44" s="663">
        <v>0</v>
      </c>
      <c r="AL44" s="664">
        <v>0</v>
      </c>
      <c r="AM44" s="661" t="s">
        <v>161</v>
      </c>
      <c r="AN44" s="666">
        <v>0</v>
      </c>
      <c r="AO44" s="667">
        <v>0</v>
      </c>
      <c r="AP44" s="663">
        <v>0</v>
      </c>
      <c r="AQ44" s="664">
        <v>0</v>
      </c>
      <c r="AR44" s="661" t="s">
        <v>161</v>
      </c>
      <c r="AS44" s="666">
        <v>0</v>
      </c>
      <c r="AT44" s="667">
        <v>0</v>
      </c>
      <c r="AU44" s="663">
        <v>-30.269447</v>
      </c>
      <c r="AV44" s="664">
        <v>0</v>
      </c>
      <c r="AW44" s="665" t="s">
        <v>161</v>
      </c>
      <c r="AX44" s="666">
        <v>-30.269447</v>
      </c>
      <c r="AY44" s="667">
        <v>0</v>
      </c>
      <c r="AZ44" s="689">
        <v>-0.358571230895886</v>
      </c>
      <c r="BA44" s="661" t="s">
        <v>161</v>
      </c>
      <c r="BB44" s="661" t="s">
        <v>161</v>
      </c>
      <c r="BC44" s="682" t="s">
        <v>161</v>
      </c>
      <c r="BD44" s="683" t="s">
        <v>161</v>
      </c>
      <c r="BE44" s="663">
        <v>38.875</v>
      </c>
      <c r="BF44" s="664">
        <v>0</v>
      </c>
      <c r="BG44" s="661" t="s">
        <v>161</v>
      </c>
      <c r="BH44" s="664">
        <v>38.875</v>
      </c>
      <c r="BI44" s="690">
        <v>0</v>
      </c>
      <c r="BJ44" s="663">
        <v>2.17149404501608</v>
      </c>
      <c r="BK44" s="664" t="s">
        <v>161</v>
      </c>
      <c r="BL44" s="661" t="s">
        <v>161</v>
      </c>
      <c r="BM44" s="690" t="s">
        <v>161</v>
      </c>
      <c r="BN44" s="677">
        <v>1.32447230813485</v>
      </c>
      <c r="BO44" s="661" t="s">
        <v>161</v>
      </c>
      <c r="BP44" s="661" t="s">
        <v>161</v>
      </c>
      <c r="BQ44" s="661" t="s">
        <v>161</v>
      </c>
      <c r="BR44" s="683" t="s">
        <v>161</v>
      </c>
      <c r="BS44" s="694">
        <v>0.755017672969107</v>
      </c>
      <c r="BT44" s="695" t="s">
        <v>161</v>
      </c>
      <c r="BU44" s="661" t="s">
        <v>161</v>
      </c>
      <c r="BV44" s="699" t="s">
        <v>161</v>
      </c>
      <c r="BW44" s="690" t="s">
        <v>161</v>
      </c>
      <c r="BX44" s="694">
        <v>-0.27072761634468</v>
      </c>
      <c r="BY44" s="695" t="s">
        <v>161</v>
      </c>
      <c r="BZ44" s="661" t="s">
        <v>161</v>
      </c>
      <c r="CA44" s="699" t="s">
        <v>161</v>
      </c>
      <c r="CB44" s="690" t="s">
        <v>161</v>
      </c>
    </row>
    <row r="45" s="159" customFormat="1" outlineLevel="2" spans="1:80">
      <c r="A45" s="674" t="s">
        <v>42</v>
      </c>
      <c r="B45" s="663">
        <v>117.985152</v>
      </c>
      <c r="C45" s="664">
        <v>0</v>
      </c>
      <c r="D45" s="665" t="s">
        <v>161</v>
      </c>
      <c r="E45" s="666">
        <v>117.985152</v>
      </c>
      <c r="F45" s="667">
        <v>0</v>
      </c>
      <c r="G45" s="663">
        <v>0</v>
      </c>
      <c r="H45" s="664">
        <v>0</v>
      </c>
      <c r="I45" s="665" t="s">
        <v>161</v>
      </c>
      <c r="J45" s="666">
        <v>0</v>
      </c>
      <c r="K45" s="667">
        <v>0</v>
      </c>
      <c r="L45" s="663">
        <v>113.916749</v>
      </c>
      <c r="M45" s="664">
        <v>0</v>
      </c>
      <c r="N45" s="665" t="s">
        <v>161</v>
      </c>
      <c r="O45" s="666">
        <v>113.916749</v>
      </c>
      <c r="P45" s="667">
        <v>0</v>
      </c>
      <c r="Q45" s="663">
        <v>4.068403</v>
      </c>
      <c r="R45" s="664">
        <v>0</v>
      </c>
      <c r="S45" s="665" t="s">
        <v>161</v>
      </c>
      <c r="T45" s="666">
        <v>4.068403</v>
      </c>
      <c r="U45" s="667">
        <v>0</v>
      </c>
      <c r="V45" s="677">
        <v>0.0344823304545982</v>
      </c>
      <c r="W45" s="661" t="s">
        <v>161</v>
      </c>
      <c r="X45" s="661" t="s">
        <v>161</v>
      </c>
      <c r="Y45" s="682" t="s">
        <v>161</v>
      </c>
      <c r="Z45" s="683" t="s">
        <v>161</v>
      </c>
      <c r="AA45" s="663">
        <v>1.646998</v>
      </c>
      <c r="AB45" s="687">
        <v>0</v>
      </c>
      <c r="AC45" s="665" t="s">
        <v>161</v>
      </c>
      <c r="AD45" s="666">
        <v>1.646998</v>
      </c>
      <c r="AE45" s="667">
        <v>0</v>
      </c>
      <c r="AF45" s="663">
        <v>0.616931</v>
      </c>
      <c r="AG45" s="664">
        <v>0</v>
      </c>
      <c r="AH45" s="665" t="s">
        <v>161</v>
      </c>
      <c r="AI45" s="666">
        <v>0.616931</v>
      </c>
      <c r="AJ45" s="667">
        <v>0</v>
      </c>
      <c r="AK45" s="663">
        <v>0</v>
      </c>
      <c r="AL45" s="664">
        <v>0</v>
      </c>
      <c r="AM45" s="661" t="s">
        <v>161</v>
      </c>
      <c r="AN45" s="666">
        <v>0</v>
      </c>
      <c r="AO45" s="667">
        <v>0</v>
      </c>
      <c r="AP45" s="663">
        <v>0</v>
      </c>
      <c r="AQ45" s="664">
        <v>0</v>
      </c>
      <c r="AR45" s="661" t="s">
        <v>161</v>
      </c>
      <c r="AS45" s="666">
        <v>0</v>
      </c>
      <c r="AT45" s="667">
        <v>0</v>
      </c>
      <c r="AU45" s="663">
        <v>1.80447400000001</v>
      </c>
      <c r="AV45" s="664">
        <v>0</v>
      </c>
      <c r="AW45" s="665" t="s">
        <v>161</v>
      </c>
      <c r="AX45" s="666">
        <v>1.80447400000001</v>
      </c>
      <c r="AY45" s="667">
        <v>0</v>
      </c>
      <c r="AZ45" s="689">
        <v>0.015294077003859</v>
      </c>
      <c r="BA45" s="661" t="s">
        <v>161</v>
      </c>
      <c r="BB45" s="661" t="s">
        <v>161</v>
      </c>
      <c r="BC45" s="682" t="s">
        <v>161</v>
      </c>
      <c r="BD45" s="683" t="s">
        <v>161</v>
      </c>
      <c r="BE45" s="663">
        <v>0.125</v>
      </c>
      <c r="BF45" s="664">
        <v>0</v>
      </c>
      <c r="BG45" s="661" t="s">
        <v>161</v>
      </c>
      <c r="BH45" s="664">
        <v>0.125</v>
      </c>
      <c r="BI45" s="690">
        <v>0</v>
      </c>
      <c r="BJ45" s="663">
        <v>943.881216</v>
      </c>
      <c r="BK45" s="664" t="s">
        <v>161</v>
      </c>
      <c r="BL45" s="661" t="s">
        <v>161</v>
      </c>
      <c r="BM45" s="690" t="s">
        <v>161</v>
      </c>
      <c r="BN45" s="677">
        <v>0.0139593666836993</v>
      </c>
      <c r="BO45" s="661" t="s">
        <v>161</v>
      </c>
      <c r="BP45" s="661" t="s">
        <v>161</v>
      </c>
      <c r="BQ45" s="661" t="s">
        <v>161</v>
      </c>
      <c r="BR45" s="683" t="s">
        <v>161</v>
      </c>
      <c r="BS45" s="694">
        <v>71.636487718868</v>
      </c>
      <c r="BT45" s="695" t="s">
        <v>161</v>
      </c>
      <c r="BU45" s="661" t="s">
        <v>161</v>
      </c>
      <c r="BV45" s="699" t="s">
        <v>161</v>
      </c>
      <c r="BW45" s="690" t="s">
        <v>161</v>
      </c>
      <c r="BX45" s="694">
        <v>1.09561395945837</v>
      </c>
      <c r="BY45" s="695" t="s">
        <v>161</v>
      </c>
      <c r="BZ45" s="661" t="s">
        <v>161</v>
      </c>
      <c r="CA45" s="699" t="s">
        <v>161</v>
      </c>
      <c r="CB45" s="690" t="s">
        <v>161</v>
      </c>
    </row>
    <row r="46" s="159" customFormat="1" outlineLevel="2" spans="1:80">
      <c r="A46" s="674" t="s">
        <v>162</v>
      </c>
      <c r="B46" s="663">
        <v>65.244093</v>
      </c>
      <c r="C46" s="664">
        <v>0</v>
      </c>
      <c r="D46" s="665" t="s">
        <v>161</v>
      </c>
      <c r="E46" s="666">
        <v>65.244093</v>
      </c>
      <c r="F46" s="667">
        <v>0</v>
      </c>
      <c r="G46" s="663">
        <v>48.1886859999999</v>
      </c>
      <c r="H46" s="664">
        <v>0</v>
      </c>
      <c r="I46" s="665" t="s">
        <v>161</v>
      </c>
      <c r="J46" s="666">
        <v>48.1886859999999</v>
      </c>
      <c r="K46" s="667">
        <v>0</v>
      </c>
      <c r="L46" s="663">
        <v>0</v>
      </c>
      <c r="M46" s="664">
        <v>0</v>
      </c>
      <c r="N46" s="665" t="s">
        <v>161</v>
      </c>
      <c r="O46" s="666">
        <v>0</v>
      </c>
      <c r="P46" s="667">
        <v>0</v>
      </c>
      <c r="Q46" s="663">
        <v>17.0554070000001</v>
      </c>
      <c r="R46" s="664">
        <v>0</v>
      </c>
      <c r="S46" s="665" t="s">
        <v>161</v>
      </c>
      <c r="T46" s="666">
        <v>17.0554070000001</v>
      </c>
      <c r="U46" s="667">
        <v>0</v>
      </c>
      <c r="V46" s="677">
        <v>0.261409212938252</v>
      </c>
      <c r="W46" s="661" t="s">
        <v>161</v>
      </c>
      <c r="X46" s="661" t="s">
        <v>161</v>
      </c>
      <c r="Y46" s="682" t="s">
        <v>161</v>
      </c>
      <c r="Z46" s="683" t="s">
        <v>161</v>
      </c>
      <c r="AA46" s="663">
        <v>14.910687</v>
      </c>
      <c r="AB46" s="687">
        <v>0</v>
      </c>
      <c r="AC46" s="665" t="s">
        <v>161</v>
      </c>
      <c r="AD46" s="666">
        <v>14.910687</v>
      </c>
      <c r="AE46" s="667">
        <v>0</v>
      </c>
      <c r="AF46" s="663">
        <v>1.65079</v>
      </c>
      <c r="AG46" s="664">
        <v>0</v>
      </c>
      <c r="AH46" s="665" t="s">
        <v>161</v>
      </c>
      <c r="AI46" s="666">
        <v>1.65079</v>
      </c>
      <c r="AJ46" s="667">
        <v>0</v>
      </c>
      <c r="AK46" s="663">
        <v>0</v>
      </c>
      <c r="AL46" s="664">
        <v>0</v>
      </c>
      <c r="AM46" s="661" t="s">
        <v>161</v>
      </c>
      <c r="AN46" s="666">
        <v>0</v>
      </c>
      <c r="AO46" s="667">
        <v>0</v>
      </c>
      <c r="AP46" s="663">
        <v>0</v>
      </c>
      <c r="AQ46" s="664">
        <v>0</v>
      </c>
      <c r="AR46" s="661" t="s">
        <v>161</v>
      </c>
      <c r="AS46" s="666">
        <v>0</v>
      </c>
      <c r="AT46" s="667">
        <v>0</v>
      </c>
      <c r="AU46" s="663">
        <v>0.493930000000135</v>
      </c>
      <c r="AV46" s="664">
        <v>0</v>
      </c>
      <c r="AW46" s="665" t="s">
        <v>161</v>
      </c>
      <c r="AX46" s="666">
        <v>0.493930000000135</v>
      </c>
      <c r="AY46" s="667">
        <v>0</v>
      </c>
      <c r="AZ46" s="689">
        <v>0.00757049377635052</v>
      </c>
      <c r="BA46" s="661" t="s">
        <v>161</v>
      </c>
      <c r="BB46" s="661" t="s">
        <v>161</v>
      </c>
      <c r="BC46" s="682" t="s">
        <v>161</v>
      </c>
      <c r="BD46" s="683" t="s">
        <v>161</v>
      </c>
      <c r="BE46" s="663">
        <v>0</v>
      </c>
      <c r="BF46" s="664">
        <v>0</v>
      </c>
      <c r="BG46" s="661" t="s">
        <v>161</v>
      </c>
      <c r="BH46" s="664">
        <v>0</v>
      </c>
      <c r="BI46" s="690">
        <v>0</v>
      </c>
      <c r="BJ46" s="663" t="s">
        <v>161</v>
      </c>
      <c r="BK46" s="664" t="s">
        <v>161</v>
      </c>
      <c r="BL46" s="661" t="s">
        <v>161</v>
      </c>
      <c r="BM46" s="690" t="s">
        <v>161</v>
      </c>
      <c r="BN46" s="677">
        <v>0.228536965024558</v>
      </c>
      <c r="BO46" s="661" t="s">
        <v>161</v>
      </c>
      <c r="BP46" s="661" t="s">
        <v>161</v>
      </c>
      <c r="BQ46" s="661" t="s">
        <v>161</v>
      </c>
      <c r="BR46" s="683" t="s">
        <v>161</v>
      </c>
      <c r="BS46" s="694">
        <v>4.37565975330312</v>
      </c>
      <c r="BT46" s="695" t="s">
        <v>161</v>
      </c>
      <c r="BU46" s="661" t="s">
        <v>161</v>
      </c>
      <c r="BV46" s="699" t="s">
        <v>161</v>
      </c>
      <c r="BW46" s="690" t="s">
        <v>161</v>
      </c>
      <c r="BX46" s="694">
        <v>0.0331259049298087</v>
      </c>
      <c r="BY46" s="695" t="s">
        <v>161</v>
      </c>
      <c r="BZ46" s="661" t="s">
        <v>161</v>
      </c>
      <c r="CA46" s="699" t="s">
        <v>161</v>
      </c>
      <c r="CB46" s="690" t="s">
        <v>161</v>
      </c>
    </row>
    <row r="47" s="159" customFormat="1" outlineLevel="2" spans="1:80">
      <c r="A47" s="674" t="s">
        <v>163</v>
      </c>
      <c r="B47" s="663">
        <v>0</v>
      </c>
      <c r="C47" s="664">
        <v>0</v>
      </c>
      <c r="D47" s="665" t="s">
        <v>161</v>
      </c>
      <c r="E47" s="666">
        <v>0</v>
      </c>
      <c r="F47" s="667">
        <v>0</v>
      </c>
      <c r="G47" s="663">
        <v>0</v>
      </c>
      <c r="H47" s="664">
        <v>0</v>
      </c>
      <c r="I47" s="665" t="s">
        <v>161</v>
      </c>
      <c r="J47" s="666">
        <v>0</v>
      </c>
      <c r="K47" s="667">
        <v>0</v>
      </c>
      <c r="L47" s="663">
        <v>0</v>
      </c>
      <c r="M47" s="664">
        <v>0</v>
      </c>
      <c r="N47" s="665" t="s">
        <v>161</v>
      </c>
      <c r="O47" s="666">
        <v>0</v>
      </c>
      <c r="P47" s="667">
        <v>0</v>
      </c>
      <c r="Q47" s="663">
        <v>0</v>
      </c>
      <c r="R47" s="664">
        <v>0</v>
      </c>
      <c r="S47" s="665" t="s">
        <v>161</v>
      </c>
      <c r="T47" s="666">
        <v>0</v>
      </c>
      <c r="U47" s="667">
        <v>0</v>
      </c>
      <c r="V47" s="677" t="s">
        <v>161</v>
      </c>
      <c r="W47" s="661" t="s">
        <v>161</v>
      </c>
      <c r="X47" s="661" t="s">
        <v>161</v>
      </c>
      <c r="Y47" s="682" t="s">
        <v>161</v>
      </c>
      <c r="Z47" s="683" t="s">
        <v>161</v>
      </c>
      <c r="AA47" s="663">
        <v>0</v>
      </c>
      <c r="AB47" s="687">
        <v>0</v>
      </c>
      <c r="AC47" s="665" t="s">
        <v>161</v>
      </c>
      <c r="AD47" s="666">
        <v>0</v>
      </c>
      <c r="AE47" s="667">
        <v>0</v>
      </c>
      <c r="AF47" s="663">
        <v>0.897356999999999</v>
      </c>
      <c r="AG47" s="664">
        <v>0</v>
      </c>
      <c r="AH47" s="665" t="s">
        <v>161</v>
      </c>
      <c r="AI47" s="666">
        <v>0.897356999999999</v>
      </c>
      <c r="AJ47" s="667">
        <v>0</v>
      </c>
      <c r="AK47" s="663">
        <v>0</v>
      </c>
      <c r="AL47" s="664">
        <v>0</v>
      </c>
      <c r="AM47" s="661" t="s">
        <v>161</v>
      </c>
      <c r="AN47" s="666">
        <v>0</v>
      </c>
      <c r="AO47" s="667">
        <v>0</v>
      </c>
      <c r="AP47" s="663">
        <v>0</v>
      </c>
      <c r="AQ47" s="664">
        <v>0</v>
      </c>
      <c r="AR47" s="661" t="s">
        <v>161</v>
      </c>
      <c r="AS47" s="666">
        <v>0</v>
      </c>
      <c r="AT47" s="667">
        <v>0</v>
      </c>
      <c r="AU47" s="663">
        <v>-0.897356999999999</v>
      </c>
      <c r="AV47" s="664">
        <v>0</v>
      </c>
      <c r="AW47" s="665" t="s">
        <v>161</v>
      </c>
      <c r="AX47" s="666">
        <v>-0.897356999999999</v>
      </c>
      <c r="AY47" s="667">
        <v>0</v>
      </c>
      <c r="AZ47" s="689" t="s">
        <v>161</v>
      </c>
      <c r="BA47" s="661" t="s">
        <v>161</v>
      </c>
      <c r="BB47" s="661" t="s">
        <v>161</v>
      </c>
      <c r="BC47" s="682" t="s">
        <v>161</v>
      </c>
      <c r="BD47" s="683" t="s">
        <v>161</v>
      </c>
      <c r="BE47" s="663">
        <v>0</v>
      </c>
      <c r="BF47" s="664">
        <v>0</v>
      </c>
      <c r="BG47" s="661" t="s">
        <v>161</v>
      </c>
      <c r="BH47" s="664">
        <v>0</v>
      </c>
      <c r="BI47" s="690">
        <v>0</v>
      </c>
      <c r="BJ47" s="663" t="s">
        <v>161</v>
      </c>
      <c r="BK47" s="664" t="s">
        <v>161</v>
      </c>
      <c r="BL47" s="661" t="s">
        <v>161</v>
      </c>
      <c r="BM47" s="690" t="s">
        <v>161</v>
      </c>
      <c r="BN47" s="677" t="s">
        <v>161</v>
      </c>
      <c r="BO47" s="661" t="s">
        <v>161</v>
      </c>
      <c r="BP47" s="661" t="s">
        <v>161</v>
      </c>
      <c r="BQ47" s="661" t="s">
        <v>161</v>
      </c>
      <c r="BR47" s="683" t="s">
        <v>161</v>
      </c>
      <c r="BS47" s="694" t="s">
        <v>161</v>
      </c>
      <c r="BT47" s="695" t="s">
        <v>161</v>
      </c>
      <c r="BU47" s="661" t="s">
        <v>161</v>
      </c>
      <c r="BV47" s="699" t="s">
        <v>161</v>
      </c>
      <c r="BW47" s="690" t="s">
        <v>161</v>
      </c>
      <c r="BX47" s="694" t="s">
        <v>161</v>
      </c>
      <c r="BY47" s="695" t="s">
        <v>161</v>
      </c>
      <c r="BZ47" s="661" t="s">
        <v>161</v>
      </c>
      <c r="CA47" s="699" t="s">
        <v>161</v>
      </c>
      <c r="CB47" s="690" t="s">
        <v>161</v>
      </c>
    </row>
    <row r="48" s="159" customFormat="1" outlineLevel="2" spans="1:80">
      <c r="A48" s="674" t="s">
        <v>43</v>
      </c>
      <c r="B48" s="663">
        <v>0</v>
      </c>
      <c r="C48" s="664">
        <v>0</v>
      </c>
      <c r="D48" s="665" t="s">
        <v>161</v>
      </c>
      <c r="E48" s="666">
        <v>0</v>
      </c>
      <c r="F48" s="667">
        <v>0</v>
      </c>
      <c r="G48" s="663">
        <v>0</v>
      </c>
      <c r="H48" s="664">
        <v>0</v>
      </c>
      <c r="I48" s="665" t="s">
        <v>161</v>
      </c>
      <c r="J48" s="666">
        <v>0</v>
      </c>
      <c r="K48" s="667">
        <v>0</v>
      </c>
      <c r="L48" s="663">
        <v>0</v>
      </c>
      <c r="M48" s="664">
        <v>0</v>
      </c>
      <c r="N48" s="665" t="s">
        <v>161</v>
      </c>
      <c r="O48" s="666">
        <v>0</v>
      </c>
      <c r="P48" s="667">
        <v>0</v>
      </c>
      <c r="Q48" s="663">
        <v>0</v>
      </c>
      <c r="R48" s="664">
        <v>0</v>
      </c>
      <c r="S48" s="665" t="s">
        <v>161</v>
      </c>
      <c r="T48" s="666">
        <v>0</v>
      </c>
      <c r="U48" s="667">
        <v>0</v>
      </c>
      <c r="V48" s="677" t="s">
        <v>161</v>
      </c>
      <c r="W48" s="661" t="s">
        <v>161</v>
      </c>
      <c r="X48" s="661" t="s">
        <v>161</v>
      </c>
      <c r="Y48" s="682" t="s">
        <v>161</v>
      </c>
      <c r="Z48" s="683" t="s">
        <v>161</v>
      </c>
      <c r="AA48" s="663">
        <v>0.670686999999999</v>
      </c>
      <c r="AB48" s="687">
        <v>0</v>
      </c>
      <c r="AC48" s="665" t="s">
        <v>161</v>
      </c>
      <c r="AD48" s="666">
        <v>0.670686999999999</v>
      </c>
      <c r="AE48" s="667">
        <v>0</v>
      </c>
      <c r="AF48" s="663">
        <v>0.922700999999999</v>
      </c>
      <c r="AG48" s="664">
        <v>0</v>
      </c>
      <c r="AH48" s="665" t="s">
        <v>161</v>
      </c>
      <c r="AI48" s="666">
        <v>0.922700999999999</v>
      </c>
      <c r="AJ48" s="667">
        <v>0</v>
      </c>
      <c r="AK48" s="663">
        <v>0</v>
      </c>
      <c r="AL48" s="664">
        <v>0</v>
      </c>
      <c r="AM48" s="661" t="s">
        <v>161</v>
      </c>
      <c r="AN48" s="666">
        <v>0</v>
      </c>
      <c r="AO48" s="667">
        <v>0</v>
      </c>
      <c r="AP48" s="663">
        <v>0</v>
      </c>
      <c r="AQ48" s="664">
        <v>0</v>
      </c>
      <c r="AR48" s="661" t="s">
        <v>161</v>
      </c>
      <c r="AS48" s="666">
        <v>0</v>
      </c>
      <c r="AT48" s="667">
        <v>0</v>
      </c>
      <c r="AU48" s="663">
        <v>-1.593388</v>
      </c>
      <c r="AV48" s="664">
        <v>0</v>
      </c>
      <c r="AW48" s="665" t="s">
        <v>161</v>
      </c>
      <c r="AX48" s="666">
        <v>-1.593388</v>
      </c>
      <c r="AY48" s="667">
        <v>0</v>
      </c>
      <c r="AZ48" s="689" t="s">
        <v>161</v>
      </c>
      <c r="BA48" s="661" t="s">
        <v>161</v>
      </c>
      <c r="BB48" s="661" t="s">
        <v>161</v>
      </c>
      <c r="BC48" s="682" t="s">
        <v>161</v>
      </c>
      <c r="BD48" s="683" t="s">
        <v>161</v>
      </c>
      <c r="BE48" s="663">
        <v>0.5</v>
      </c>
      <c r="BF48" s="664">
        <v>0</v>
      </c>
      <c r="BG48" s="661" t="s">
        <v>161</v>
      </c>
      <c r="BH48" s="664">
        <v>0.5</v>
      </c>
      <c r="BI48" s="690">
        <v>0</v>
      </c>
      <c r="BJ48" s="663">
        <v>0</v>
      </c>
      <c r="BK48" s="664" t="s">
        <v>161</v>
      </c>
      <c r="BL48" s="661" t="s">
        <v>161</v>
      </c>
      <c r="BM48" s="690" t="s">
        <v>161</v>
      </c>
      <c r="BN48" s="677" t="s">
        <v>161</v>
      </c>
      <c r="BO48" s="661" t="s">
        <v>161</v>
      </c>
      <c r="BP48" s="661" t="s">
        <v>161</v>
      </c>
      <c r="BQ48" s="661" t="s">
        <v>161</v>
      </c>
      <c r="BR48" s="683" t="s">
        <v>161</v>
      </c>
      <c r="BS48" s="694">
        <v>0</v>
      </c>
      <c r="BT48" s="695" t="s">
        <v>161</v>
      </c>
      <c r="BU48" s="661" t="s">
        <v>161</v>
      </c>
      <c r="BV48" s="699" t="s">
        <v>161</v>
      </c>
      <c r="BW48" s="690" t="s">
        <v>161</v>
      </c>
      <c r="BX48" s="694">
        <v>-2.37575500941572</v>
      </c>
      <c r="BY48" s="695" t="s">
        <v>161</v>
      </c>
      <c r="BZ48" s="661" t="s">
        <v>161</v>
      </c>
      <c r="CA48" s="699" t="s">
        <v>161</v>
      </c>
      <c r="CB48" s="690" t="s">
        <v>161</v>
      </c>
    </row>
    <row r="49" s="159" customFormat="1" outlineLevel="2" spans="1:80">
      <c r="A49" s="674" t="s">
        <v>164</v>
      </c>
      <c r="B49" s="663">
        <v>0</v>
      </c>
      <c r="C49" s="664">
        <v>0</v>
      </c>
      <c r="D49" s="665" t="s">
        <v>161</v>
      </c>
      <c r="E49" s="666">
        <v>0</v>
      </c>
      <c r="F49" s="667">
        <v>0</v>
      </c>
      <c r="G49" s="663">
        <v>0</v>
      </c>
      <c r="H49" s="664">
        <v>0</v>
      </c>
      <c r="I49" s="665" t="s">
        <v>161</v>
      </c>
      <c r="J49" s="666">
        <v>0</v>
      </c>
      <c r="K49" s="667">
        <v>0</v>
      </c>
      <c r="L49" s="663">
        <v>0</v>
      </c>
      <c r="M49" s="664">
        <v>0</v>
      </c>
      <c r="N49" s="665" t="s">
        <v>161</v>
      </c>
      <c r="O49" s="666">
        <v>0</v>
      </c>
      <c r="P49" s="667">
        <v>0</v>
      </c>
      <c r="Q49" s="663">
        <v>0</v>
      </c>
      <c r="R49" s="664">
        <v>0</v>
      </c>
      <c r="S49" s="665" t="s">
        <v>161</v>
      </c>
      <c r="T49" s="666">
        <v>0</v>
      </c>
      <c r="U49" s="667">
        <v>0</v>
      </c>
      <c r="V49" s="677" t="s">
        <v>161</v>
      </c>
      <c r="W49" s="661" t="s">
        <v>161</v>
      </c>
      <c r="X49" s="661" t="s">
        <v>161</v>
      </c>
      <c r="Y49" s="682" t="s">
        <v>161</v>
      </c>
      <c r="Z49" s="683" t="s">
        <v>161</v>
      </c>
      <c r="AA49" s="663">
        <v>0</v>
      </c>
      <c r="AB49" s="664">
        <v>0</v>
      </c>
      <c r="AC49" s="665" t="s">
        <v>161</v>
      </c>
      <c r="AD49" s="666">
        <v>0</v>
      </c>
      <c r="AE49" s="667">
        <v>0</v>
      </c>
      <c r="AF49" s="663">
        <v>0</v>
      </c>
      <c r="AG49" s="664">
        <v>0</v>
      </c>
      <c r="AH49" s="665" t="s">
        <v>161</v>
      </c>
      <c r="AI49" s="666">
        <v>0</v>
      </c>
      <c r="AJ49" s="667">
        <v>0</v>
      </c>
      <c r="AK49" s="663">
        <v>0</v>
      </c>
      <c r="AL49" s="664">
        <v>0</v>
      </c>
      <c r="AM49" s="661" t="s">
        <v>161</v>
      </c>
      <c r="AN49" s="666">
        <v>0</v>
      </c>
      <c r="AO49" s="667">
        <v>0</v>
      </c>
      <c r="AP49" s="663">
        <v>0</v>
      </c>
      <c r="AQ49" s="664">
        <v>0</v>
      </c>
      <c r="AR49" s="661" t="s">
        <v>161</v>
      </c>
      <c r="AS49" s="666">
        <v>0</v>
      </c>
      <c r="AT49" s="667">
        <v>0</v>
      </c>
      <c r="AU49" s="663">
        <v>0</v>
      </c>
      <c r="AV49" s="664">
        <v>0</v>
      </c>
      <c r="AW49" s="665" t="s">
        <v>161</v>
      </c>
      <c r="AX49" s="666">
        <v>0</v>
      </c>
      <c r="AY49" s="667">
        <v>0</v>
      </c>
      <c r="AZ49" s="677" t="s">
        <v>161</v>
      </c>
      <c r="BA49" s="661" t="s">
        <v>161</v>
      </c>
      <c r="BB49" s="661" t="s">
        <v>161</v>
      </c>
      <c r="BC49" s="682" t="s">
        <v>161</v>
      </c>
      <c r="BD49" s="683" t="s">
        <v>161</v>
      </c>
      <c r="BE49" s="663">
        <v>0</v>
      </c>
      <c r="BF49" s="664">
        <v>0</v>
      </c>
      <c r="BG49" s="661" t="s">
        <v>161</v>
      </c>
      <c r="BH49" s="664">
        <v>0</v>
      </c>
      <c r="BI49" s="690">
        <v>0</v>
      </c>
      <c r="BJ49" s="663" t="s">
        <v>161</v>
      </c>
      <c r="BK49" s="664" t="s">
        <v>161</v>
      </c>
      <c r="BL49" s="661" t="s">
        <v>161</v>
      </c>
      <c r="BM49" s="690" t="s">
        <v>161</v>
      </c>
      <c r="BN49" s="677" t="s">
        <v>161</v>
      </c>
      <c r="BO49" s="661" t="s">
        <v>161</v>
      </c>
      <c r="BP49" s="661" t="s">
        <v>161</v>
      </c>
      <c r="BQ49" s="661" t="s">
        <v>161</v>
      </c>
      <c r="BR49" s="683" t="s">
        <v>161</v>
      </c>
      <c r="BS49" s="694" t="s">
        <v>161</v>
      </c>
      <c r="BT49" s="695" t="s">
        <v>161</v>
      </c>
      <c r="BU49" s="661" t="s">
        <v>161</v>
      </c>
      <c r="BV49" s="699" t="s">
        <v>161</v>
      </c>
      <c r="BW49" s="690" t="s">
        <v>161</v>
      </c>
      <c r="BX49" s="694" t="s">
        <v>161</v>
      </c>
      <c r="BY49" s="695" t="s">
        <v>161</v>
      </c>
      <c r="BZ49" s="661" t="s">
        <v>161</v>
      </c>
      <c r="CA49" s="699" t="s">
        <v>161</v>
      </c>
      <c r="CB49" s="690" t="s">
        <v>161</v>
      </c>
    </row>
    <row r="50" s="159" customFormat="1" outlineLevel="2" spans="1:80">
      <c r="A50" s="674" t="s">
        <v>44</v>
      </c>
      <c r="B50" s="663">
        <v>0</v>
      </c>
      <c r="C50" s="664">
        <v>672</v>
      </c>
      <c r="D50" s="665">
        <v>0</v>
      </c>
      <c r="E50" s="666">
        <v>-672</v>
      </c>
      <c r="F50" s="667">
        <v>0</v>
      </c>
      <c r="G50" s="663">
        <v>0</v>
      </c>
      <c r="H50" s="664">
        <v>0</v>
      </c>
      <c r="I50" s="665" t="s">
        <v>161</v>
      </c>
      <c r="J50" s="666">
        <v>0</v>
      </c>
      <c r="K50" s="667">
        <v>0</v>
      </c>
      <c r="L50" s="663">
        <v>0</v>
      </c>
      <c r="M50" s="664">
        <v>554.4</v>
      </c>
      <c r="N50" s="665">
        <v>0</v>
      </c>
      <c r="O50" s="666">
        <v>-554.4</v>
      </c>
      <c r="P50" s="667">
        <v>0</v>
      </c>
      <c r="Q50" s="663">
        <v>0</v>
      </c>
      <c r="R50" s="664">
        <v>117.6</v>
      </c>
      <c r="S50" s="665">
        <v>0</v>
      </c>
      <c r="T50" s="666">
        <v>-117.6</v>
      </c>
      <c r="U50" s="667">
        <v>0</v>
      </c>
      <c r="V50" s="677" t="s">
        <v>161</v>
      </c>
      <c r="W50" s="661">
        <v>0.175</v>
      </c>
      <c r="X50" s="661" t="s">
        <v>161</v>
      </c>
      <c r="Y50" s="682" t="s">
        <v>161</v>
      </c>
      <c r="Z50" s="683" t="s">
        <v>161</v>
      </c>
      <c r="AA50" s="663">
        <v>0</v>
      </c>
      <c r="AB50" s="664">
        <v>24.993222</v>
      </c>
      <c r="AC50" s="665">
        <v>0</v>
      </c>
      <c r="AD50" s="666">
        <v>-24.993222</v>
      </c>
      <c r="AE50" s="667">
        <v>0</v>
      </c>
      <c r="AF50" s="663">
        <v>0</v>
      </c>
      <c r="AG50" s="664">
        <v>36.96</v>
      </c>
      <c r="AH50" s="665">
        <v>0</v>
      </c>
      <c r="AI50" s="666">
        <v>-36.96</v>
      </c>
      <c r="AJ50" s="667">
        <v>0</v>
      </c>
      <c r="AK50" s="663">
        <v>0</v>
      </c>
      <c r="AL50" s="664">
        <v>0</v>
      </c>
      <c r="AM50" s="661" t="s">
        <v>161</v>
      </c>
      <c r="AN50" s="666">
        <v>0</v>
      </c>
      <c r="AO50" s="667">
        <v>0</v>
      </c>
      <c r="AP50" s="663">
        <v>0</v>
      </c>
      <c r="AQ50" s="664">
        <v>0</v>
      </c>
      <c r="AR50" s="661" t="s">
        <v>161</v>
      </c>
      <c r="AS50" s="666">
        <v>0</v>
      </c>
      <c r="AT50" s="667">
        <v>0</v>
      </c>
      <c r="AU50" s="663">
        <v>0</v>
      </c>
      <c r="AV50" s="664">
        <v>55.6467780000001</v>
      </c>
      <c r="AW50" s="665">
        <v>0</v>
      </c>
      <c r="AX50" s="666">
        <v>-55.6467780000001</v>
      </c>
      <c r="AY50" s="667">
        <v>0</v>
      </c>
      <c r="AZ50" s="677" t="s">
        <v>161</v>
      </c>
      <c r="BA50" s="661">
        <v>0.082807705357143</v>
      </c>
      <c r="BB50" s="661" t="s">
        <v>161</v>
      </c>
      <c r="BC50" s="682" t="s">
        <v>161</v>
      </c>
      <c r="BD50" s="683" t="s">
        <v>161</v>
      </c>
      <c r="BE50" s="663">
        <v>0</v>
      </c>
      <c r="BF50" s="664">
        <v>5</v>
      </c>
      <c r="BG50" s="661">
        <v>0</v>
      </c>
      <c r="BH50" s="664">
        <v>-5</v>
      </c>
      <c r="BI50" s="690">
        <v>0</v>
      </c>
      <c r="BJ50" s="663" t="s">
        <v>161</v>
      </c>
      <c r="BK50" s="664">
        <v>134.4</v>
      </c>
      <c r="BL50" s="661" t="s">
        <v>161</v>
      </c>
      <c r="BM50" s="690" t="s">
        <v>161</v>
      </c>
      <c r="BN50" s="677" t="s">
        <v>161</v>
      </c>
      <c r="BO50" s="661">
        <v>0.0371922946428571</v>
      </c>
      <c r="BP50" s="661" t="s">
        <v>161</v>
      </c>
      <c r="BQ50" s="661" t="s">
        <v>161</v>
      </c>
      <c r="BR50" s="683" t="s">
        <v>161</v>
      </c>
      <c r="BS50" s="694" t="s">
        <v>161</v>
      </c>
      <c r="BT50" s="695">
        <v>26.8872896819786</v>
      </c>
      <c r="BU50" s="661" t="s">
        <v>161</v>
      </c>
      <c r="BV50" s="699" t="s">
        <v>161</v>
      </c>
      <c r="BW50" s="690" t="s">
        <v>161</v>
      </c>
      <c r="BX50" s="694" t="s">
        <v>161</v>
      </c>
      <c r="BY50" s="695">
        <v>2.22647476183743</v>
      </c>
      <c r="BZ50" s="661" t="s">
        <v>161</v>
      </c>
      <c r="CA50" s="699" t="s">
        <v>161</v>
      </c>
      <c r="CB50" s="690" t="s">
        <v>161</v>
      </c>
    </row>
    <row r="51" s="159" customFormat="1" outlineLevel="2" spans="1:80">
      <c r="A51" s="674" t="s">
        <v>45</v>
      </c>
      <c r="B51" s="663">
        <v>0</v>
      </c>
      <c r="C51" s="664">
        <v>504</v>
      </c>
      <c r="D51" s="665">
        <v>0</v>
      </c>
      <c r="E51" s="666">
        <v>-504</v>
      </c>
      <c r="F51" s="667">
        <v>0</v>
      </c>
      <c r="G51" s="663">
        <v>0</v>
      </c>
      <c r="H51" s="664">
        <v>0</v>
      </c>
      <c r="I51" s="665" t="s">
        <v>161</v>
      </c>
      <c r="J51" s="666">
        <v>0</v>
      </c>
      <c r="K51" s="667">
        <v>0</v>
      </c>
      <c r="L51" s="663">
        <v>0</v>
      </c>
      <c r="M51" s="664">
        <v>415.8</v>
      </c>
      <c r="N51" s="665">
        <v>0</v>
      </c>
      <c r="O51" s="666">
        <v>-415.8</v>
      </c>
      <c r="P51" s="667">
        <v>0</v>
      </c>
      <c r="Q51" s="663">
        <v>0</v>
      </c>
      <c r="R51" s="664">
        <v>88.2</v>
      </c>
      <c r="S51" s="665">
        <v>0</v>
      </c>
      <c r="T51" s="666">
        <v>-88.2</v>
      </c>
      <c r="U51" s="667">
        <v>0</v>
      </c>
      <c r="V51" s="677" t="s">
        <v>161</v>
      </c>
      <c r="W51" s="661">
        <v>0.175</v>
      </c>
      <c r="X51" s="661" t="s">
        <v>161</v>
      </c>
      <c r="Y51" s="682" t="s">
        <v>161</v>
      </c>
      <c r="Z51" s="683" t="s">
        <v>161</v>
      </c>
      <c r="AA51" s="663">
        <v>0</v>
      </c>
      <c r="AB51" s="664">
        <v>18.455222</v>
      </c>
      <c r="AC51" s="665">
        <v>0</v>
      </c>
      <c r="AD51" s="666">
        <v>-18.455222</v>
      </c>
      <c r="AE51" s="667">
        <v>0</v>
      </c>
      <c r="AF51" s="663">
        <v>0</v>
      </c>
      <c r="AG51" s="664">
        <v>27.72</v>
      </c>
      <c r="AH51" s="665">
        <v>0</v>
      </c>
      <c r="AI51" s="666">
        <v>-27.72</v>
      </c>
      <c r="AJ51" s="667">
        <v>0</v>
      </c>
      <c r="AK51" s="663">
        <v>0</v>
      </c>
      <c r="AL51" s="664">
        <v>0</v>
      </c>
      <c r="AM51" s="661" t="s">
        <v>161</v>
      </c>
      <c r="AN51" s="666">
        <v>0</v>
      </c>
      <c r="AO51" s="667">
        <v>0</v>
      </c>
      <c r="AP51" s="663">
        <v>0</v>
      </c>
      <c r="AQ51" s="664">
        <v>0</v>
      </c>
      <c r="AR51" s="661" t="s">
        <v>161</v>
      </c>
      <c r="AS51" s="666">
        <v>0</v>
      </c>
      <c r="AT51" s="667">
        <v>0</v>
      </c>
      <c r="AU51" s="663">
        <v>0</v>
      </c>
      <c r="AV51" s="664">
        <v>42.024778</v>
      </c>
      <c r="AW51" s="665">
        <v>0</v>
      </c>
      <c r="AX51" s="666">
        <v>-42.024778</v>
      </c>
      <c r="AY51" s="667">
        <v>0</v>
      </c>
      <c r="AZ51" s="677" t="s">
        <v>161</v>
      </c>
      <c r="BA51" s="661">
        <v>0.083382496031746</v>
      </c>
      <c r="BB51" s="661" t="s">
        <v>161</v>
      </c>
      <c r="BC51" s="682" t="s">
        <v>161</v>
      </c>
      <c r="BD51" s="683" t="s">
        <v>161</v>
      </c>
      <c r="BE51" s="663">
        <v>0</v>
      </c>
      <c r="BF51" s="664">
        <v>3.75</v>
      </c>
      <c r="BG51" s="661">
        <v>0</v>
      </c>
      <c r="BH51" s="664">
        <v>-3.75</v>
      </c>
      <c r="BI51" s="690">
        <v>0</v>
      </c>
      <c r="BJ51" s="663" t="s">
        <v>161</v>
      </c>
      <c r="BK51" s="664">
        <v>134.4</v>
      </c>
      <c r="BL51" s="661" t="s">
        <v>161</v>
      </c>
      <c r="BM51" s="690" t="s">
        <v>161</v>
      </c>
      <c r="BN51" s="677" t="s">
        <v>161</v>
      </c>
      <c r="BO51" s="661">
        <v>0.036617503968254</v>
      </c>
      <c r="BP51" s="661" t="s">
        <v>161</v>
      </c>
      <c r="BQ51" s="661" t="s">
        <v>161</v>
      </c>
      <c r="BR51" s="683" t="s">
        <v>161</v>
      </c>
      <c r="BS51" s="694" t="s">
        <v>161</v>
      </c>
      <c r="BT51" s="695">
        <v>27.3093436643569</v>
      </c>
      <c r="BU51" s="661" t="s">
        <v>161</v>
      </c>
      <c r="BV51" s="699" t="s">
        <v>161</v>
      </c>
      <c r="BW51" s="690" t="s">
        <v>161</v>
      </c>
      <c r="BX51" s="694" t="s">
        <v>161</v>
      </c>
      <c r="BY51" s="695">
        <v>2.27712123972283</v>
      </c>
      <c r="BZ51" s="661" t="s">
        <v>161</v>
      </c>
      <c r="CA51" s="699" t="s">
        <v>161</v>
      </c>
      <c r="CB51" s="690" t="s">
        <v>161</v>
      </c>
    </row>
    <row r="52" s="159" customFormat="1" outlineLevel="2" spans="1:80">
      <c r="A52" s="674" t="s">
        <v>165</v>
      </c>
      <c r="B52" s="663">
        <v>0</v>
      </c>
      <c r="C52" s="664">
        <v>0</v>
      </c>
      <c r="D52" s="665" t="s">
        <v>161</v>
      </c>
      <c r="E52" s="666">
        <v>0</v>
      </c>
      <c r="F52" s="667">
        <v>0</v>
      </c>
      <c r="G52" s="663">
        <v>0</v>
      </c>
      <c r="H52" s="664">
        <v>0</v>
      </c>
      <c r="I52" s="665" t="s">
        <v>161</v>
      </c>
      <c r="J52" s="666">
        <v>0</v>
      </c>
      <c r="K52" s="667">
        <v>0</v>
      </c>
      <c r="L52" s="663">
        <v>0</v>
      </c>
      <c r="M52" s="664">
        <v>0</v>
      </c>
      <c r="N52" s="665" t="s">
        <v>161</v>
      </c>
      <c r="O52" s="666">
        <v>0</v>
      </c>
      <c r="P52" s="667">
        <v>0</v>
      </c>
      <c r="Q52" s="663">
        <v>0</v>
      </c>
      <c r="R52" s="664">
        <v>0</v>
      </c>
      <c r="S52" s="665" t="s">
        <v>161</v>
      </c>
      <c r="T52" s="666">
        <v>0</v>
      </c>
      <c r="U52" s="667">
        <v>0</v>
      </c>
      <c r="V52" s="677" t="s">
        <v>161</v>
      </c>
      <c r="W52" s="661" t="s">
        <v>161</v>
      </c>
      <c r="X52" s="661" t="s">
        <v>161</v>
      </c>
      <c r="Y52" s="682" t="s">
        <v>161</v>
      </c>
      <c r="Z52" s="683" t="s">
        <v>161</v>
      </c>
      <c r="AA52" s="663">
        <v>0</v>
      </c>
      <c r="AB52" s="664">
        <v>0</v>
      </c>
      <c r="AC52" s="665" t="s">
        <v>161</v>
      </c>
      <c r="AD52" s="666">
        <v>0</v>
      </c>
      <c r="AE52" s="667">
        <v>0</v>
      </c>
      <c r="AF52" s="663">
        <v>0</v>
      </c>
      <c r="AG52" s="664">
        <v>0</v>
      </c>
      <c r="AH52" s="665" t="s">
        <v>161</v>
      </c>
      <c r="AI52" s="666">
        <v>0</v>
      </c>
      <c r="AJ52" s="667">
        <v>0</v>
      </c>
      <c r="AK52" s="663">
        <v>0</v>
      </c>
      <c r="AL52" s="664">
        <v>0</v>
      </c>
      <c r="AM52" s="661" t="s">
        <v>161</v>
      </c>
      <c r="AN52" s="666">
        <v>0</v>
      </c>
      <c r="AO52" s="667">
        <v>0</v>
      </c>
      <c r="AP52" s="663">
        <v>0</v>
      </c>
      <c r="AQ52" s="664">
        <v>0</v>
      </c>
      <c r="AR52" s="661" t="s">
        <v>161</v>
      </c>
      <c r="AS52" s="666">
        <v>0</v>
      </c>
      <c r="AT52" s="667">
        <v>0</v>
      </c>
      <c r="AU52" s="663">
        <v>0</v>
      </c>
      <c r="AV52" s="664">
        <v>0</v>
      </c>
      <c r="AW52" s="665" t="s">
        <v>161</v>
      </c>
      <c r="AX52" s="666">
        <v>0</v>
      </c>
      <c r="AY52" s="667">
        <v>0</v>
      </c>
      <c r="AZ52" s="677" t="s">
        <v>161</v>
      </c>
      <c r="BA52" s="661" t="s">
        <v>161</v>
      </c>
      <c r="BB52" s="661" t="s">
        <v>161</v>
      </c>
      <c r="BC52" s="682" t="s">
        <v>161</v>
      </c>
      <c r="BD52" s="683" t="s">
        <v>161</v>
      </c>
      <c r="BE52" s="663">
        <v>0</v>
      </c>
      <c r="BF52" s="664">
        <v>0</v>
      </c>
      <c r="BG52" s="661" t="s">
        <v>161</v>
      </c>
      <c r="BH52" s="664">
        <v>0</v>
      </c>
      <c r="BI52" s="690">
        <v>0</v>
      </c>
      <c r="BJ52" s="663" t="s">
        <v>161</v>
      </c>
      <c r="BK52" s="664" t="s">
        <v>161</v>
      </c>
      <c r="BL52" s="661" t="s">
        <v>161</v>
      </c>
      <c r="BM52" s="690" t="s">
        <v>161</v>
      </c>
      <c r="BN52" s="677" t="s">
        <v>161</v>
      </c>
      <c r="BO52" s="661" t="s">
        <v>161</v>
      </c>
      <c r="BP52" s="661" t="s">
        <v>161</v>
      </c>
      <c r="BQ52" s="661" t="s">
        <v>161</v>
      </c>
      <c r="BR52" s="683" t="s">
        <v>161</v>
      </c>
      <c r="BS52" s="694" t="s">
        <v>161</v>
      </c>
      <c r="BT52" s="695" t="s">
        <v>161</v>
      </c>
      <c r="BU52" s="661" t="s">
        <v>161</v>
      </c>
      <c r="BV52" s="699" t="s">
        <v>161</v>
      </c>
      <c r="BW52" s="690" t="s">
        <v>161</v>
      </c>
      <c r="BX52" s="694" t="s">
        <v>161</v>
      </c>
      <c r="BY52" s="695" t="s">
        <v>161</v>
      </c>
      <c r="BZ52" s="661" t="s">
        <v>161</v>
      </c>
      <c r="CA52" s="699" t="s">
        <v>161</v>
      </c>
      <c r="CB52" s="690" t="s">
        <v>161</v>
      </c>
    </row>
    <row r="53" s="163" customFormat="1" spans="1:81">
      <c r="A53" s="668" t="s">
        <v>47</v>
      </c>
      <c r="B53" s="669">
        <v>283.325984</v>
      </c>
      <c r="C53" s="670">
        <v>1180.89811321</v>
      </c>
      <c r="D53" s="671">
        <v>0.239924156733423</v>
      </c>
      <c r="E53" s="670">
        <v>-897.57212921</v>
      </c>
      <c r="F53" s="672">
        <v>0</v>
      </c>
      <c r="G53" s="669">
        <v>48.1886859999999</v>
      </c>
      <c r="H53" s="670">
        <v>0</v>
      </c>
      <c r="I53" s="671" t="s">
        <v>161</v>
      </c>
      <c r="J53" s="670">
        <v>48.1886859999999</v>
      </c>
      <c r="K53" s="672">
        <v>0</v>
      </c>
      <c r="L53" s="669">
        <v>113.916749</v>
      </c>
      <c r="M53" s="670">
        <v>970.2</v>
      </c>
      <c r="N53" s="671">
        <v>0.117415737992167</v>
      </c>
      <c r="O53" s="670">
        <v>-856.283251</v>
      </c>
      <c r="P53" s="672">
        <v>0</v>
      </c>
      <c r="Q53" s="669">
        <v>-5.40125699999994</v>
      </c>
      <c r="R53" s="670">
        <v>210.69811321</v>
      </c>
      <c r="S53" s="671">
        <v>-0.025635051580251</v>
      </c>
      <c r="T53" s="670">
        <v>-216.09937021</v>
      </c>
      <c r="U53" s="672">
        <v>0</v>
      </c>
      <c r="V53" s="678">
        <v>-0.0190637544913633</v>
      </c>
      <c r="W53" s="679">
        <v>0.178421923833264</v>
      </c>
      <c r="X53" s="679">
        <v>-0.106846479859608</v>
      </c>
      <c r="Y53" s="671">
        <v>-0.197485678324628</v>
      </c>
      <c r="Z53" s="684" t="s">
        <v>161</v>
      </c>
      <c r="AA53" s="669">
        <v>143.850178</v>
      </c>
      <c r="AB53" s="670">
        <v>43.448444</v>
      </c>
      <c r="AC53" s="671">
        <v>3.31082461779299</v>
      </c>
      <c r="AD53" s="670">
        <v>100.401734</v>
      </c>
      <c r="AE53" s="672">
        <v>0</v>
      </c>
      <c r="AF53" s="669">
        <v>7.448667</v>
      </c>
      <c r="AG53" s="670">
        <v>66.5278785</v>
      </c>
      <c r="AH53" s="671">
        <v>0.111963092284688</v>
      </c>
      <c r="AI53" s="670">
        <v>-59.0792115</v>
      </c>
      <c r="AJ53" s="672">
        <v>0</v>
      </c>
      <c r="AK53" s="669">
        <v>0</v>
      </c>
      <c r="AL53" s="670">
        <v>0</v>
      </c>
      <c r="AM53" s="679" t="s">
        <v>161</v>
      </c>
      <c r="AN53" s="670">
        <v>0</v>
      </c>
      <c r="AO53" s="672">
        <v>0</v>
      </c>
      <c r="AP53" s="669">
        <v>0</v>
      </c>
      <c r="AQ53" s="670">
        <v>0</v>
      </c>
      <c r="AR53" s="679" t="s">
        <v>161</v>
      </c>
      <c r="AS53" s="670">
        <v>0</v>
      </c>
      <c r="AT53" s="672">
        <v>0</v>
      </c>
      <c r="AU53" s="669">
        <v>-30.0782959999999</v>
      </c>
      <c r="AV53" s="670">
        <v>100.72179071</v>
      </c>
      <c r="AW53" s="671">
        <v>-0.298627494487284</v>
      </c>
      <c r="AX53" s="670">
        <v>-130.80008671</v>
      </c>
      <c r="AY53" s="672">
        <v>0</v>
      </c>
      <c r="AZ53" s="678">
        <v>-0.106161445467705</v>
      </c>
      <c r="BA53" s="679">
        <v>0.085292532508339</v>
      </c>
      <c r="BB53" s="679">
        <v>-1.24467456113261</v>
      </c>
      <c r="BC53" s="671">
        <v>-0.191453977976044</v>
      </c>
      <c r="BD53" s="684" t="s">
        <v>161</v>
      </c>
      <c r="BE53" s="669">
        <v>43.75</v>
      </c>
      <c r="BF53" s="670">
        <v>8.75</v>
      </c>
      <c r="BG53" s="679">
        <v>5</v>
      </c>
      <c r="BH53" s="670">
        <v>35</v>
      </c>
      <c r="BI53" s="691">
        <v>0</v>
      </c>
      <c r="BJ53" s="669">
        <v>6.47602249142857</v>
      </c>
      <c r="BK53" s="670">
        <v>134.959784366857</v>
      </c>
      <c r="BL53" s="679">
        <v>0.0479848313466847</v>
      </c>
      <c r="BM53" s="691">
        <v>-128.483761875429</v>
      </c>
      <c r="BN53" s="678">
        <v>0.507719680239423</v>
      </c>
      <c r="BO53" s="679">
        <v>0.0367927118469987</v>
      </c>
      <c r="BP53" s="679">
        <v>13.7994633923903</v>
      </c>
      <c r="BQ53" s="679">
        <v>0.470926968392425</v>
      </c>
      <c r="BR53" s="684" t="s">
        <v>161</v>
      </c>
      <c r="BS53" s="696">
        <v>1.96959077798291</v>
      </c>
      <c r="BT53" s="697">
        <v>27.1792958387647</v>
      </c>
      <c r="BU53" s="679">
        <v>0.0724665859508312</v>
      </c>
      <c r="BV53" s="679">
        <v>-25.2097050607818</v>
      </c>
      <c r="BW53" s="691" t="s">
        <v>161</v>
      </c>
      <c r="BX53" s="696">
        <v>-0.209094603970528</v>
      </c>
      <c r="BY53" s="697">
        <v>2.3181909738816</v>
      </c>
      <c r="BZ53" s="679">
        <v>-0.090197316065129</v>
      </c>
      <c r="CA53" s="679">
        <v>-2.52728557785213</v>
      </c>
      <c r="CB53" s="691" t="s">
        <v>161</v>
      </c>
      <c r="CC53" s="159"/>
    </row>
    <row r="54" s="163" customFormat="1" spans="1:81">
      <c r="A54" s="668" t="s">
        <v>48</v>
      </c>
      <c r="B54" s="669">
        <v>0</v>
      </c>
      <c r="C54" s="673">
        <v>0</v>
      </c>
      <c r="D54" s="671" t="s">
        <v>161</v>
      </c>
      <c r="E54" s="673">
        <v>0</v>
      </c>
      <c r="F54" s="672">
        <v>0</v>
      </c>
      <c r="G54" s="669">
        <v>0</v>
      </c>
      <c r="H54" s="673">
        <v>0</v>
      </c>
      <c r="I54" s="671" t="s">
        <v>161</v>
      </c>
      <c r="J54" s="673">
        <v>0</v>
      </c>
      <c r="K54" s="672">
        <v>0</v>
      </c>
      <c r="L54" s="669">
        <v>0</v>
      </c>
      <c r="M54" s="673">
        <v>0</v>
      </c>
      <c r="N54" s="671" t="s">
        <v>161</v>
      </c>
      <c r="O54" s="673">
        <v>0</v>
      </c>
      <c r="P54" s="672">
        <v>0</v>
      </c>
      <c r="Q54" s="673"/>
      <c r="R54" s="673"/>
      <c r="S54" s="671"/>
      <c r="T54" s="673"/>
      <c r="U54" s="672"/>
      <c r="V54" s="678"/>
      <c r="W54" s="679"/>
      <c r="X54" s="679"/>
      <c r="Y54" s="671"/>
      <c r="Z54" s="684"/>
      <c r="AA54" s="669">
        <v>11.225871</v>
      </c>
      <c r="AB54" s="673">
        <v>21.03472072</v>
      </c>
      <c r="AC54" s="671">
        <v>0.533682911669293</v>
      </c>
      <c r="AD54" s="673">
        <v>-9.80884972</v>
      </c>
      <c r="AE54" s="672">
        <v>9.837896</v>
      </c>
      <c r="AF54" s="669">
        <v>13.946709</v>
      </c>
      <c r="AG54" s="673">
        <v>9.45208033</v>
      </c>
      <c r="AH54" s="671">
        <v>1.47551740072865</v>
      </c>
      <c r="AI54" s="673">
        <v>4.49462866999999</v>
      </c>
      <c r="AJ54" s="672">
        <v>6.11987999999998</v>
      </c>
      <c r="AK54" s="669">
        <v>0</v>
      </c>
      <c r="AL54" s="664">
        <v>0</v>
      </c>
      <c r="AM54" s="661" t="s">
        <v>161</v>
      </c>
      <c r="AN54" s="666">
        <v>0</v>
      </c>
      <c r="AO54" s="667">
        <v>0</v>
      </c>
      <c r="AP54" s="669">
        <v>0</v>
      </c>
      <c r="AQ54" s="664">
        <v>0</v>
      </c>
      <c r="AR54" s="661" t="s">
        <v>161</v>
      </c>
      <c r="AS54" s="666">
        <v>0</v>
      </c>
      <c r="AT54" s="667">
        <v>0</v>
      </c>
      <c r="AU54" s="673">
        <v>-25.17258</v>
      </c>
      <c r="AV54" s="673">
        <v>-30.48680105</v>
      </c>
      <c r="AW54" s="671">
        <v>1.17431218976646</v>
      </c>
      <c r="AX54" s="673">
        <v>5.31422105000001</v>
      </c>
      <c r="AY54" s="672">
        <v>-15.957776</v>
      </c>
      <c r="AZ54" s="678" t="s">
        <v>161</v>
      </c>
      <c r="BA54" s="679" t="s">
        <v>161</v>
      </c>
      <c r="BB54" s="679" t="s">
        <v>161</v>
      </c>
      <c r="BC54" s="671" t="s">
        <v>161</v>
      </c>
      <c r="BD54" s="684" t="s">
        <v>161</v>
      </c>
      <c r="BE54" s="669">
        <v>1</v>
      </c>
      <c r="BF54" s="670">
        <v>1.5</v>
      </c>
      <c r="BG54" s="679">
        <v>0.666666666666667</v>
      </c>
      <c r="BH54" s="670">
        <v>-0.5</v>
      </c>
      <c r="BI54" s="691">
        <v>6.5</v>
      </c>
      <c r="BJ54" s="669">
        <v>0</v>
      </c>
      <c r="BK54" s="670">
        <v>0</v>
      </c>
      <c r="BL54" s="679" t="s">
        <v>161</v>
      </c>
      <c r="BM54" s="691">
        <v>0</v>
      </c>
      <c r="BN54" s="678" t="s">
        <v>161</v>
      </c>
      <c r="BO54" s="679" t="s">
        <v>161</v>
      </c>
      <c r="BP54" s="679" t="s">
        <v>161</v>
      </c>
      <c r="BQ54" s="679" t="s">
        <v>161</v>
      </c>
      <c r="BR54" s="684" t="s">
        <v>161</v>
      </c>
      <c r="BS54" s="696">
        <v>0</v>
      </c>
      <c r="BT54" s="697">
        <v>0</v>
      </c>
      <c r="BU54" s="679" t="s">
        <v>161</v>
      </c>
      <c r="BV54" s="679">
        <v>0</v>
      </c>
      <c r="BW54" s="691">
        <v>0</v>
      </c>
      <c r="BX54" s="696">
        <v>-2.24237210636039</v>
      </c>
      <c r="BY54" s="697">
        <v>-1.44935611248753</v>
      </c>
      <c r="BZ54" s="679">
        <v>0.45284945015217</v>
      </c>
      <c r="CA54" s="679">
        <v>-0.793015993872863</v>
      </c>
      <c r="CB54" s="691">
        <v>-1.62207203654115</v>
      </c>
      <c r="CC54" s="159"/>
    </row>
    <row r="55" s="159" customFormat="1" ht="16.2" spans="1:80">
      <c r="A55" s="213" t="s">
        <v>166</v>
      </c>
      <c r="B55" s="214">
        <v>2080.034518</v>
      </c>
      <c r="C55" s="215">
        <v>2815.94989577</v>
      </c>
      <c r="D55" s="216">
        <v>0.738661764232573</v>
      </c>
      <c r="E55" s="215">
        <v>-735.915377770002</v>
      </c>
      <c r="F55" s="217">
        <v>1826.420421</v>
      </c>
      <c r="G55" s="214">
        <v>145.797965</v>
      </c>
      <c r="H55" s="215">
        <v>66.68976969</v>
      </c>
      <c r="I55" s="216">
        <v>2.18621185344807</v>
      </c>
      <c r="J55" s="215">
        <v>79.1081953099998</v>
      </c>
      <c r="K55" s="217">
        <v>185.043216999999</v>
      </c>
      <c r="L55" s="214">
        <v>1452.169725</v>
      </c>
      <c r="M55" s="215">
        <v>2147.27292356</v>
      </c>
      <c r="N55" s="216">
        <v>0.67628558487685</v>
      </c>
      <c r="O55" s="215">
        <v>-695.103198560001</v>
      </c>
      <c r="P55" s="217">
        <v>1624.85169699999</v>
      </c>
      <c r="Q55" s="214">
        <v>357.789105</v>
      </c>
      <c r="R55" s="215">
        <v>604.93720252</v>
      </c>
      <c r="S55" s="216">
        <v>0.591448341265093</v>
      </c>
      <c r="T55" s="215">
        <v>-247.14809752</v>
      </c>
      <c r="U55" s="217">
        <v>14.5453090000112</v>
      </c>
      <c r="V55" s="237">
        <v>0.172011138230544</v>
      </c>
      <c r="W55" s="238">
        <v>0.214825272079134</v>
      </c>
      <c r="X55" s="238">
        <v>0.800702527061995</v>
      </c>
      <c r="Y55" s="216">
        <v>-0.0428141338485908</v>
      </c>
      <c r="Z55" s="257">
        <v>0.00796383397424311</v>
      </c>
      <c r="AA55" s="214">
        <v>243.913695</v>
      </c>
      <c r="AB55" s="215">
        <v>167.84656645</v>
      </c>
      <c r="AC55" s="216">
        <v>1.4531944272608</v>
      </c>
      <c r="AD55" s="215">
        <v>76.0671285499999</v>
      </c>
      <c r="AE55" s="217">
        <v>106.551118</v>
      </c>
      <c r="AF55" s="214">
        <v>138.515255</v>
      </c>
      <c r="AG55" s="215">
        <v>193.20348715</v>
      </c>
      <c r="AH55" s="216">
        <v>0.716939725277624</v>
      </c>
      <c r="AI55" s="215">
        <v>-54.6882321500001</v>
      </c>
      <c r="AJ55" s="217">
        <v>152.453617000001</v>
      </c>
      <c r="AK55" s="214">
        <v>0.5689</v>
      </c>
      <c r="AL55" s="215">
        <v>0.1</v>
      </c>
      <c r="AM55" s="238">
        <v>5.68899999999999</v>
      </c>
      <c r="AN55" s="215">
        <v>0.4689</v>
      </c>
      <c r="AO55" s="217">
        <v>2.792745</v>
      </c>
      <c r="AP55" s="214">
        <v>0</v>
      </c>
      <c r="AQ55" s="215">
        <v>0</v>
      </c>
      <c r="AR55" s="238" t="s">
        <v>161</v>
      </c>
      <c r="AS55" s="215">
        <v>0</v>
      </c>
      <c r="AT55" s="217">
        <v>0</v>
      </c>
      <c r="AU55" s="214">
        <v>100.206778</v>
      </c>
      <c r="AV55" s="215">
        <v>241.03714892</v>
      </c>
      <c r="AW55" s="216">
        <v>0.415731676419963</v>
      </c>
      <c r="AX55" s="215">
        <v>-140.83037092</v>
      </c>
      <c r="AY55" s="217">
        <v>-239.68648299999</v>
      </c>
      <c r="AZ55" s="237">
        <v>0.048175536094637</v>
      </c>
      <c r="BA55" s="238">
        <v>0.0855971014548504</v>
      </c>
      <c r="BB55" s="238">
        <v>0.562817376708112</v>
      </c>
      <c r="BC55" s="216">
        <v>-0.0374215653602134</v>
      </c>
      <c r="BD55" s="257">
        <v>-0.131232918907442</v>
      </c>
      <c r="BE55" s="214">
        <v>71</v>
      </c>
      <c r="BF55" s="215">
        <v>38.625</v>
      </c>
      <c r="BG55" s="238">
        <v>1.83818770226537</v>
      </c>
      <c r="BH55" s="215">
        <v>32.375</v>
      </c>
      <c r="BI55" s="279">
        <v>192.66666666</v>
      </c>
      <c r="BJ55" s="214">
        <v>29.2962608169014</v>
      </c>
      <c r="BK55" s="215">
        <v>72.9048516704207</v>
      </c>
      <c r="BL55" s="238">
        <v>0.40184240342934</v>
      </c>
      <c r="BM55" s="279">
        <v>-43.6085908535193</v>
      </c>
      <c r="BN55" s="237">
        <v>0.117264253496393</v>
      </c>
      <c r="BO55" s="238">
        <v>0.0596056651086484</v>
      </c>
      <c r="BP55" s="238">
        <v>1.96733403247234</v>
      </c>
      <c r="BQ55" s="238">
        <v>0.0576585883877448</v>
      </c>
      <c r="BR55" s="257">
        <v>0.0583387684318933</v>
      </c>
      <c r="BS55" s="292">
        <v>8.52774797249494</v>
      </c>
      <c r="BT55" s="293">
        <v>16.7769288066363</v>
      </c>
      <c r="BU55" s="238">
        <v>0.508302089779489</v>
      </c>
      <c r="BV55" s="238">
        <v>-8.24918083414136</v>
      </c>
      <c r="BW55" s="279">
        <v>17.14126003821</v>
      </c>
      <c r="BX55" s="292">
        <v>0.410828830254898</v>
      </c>
      <c r="BY55" s="293">
        <v>1.43605647716245</v>
      </c>
      <c r="BZ55" s="238">
        <v>0.286081248744943</v>
      </c>
      <c r="CA55" s="238">
        <v>-1.02522764690755</v>
      </c>
      <c r="CB55" s="279">
        <v>-2.2494975885658</v>
      </c>
    </row>
    <row r="56" s="159" customFormat="1" outlineLevel="2" spans="1:16384">
      <c r="A56" s="674" t="s">
        <v>50</v>
      </c>
      <c r="B56" s="663">
        <v>0</v>
      </c>
      <c r="C56" s="664">
        <v>0</v>
      </c>
      <c r="D56" s="665" t="s">
        <v>161</v>
      </c>
      <c r="E56" s="666">
        <v>0</v>
      </c>
      <c r="F56" s="667">
        <v>0</v>
      </c>
      <c r="G56" s="663">
        <v>0</v>
      </c>
      <c r="H56" s="664">
        <v>0</v>
      </c>
      <c r="I56" s="665" t="s">
        <v>161</v>
      </c>
      <c r="J56" s="666">
        <v>0</v>
      </c>
      <c r="K56" s="667">
        <v>0</v>
      </c>
      <c r="L56" s="663">
        <v>-0.00117099999999937</v>
      </c>
      <c r="M56" s="664">
        <v>0</v>
      </c>
      <c r="N56" s="665" t="s">
        <v>161</v>
      </c>
      <c r="O56" s="666">
        <v>-0.00117099999999937</v>
      </c>
      <c r="P56" s="667">
        <v>0</v>
      </c>
      <c r="Q56" s="663"/>
      <c r="R56" s="664"/>
      <c r="S56" s="665"/>
      <c r="T56" s="666"/>
      <c r="U56" s="667"/>
      <c r="V56" s="677"/>
      <c r="W56" s="661"/>
      <c r="X56" s="661"/>
      <c r="Y56" s="682"/>
      <c r="Z56" s="683"/>
      <c r="AA56" s="663">
        <v>2.716286</v>
      </c>
      <c r="AB56" s="664">
        <v>2.27598434</v>
      </c>
      <c r="AC56" s="665">
        <v>1.19345548748371</v>
      </c>
      <c r="AD56" s="666">
        <v>0.440301659999997</v>
      </c>
      <c r="AE56" s="667">
        <v>0</v>
      </c>
      <c r="AF56" s="663">
        <v>0.231487</v>
      </c>
      <c r="AG56" s="664">
        <v>0.140944</v>
      </c>
      <c r="AH56" s="665">
        <v>1.64240407537745</v>
      </c>
      <c r="AI56" s="666">
        <v>0.0905429999999999</v>
      </c>
      <c r="AJ56" s="667">
        <v>0.37001</v>
      </c>
      <c r="AK56" s="663">
        <v>0</v>
      </c>
      <c r="AL56" s="664">
        <v>0</v>
      </c>
      <c r="AM56" s="661" t="s">
        <v>161</v>
      </c>
      <c r="AN56" s="666">
        <v>0</v>
      </c>
      <c r="AO56" s="667">
        <v>0.0159</v>
      </c>
      <c r="AP56" s="663">
        <v>0</v>
      </c>
      <c r="AQ56" s="664">
        <v>0</v>
      </c>
      <c r="AR56" s="661" t="s">
        <v>161</v>
      </c>
      <c r="AS56" s="666">
        <v>0</v>
      </c>
      <c r="AT56" s="667">
        <v>0</v>
      </c>
      <c r="AU56" s="663">
        <v>-2.946602</v>
      </c>
      <c r="AV56" s="664">
        <v>-2.41692834</v>
      </c>
      <c r="AW56" s="665">
        <v>0.780848421844399</v>
      </c>
      <c r="AX56" s="666">
        <v>-0.529673659999997</v>
      </c>
      <c r="AY56" s="667">
        <v>-0.35411</v>
      </c>
      <c r="AZ56" s="677" t="s">
        <v>161</v>
      </c>
      <c r="BA56" s="661" t="s">
        <v>161</v>
      </c>
      <c r="BB56" s="661" t="s">
        <v>161</v>
      </c>
      <c r="BC56" s="682" t="s">
        <v>161</v>
      </c>
      <c r="BD56" s="683" t="s">
        <v>161</v>
      </c>
      <c r="BE56" s="663">
        <v>0.25</v>
      </c>
      <c r="BF56" s="664">
        <v>0.25</v>
      </c>
      <c r="BG56" s="661">
        <v>1</v>
      </c>
      <c r="BH56" s="664">
        <v>0</v>
      </c>
      <c r="BI56" s="690">
        <v>0.83333333</v>
      </c>
      <c r="BJ56" s="663">
        <v>0</v>
      </c>
      <c r="BK56" s="664">
        <v>0</v>
      </c>
      <c r="BL56" s="661" t="s">
        <v>161</v>
      </c>
      <c r="BM56" s="690">
        <v>0</v>
      </c>
      <c r="BN56" s="677" t="s">
        <v>161</v>
      </c>
      <c r="BO56" s="661" t="s">
        <v>161</v>
      </c>
      <c r="BP56" s="661" t="s">
        <v>161</v>
      </c>
      <c r="BQ56" s="661" t="s">
        <v>161</v>
      </c>
      <c r="BR56" s="683" t="s">
        <v>161</v>
      </c>
      <c r="BS56" s="694">
        <v>0</v>
      </c>
      <c r="BT56" s="695">
        <v>0</v>
      </c>
      <c r="BU56" s="661" t="s">
        <v>161</v>
      </c>
      <c r="BV56" s="699">
        <v>0</v>
      </c>
      <c r="BW56" s="690" t="s">
        <v>161</v>
      </c>
      <c r="BX56" s="694">
        <v>-1.08479077681805</v>
      </c>
      <c r="BY56" s="695">
        <v>-1.06192661237731</v>
      </c>
      <c r="BZ56" s="661">
        <v>0.978469167102272</v>
      </c>
      <c r="CA56" s="699">
        <v>-0.0228641644407459</v>
      </c>
      <c r="CB56" s="690" t="s">
        <v>161</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80">
      <c r="A57" s="674" t="s">
        <v>51</v>
      </c>
      <c r="B57" s="663">
        <v>86.407803</v>
      </c>
      <c r="C57" s="664">
        <v>74.99955</v>
      </c>
      <c r="D57" s="665">
        <v>1.15211095266572</v>
      </c>
      <c r="E57" s="666">
        <v>11.408253</v>
      </c>
      <c r="F57" s="667">
        <v>104.259266</v>
      </c>
      <c r="G57" s="663">
        <v>39.379677</v>
      </c>
      <c r="H57" s="664">
        <v>41.999748</v>
      </c>
      <c r="I57" s="665">
        <v>0.937616982844754</v>
      </c>
      <c r="J57" s="666">
        <v>-2.62007100000002</v>
      </c>
      <c r="K57" s="667">
        <v>53.4343189999999</v>
      </c>
      <c r="L57" s="663">
        <v>0</v>
      </c>
      <c r="M57" s="664">
        <v>0</v>
      </c>
      <c r="N57" s="665" t="s">
        <v>161</v>
      </c>
      <c r="O57" s="666">
        <v>0</v>
      </c>
      <c r="P57" s="667">
        <v>0</v>
      </c>
      <c r="Q57" s="663">
        <v>47.028126</v>
      </c>
      <c r="R57" s="664">
        <v>32.999802</v>
      </c>
      <c r="S57" s="665">
        <v>1.4251032778924</v>
      </c>
      <c r="T57" s="666">
        <v>14.028324</v>
      </c>
      <c r="U57" s="667">
        <v>50.8249470000001</v>
      </c>
      <c r="V57" s="677">
        <v>0.544257860600854</v>
      </c>
      <c r="W57" s="661">
        <v>0.44</v>
      </c>
      <c r="X57" s="661">
        <v>1.23694968318376</v>
      </c>
      <c r="Y57" s="682">
        <v>0.104257860600854</v>
      </c>
      <c r="Z57" s="683">
        <v>0.487486138642105</v>
      </c>
      <c r="AA57" s="663">
        <v>25.357072</v>
      </c>
      <c r="AB57" s="664">
        <v>27.991958</v>
      </c>
      <c r="AC57" s="665">
        <v>0.905869893059999</v>
      </c>
      <c r="AD57" s="666">
        <v>-2.63488600000001</v>
      </c>
      <c r="AE57" s="667">
        <v>28.987771</v>
      </c>
      <c r="AF57" s="663">
        <v>2.465661</v>
      </c>
      <c r="AG57" s="664">
        <v>7.06136334</v>
      </c>
      <c r="AH57" s="665">
        <v>0.349176339083551</v>
      </c>
      <c r="AI57" s="666">
        <v>-4.59570234</v>
      </c>
      <c r="AJ57" s="667">
        <v>3.722412</v>
      </c>
      <c r="AK57" s="663">
        <v>0</v>
      </c>
      <c r="AL57" s="664">
        <v>0</v>
      </c>
      <c r="AM57" s="661" t="s">
        <v>161</v>
      </c>
      <c r="AN57" s="666">
        <v>0</v>
      </c>
      <c r="AO57" s="667">
        <v>0</v>
      </c>
      <c r="AP57" s="663">
        <v>0</v>
      </c>
      <c r="AQ57" s="664">
        <v>0</v>
      </c>
      <c r="AR57" s="661" t="s">
        <v>161</v>
      </c>
      <c r="AS57" s="666">
        <v>0</v>
      </c>
      <c r="AT57" s="667">
        <v>0</v>
      </c>
      <c r="AU57" s="663">
        <v>19.205393</v>
      </c>
      <c r="AV57" s="664">
        <v>-2.05351933999999</v>
      </c>
      <c r="AW57" s="665">
        <v>11.3524285970446</v>
      </c>
      <c r="AX57" s="666">
        <v>21.25891234</v>
      </c>
      <c r="AY57" s="667">
        <v>18.1147640000001</v>
      </c>
      <c r="AZ57" s="677">
        <v>0.222264567934913</v>
      </c>
      <c r="BA57" s="661">
        <v>-0.0273804221491995</v>
      </c>
      <c r="BB57" s="661">
        <v>10.1176457661523</v>
      </c>
      <c r="BC57" s="682">
        <v>0.249644990084112</v>
      </c>
      <c r="BD57" s="683">
        <v>0.173747281128951</v>
      </c>
      <c r="BE57" s="663">
        <v>7.125</v>
      </c>
      <c r="BF57" s="664">
        <v>7.125</v>
      </c>
      <c r="BG57" s="661">
        <v>1</v>
      </c>
      <c r="BH57" s="664">
        <v>0</v>
      </c>
      <c r="BI57" s="690">
        <v>59.8333333333333</v>
      </c>
      <c r="BJ57" s="663">
        <v>12.1274109473684</v>
      </c>
      <c r="BK57" s="664">
        <v>10.5262526315789</v>
      </c>
      <c r="BL57" s="661">
        <v>1.15211095266572</v>
      </c>
      <c r="BM57" s="690">
        <v>1.60115831578947</v>
      </c>
      <c r="BN57" s="677">
        <v>0.293458126692563</v>
      </c>
      <c r="BO57" s="661">
        <v>0.373228346036743</v>
      </c>
      <c r="BP57" s="661">
        <v>0.786269665229749</v>
      </c>
      <c r="BQ57" s="661">
        <v>-0.0797702193441803</v>
      </c>
      <c r="BR57" s="683">
        <v>0.278035440993801</v>
      </c>
      <c r="BS57" s="694">
        <v>3.40764118980299</v>
      </c>
      <c r="BT57" s="695">
        <v>2.6793248975295</v>
      </c>
      <c r="BU57" s="661">
        <v>1.27182828515685</v>
      </c>
      <c r="BV57" s="699">
        <v>0.72831629227349</v>
      </c>
      <c r="BW57" s="690">
        <v>3.59666377935716</v>
      </c>
      <c r="BX57" s="694">
        <v>0.757397896728772</v>
      </c>
      <c r="BY57" s="695">
        <v>-0.0733610467692183</v>
      </c>
      <c r="BZ57" s="661">
        <v>12.3242514942763</v>
      </c>
      <c r="CA57" s="699">
        <v>0.830758943497991</v>
      </c>
      <c r="CB57" s="690">
        <v>0.624910552798285</v>
      </c>
    </row>
    <row r="58" s="159" customFormat="1" outlineLevel="2" spans="1:16384">
      <c r="A58" s="674" t="s">
        <v>52</v>
      </c>
      <c r="B58" s="663">
        <v>27.545083</v>
      </c>
      <c r="C58" s="664">
        <v>22.98</v>
      </c>
      <c r="D58" s="665">
        <v>1.1986546127067</v>
      </c>
      <c r="E58" s="666">
        <v>4.565083</v>
      </c>
      <c r="F58" s="667">
        <v>24.4221079999999</v>
      </c>
      <c r="G58" s="663">
        <v>0</v>
      </c>
      <c r="H58" s="664">
        <v>0</v>
      </c>
      <c r="I58" s="665" t="s">
        <v>161</v>
      </c>
      <c r="J58" s="666">
        <v>0</v>
      </c>
      <c r="K58" s="667">
        <v>0</v>
      </c>
      <c r="L58" s="663">
        <v>0</v>
      </c>
      <c r="M58" s="664">
        <v>0</v>
      </c>
      <c r="N58" s="665" t="s">
        <v>161</v>
      </c>
      <c r="O58" s="666">
        <v>0</v>
      </c>
      <c r="P58" s="667">
        <v>0</v>
      </c>
      <c r="Q58" s="663">
        <v>0.926264000000092</v>
      </c>
      <c r="R58" s="664">
        <v>1.4873</v>
      </c>
      <c r="S58" s="665">
        <v>0.622782222819936</v>
      </c>
      <c r="T58" s="666">
        <v>-0.561035999999909</v>
      </c>
      <c r="U58" s="667">
        <v>1.813532</v>
      </c>
      <c r="V58" s="677">
        <v>0.0336271994533504</v>
      </c>
      <c r="W58" s="661">
        <v>0.064721496953873</v>
      </c>
      <c r="X58" s="661">
        <v>0.519567702170371</v>
      </c>
      <c r="Y58" s="682">
        <v>-0.0310942975005226</v>
      </c>
      <c r="Z58" s="683">
        <v>0.074257799531474</v>
      </c>
      <c r="AA58" s="663">
        <v>26.6188189999999</v>
      </c>
      <c r="AB58" s="687">
        <v>21.4927</v>
      </c>
      <c r="AC58" s="665">
        <v>1.23850512034318</v>
      </c>
      <c r="AD58" s="666">
        <v>5.12611899999991</v>
      </c>
      <c r="AE58" s="688">
        <v>22.6085759999999</v>
      </c>
      <c r="AF58" s="663">
        <v>0.589646</v>
      </c>
      <c r="AG58" s="664">
        <v>0.21106767</v>
      </c>
      <c r="AH58" s="665">
        <v>2.79363485653677</v>
      </c>
      <c r="AI58" s="666">
        <v>0.37857833</v>
      </c>
      <c r="AJ58" s="667">
        <v>2.25187</v>
      </c>
      <c r="AK58" s="663">
        <v>0</v>
      </c>
      <c r="AL58" s="664">
        <v>0</v>
      </c>
      <c r="AM58" s="661" t="s">
        <v>161</v>
      </c>
      <c r="AN58" s="666">
        <v>0</v>
      </c>
      <c r="AO58" s="667">
        <v>0</v>
      </c>
      <c r="AP58" s="663">
        <v>0</v>
      </c>
      <c r="AQ58" s="664">
        <v>0</v>
      </c>
      <c r="AR58" s="661" t="s">
        <v>161</v>
      </c>
      <c r="AS58" s="666">
        <v>0</v>
      </c>
      <c r="AT58" s="667">
        <v>0</v>
      </c>
      <c r="AU58" s="663">
        <v>0.336618000000092</v>
      </c>
      <c r="AV58" s="664">
        <v>1.27623233</v>
      </c>
      <c r="AW58" s="665">
        <v>0.263759185602273</v>
      </c>
      <c r="AX58" s="666">
        <v>-0.939614329999909</v>
      </c>
      <c r="AY58" s="667">
        <v>-0.438338000000001</v>
      </c>
      <c r="AZ58" s="689">
        <v>0.0122206202827594</v>
      </c>
      <c r="BA58" s="661">
        <v>0.0555366549173195</v>
      </c>
      <c r="BB58" s="661">
        <v>0.220046027276093</v>
      </c>
      <c r="BC58" s="682">
        <v>-0.04331603463456</v>
      </c>
      <c r="BD58" s="683">
        <v>-0.0179484096950191</v>
      </c>
      <c r="BE58" s="663">
        <v>7</v>
      </c>
      <c r="BF58" s="664">
        <v>7</v>
      </c>
      <c r="BG58" s="661">
        <v>1</v>
      </c>
      <c r="BH58" s="664">
        <v>0</v>
      </c>
      <c r="BI58" s="690">
        <v>53.6666666633333</v>
      </c>
      <c r="BJ58" s="663">
        <v>3.93501185714286</v>
      </c>
      <c r="BK58" s="664">
        <v>3.28285714285714</v>
      </c>
      <c r="BL58" s="661">
        <v>1.1986546127067</v>
      </c>
      <c r="BM58" s="690">
        <v>0.652154714285714</v>
      </c>
      <c r="BN58" s="677">
        <v>0.96637280054665</v>
      </c>
      <c r="BO58" s="661">
        <v>0.935278503046127</v>
      </c>
      <c r="BP58" s="661">
        <v>1.03324603035272</v>
      </c>
      <c r="BQ58" s="661">
        <v>0.0310942975005225</v>
      </c>
      <c r="BR58" s="683">
        <v>0.925742200468526</v>
      </c>
      <c r="BS58" s="694">
        <v>1.03479733642579</v>
      </c>
      <c r="BT58" s="695">
        <v>1.06920024008152</v>
      </c>
      <c r="BU58" s="661">
        <v>0.967823703768428</v>
      </c>
      <c r="BV58" s="699">
        <v>-0.0344029036557305</v>
      </c>
      <c r="BW58" s="690">
        <v>1.08021433990358</v>
      </c>
      <c r="BX58" s="694">
        <v>0.0126458653180704</v>
      </c>
      <c r="BY58" s="695">
        <v>0.0593798047709223</v>
      </c>
      <c r="BZ58" s="661">
        <v>0.212965761117877</v>
      </c>
      <c r="CA58" s="699">
        <v>-0.0467339394528519</v>
      </c>
      <c r="CB58" s="690">
        <v>-0.0193881295310241</v>
      </c>
      <c r="XEI58" s="172"/>
      <c r="XEJ58" s="172"/>
      <c r="XEK58" s="172"/>
      <c r="XEL58" s="172"/>
      <c r="XEM58" s="172"/>
      <c r="XEN58" s="172"/>
      <c r="XEO58" s="172"/>
      <c r="XEP58" s="172"/>
      <c r="XEQ58" s="172"/>
      <c r="XER58" s="172"/>
      <c r="XES58" s="164"/>
      <c r="XET58" s="164"/>
      <c r="XEU58" s="164"/>
      <c r="XEV58" s="164"/>
      <c r="XEW58" s="164"/>
      <c r="XEX58" s="164"/>
      <c r="XEY58" s="164"/>
      <c r="XEZ58" s="164"/>
      <c r="XFA58" s="164"/>
      <c r="XFB58" s="164"/>
      <c r="XFC58" s="164"/>
      <c r="XFD58" s="164"/>
    </row>
    <row r="59" s="159" customFormat="1" outlineLevel="2" spans="1:16384">
      <c r="A59" s="674" t="s">
        <v>53</v>
      </c>
      <c r="B59" s="663">
        <v>65.6463609999998</v>
      </c>
      <c r="C59" s="664">
        <v>30.40002</v>
      </c>
      <c r="D59" s="665">
        <v>2.15941834906687</v>
      </c>
      <c r="E59" s="666">
        <v>35.2463409999998</v>
      </c>
      <c r="F59" s="667">
        <v>55.2483850000001</v>
      </c>
      <c r="G59" s="663">
        <v>0</v>
      </c>
      <c r="H59" s="664">
        <v>0</v>
      </c>
      <c r="I59" s="665" t="s">
        <v>161</v>
      </c>
      <c r="J59" s="666">
        <v>0</v>
      </c>
      <c r="K59" s="667">
        <v>0</v>
      </c>
      <c r="L59" s="663">
        <v>45.823115</v>
      </c>
      <c r="M59" s="664">
        <v>21.89002475</v>
      </c>
      <c r="N59" s="665">
        <v>2.09333317450909</v>
      </c>
      <c r="O59" s="666">
        <v>23.93309025</v>
      </c>
      <c r="P59" s="667">
        <v>38.0903729999999</v>
      </c>
      <c r="Q59" s="663">
        <v>19.8232459999998</v>
      </c>
      <c r="R59" s="664">
        <v>8.50999525</v>
      </c>
      <c r="S59" s="665">
        <v>2.32940741065629</v>
      </c>
      <c r="T59" s="666">
        <v>11.3132507499998</v>
      </c>
      <c r="U59" s="667">
        <v>17.1580120000002</v>
      </c>
      <c r="V59" s="677">
        <v>0.301970218882351</v>
      </c>
      <c r="W59" s="661">
        <v>0.279933870109296</v>
      </c>
      <c r="X59" s="661">
        <v>1.0787198375261</v>
      </c>
      <c r="Y59" s="682">
        <v>0.0220363487730554</v>
      </c>
      <c r="Z59" s="683">
        <v>0.310561331340276</v>
      </c>
      <c r="AA59" s="663">
        <v>3.485455</v>
      </c>
      <c r="AB59" s="664">
        <v>3.366218</v>
      </c>
      <c r="AC59" s="665">
        <v>1.03542165124184</v>
      </c>
      <c r="AD59" s="666">
        <v>0.119236999999998</v>
      </c>
      <c r="AE59" s="667">
        <v>3.21078399999999</v>
      </c>
      <c r="AF59" s="663">
        <v>0.126801</v>
      </c>
      <c r="AG59" s="664">
        <v>0.150396</v>
      </c>
      <c r="AH59" s="665">
        <v>0.843114178568577</v>
      </c>
      <c r="AI59" s="666">
        <v>-0.0235950000000003</v>
      </c>
      <c r="AJ59" s="667">
        <v>0.120401</v>
      </c>
      <c r="AK59" s="663">
        <v>0</v>
      </c>
      <c r="AL59" s="664">
        <v>0</v>
      </c>
      <c r="AM59" s="661" t="s">
        <v>161</v>
      </c>
      <c r="AN59" s="666">
        <v>0</v>
      </c>
      <c r="AO59" s="667">
        <v>0</v>
      </c>
      <c r="AP59" s="663">
        <v>0</v>
      </c>
      <c r="AQ59" s="664">
        <v>0</v>
      </c>
      <c r="AR59" s="661" t="s">
        <v>161</v>
      </c>
      <c r="AS59" s="666">
        <v>0</v>
      </c>
      <c r="AT59" s="667">
        <v>0</v>
      </c>
      <c r="AU59" s="663">
        <v>16.2109899999998</v>
      </c>
      <c r="AV59" s="664">
        <v>4.99338125</v>
      </c>
      <c r="AW59" s="665">
        <v>3.24649554848226</v>
      </c>
      <c r="AX59" s="666">
        <v>11.2176087499998</v>
      </c>
      <c r="AY59" s="667">
        <v>13.8268270000002</v>
      </c>
      <c r="AZ59" s="677">
        <v>0.246944228942102</v>
      </c>
      <c r="BA59" s="661">
        <v>0.164255854107991</v>
      </c>
      <c r="BB59" s="661">
        <v>1.50341204143474</v>
      </c>
      <c r="BC59" s="682">
        <v>0.0826883748341108</v>
      </c>
      <c r="BD59" s="683">
        <v>0.250266627703238</v>
      </c>
      <c r="BE59" s="663">
        <v>1</v>
      </c>
      <c r="BF59" s="664">
        <v>1</v>
      </c>
      <c r="BG59" s="661">
        <v>1</v>
      </c>
      <c r="BH59" s="664">
        <v>0</v>
      </c>
      <c r="BI59" s="690">
        <v>8</v>
      </c>
      <c r="BJ59" s="663">
        <v>65.6463609999998</v>
      </c>
      <c r="BK59" s="664">
        <v>30.40002</v>
      </c>
      <c r="BL59" s="661">
        <v>2.15941834906687</v>
      </c>
      <c r="BM59" s="690">
        <v>35.2463409999998</v>
      </c>
      <c r="BN59" s="677">
        <v>0.053094412956112</v>
      </c>
      <c r="BO59" s="661">
        <v>0.110730782413959</v>
      </c>
      <c r="BP59" s="661">
        <v>0.479490994271335</v>
      </c>
      <c r="BQ59" s="661">
        <v>-0.0576363694578469</v>
      </c>
      <c r="BR59" s="683">
        <v>0.0581154363154684</v>
      </c>
      <c r="BS59" s="694">
        <v>18.8343734175308</v>
      </c>
      <c r="BT59" s="695">
        <v>9.03091243644945</v>
      </c>
      <c r="BU59" s="661">
        <v>2.08554490479986</v>
      </c>
      <c r="BV59" s="699">
        <v>9.80346098108136</v>
      </c>
      <c r="BW59" s="690">
        <v>17.2071322767275</v>
      </c>
      <c r="BX59" s="694">
        <v>4.65103982119976</v>
      </c>
      <c r="BY59" s="695">
        <v>1.48338023562348</v>
      </c>
      <c r="BZ59" s="661">
        <v>3.13543332282898</v>
      </c>
      <c r="CA59" s="699">
        <v>3.16765958557628</v>
      </c>
      <c r="CB59" s="690">
        <v>4.30637096734014</v>
      </c>
      <c r="XEI59" s="172"/>
      <c r="XEJ59" s="172"/>
      <c r="XEK59" s="172"/>
      <c r="XEL59" s="172"/>
      <c r="XEM59" s="172"/>
      <c r="XEN59" s="172"/>
      <c r="XEO59" s="172"/>
      <c r="XEP59" s="172"/>
      <c r="XEQ59" s="172"/>
      <c r="XER59" s="172"/>
      <c r="XES59" s="164"/>
      <c r="XET59" s="164"/>
      <c r="XEU59" s="164"/>
      <c r="XEV59" s="164"/>
      <c r="XEW59" s="164"/>
      <c r="XEX59" s="164"/>
      <c r="XEY59" s="164"/>
      <c r="XEZ59" s="164"/>
      <c r="XFA59" s="164"/>
      <c r="XFB59" s="164"/>
      <c r="XFC59" s="164"/>
      <c r="XFD59" s="164"/>
    </row>
    <row r="60" s="164" customFormat="1" outlineLevel="2" spans="1:81">
      <c r="A60" s="674" t="s">
        <v>54</v>
      </c>
      <c r="B60" s="663">
        <v>4.00000009900714e-6</v>
      </c>
      <c r="C60" s="664">
        <v>189.75</v>
      </c>
      <c r="D60" s="665">
        <v>2.10803694282326e-8</v>
      </c>
      <c r="E60" s="666">
        <v>-189.749996</v>
      </c>
      <c r="F60" s="667">
        <v>35.261589</v>
      </c>
      <c r="G60" s="663">
        <v>0</v>
      </c>
      <c r="H60" s="664">
        <v>0</v>
      </c>
      <c r="I60" s="665" t="s">
        <v>161</v>
      </c>
      <c r="J60" s="666">
        <v>0</v>
      </c>
      <c r="K60" s="667">
        <v>0</v>
      </c>
      <c r="L60" s="663">
        <v>1.58206781009085e-15</v>
      </c>
      <c r="M60" s="664">
        <v>159.39</v>
      </c>
      <c r="N60" s="665">
        <v>9.92576579516186e-18</v>
      </c>
      <c r="O60" s="666">
        <v>-159.39</v>
      </c>
      <c r="P60" s="667">
        <v>35.7353979999999</v>
      </c>
      <c r="Q60" s="663">
        <v>4.00000009742507e-6</v>
      </c>
      <c r="R60" s="664">
        <v>30.36</v>
      </c>
      <c r="S60" s="665">
        <v>1.3175230884066e-7</v>
      </c>
      <c r="T60" s="666">
        <v>-30.3599959999999</v>
      </c>
      <c r="U60" s="667">
        <v>-0.473808999999903</v>
      </c>
      <c r="V60" s="677">
        <v>0.999999999604483</v>
      </c>
      <c r="W60" s="661">
        <v>0.16</v>
      </c>
      <c r="X60" s="661">
        <v>6.24999999752802</v>
      </c>
      <c r="Y60" s="682">
        <v>0.839999999604483</v>
      </c>
      <c r="Z60" s="683">
        <v>-0.0134369724518059</v>
      </c>
      <c r="AA60" s="663">
        <v>-0.31844</v>
      </c>
      <c r="AB60" s="664">
        <v>14.96764397</v>
      </c>
      <c r="AC60" s="665">
        <v>-0.0212752254555398</v>
      </c>
      <c r="AD60" s="666">
        <v>-15.28608397</v>
      </c>
      <c r="AE60" s="667">
        <v>13.28789</v>
      </c>
      <c r="AF60" s="663">
        <v>2.93848799999999</v>
      </c>
      <c r="AG60" s="664">
        <v>3.75839833</v>
      </c>
      <c r="AH60" s="665">
        <v>0.781845813559626</v>
      </c>
      <c r="AI60" s="666">
        <v>-0.81991033000001</v>
      </c>
      <c r="AJ60" s="667">
        <v>4.413457</v>
      </c>
      <c r="AK60" s="663">
        <v>0</v>
      </c>
      <c r="AL60" s="664">
        <v>0</v>
      </c>
      <c r="AM60" s="661" t="s">
        <v>161</v>
      </c>
      <c r="AN60" s="666">
        <v>0</v>
      </c>
      <c r="AO60" s="667">
        <v>0.023293</v>
      </c>
      <c r="AP60" s="663">
        <v>9.58159999999999</v>
      </c>
      <c r="AQ60" s="664">
        <v>0</v>
      </c>
      <c r="AR60" s="661" t="s">
        <v>161</v>
      </c>
      <c r="AS60" s="666">
        <v>9.58159999999999</v>
      </c>
      <c r="AT60" s="667">
        <v>0</v>
      </c>
      <c r="AU60" s="252">
        <v>-12.2016439999999</v>
      </c>
      <c r="AV60" s="664">
        <v>11.6339577</v>
      </c>
      <c r="AW60" s="665">
        <v>-1.0487956303984</v>
      </c>
      <c r="AX60" s="666">
        <v>-23.8356016999999</v>
      </c>
      <c r="AY60" s="667">
        <v>-18.1518629999999</v>
      </c>
      <c r="AZ60" s="677">
        <v>-3050410.92449686</v>
      </c>
      <c r="BA60" s="661">
        <v>0.0613120300395257</v>
      </c>
      <c r="BB60" s="661">
        <v>-49752241.4855676</v>
      </c>
      <c r="BC60" s="682">
        <v>-3050410.98580889</v>
      </c>
      <c r="BD60" s="683">
        <v>-0.514777226857243</v>
      </c>
      <c r="BE60" s="663">
        <v>11.875</v>
      </c>
      <c r="BF60" s="664">
        <v>2.5</v>
      </c>
      <c r="BG60" s="661">
        <v>4.75</v>
      </c>
      <c r="BH60" s="664">
        <v>9.375</v>
      </c>
      <c r="BI60" s="690">
        <v>8.41666666333333</v>
      </c>
      <c r="BJ60" s="663">
        <v>3.36842113600601e-7</v>
      </c>
      <c r="BK60" s="664">
        <v>75.9</v>
      </c>
      <c r="BL60" s="661">
        <v>4.43797265603507e-9</v>
      </c>
      <c r="BM60" s="690">
        <v>-75.8999996631579</v>
      </c>
      <c r="BN60" s="677">
        <v>-79609.9980295105</v>
      </c>
      <c r="BO60" s="661">
        <v>0.0788808641370224</v>
      </c>
      <c r="BP60" s="661">
        <v>-1009243.48256659</v>
      </c>
      <c r="BQ60" s="661">
        <v>-79610.0769103747</v>
      </c>
      <c r="BR60" s="683">
        <v>0.37683752708932</v>
      </c>
      <c r="BS60" s="694">
        <v>-1.25612363365379e-5</v>
      </c>
      <c r="BT60" s="695">
        <v>12.6773459056295</v>
      </c>
      <c r="BU60" s="661">
        <v>-9.90841176884416e-7</v>
      </c>
      <c r="BV60" s="699">
        <v>-12.6773584668659</v>
      </c>
      <c r="BW60" s="690">
        <v>2.65366352370467</v>
      </c>
      <c r="BX60" s="694">
        <v>38.3169325461621</v>
      </c>
      <c r="BY60" s="695">
        <v>0.777273812987416</v>
      </c>
      <c r="BZ60" s="661">
        <v>49.2965695047576</v>
      </c>
      <c r="CA60" s="699">
        <v>37.5396587331747</v>
      </c>
      <c r="CB60" s="690">
        <v>-1.36604554974491</v>
      </c>
      <c r="CC60" s="159"/>
    </row>
    <row r="61" s="164" customFormat="1" outlineLevel="2" spans="1:81">
      <c r="A61" s="674" t="s">
        <v>55</v>
      </c>
      <c r="B61" s="663">
        <v>-5.195221</v>
      </c>
      <c r="C61" s="664">
        <v>0</v>
      </c>
      <c r="D61" s="665" t="s">
        <v>161</v>
      </c>
      <c r="E61" s="666">
        <v>-5.195221</v>
      </c>
      <c r="F61" s="667">
        <v>0</v>
      </c>
      <c r="G61" s="663">
        <v>0</v>
      </c>
      <c r="H61" s="664">
        <v>0</v>
      </c>
      <c r="I61" s="665" t="s">
        <v>161</v>
      </c>
      <c r="J61" s="666">
        <v>0</v>
      </c>
      <c r="K61" s="667">
        <v>0</v>
      </c>
      <c r="L61" s="663">
        <v>0</v>
      </c>
      <c r="M61" s="664">
        <v>0</v>
      </c>
      <c r="N61" s="665" t="s">
        <v>161</v>
      </c>
      <c r="O61" s="666">
        <v>0</v>
      </c>
      <c r="P61" s="667">
        <v>29.58906</v>
      </c>
      <c r="Q61" s="663">
        <v>-5.195221</v>
      </c>
      <c r="R61" s="664">
        <v>0</v>
      </c>
      <c r="S61" s="665" t="s">
        <v>161</v>
      </c>
      <c r="T61" s="666">
        <v>-5.195221</v>
      </c>
      <c r="U61" s="667">
        <v>-29.58906</v>
      </c>
      <c r="V61" s="677">
        <v>1</v>
      </c>
      <c r="W61" s="661" t="s">
        <v>161</v>
      </c>
      <c r="X61" s="661" t="s">
        <v>161</v>
      </c>
      <c r="Y61" s="682" t="s">
        <v>161</v>
      </c>
      <c r="Z61" s="683" t="s">
        <v>161</v>
      </c>
      <c r="AA61" s="663">
        <v>0</v>
      </c>
      <c r="AB61" s="664">
        <v>0</v>
      </c>
      <c r="AC61" s="665" t="s">
        <v>161</v>
      </c>
      <c r="AD61" s="666">
        <v>0</v>
      </c>
      <c r="AE61" s="667">
        <v>0</v>
      </c>
      <c r="AF61" s="663">
        <v>0</v>
      </c>
      <c r="AG61" s="664">
        <v>0</v>
      </c>
      <c r="AH61" s="665" t="s">
        <v>161</v>
      </c>
      <c r="AI61" s="666">
        <v>0</v>
      </c>
      <c r="AJ61" s="667">
        <v>0</v>
      </c>
      <c r="AK61" s="663">
        <v>0</v>
      </c>
      <c r="AL61" s="664">
        <v>0</v>
      </c>
      <c r="AM61" s="661" t="s">
        <v>161</v>
      </c>
      <c r="AN61" s="666">
        <v>0</v>
      </c>
      <c r="AO61" s="667">
        <v>0</v>
      </c>
      <c r="AP61" s="663">
        <v>0</v>
      </c>
      <c r="AQ61" s="664">
        <v>0</v>
      </c>
      <c r="AR61" s="661" t="s">
        <v>161</v>
      </c>
      <c r="AS61" s="666">
        <v>0</v>
      </c>
      <c r="AT61" s="667">
        <v>0</v>
      </c>
      <c r="AU61" s="663">
        <v>-5.195221</v>
      </c>
      <c r="AV61" s="664">
        <v>0</v>
      </c>
      <c r="AW61" s="665" t="s">
        <v>161</v>
      </c>
      <c r="AX61" s="666">
        <v>-5.195221</v>
      </c>
      <c r="AY61" s="667">
        <v>-29.58906</v>
      </c>
      <c r="AZ61" s="677">
        <v>1</v>
      </c>
      <c r="BA61" s="661" t="s">
        <v>161</v>
      </c>
      <c r="BB61" s="661" t="s">
        <v>161</v>
      </c>
      <c r="BC61" s="682" t="s">
        <v>161</v>
      </c>
      <c r="BD61" s="683" t="s">
        <v>161</v>
      </c>
      <c r="BE61" s="663">
        <v>0</v>
      </c>
      <c r="BF61" s="664">
        <v>0</v>
      </c>
      <c r="BG61" s="661" t="s">
        <v>161</v>
      </c>
      <c r="BH61" s="664">
        <v>0</v>
      </c>
      <c r="BI61" s="690">
        <v>0</v>
      </c>
      <c r="BJ61" s="663" t="s">
        <v>161</v>
      </c>
      <c r="BK61" s="664" t="s">
        <v>161</v>
      </c>
      <c r="BL61" s="661" t="s">
        <v>161</v>
      </c>
      <c r="BM61" s="690" t="s">
        <v>161</v>
      </c>
      <c r="BN61" s="677">
        <v>0</v>
      </c>
      <c r="BO61" s="661" t="s">
        <v>161</v>
      </c>
      <c r="BP61" s="661" t="s">
        <v>161</v>
      </c>
      <c r="BQ61" s="661" t="s">
        <v>161</v>
      </c>
      <c r="BR61" s="683" t="s">
        <v>161</v>
      </c>
      <c r="BS61" s="694" t="s">
        <v>161</v>
      </c>
      <c r="BT61" s="695" t="s">
        <v>161</v>
      </c>
      <c r="BU61" s="661" t="s">
        <v>161</v>
      </c>
      <c r="BV61" s="699" t="s">
        <v>161</v>
      </c>
      <c r="BW61" s="690" t="s">
        <v>161</v>
      </c>
      <c r="BX61" s="694" t="s">
        <v>161</v>
      </c>
      <c r="BY61" s="695" t="s">
        <v>161</v>
      </c>
      <c r="BZ61" s="661" t="s">
        <v>161</v>
      </c>
      <c r="CA61" s="699" t="s">
        <v>161</v>
      </c>
      <c r="CB61" s="690" t="s">
        <v>161</v>
      </c>
      <c r="CC61" s="159"/>
    </row>
    <row r="62" s="164" customFormat="1" outlineLevel="2" spans="1:81">
      <c r="A62" s="674" t="s">
        <v>56</v>
      </c>
      <c r="B62" s="663">
        <v>0</v>
      </c>
      <c r="C62" s="664">
        <v>0</v>
      </c>
      <c r="D62" s="665" t="s">
        <v>161</v>
      </c>
      <c r="E62" s="666">
        <v>0</v>
      </c>
      <c r="F62" s="667">
        <v>0</v>
      </c>
      <c r="G62" s="663">
        <v>0</v>
      </c>
      <c r="H62" s="664">
        <v>0</v>
      </c>
      <c r="I62" s="665" t="s">
        <v>161</v>
      </c>
      <c r="J62" s="666">
        <v>0</v>
      </c>
      <c r="K62" s="667">
        <v>0</v>
      </c>
      <c r="L62" s="663">
        <v>0</v>
      </c>
      <c r="M62" s="664">
        <v>0</v>
      </c>
      <c r="N62" s="665" t="s">
        <v>161</v>
      </c>
      <c r="O62" s="666">
        <v>0</v>
      </c>
      <c r="P62" s="667">
        <v>0</v>
      </c>
      <c r="Q62" s="663">
        <v>0</v>
      </c>
      <c r="R62" s="664">
        <v>0</v>
      </c>
      <c r="S62" s="665" t="s">
        <v>161</v>
      </c>
      <c r="T62" s="666">
        <v>0</v>
      </c>
      <c r="U62" s="667">
        <v>0</v>
      </c>
      <c r="V62" s="677" t="s">
        <v>161</v>
      </c>
      <c r="W62" s="661" t="s">
        <v>161</v>
      </c>
      <c r="X62" s="661" t="s">
        <v>161</v>
      </c>
      <c r="Y62" s="682" t="s">
        <v>161</v>
      </c>
      <c r="Z62" s="683" t="s">
        <v>161</v>
      </c>
      <c r="AA62" s="663">
        <v>0</v>
      </c>
      <c r="AB62" s="664">
        <v>0</v>
      </c>
      <c r="AC62" s="665" t="s">
        <v>161</v>
      </c>
      <c r="AD62" s="666">
        <v>0</v>
      </c>
      <c r="AE62" s="667">
        <v>0</v>
      </c>
      <c r="AF62" s="663">
        <v>0.117525</v>
      </c>
      <c r="AG62" s="664">
        <v>0</v>
      </c>
      <c r="AH62" s="665" t="s">
        <v>161</v>
      </c>
      <c r="AI62" s="666">
        <v>0.117525</v>
      </c>
      <c r="AJ62" s="667">
        <v>0</v>
      </c>
      <c r="AK62" s="663">
        <v>0</v>
      </c>
      <c r="AL62" s="664">
        <v>0</v>
      </c>
      <c r="AM62" s="661" t="s">
        <v>161</v>
      </c>
      <c r="AN62" s="666">
        <v>0</v>
      </c>
      <c r="AO62" s="667">
        <v>0</v>
      </c>
      <c r="AP62" s="663">
        <v>0</v>
      </c>
      <c r="AQ62" s="664">
        <v>0</v>
      </c>
      <c r="AR62" s="661" t="s">
        <v>161</v>
      </c>
      <c r="AS62" s="666">
        <v>0</v>
      </c>
      <c r="AT62" s="667">
        <v>0</v>
      </c>
      <c r="AU62" s="663">
        <v>-0.117525</v>
      </c>
      <c r="AV62" s="664">
        <v>0</v>
      </c>
      <c r="AW62" s="665" t="s">
        <v>161</v>
      </c>
      <c r="AX62" s="666">
        <v>-0.117525</v>
      </c>
      <c r="AY62" s="667">
        <v>0</v>
      </c>
      <c r="AZ62" s="677" t="s">
        <v>161</v>
      </c>
      <c r="BA62" s="661" t="s">
        <v>161</v>
      </c>
      <c r="BB62" s="661" t="s">
        <v>161</v>
      </c>
      <c r="BC62" s="682" t="s">
        <v>161</v>
      </c>
      <c r="BD62" s="683" t="s">
        <v>161</v>
      </c>
      <c r="BE62" s="663">
        <v>0</v>
      </c>
      <c r="BF62" s="664">
        <v>0</v>
      </c>
      <c r="BG62" s="661" t="s">
        <v>161</v>
      </c>
      <c r="BH62" s="664">
        <v>0</v>
      </c>
      <c r="BI62" s="690">
        <v>0</v>
      </c>
      <c r="BJ62" s="663" t="s">
        <v>161</v>
      </c>
      <c r="BK62" s="664" t="s">
        <v>161</v>
      </c>
      <c r="BL62" s="661" t="s">
        <v>161</v>
      </c>
      <c r="BM62" s="690" t="s">
        <v>161</v>
      </c>
      <c r="BN62" s="677" t="s">
        <v>161</v>
      </c>
      <c r="BO62" s="661" t="s">
        <v>161</v>
      </c>
      <c r="BP62" s="661" t="s">
        <v>161</v>
      </c>
      <c r="BQ62" s="661" t="s">
        <v>161</v>
      </c>
      <c r="BR62" s="683" t="s">
        <v>161</v>
      </c>
      <c r="BS62" s="694" t="s">
        <v>161</v>
      </c>
      <c r="BT62" s="695" t="s">
        <v>161</v>
      </c>
      <c r="BU62" s="661" t="s">
        <v>161</v>
      </c>
      <c r="BV62" s="699" t="s">
        <v>161</v>
      </c>
      <c r="BW62" s="690" t="s">
        <v>161</v>
      </c>
      <c r="BX62" s="694" t="s">
        <v>161</v>
      </c>
      <c r="BY62" s="695" t="s">
        <v>161</v>
      </c>
      <c r="BZ62" s="661" t="s">
        <v>161</v>
      </c>
      <c r="CA62" s="699" t="s">
        <v>161</v>
      </c>
      <c r="CB62" s="690" t="s">
        <v>161</v>
      </c>
      <c r="CC62" s="159"/>
    </row>
    <row r="63" s="159" customFormat="1" outlineLevel="2" spans="1:80">
      <c r="A63" s="674" t="s">
        <v>57</v>
      </c>
      <c r="B63" s="663">
        <v>0.0918099999999997</v>
      </c>
      <c r="C63" s="664">
        <v>0</v>
      </c>
      <c r="D63" s="665" t="s">
        <v>161</v>
      </c>
      <c r="E63" s="666">
        <v>0.0918099999999997</v>
      </c>
      <c r="F63" s="667">
        <v>0</v>
      </c>
      <c r="G63" s="663">
        <v>0</v>
      </c>
      <c r="H63" s="664">
        <v>0</v>
      </c>
      <c r="I63" s="665" t="s">
        <v>161</v>
      </c>
      <c r="J63" s="666">
        <v>0</v>
      </c>
      <c r="K63" s="667">
        <v>0</v>
      </c>
      <c r="L63" s="663">
        <v>0.363192</v>
      </c>
      <c r="M63" s="664">
        <v>0</v>
      </c>
      <c r="N63" s="665" t="s">
        <v>161</v>
      </c>
      <c r="O63" s="666">
        <v>0.363192</v>
      </c>
      <c r="P63" s="667">
        <v>0</v>
      </c>
      <c r="Q63" s="663">
        <v>-0.271382</v>
      </c>
      <c r="R63" s="664">
        <v>0</v>
      </c>
      <c r="S63" s="665" t="s">
        <v>161</v>
      </c>
      <c r="T63" s="666">
        <v>-0.271382</v>
      </c>
      <c r="U63" s="667">
        <v>0</v>
      </c>
      <c r="V63" s="677">
        <v>-2.95590894238102</v>
      </c>
      <c r="W63" s="661" t="s">
        <v>161</v>
      </c>
      <c r="X63" s="661" t="s">
        <v>161</v>
      </c>
      <c r="Y63" s="682" t="s">
        <v>161</v>
      </c>
      <c r="Z63" s="683" t="s">
        <v>161</v>
      </c>
      <c r="AA63" s="663">
        <v>0</v>
      </c>
      <c r="AB63" s="664">
        <v>0</v>
      </c>
      <c r="AC63" s="665" t="s">
        <v>161</v>
      </c>
      <c r="AD63" s="666">
        <v>0</v>
      </c>
      <c r="AE63" s="667">
        <v>0</v>
      </c>
      <c r="AF63" s="663">
        <v>0</v>
      </c>
      <c r="AG63" s="664">
        <v>0.186617</v>
      </c>
      <c r="AH63" s="665">
        <v>0</v>
      </c>
      <c r="AI63" s="666">
        <v>-0.186617</v>
      </c>
      <c r="AJ63" s="667">
        <v>0.186617</v>
      </c>
      <c r="AK63" s="663">
        <v>0</v>
      </c>
      <c r="AL63" s="664">
        <v>0</v>
      </c>
      <c r="AM63" s="661" t="s">
        <v>161</v>
      </c>
      <c r="AN63" s="666">
        <v>0</v>
      </c>
      <c r="AO63" s="667">
        <v>0</v>
      </c>
      <c r="AP63" s="663">
        <v>0.49813</v>
      </c>
      <c r="AQ63" s="664">
        <v>0</v>
      </c>
      <c r="AR63" s="661" t="s">
        <v>161</v>
      </c>
      <c r="AS63" s="666">
        <v>0.49813</v>
      </c>
      <c r="AT63" s="667">
        <v>0</v>
      </c>
      <c r="AU63" s="663">
        <v>-0.769512</v>
      </c>
      <c r="AV63" s="664">
        <v>-0.186617</v>
      </c>
      <c r="AW63" s="665">
        <v>-2.1234828552597</v>
      </c>
      <c r="AX63" s="666">
        <v>-0.582895</v>
      </c>
      <c r="AY63" s="667">
        <v>-0.186617</v>
      </c>
      <c r="AZ63" s="677">
        <v>-8.38157063500711</v>
      </c>
      <c r="BA63" s="661" t="s">
        <v>161</v>
      </c>
      <c r="BB63" s="661" t="s">
        <v>161</v>
      </c>
      <c r="BC63" s="682" t="s">
        <v>161</v>
      </c>
      <c r="BD63" s="683" t="s">
        <v>161</v>
      </c>
      <c r="BE63" s="663">
        <v>0</v>
      </c>
      <c r="BF63" s="664">
        <v>0</v>
      </c>
      <c r="BG63" s="661" t="s">
        <v>161</v>
      </c>
      <c r="BH63" s="664">
        <v>0</v>
      </c>
      <c r="BI63" s="690">
        <v>1.5</v>
      </c>
      <c r="BJ63" s="663" t="s">
        <v>161</v>
      </c>
      <c r="BK63" s="664" t="s">
        <v>161</v>
      </c>
      <c r="BL63" s="661" t="s">
        <v>161</v>
      </c>
      <c r="BM63" s="690" t="s">
        <v>161</v>
      </c>
      <c r="BN63" s="677">
        <v>0</v>
      </c>
      <c r="BO63" s="661" t="s">
        <v>161</v>
      </c>
      <c r="BP63" s="661" t="s">
        <v>161</v>
      </c>
      <c r="BQ63" s="661" t="s">
        <v>161</v>
      </c>
      <c r="BR63" s="683" t="s">
        <v>161</v>
      </c>
      <c r="BS63" s="694" t="s">
        <v>161</v>
      </c>
      <c r="BT63" s="695" t="s">
        <v>161</v>
      </c>
      <c r="BU63" s="661" t="s">
        <v>161</v>
      </c>
      <c r="BV63" s="699" t="s">
        <v>161</v>
      </c>
      <c r="BW63" s="690" t="s">
        <v>161</v>
      </c>
      <c r="BX63" s="694" t="s">
        <v>161</v>
      </c>
      <c r="BY63" s="695" t="s">
        <v>161</v>
      </c>
      <c r="BZ63" s="661" t="s">
        <v>161</v>
      </c>
      <c r="CA63" s="699" t="s">
        <v>161</v>
      </c>
      <c r="CB63" s="690" t="s">
        <v>161</v>
      </c>
    </row>
    <row r="64" s="163" customFormat="1" spans="1:81">
      <c r="A64" s="668" t="s">
        <v>58</v>
      </c>
      <c r="B64" s="669">
        <v>174.49584</v>
      </c>
      <c r="C64" s="670">
        <v>318.12957</v>
      </c>
      <c r="D64" s="671">
        <v>0.548505566458346</v>
      </c>
      <c r="E64" s="670">
        <v>-143.63373</v>
      </c>
      <c r="F64" s="672">
        <v>219.191348</v>
      </c>
      <c r="G64" s="669">
        <v>39.379677</v>
      </c>
      <c r="H64" s="670">
        <v>41.999748</v>
      </c>
      <c r="I64" s="671">
        <v>0.937616982844754</v>
      </c>
      <c r="J64" s="670">
        <v>-2.62007100000002</v>
      </c>
      <c r="K64" s="672">
        <v>53.4343189999999</v>
      </c>
      <c r="L64" s="669">
        <v>46.185136</v>
      </c>
      <c r="M64" s="670">
        <v>181.28002475</v>
      </c>
      <c r="N64" s="671">
        <v>0.254772339443869</v>
      </c>
      <c r="O64" s="670">
        <v>-135.09488875</v>
      </c>
      <c r="P64" s="672">
        <v>103.414831</v>
      </c>
      <c r="Q64" s="669">
        <v>62.311037</v>
      </c>
      <c r="R64" s="670">
        <v>73.35709725</v>
      </c>
      <c r="S64" s="671">
        <v>0.849420701416862</v>
      </c>
      <c r="T64" s="670">
        <v>-11.04606025</v>
      </c>
      <c r="U64" s="672">
        <v>39.7336220000004</v>
      </c>
      <c r="V64" s="678">
        <v>0.357091819495525</v>
      </c>
      <c r="W64" s="679">
        <v>0.230588741719294</v>
      </c>
      <c r="X64" s="679">
        <v>1.54860908140185</v>
      </c>
      <c r="Y64" s="671">
        <v>0.126503077776231</v>
      </c>
      <c r="Z64" s="684">
        <v>0.181273678740278</v>
      </c>
      <c r="AA64" s="669">
        <v>57.8591919999999</v>
      </c>
      <c r="AB64" s="670">
        <v>70.09450431</v>
      </c>
      <c r="AC64" s="671">
        <v>0.825445483487718</v>
      </c>
      <c r="AD64" s="670">
        <v>-12.2353123100001</v>
      </c>
      <c r="AE64" s="672">
        <v>68.0950209999999</v>
      </c>
      <c r="AF64" s="669">
        <v>6.46960799999999</v>
      </c>
      <c r="AG64" s="670">
        <v>11.50878634</v>
      </c>
      <c r="AH64" s="671">
        <v>0.562145113209217</v>
      </c>
      <c r="AI64" s="670">
        <v>-5.03917834000001</v>
      </c>
      <c r="AJ64" s="672">
        <v>11.064767</v>
      </c>
      <c r="AK64" s="669">
        <v>0</v>
      </c>
      <c r="AL64" s="670">
        <v>0</v>
      </c>
      <c r="AM64" s="679" t="s">
        <v>161</v>
      </c>
      <c r="AN64" s="670">
        <v>0</v>
      </c>
      <c r="AO64" s="672">
        <v>0.039193</v>
      </c>
      <c r="AP64" s="669">
        <v>10.07973</v>
      </c>
      <c r="AQ64" s="670">
        <v>0</v>
      </c>
      <c r="AR64" s="679" t="s">
        <v>161</v>
      </c>
      <c r="AS64" s="670">
        <v>10.07973</v>
      </c>
      <c r="AT64" s="672">
        <v>0</v>
      </c>
      <c r="AU64" s="669">
        <v>14.5224970000001</v>
      </c>
      <c r="AV64" s="670">
        <v>13.2465066</v>
      </c>
      <c r="AW64" s="671">
        <v>1.09632655903407</v>
      </c>
      <c r="AX64" s="670">
        <v>1.27599040000005</v>
      </c>
      <c r="AY64" s="672">
        <v>-16.7783969999996</v>
      </c>
      <c r="AZ64" s="678">
        <v>0.0832254625669017</v>
      </c>
      <c r="BA64" s="679">
        <v>0.0416387153196731</v>
      </c>
      <c r="BB64" s="679">
        <v>1.99875192901497</v>
      </c>
      <c r="BC64" s="671">
        <v>0.0415867472472286</v>
      </c>
      <c r="BD64" s="684">
        <v>-0.0765468032980917</v>
      </c>
      <c r="BE64" s="669">
        <v>27.25</v>
      </c>
      <c r="BF64" s="670">
        <v>17.875</v>
      </c>
      <c r="BG64" s="679">
        <v>1.52447552447552</v>
      </c>
      <c r="BH64" s="670">
        <v>9.375</v>
      </c>
      <c r="BI64" s="691">
        <v>132.24999999</v>
      </c>
      <c r="BJ64" s="669">
        <v>6.40351706422018</v>
      </c>
      <c r="BK64" s="670">
        <v>17.7974584615385</v>
      </c>
      <c r="BL64" s="679">
        <v>0.359799522952034</v>
      </c>
      <c r="BM64" s="691">
        <v>-11.3939413973183</v>
      </c>
      <c r="BN64" s="678">
        <v>0.331579205555845</v>
      </c>
      <c r="BO64" s="679">
        <v>0.220333194144763</v>
      </c>
      <c r="BP64" s="679">
        <v>1.50489900917059</v>
      </c>
      <c r="BQ64" s="679">
        <v>0.111246011411082</v>
      </c>
      <c r="BR64" s="684">
        <v>0.310664730252035</v>
      </c>
      <c r="BS64" s="696">
        <v>3.0158706675337</v>
      </c>
      <c r="BT64" s="697">
        <v>4.53858077935811</v>
      </c>
      <c r="BU64" s="679">
        <v>0.664496417305198</v>
      </c>
      <c r="BV64" s="679">
        <v>-1.52271011182441</v>
      </c>
      <c r="BW64" s="691">
        <v>3.21890418390502</v>
      </c>
      <c r="BX64" s="696">
        <v>0.250997231347442</v>
      </c>
      <c r="BY64" s="697">
        <v>0.188980673027032</v>
      </c>
      <c r="BZ64" s="679">
        <v>1.3281634959123</v>
      </c>
      <c r="CA64" s="679">
        <v>0.0620165583204101</v>
      </c>
      <c r="CB64" s="691">
        <v>-0.246396825400782</v>
      </c>
      <c r="CC64" s="159"/>
    </row>
    <row r="65" s="164" customFormat="1" outlineLevel="2" spans="1:81">
      <c r="A65" s="674" t="s">
        <v>59</v>
      </c>
      <c r="B65" s="663">
        <v>70.511532</v>
      </c>
      <c r="C65" s="664">
        <v>119.1256</v>
      </c>
      <c r="D65" s="665">
        <v>0.591909144633899</v>
      </c>
      <c r="E65" s="666">
        <v>-48.614068</v>
      </c>
      <c r="F65" s="667">
        <v>0</v>
      </c>
      <c r="G65" s="663">
        <v>36.106514</v>
      </c>
      <c r="H65" s="664">
        <v>83.38792</v>
      </c>
      <c r="I65" s="665">
        <v>0.432994539257005</v>
      </c>
      <c r="J65" s="666">
        <v>-47.281406</v>
      </c>
      <c r="K65" s="667">
        <v>0</v>
      </c>
      <c r="L65" s="663">
        <v>0</v>
      </c>
      <c r="M65" s="664">
        <v>0</v>
      </c>
      <c r="N65" s="665" t="s">
        <v>161</v>
      </c>
      <c r="O65" s="666">
        <v>0</v>
      </c>
      <c r="P65" s="667">
        <v>0</v>
      </c>
      <c r="Q65" s="663">
        <v>34.405018</v>
      </c>
      <c r="R65" s="664">
        <v>35.73768</v>
      </c>
      <c r="S65" s="665">
        <v>0.962709890513318</v>
      </c>
      <c r="T65" s="666">
        <v>-1.33266200000001</v>
      </c>
      <c r="U65" s="667">
        <v>0</v>
      </c>
      <c r="V65" s="677">
        <v>0.487934626069393</v>
      </c>
      <c r="W65" s="661">
        <v>0.3</v>
      </c>
      <c r="X65" s="661">
        <v>1.62644875356464</v>
      </c>
      <c r="Y65" s="682">
        <v>0.187934626069392</v>
      </c>
      <c r="Z65" s="683" t="s">
        <v>161</v>
      </c>
      <c r="AA65" s="663">
        <v>17.820025</v>
      </c>
      <c r="AB65" s="664">
        <v>13.78527273</v>
      </c>
      <c r="AC65" s="665">
        <v>1.29268570517429</v>
      </c>
      <c r="AD65" s="666">
        <v>4.03475227000002</v>
      </c>
      <c r="AE65" s="667">
        <v>0</v>
      </c>
      <c r="AF65" s="663">
        <v>2.745086</v>
      </c>
      <c r="AG65" s="664">
        <v>12.77272727</v>
      </c>
      <c r="AH65" s="665">
        <v>0.214917765170445</v>
      </c>
      <c r="AI65" s="666">
        <v>-10.02764127</v>
      </c>
      <c r="AJ65" s="667">
        <v>0</v>
      </c>
      <c r="AK65" s="663">
        <v>0.079183</v>
      </c>
      <c r="AL65" s="664">
        <v>0</v>
      </c>
      <c r="AM65" s="661" t="s">
        <v>161</v>
      </c>
      <c r="AN65" s="666">
        <v>0.079183</v>
      </c>
      <c r="AO65" s="667">
        <v>0</v>
      </c>
      <c r="AP65" s="663">
        <v>0</v>
      </c>
      <c r="AQ65" s="664">
        <v>0</v>
      </c>
      <c r="AR65" s="661" t="s">
        <v>161</v>
      </c>
      <c r="AS65" s="666">
        <v>0</v>
      </c>
      <c r="AT65" s="667">
        <v>0</v>
      </c>
      <c r="AU65" s="663">
        <v>13.91909</v>
      </c>
      <c r="AV65" s="664">
        <v>9.17968000000001</v>
      </c>
      <c r="AW65" s="665">
        <v>1.51629359629094</v>
      </c>
      <c r="AX65" s="666">
        <v>4.73940999999998</v>
      </c>
      <c r="AY65" s="667">
        <v>0</v>
      </c>
      <c r="AZ65" s="677">
        <v>0.197401610845726</v>
      </c>
      <c r="BA65" s="661">
        <v>0.0770588353804724</v>
      </c>
      <c r="BB65" s="661">
        <v>2.56169989944787</v>
      </c>
      <c r="BC65" s="682">
        <v>0.120342775465254</v>
      </c>
      <c r="BD65" s="683" t="s">
        <v>161</v>
      </c>
      <c r="BE65" s="663">
        <v>4.625</v>
      </c>
      <c r="BF65" s="664">
        <v>3.25</v>
      </c>
      <c r="BG65" s="661">
        <v>1.42307692307692</v>
      </c>
      <c r="BH65" s="664">
        <v>1.375</v>
      </c>
      <c r="BI65" s="690">
        <v>0</v>
      </c>
      <c r="BJ65" s="663">
        <v>15.2457366486486</v>
      </c>
      <c r="BK65" s="664">
        <v>36.6540307692308</v>
      </c>
      <c r="BL65" s="661">
        <v>0.415936155688686</v>
      </c>
      <c r="BM65" s="690">
        <v>-21.4082941205821</v>
      </c>
      <c r="BN65" s="677">
        <v>0.252724972703756</v>
      </c>
      <c r="BO65" s="661">
        <v>0.115720489382635</v>
      </c>
      <c r="BP65" s="661">
        <v>2.18392588946034</v>
      </c>
      <c r="BQ65" s="661">
        <v>0.137004483321121</v>
      </c>
      <c r="BR65" s="683" t="s">
        <v>161</v>
      </c>
      <c r="BS65" s="694">
        <v>3.95687054311091</v>
      </c>
      <c r="BT65" s="695">
        <v>8.64151202034289</v>
      </c>
      <c r="BU65" s="661">
        <v>0.457890995672526</v>
      </c>
      <c r="BV65" s="699">
        <v>-4.68464147723198</v>
      </c>
      <c r="BW65" s="690" t="s">
        <v>161</v>
      </c>
      <c r="BX65" s="694">
        <v>0.781092619118097</v>
      </c>
      <c r="BY65" s="695">
        <v>0.665904852213976</v>
      </c>
      <c r="BZ65" s="661">
        <v>1.1729793175724</v>
      </c>
      <c r="CA65" s="699">
        <v>0.115187766904121</v>
      </c>
      <c r="CB65" s="690" t="s">
        <v>161</v>
      </c>
      <c r="CC65" s="159"/>
    </row>
    <row r="66" s="164" customFormat="1" outlineLevel="2" spans="1:81">
      <c r="A66" s="674" t="s">
        <v>60</v>
      </c>
      <c r="B66" s="663">
        <v>48.587916</v>
      </c>
      <c r="C66" s="664">
        <v>20.95236</v>
      </c>
      <c r="D66" s="665">
        <v>2.31897103715286</v>
      </c>
      <c r="E66" s="666">
        <v>27.635556</v>
      </c>
      <c r="F66" s="667">
        <v>0</v>
      </c>
      <c r="G66" s="663">
        <v>0</v>
      </c>
      <c r="H66" s="664">
        <v>0</v>
      </c>
      <c r="I66" s="665" t="s">
        <v>161</v>
      </c>
      <c r="J66" s="666">
        <v>0</v>
      </c>
      <c r="K66" s="667">
        <v>0</v>
      </c>
      <c r="L66" s="663">
        <v>39.1780249999999</v>
      </c>
      <c r="M66" s="664">
        <v>14.666652</v>
      </c>
      <c r="N66" s="665">
        <v>2.67123164850437</v>
      </c>
      <c r="O66" s="666">
        <v>24.5113729999999</v>
      </c>
      <c r="P66" s="667">
        <v>0</v>
      </c>
      <c r="Q66" s="663">
        <v>9.40989100000009</v>
      </c>
      <c r="R66" s="664">
        <v>6.285708</v>
      </c>
      <c r="S66" s="665">
        <v>1.49702961066599</v>
      </c>
      <c r="T66" s="666">
        <v>3.12418300000009</v>
      </c>
      <c r="U66" s="667">
        <v>0</v>
      </c>
      <c r="V66" s="677">
        <v>0.193667310201164</v>
      </c>
      <c r="W66" s="661">
        <v>0.3</v>
      </c>
      <c r="X66" s="661">
        <v>0.645557700670545</v>
      </c>
      <c r="Y66" s="682">
        <v>-0.106332689798836</v>
      </c>
      <c r="Z66" s="683" t="s">
        <v>161</v>
      </c>
      <c r="AA66" s="663">
        <v>1.931777</v>
      </c>
      <c r="AB66" s="664">
        <v>1.932</v>
      </c>
      <c r="AC66" s="665">
        <v>0.999884575569359</v>
      </c>
      <c r="AD66" s="666">
        <v>-0.000222999999999196</v>
      </c>
      <c r="AE66" s="667">
        <v>0</v>
      </c>
      <c r="AF66" s="663">
        <v>0.129974</v>
      </c>
      <c r="AG66" s="664">
        <v>0</v>
      </c>
      <c r="AH66" s="665" t="s">
        <v>161</v>
      </c>
      <c r="AI66" s="666">
        <v>0.129974</v>
      </c>
      <c r="AJ66" s="667">
        <v>0</v>
      </c>
      <c r="AK66" s="663">
        <v>0</v>
      </c>
      <c r="AL66" s="664">
        <v>0</v>
      </c>
      <c r="AM66" s="661" t="s">
        <v>161</v>
      </c>
      <c r="AN66" s="666">
        <v>0</v>
      </c>
      <c r="AO66" s="667">
        <v>0</v>
      </c>
      <c r="AP66" s="663">
        <v>0</v>
      </c>
      <c r="AQ66" s="664">
        <v>0</v>
      </c>
      <c r="AR66" s="661" t="s">
        <v>161</v>
      </c>
      <c r="AS66" s="666">
        <v>0</v>
      </c>
      <c r="AT66" s="667">
        <v>0</v>
      </c>
      <c r="AU66" s="663">
        <v>7.34814000000008</v>
      </c>
      <c r="AV66" s="664">
        <v>4.353708</v>
      </c>
      <c r="AW66" s="665">
        <v>1.6877888916758</v>
      </c>
      <c r="AX66" s="666">
        <v>2.99443200000008</v>
      </c>
      <c r="AY66" s="667">
        <v>0</v>
      </c>
      <c r="AZ66" s="677">
        <v>0.151233899391776</v>
      </c>
      <c r="BA66" s="661">
        <v>0.207790816881726</v>
      </c>
      <c r="BB66" s="661">
        <v>0.727818012659617</v>
      </c>
      <c r="BC66" s="682">
        <v>-0.0565569174899497</v>
      </c>
      <c r="BD66" s="683" t="s">
        <v>161</v>
      </c>
      <c r="BE66" s="663">
        <v>0.75</v>
      </c>
      <c r="BF66" s="664">
        <v>0.5</v>
      </c>
      <c r="BG66" s="661">
        <v>1.5</v>
      </c>
      <c r="BH66" s="664">
        <v>0.25</v>
      </c>
      <c r="BI66" s="690">
        <v>0</v>
      </c>
      <c r="BJ66" s="663">
        <v>64.783888</v>
      </c>
      <c r="BK66" s="664">
        <v>41.90472</v>
      </c>
      <c r="BL66" s="661">
        <v>1.54598069143524</v>
      </c>
      <c r="BM66" s="690">
        <v>22.879168</v>
      </c>
      <c r="BN66" s="677">
        <v>0.0397583835454066</v>
      </c>
      <c r="BO66" s="661">
        <v>0.092209183118274</v>
      </c>
      <c r="BP66" s="661">
        <v>0.43117596535271</v>
      </c>
      <c r="BQ66" s="661">
        <v>-0.0524507995728674</v>
      </c>
      <c r="BR66" s="683" t="s">
        <v>161</v>
      </c>
      <c r="BS66" s="694">
        <v>25.1519279916885</v>
      </c>
      <c r="BT66" s="695">
        <v>10.8449068322981</v>
      </c>
      <c r="BU66" s="661">
        <v>2.31923873396325</v>
      </c>
      <c r="BV66" s="699">
        <v>14.3070211593904</v>
      </c>
      <c r="BW66" s="690" t="s">
        <v>161</v>
      </c>
      <c r="BX66" s="694">
        <v>3.80382414740422</v>
      </c>
      <c r="BY66" s="695">
        <v>2.25347204968944</v>
      </c>
      <c r="BZ66" s="661">
        <v>1.68798372623634</v>
      </c>
      <c r="CA66" s="699">
        <v>1.55035209771478</v>
      </c>
      <c r="CB66" s="690" t="s">
        <v>161</v>
      </c>
      <c r="CC66" s="159"/>
    </row>
    <row r="67" s="164" customFormat="1" outlineLevel="2" spans="1:81">
      <c r="A67" s="674" t="s">
        <v>61</v>
      </c>
      <c r="B67" s="663">
        <v>54.415496</v>
      </c>
      <c r="C67" s="664">
        <v>0</v>
      </c>
      <c r="D67" s="665" t="s">
        <v>161</v>
      </c>
      <c r="E67" s="666">
        <v>54.415496</v>
      </c>
      <c r="F67" s="667">
        <v>0</v>
      </c>
      <c r="G67" s="663">
        <v>0</v>
      </c>
      <c r="H67" s="664">
        <v>0</v>
      </c>
      <c r="I67" s="665" t="s">
        <v>161</v>
      </c>
      <c r="J67" s="666">
        <v>0</v>
      </c>
      <c r="K67" s="667">
        <v>0</v>
      </c>
      <c r="L67" s="663">
        <v>44.732642</v>
      </c>
      <c r="M67" s="664">
        <v>0</v>
      </c>
      <c r="N67" s="665" t="s">
        <v>161</v>
      </c>
      <c r="O67" s="666">
        <v>44.732642</v>
      </c>
      <c r="P67" s="667">
        <v>0</v>
      </c>
      <c r="Q67" s="663">
        <v>9.68285399999996</v>
      </c>
      <c r="R67" s="664">
        <v>0</v>
      </c>
      <c r="S67" s="665" t="s">
        <v>161</v>
      </c>
      <c r="T67" s="666">
        <v>9.68285399999996</v>
      </c>
      <c r="U67" s="667">
        <v>0</v>
      </c>
      <c r="V67" s="677">
        <v>0.177942952132605</v>
      </c>
      <c r="W67" s="661" t="s">
        <v>161</v>
      </c>
      <c r="X67" s="661" t="s">
        <v>161</v>
      </c>
      <c r="Y67" s="682" t="s">
        <v>161</v>
      </c>
      <c r="Z67" s="683" t="s">
        <v>161</v>
      </c>
      <c r="AA67" s="663">
        <v>5.871263</v>
      </c>
      <c r="AB67" s="702">
        <v>0</v>
      </c>
      <c r="AC67" s="665" t="s">
        <v>161</v>
      </c>
      <c r="AD67" s="666">
        <v>5.871263</v>
      </c>
      <c r="AE67" s="667">
        <v>0</v>
      </c>
      <c r="AF67" s="663">
        <v>8.74116899999999</v>
      </c>
      <c r="AG67" s="702">
        <v>0</v>
      </c>
      <c r="AH67" s="665" t="s">
        <v>161</v>
      </c>
      <c r="AI67" s="666">
        <v>8.74116899999999</v>
      </c>
      <c r="AJ67" s="667">
        <v>0</v>
      </c>
      <c r="AK67" s="663">
        <v>0</v>
      </c>
      <c r="AL67" s="664">
        <v>0</v>
      </c>
      <c r="AM67" s="661" t="s">
        <v>161</v>
      </c>
      <c r="AN67" s="666">
        <v>0</v>
      </c>
      <c r="AO67" s="667">
        <v>0</v>
      </c>
      <c r="AP67" s="663">
        <v>0</v>
      </c>
      <c r="AQ67" s="664">
        <v>0</v>
      </c>
      <c r="AR67" s="661" t="s">
        <v>161</v>
      </c>
      <c r="AS67" s="666">
        <v>0</v>
      </c>
      <c r="AT67" s="667">
        <v>0</v>
      </c>
      <c r="AU67" s="252">
        <v>-4.92957800000003</v>
      </c>
      <c r="AV67" s="702">
        <v>0</v>
      </c>
      <c r="AW67" s="665" t="s">
        <v>161</v>
      </c>
      <c r="AX67" s="666">
        <v>-4.92957800000003</v>
      </c>
      <c r="AY67" s="667">
        <v>0</v>
      </c>
      <c r="AZ67" s="677">
        <v>-0.0905914374096679</v>
      </c>
      <c r="BA67" s="661" t="s">
        <v>161</v>
      </c>
      <c r="BB67" s="661" t="s">
        <v>161</v>
      </c>
      <c r="BC67" s="682" t="s">
        <v>161</v>
      </c>
      <c r="BD67" s="683" t="s">
        <v>161</v>
      </c>
      <c r="BE67" s="663">
        <v>4.375</v>
      </c>
      <c r="BF67" s="664">
        <v>0</v>
      </c>
      <c r="BG67" s="661" t="s">
        <v>161</v>
      </c>
      <c r="BH67" s="664">
        <v>4.375</v>
      </c>
      <c r="BI67" s="690">
        <v>0</v>
      </c>
      <c r="BJ67" s="663">
        <v>12.4378276571428</v>
      </c>
      <c r="BK67" s="664" t="s">
        <v>161</v>
      </c>
      <c r="BL67" s="661" t="s">
        <v>161</v>
      </c>
      <c r="BM67" s="690" t="s">
        <v>161</v>
      </c>
      <c r="BN67" s="677">
        <v>0.107896893928891</v>
      </c>
      <c r="BO67" s="661" t="s">
        <v>161</v>
      </c>
      <c r="BP67" s="661" t="s">
        <v>161</v>
      </c>
      <c r="BQ67" s="661" t="s">
        <v>161</v>
      </c>
      <c r="BR67" s="683" t="s">
        <v>161</v>
      </c>
      <c r="BS67" s="694">
        <v>9.26810739018164</v>
      </c>
      <c r="BT67" s="695" t="s">
        <v>161</v>
      </c>
      <c r="BU67" s="661" t="s">
        <v>161</v>
      </c>
      <c r="BV67" s="699" t="s">
        <v>161</v>
      </c>
      <c r="BW67" s="690" t="s">
        <v>161</v>
      </c>
      <c r="BX67" s="694">
        <v>-0.83961117054372</v>
      </c>
      <c r="BY67" s="695" t="s">
        <v>161</v>
      </c>
      <c r="BZ67" s="661" t="s">
        <v>161</v>
      </c>
      <c r="CA67" s="699" t="s">
        <v>161</v>
      </c>
      <c r="CB67" s="690" t="s">
        <v>161</v>
      </c>
      <c r="CC67" s="159"/>
    </row>
    <row r="68" s="164" customFormat="1" outlineLevel="2" spans="1:81">
      <c r="A68" s="674" t="s">
        <v>62</v>
      </c>
      <c r="B68" s="663">
        <v>175.929192</v>
      </c>
      <c r="C68" s="664">
        <v>630</v>
      </c>
      <c r="D68" s="665">
        <v>0.279252685714285</v>
      </c>
      <c r="E68" s="666">
        <v>-454.070808</v>
      </c>
      <c r="F68" s="667">
        <v>0</v>
      </c>
      <c r="G68" s="663">
        <v>0</v>
      </c>
      <c r="H68" s="664">
        <v>0</v>
      </c>
      <c r="I68" s="665" t="s">
        <v>161</v>
      </c>
      <c r="J68" s="666">
        <v>0</v>
      </c>
      <c r="K68" s="667">
        <v>0</v>
      </c>
      <c r="L68" s="663">
        <v>158.3938430495</v>
      </c>
      <c r="M68" s="664">
        <v>519.75</v>
      </c>
      <c r="N68" s="665">
        <v>0.304750058777297</v>
      </c>
      <c r="O68" s="666">
        <v>-361.3561569505</v>
      </c>
      <c r="P68" s="667">
        <v>0</v>
      </c>
      <c r="Q68" s="252">
        <v>17.5353489504998</v>
      </c>
      <c r="R68" s="664">
        <v>110.25</v>
      </c>
      <c r="S68" s="665">
        <v>0.159050784131518</v>
      </c>
      <c r="T68" s="666">
        <v>-92.7146510495002</v>
      </c>
      <c r="U68" s="667">
        <v>0</v>
      </c>
      <c r="V68" s="677">
        <v>0.09967276465693</v>
      </c>
      <c r="W68" s="661">
        <v>0.175</v>
      </c>
      <c r="X68" s="661">
        <v>0.569558655182457</v>
      </c>
      <c r="Y68" s="682">
        <v>-0.07532723534307</v>
      </c>
      <c r="Z68" s="683" t="s">
        <v>161</v>
      </c>
      <c r="AA68" s="663">
        <v>10.873832</v>
      </c>
      <c r="AB68" s="664">
        <v>27.4667</v>
      </c>
      <c r="AC68" s="665">
        <v>0.39589146129677</v>
      </c>
      <c r="AD68" s="666">
        <v>-16.592868</v>
      </c>
      <c r="AE68" s="667">
        <v>0</v>
      </c>
      <c r="AF68" s="663">
        <v>9.87162399999998</v>
      </c>
      <c r="AG68" s="664">
        <v>36.96</v>
      </c>
      <c r="AH68" s="665">
        <v>0.267089393939394</v>
      </c>
      <c r="AI68" s="666">
        <v>-27.088376</v>
      </c>
      <c r="AJ68" s="667">
        <v>0</v>
      </c>
      <c r="AK68" s="663">
        <v>9.7e-5</v>
      </c>
      <c r="AL68" s="664">
        <v>0</v>
      </c>
      <c r="AM68" s="661" t="s">
        <v>161</v>
      </c>
      <c r="AN68" s="666">
        <v>9.7e-5</v>
      </c>
      <c r="AO68" s="667">
        <v>0</v>
      </c>
      <c r="AP68" s="663">
        <v>0.002743</v>
      </c>
      <c r="AQ68" s="664">
        <v>0</v>
      </c>
      <c r="AR68" s="661" t="s">
        <v>161</v>
      </c>
      <c r="AS68" s="666">
        <v>0.002743</v>
      </c>
      <c r="AT68" s="667">
        <v>0</v>
      </c>
      <c r="AU68" s="252">
        <v>-3.21275304950014</v>
      </c>
      <c r="AV68" s="664">
        <v>45.8233000000001</v>
      </c>
      <c r="AW68" s="665">
        <v>-0.0701117782765568</v>
      </c>
      <c r="AX68" s="666">
        <v>-49.0360530495002</v>
      </c>
      <c r="AY68" s="667">
        <v>0</v>
      </c>
      <c r="AZ68" s="677">
        <v>-0.0182616256743801</v>
      </c>
      <c r="BA68" s="661">
        <v>0.0727353968253969</v>
      </c>
      <c r="BB68" s="661">
        <v>-0.251069306987045</v>
      </c>
      <c r="BC68" s="682">
        <v>-0.090997022499777</v>
      </c>
      <c r="BD68" s="683" t="s">
        <v>161</v>
      </c>
      <c r="BE68" s="663">
        <v>1</v>
      </c>
      <c r="BF68" s="664">
        <v>5.625</v>
      </c>
      <c r="BG68" s="661">
        <v>0.177777777777778</v>
      </c>
      <c r="BH68" s="664">
        <v>-4.625</v>
      </c>
      <c r="BI68" s="690">
        <v>0</v>
      </c>
      <c r="BJ68" s="663">
        <v>175.929192</v>
      </c>
      <c r="BK68" s="664">
        <v>112</v>
      </c>
      <c r="BL68" s="661">
        <v>1.57079635714286</v>
      </c>
      <c r="BM68" s="690">
        <v>63.9291919999999</v>
      </c>
      <c r="BN68" s="677">
        <v>0.0618080028469636</v>
      </c>
      <c r="BO68" s="661">
        <v>0.0435979365079365</v>
      </c>
      <c r="BP68" s="661">
        <v>1.41768183995846</v>
      </c>
      <c r="BQ68" s="661">
        <v>0.0182100663390271</v>
      </c>
      <c r="BR68" s="683" t="s">
        <v>161</v>
      </c>
      <c r="BS68" s="694">
        <v>16.1791346417712</v>
      </c>
      <c r="BT68" s="695">
        <v>22.9368653678818</v>
      </c>
      <c r="BU68" s="661">
        <v>0.705376884865296</v>
      </c>
      <c r="BV68" s="699">
        <v>-6.75773072611067</v>
      </c>
      <c r="BW68" s="690" t="s">
        <v>161</v>
      </c>
      <c r="BX68" s="694">
        <v>-0.295457300563421</v>
      </c>
      <c r="BY68" s="695">
        <v>1.66832200446359</v>
      </c>
      <c r="BZ68" s="661">
        <v>-0.17709848564781</v>
      </c>
      <c r="CA68" s="699">
        <v>-1.96377930502701</v>
      </c>
      <c r="CB68" s="690" t="s">
        <v>161</v>
      </c>
      <c r="CC68" s="159"/>
    </row>
    <row r="69" s="164" customFormat="1" outlineLevel="2" spans="1:81">
      <c r="A69" s="674" t="s">
        <v>167</v>
      </c>
      <c r="B69" s="663">
        <v>0</v>
      </c>
      <c r="C69" s="664">
        <v>0</v>
      </c>
      <c r="D69" s="665" t="s">
        <v>161</v>
      </c>
      <c r="E69" s="666">
        <v>0</v>
      </c>
      <c r="F69" s="667">
        <v>0</v>
      </c>
      <c r="G69" s="663">
        <v>0</v>
      </c>
      <c r="H69" s="664">
        <v>0</v>
      </c>
      <c r="I69" s="665" t="s">
        <v>161</v>
      </c>
      <c r="J69" s="666">
        <v>0</v>
      </c>
      <c r="K69" s="667">
        <v>0</v>
      </c>
      <c r="L69" s="663">
        <v>0</v>
      </c>
      <c r="M69" s="664">
        <v>0</v>
      </c>
      <c r="N69" s="665" t="s">
        <v>161</v>
      </c>
      <c r="O69" s="666">
        <v>0</v>
      </c>
      <c r="P69" s="667">
        <v>0</v>
      </c>
      <c r="Q69" s="663">
        <v>0</v>
      </c>
      <c r="R69" s="664">
        <v>0</v>
      </c>
      <c r="S69" s="665" t="s">
        <v>161</v>
      </c>
      <c r="T69" s="666">
        <v>0</v>
      </c>
      <c r="U69" s="667">
        <v>0</v>
      </c>
      <c r="V69" s="677" t="s">
        <v>161</v>
      </c>
      <c r="W69" s="661" t="s">
        <v>161</v>
      </c>
      <c r="X69" s="661" t="s">
        <v>161</v>
      </c>
      <c r="Y69" s="682" t="s">
        <v>161</v>
      </c>
      <c r="Z69" s="683" t="s">
        <v>161</v>
      </c>
      <c r="AA69" s="663">
        <v>0.2</v>
      </c>
      <c r="AB69" s="664">
        <v>0</v>
      </c>
      <c r="AC69" s="665" t="s">
        <v>161</v>
      </c>
      <c r="AD69" s="666">
        <v>0.2</v>
      </c>
      <c r="AE69" s="667">
        <v>0</v>
      </c>
      <c r="AF69" s="663">
        <v>0.07</v>
      </c>
      <c r="AG69" s="664">
        <v>0</v>
      </c>
      <c r="AH69" s="665" t="s">
        <v>161</v>
      </c>
      <c r="AI69" s="666">
        <v>0.07</v>
      </c>
      <c r="AJ69" s="667">
        <v>0</v>
      </c>
      <c r="AK69" s="663">
        <v>0</v>
      </c>
      <c r="AL69" s="664">
        <v>0</v>
      </c>
      <c r="AM69" s="661" t="s">
        <v>161</v>
      </c>
      <c r="AN69" s="666">
        <v>0</v>
      </c>
      <c r="AO69" s="667">
        <v>0</v>
      </c>
      <c r="AP69" s="663">
        <v>0</v>
      </c>
      <c r="AQ69" s="664">
        <v>0</v>
      </c>
      <c r="AR69" s="661" t="s">
        <v>161</v>
      </c>
      <c r="AS69" s="666">
        <v>0</v>
      </c>
      <c r="AT69" s="667">
        <v>0</v>
      </c>
      <c r="AU69" s="663">
        <v>-0.27</v>
      </c>
      <c r="AV69" s="664">
        <v>0</v>
      </c>
      <c r="AW69" s="665" t="s">
        <v>161</v>
      </c>
      <c r="AX69" s="666">
        <v>-0.27</v>
      </c>
      <c r="AY69" s="667">
        <v>0</v>
      </c>
      <c r="AZ69" s="677" t="s">
        <v>161</v>
      </c>
      <c r="BA69" s="661" t="s">
        <v>161</v>
      </c>
      <c r="BB69" s="661" t="s">
        <v>161</v>
      </c>
      <c r="BC69" s="682" t="s">
        <v>161</v>
      </c>
      <c r="BD69" s="683" t="s">
        <v>161</v>
      </c>
      <c r="BE69" s="663">
        <v>0</v>
      </c>
      <c r="BF69" s="664">
        <v>0</v>
      </c>
      <c r="BG69" s="661" t="s">
        <v>161</v>
      </c>
      <c r="BH69" s="664">
        <v>0</v>
      </c>
      <c r="BI69" s="690">
        <v>0</v>
      </c>
      <c r="BJ69" s="663" t="s">
        <v>161</v>
      </c>
      <c r="BK69" s="664" t="s">
        <v>161</v>
      </c>
      <c r="BL69" s="661" t="s">
        <v>161</v>
      </c>
      <c r="BM69" s="690" t="s">
        <v>161</v>
      </c>
      <c r="BN69" s="677" t="s">
        <v>161</v>
      </c>
      <c r="BO69" s="661" t="s">
        <v>161</v>
      </c>
      <c r="BP69" s="661" t="s">
        <v>161</v>
      </c>
      <c r="BQ69" s="661" t="s">
        <v>161</v>
      </c>
      <c r="BR69" s="683" t="s">
        <v>161</v>
      </c>
      <c r="BS69" s="694">
        <v>0</v>
      </c>
      <c r="BT69" s="695" t="s">
        <v>161</v>
      </c>
      <c r="BU69" s="661" t="s">
        <v>161</v>
      </c>
      <c r="BV69" s="699" t="s">
        <v>161</v>
      </c>
      <c r="BW69" s="690" t="s">
        <v>161</v>
      </c>
      <c r="BX69" s="694">
        <v>-1.35</v>
      </c>
      <c r="BY69" s="695" t="s">
        <v>161</v>
      </c>
      <c r="BZ69" s="661" t="s">
        <v>161</v>
      </c>
      <c r="CA69" s="699" t="s">
        <v>161</v>
      </c>
      <c r="CB69" s="690" t="s">
        <v>161</v>
      </c>
      <c r="CC69" s="159"/>
    </row>
    <row r="70" s="164" customFormat="1" outlineLevel="2" spans="1:81">
      <c r="A70" s="674" t="s">
        <v>63</v>
      </c>
      <c r="B70" s="663">
        <v>0</v>
      </c>
      <c r="C70" s="664">
        <v>36.6</v>
      </c>
      <c r="D70" s="665">
        <v>0</v>
      </c>
      <c r="E70" s="666">
        <v>-36.6</v>
      </c>
      <c r="F70" s="667">
        <v>0</v>
      </c>
      <c r="G70" s="663">
        <v>0.0192500000000995</v>
      </c>
      <c r="H70" s="664">
        <v>21.49884</v>
      </c>
      <c r="I70" s="665">
        <v>0.000895397147013489</v>
      </c>
      <c r="J70" s="666">
        <v>-21.4795899999999</v>
      </c>
      <c r="K70" s="667">
        <v>0</v>
      </c>
      <c r="L70" s="663">
        <v>0</v>
      </c>
      <c r="M70" s="664">
        <v>0</v>
      </c>
      <c r="N70" s="665" t="s">
        <v>161</v>
      </c>
      <c r="O70" s="666">
        <v>0</v>
      </c>
      <c r="P70" s="667">
        <v>0</v>
      </c>
      <c r="Q70" s="663">
        <v>-0.0192500000000995</v>
      </c>
      <c r="R70" s="664">
        <v>15.10116</v>
      </c>
      <c r="S70" s="665">
        <v>-0.00127473651031429</v>
      </c>
      <c r="T70" s="666">
        <v>-15.1204100000001</v>
      </c>
      <c r="U70" s="667">
        <v>0</v>
      </c>
      <c r="V70" s="677" t="s">
        <v>161</v>
      </c>
      <c r="W70" s="661">
        <v>0.4126</v>
      </c>
      <c r="X70" s="661" t="s">
        <v>161</v>
      </c>
      <c r="Y70" s="682" t="s">
        <v>161</v>
      </c>
      <c r="Z70" s="683" t="s">
        <v>161</v>
      </c>
      <c r="AA70" s="663">
        <v>-0.414217000000001</v>
      </c>
      <c r="AB70" s="664">
        <v>10.20291666</v>
      </c>
      <c r="AC70" s="665">
        <v>-0.0405979009535496</v>
      </c>
      <c r="AD70" s="666">
        <v>-10.61713366</v>
      </c>
      <c r="AE70" s="667">
        <v>0</v>
      </c>
      <c r="AF70" s="663">
        <v>1.126649</v>
      </c>
      <c r="AG70" s="664">
        <v>1.35</v>
      </c>
      <c r="AH70" s="665">
        <v>0.834554814814814</v>
      </c>
      <c r="AI70" s="666">
        <v>-0.223351000000001</v>
      </c>
      <c r="AJ70" s="667">
        <v>0</v>
      </c>
      <c r="AK70" s="663">
        <v>0</v>
      </c>
      <c r="AL70" s="664">
        <v>0</v>
      </c>
      <c r="AM70" s="661" t="s">
        <v>161</v>
      </c>
      <c r="AN70" s="666">
        <v>0</v>
      </c>
      <c r="AO70" s="667">
        <v>0</v>
      </c>
      <c r="AP70" s="663">
        <v>0</v>
      </c>
      <c r="AQ70" s="664">
        <v>0</v>
      </c>
      <c r="AR70" s="661" t="s">
        <v>161</v>
      </c>
      <c r="AS70" s="666">
        <v>0</v>
      </c>
      <c r="AT70" s="667">
        <v>0</v>
      </c>
      <c r="AU70" s="663">
        <v>-0.731682000000098</v>
      </c>
      <c r="AV70" s="664">
        <v>3.54824334</v>
      </c>
      <c r="AW70" s="665">
        <v>-0.206209645136711</v>
      </c>
      <c r="AX70" s="666">
        <v>-4.2799253400001</v>
      </c>
      <c r="AY70" s="667">
        <v>0</v>
      </c>
      <c r="AZ70" s="677" t="s">
        <v>161</v>
      </c>
      <c r="BA70" s="661">
        <v>0.0969465393442624</v>
      </c>
      <c r="BB70" s="661" t="s">
        <v>161</v>
      </c>
      <c r="BC70" s="682" t="s">
        <v>161</v>
      </c>
      <c r="BD70" s="683" t="s">
        <v>161</v>
      </c>
      <c r="BE70" s="663">
        <v>3.875</v>
      </c>
      <c r="BF70" s="664">
        <v>3.125</v>
      </c>
      <c r="BG70" s="661">
        <v>1.24</v>
      </c>
      <c r="BH70" s="664">
        <v>0.75</v>
      </c>
      <c r="BI70" s="690">
        <v>0</v>
      </c>
      <c r="BJ70" s="663">
        <v>0</v>
      </c>
      <c r="BK70" s="664">
        <v>11.712</v>
      </c>
      <c r="BL70" s="661">
        <v>0</v>
      </c>
      <c r="BM70" s="690">
        <v>-11.712</v>
      </c>
      <c r="BN70" s="677" t="s">
        <v>161</v>
      </c>
      <c r="BO70" s="661">
        <v>0.278768214754098</v>
      </c>
      <c r="BP70" s="661" t="s">
        <v>161</v>
      </c>
      <c r="BQ70" s="661" t="s">
        <v>161</v>
      </c>
      <c r="BR70" s="683" t="s">
        <v>161</v>
      </c>
      <c r="BS70" s="694">
        <v>0</v>
      </c>
      <c r="BT70" s="695">
        <v>3.5872095420997</v>
      </c>
      <c r="BU70" s="661">
        <v>0</v>
      </c>
      <c r="BV70" s="699">
        <v>-3.5872095420997</v>
      </c>
      <c r="BW70" s="690" t="s">
        <v>161</v>
      </c>
      <c r="BX70" s="694">
        <v>1.76642194791642</v>
      </c>
      <c r="BY70" s="695">
        <v>0.347767551009282</v>
      </c>
      <c r="BZ70" s="661">
        <v>5.07931790297846</v>
      </c>
      <c r="CA70" s="699">
        <v>1.41865439690714</v>
      </c>
      <c r="CB70" s="690" t="s">
        <v>161</v>
      </c>
      <c r="CC70" s="159"/>
    </row>
    <row r="71" s="164" customFormat="1" outlineLevel="2" spans="1:81">
      <c r="A71" s="674" t="s">
        <v>168</v>
      </c>
      <c r="B71" s="663">
        <v>38</v>
      </c>
      <c r="C71" s="664">
        <v>0</v>
      </c>
      <c r="D71" s="665" t="s">
        <v>161</v>
      </c>
      <c r="E71" s="666">
        <v>38</v>
      </c>
      <c r="F71" s="667">
        <v>0</v>
      </c>
      <c r="G71" s="663">
        <v>0</v>
      </c>
      <c r="H71" s="664">
        <v>0</v>
      </c>
      <c r="I71" s="665" t="s">
        <v>161</v>
      </c>
      <c r="J71" s="666">
        <v>0</v>
      </c>
      <c r="K71" s="667">
        <v>0</v>
      </c>
      <c r="L71" s="663">
        <v>0</v>
      </c>
      <c r="M71" s="664">
        <v>0</v>
      </c>
      <c r="N71" s="665" t="s">
        <v>161</v>
      </c>
      <c r="O71" s="666">
        <v>0</v>
      </c>
      <c r="P71" s="667">
        <v>0</v>
      </c>
      <c r="Q71" s="663">
        <v>3.6479290000001</v>
      </c>
      <c r="R71" s="664">
        <v>0</v>
      </c>
      <c r="S71" s="665" t="s">
        <v>161</v>
      </c>
      <c r="T71" s="666">
        <v>3.6479290000001</v>
      </c>
      <c r="U71" s="667">
        <v>0</v>
      </c>
      <c r="V71" s="677">
        <v>0.0959981315789501</v>
      </c>
      <c r="W71" s="661" t="s">
        <v>161</v>
      </c>
      <c r="X71" s="661" t="s">
        <v>161</v>
      </c>
      <c r="Y71" s="682" t="s">
        <v>161</v>
      </c>
      <c r="Z71" s="683" t="s">
        <v>161</v>
      </c>
      <c r="AA71" s="663">
        <v>33.2129769999999</v>
      </c>
      <c r="AB71" s="702">
        <v>0</v>
      </c>
      <c r="AC71" s="665" t="s">
        <v>161</v>
      </c>
      <c r="AD71" s="666">
        <v>33.2129769999999</v>
      </c>
      <c r="AE71" s="667">
        <v>0</v>
      </c>
      <c r="AF71" s="663">
        <v>1.139094</v>
      </c>
      <c r="AG71" s="702">
        <v>0</v>
      </c>
      <c r="AH71" s="665" t="s">
        <v>161</v>
      </c>
      <c r="AI71" s="666">
        <v>1.139094</v>
      </c>
      <c r="AJ71" s="667">
        <v>0</v>
      </c>
      <c r="AK71" s="663">
        <v>0</v>
      </c>
      <c r="AL71" s="664">
        <v>0</v>
      </c>
      <c r="AM71" s="661" t="s">
        <v>161</v>
      </c>
      <c r="AN71" s="666">
        <v>0</v>
      </c>
      <c r="AO71" s="667">
        <v>0</v>
      </c>
      <c r="AP71" s="663">
        <v>0</v>
      </c>
      <c r="AQ71" s="664">
        <v>0</v>
      </c>
      <c r="AR71" s="661" t="s">
        <v>161</v>
      </c>
      <c r="AS71" s="666">
        <v>0</v>
      </c>
      <c r="AT71" s="667">
        <v>0</v>
      </c>
      <c r="AU71" s="663">
        <v>3.6479290000001</v>
      </c>
      <c r="AV71" s="702">
        <v>0</v>
      </c>
      <c r="AW71" s="665" t="s">
        <v>161</v>
      </c>
      <c r="AX71" s="666">
        <v>3.6479290000001</v>
      </c>
      <c r="AY71" s="667">
        <v>0</v>
      </c>
      <c r="AZ71" s="677">
        <v>0.0959981315789501</v>
      </c>
      <c r="BA71" s="661" t="s">
        <v>161</v>
      </c>
      <c r="BB71" s="661" t="s">
        <v>161</v>
      </c>
      <c r="BC71" s="682" t="s">
        <v>161</v>
      </c>
      <c r="BD71" s="683" t="s">
        <v>161</v>
      </c>
      <c r="BE71" s="663">
        <v>0</v>
      </c>
      <c r="BF71" s="664">
        <v>0</v>
      </c>
      <c r="BG71" s="661" t="s">
        <v>161</v>
      </c>
      <c r="BH71" s="664">
        <v>0</v>
      </c>
      <c r="BI71" s="690">
        <v>0</v>
      </c>
      <c r="BJ71" s="663" t="s">
        <v>161</v>
      </c>
      <c r="BK71" s="664" t="s">
        <v>161</v>
      </c>
      <c r="BL71" s="661" t="s">
        <v>161</v>
      </c>
      <c r="BM71" s="690" t="s">
        <v>161</v>
      </c>
      <c r="BN71" s="677">
        <v>0.874025710526313</v>
      </c>
      <c r="BO71" s="661" t="s">
        <v>161</v>
      </c>
      <c r="BP71" s="661" t="s">
        <v>161</v>
      </c>
      <c r="BQ71" s="661" t="s">
        <v>161</v>
      </c>
      <c r="BR71" s="683" t="s">
        <v>161</v>
      </c>
      <c r="BS71" s="694">
        <v>1.14413110273132</v>
      </c>
      <c r="BT71" s="695" t="s">
        <v>161</v>
      </c>
      <c r="BU71" s="661" t="s">
        <v>161</v>
      </c>
      <c r="BV71" s="699" t="s">
        <v>161</v>
      </c>
      <c r="BW71" s="690" t="s">
        <v>161</v>
      </c>
      <c r="BX71" s="694">
        <v>0.109834448143571</v>
      </c>
      <c r="BY71" s="695" t="s">
        <v>161</v>
      </c>
      <c r="BZ71" s="661" t="s">
        <v>161</v>
      </c>
      <c r="CA71" s="699" t="s">
        <v>161</v>
      </c>
      <c r="CB71" s="690" t="s">
        <v>161</v>
      </c>
      <c r="CC71" s="159"/>
    </row>
    <row r="72" s="164" customFormat="1" outlineLevel="2" spans="1:81">
      <c r="A72" s="674" t="s">
        <v>65</v>
      </c>
      <c r="B72" s="663">
        <v>0</v>
      </c>
      <c r="C72" s="664">
        <v>0</v>
      </c>
      <c r="D72" s="665" t="s">
        <v>161</v>
      </c>
      <c r="E72" s="666">
        <v>0</v>
      </c>
      <c r="F72" s="667">
        <v>0</v>
      </c>
      <c r="G72" s="663">
        <v>0</v>
      </c>
      <c r="H72" s="664">
        <v>0</v>
      </c>
      <c r="I72" s="665" t="s">
        <v>161</v>
      </c>
      <c r="J72" s="666">
        <v>0</v>
      </c>
      <c r="K72" s="667">
        <v>0</v>
      </c>
      <c r="L72" s="663">
        <v>0</v>
      </c>
      <c r="M72" s="664">
        <v>0</v>
      </c>
      <c r="N72" s="665" t="s">
        <v>161</v>
      </c>
      <c r="O72" s="666">
        <v>0</v>
      </c>
      <c r="P72" s="667">
        <v>0</v>
      </c>
      <c r="Q72" s="663">
        <v>0</v>
      </c>
      <c r="R72" s="664">
        <v>0</v>
      </c>
      <c r="S72" s="665" t="s">
        <v>161</v>
      </c>
      <c r="T72" s="666">
        <v>0</v>
      </c>
      <c r="U72" s="667">
        <v>0</v>
      </c>
      <c r="V72" s="677" t="s">
        <v>161</v>
      </c>
      <c r="W72" s="661" t="s">
        <v>161</v>
      </c>
      <c r="X72" s="661" t="s">
        <v>161</v>
      </c>
      <c r="Y72" s="682" t="s">
        <v>161</v>
      </c>
      <c r="Z72" s="683" t="s">
        <v>161</v>
      </c>
      <c r="AA72" s="663">
        <v>0.452499999999997</v>
      </c>
      <c r="AB72" s="702">
        <v>0</v>
      </c>
      <c r="AC72" s="665" t="s">
        <v>161</v>
      </c>
      <c r="AD72" s="666">
        <v>0.452499999999997</v>
      </c>
      <c r="AE72" s="667">
        <v>0</v>
      </c>
      <c r="AF72" s="663">
        <v>0.319924</v>
      </c>
      <c r="AG72" s="702">
        <v>0</v>
      </c>
      <c r="AH72" s="665" t="s">
        <v>161</v>
      </c>
      <c r="AI72" s="666">
        <v>0.319924</v>
      </c>
      <c r="AJ72" s="667">
        <v>0</v>
      </c>
      <c r="AK72" s="663">
        <v>0</v>
      </c>
      <c r="AL72" s="664">
        <v>0</v>
      </c>
      <c r="AM72" s="661" t="s">
        <v>161</v>
      </c>
      <c r="AN72" s="666">
        <v>0</v>
      </c>
      <c r="AO72" s="667">
        <v>0</v>
      </c>
      <c r="AP72" s="663">
        <v>0</v>
      </c>
      <c r="AQ72" s="664">
        <v>0</v>
      </c>
      <c r="AR72" s="661" t="s">
        <v>161</v>
      </c>
      <c r="AS72" s="666">
        <v>0</v>
      </c>
      <c r="AT72" s="667">
        <v>0</v>
      </c>
      <c r="AU72" s="663">
        <v>-0.772423999999996</v>
      </c>
      <c r="AV72" s="702">
        <v>0</v>
      </c>
      <c r="AW72" s="665" t="s">
        <v>161</v>
      </c>
      <c r="AX72" s="666">
        <v>-0.772423999999996</v>
      </c>
      <c r="AY72" s="667">
        <v>0</v>
      </c>
      <c r="AZ72" s="677" t="s">
        <v>161</v>
      </c>
      <c r="BA72" s="661" t="s">
        <v>161</v>
      </c>
      <c r="BB72" s="661" t="s">
        <v>161</v>
      </c>
      <c r="BC72" s="682" t="s">
        <v>161</v>
      </c>
      <c r="BD72" s="683" t="s">
        <v>161</v>
      </c>
      <c r="BE72" s="663">
        <v>0.875</v>
      </c>
      <c r="BF72" s="664">
        <v>0</v>
      </c>
      <c r="BG72" s="661" t="s">
        <v>161</v>
      </c>
      <c r="BH72" s="664">
        <v>0.875</v>
      </c>
      <c r="BI72" s="690">
        <v>0</v>
      </c>
      <c r="BJ72" s="663">
        <v>0</v>
      </c>
      <c r="BK72" s="664" t="s">
        <v>161</v>
      </c>
      <c r="BL72" s="661" t="s">
        <v>161</v>
      </c>
      <c r="BM72" s="690" t="s">
        <v>161</v>
      </c>
      <c r="BN72" s="677" t="s">
        <v>161</v>
      </c>
      <c r="BO72" s="661" t="s">
        <v>161</v>
      </c>
      <c r="BP72" s="661" t="s">
        <v>161</v>
      </c>
      <c r="BQ72" s="661" t="s">
        <v>161</v>
      </c>
      <c r="BR72" s="683" t="s">
        <v>161</v>
      </c>
      <c r="BS72" s="694">
        <v>0</v>
      </c>
      <c r="BT72" s="695" t="s">
        <v>161</v>
      </c>
      <c r="BU72" s="661" t="s">
        <v>161</v>
      </c>
      <c r="BV72" s="699" t="s">
        <v>161</v>
      </c>
      <c r="BW72" s="690" t="s">
        <v>161</v>
      </c>
      <c r="BX72" s="694">
        <v>-1.70701436464089</v>
      </c>
      <c r="BY72" s="695" t="s">
        <v>161</v>
      </c>
      <c r="BZ72" s="661" t="s">
        <v>161</v>
      </c>
      <c r="CA72" s="699" t="s">
        <v>161</v>
      </c>
      <c r="CB72" s="690" t="s">
        <v>161</v>
      </c>
      <c r="CC72" s="159"/>
    </row>
    <row r="73" s="164" customFormat="1" outlineLevel="2" spans="1:81">
      <c r="A73" s="674" t="s">
        <v>66</v>
      </c>
      <c r="B73" s="663">
        <v>0</v>
      </c>
      <c r="C73" s="664">
        <v>5</v>
      </c>
      <c r="D73" s="665">
        <v>0</v>
      </c>
      <c r="E73" s="666">
        <v>-5</v>
      </c>
      <c r="F73" s="667">
        <v>0</v>
      </c>
      <c r="G73" s="663">
        <v>0</v>
      </c>
      <c r="H73" s="664">
        <v>0</v>
      </c>
      <c r="I73" s="665" t="s">
        <v>161</v>
      </c>
      <c r="J73" s="666">
        <v>0</v>
      </c>
      <c r="K73" s="667">
        <v>0</v>
      </c>
      <c r="L73" s="663">
        <v>0</v>
      </c>
      <c r="M73" s="664">
        <v>0</v>
      </c>
      <c r="N73" s="665" t="s">
        <v>161</v>
      </c>
      <c r="O73" s="666">
        <v>0</v>
      </c>
      <c r="P73" s="667">
        <v>0</v>
      </c>
      <c r="Q73" s="663">
        <v>0</v>
      </c>
      <c r="R73" s="664">
        <v>0.341875</v>
      </c>
      <c r="S73" s="665">
        <v>0</v>
      </c>
      <c r="T73" s="666">
        <v>-0.341875</v>
      </c>
      <c r="U73" s="667">
        <v>0</v>
      </c>
      <c r="V73" s="677" t="s">
        <v>161</v>
      </c>
      <c r="W73" s="661">
        <v>0.068375</v>
      </c>
      <c r="X73" s="661" t="s">
        <v>161</v>
      </c>
      <c r="Y73" s="682" t="s">
        <v>161</v>
      </c>
      <c r="Z73" s="683" t="s">
        <v>161</v>
      </c>
      <c r="AA73" s="663">
        <v>0</v>
      </c>
      <c r="AB73" s="664">
        <v>4.658125</v>
      </c>
      <c r="AC73" s="665">
        <v>0</v>
      </c>
      <c r="AD73" s="666">
        <v>-4.658125</v>
      </c>
      <c r="AE73" s="667">
        <v>0</v>
      </c>
      <c r="AF73" s="663">
        <v>0</v>
      </c>
      <c r="AG73" s="664">
        <v>0</v>
      </c>
      <c r="AH73" s="665" t="s">
        <v>161</v>
      </c>
      <c r="AI73" s="666">
        <v>0</v>
      </c>
      <c r="AJ73" s="667">
        <v>0</v>
      </c>
      <c r="AK73" s="663">
        <v>0</v>
      </c>
      <c r="AL73" s="664">
        <v>0</v>
      </c>
      <c r="AM73" s="661" t="s">
        <v>161</v>
      </c>
      <c r="AN73" s="666">
        <v>0</v>
      </c>
      <c r="AO73" s="667">
        <v>0</v>
      </c>
      <c r="AP73" s="663">
        <v>0</v>
      </c>
      <c r="AQ73" s="664">
        <v>0</v>
      </c>
      <c r="AR73" s="661" t="s">
        <v>161</v>
      </c>
      <c r="AS73" s="666">
        <v>0</v>
      </c>
      <c r="AT73" s="667">
        <v>0</v>
      </c>
      <c r="AU73" s="663">
        <v>0</v>
      </c>
      <c r="AV73" s="664">
        <v>0.341875</v>
      </c>
      <c r="AW73" s="665">
        <v>0</v>
      </c>
      <c r="AX73" s="666">
        <v>-0.341875</v>
      </c>
      <c r="AY73" s="667">
        <v>0</v>
      </c>
      <c r="AZ73" s="677" t="s">
        <v>161</v>
      </c>
      <c r="BA73" s="661">
        <v>0.068375</v>
      </c>
      <c r="BB73" s="661" t="s">
        <v>161</v>
      </c>
      <c r="BC73" s="682" t="s">
        <v>161</v>
      </c>
      <c r="BD73" s="683" t="s">
        <v>161</v>
      </c>
      <c r="BE73" s="663">
        <v>0</v>
      </c>
      <c r="BF73" s="664">
        <v>1.25</v>
      </c>
      <c r="BG73" s="661">
        <v>0</v>
      </c>
      <c r="BH73" s="664">
        <v>-1.25</v>
      </c>
      <c r="BI73" s="690">
        <v>0</v>
      </c>
      <c r="BJ73" s="663" t="s">
        <v>161</v>
      </c>
      <c r="BK73" s="664">
        <v>4</v>
      </c>
      <c r="BL73" s="661" t="s">
        <v>161</v>
      </c>
      <c r="BM73" s="690" t="s">
        <v>161</v>
      </c>
      <c r="BN73" s="677" t="s">
        <v>161</v>
      </c>
      <c r="BO73" s="661">
        <v>0.931625</v>
      </c>
      <c r="BP73" s="661" t="s">
        <v>161</v>
      </c>
      <c r="BQ73" s="661" t="s">
        <v>161</v>
      </c>
      <c r="BR73" s="683" t="s">
        <v>161</v>
      </c>
      <c r="BS73" s="694" t="s">
        <v>161</v>
      </c>
      <c r="BT73" s="695">
        <v>1.07339326445727</v>
      </c>
      <c r="BU73" s="661" t="s">
        <v>161</v>
      </c>
      <c r="BV73" s="699" t="s">
        <v>161</v>
      </c>
      <c r="BW73" s="690" t="s">
        <v>161</v>
      </c>
      <c r="BX73" s="694" t="s">
        <v>161</v>
      </c>
      <c r="BY73" s="695">
        <v>0.0733932644572655</v>
      </c>
      <c r="BZ73" s="661" t="s">
        <v>161</v>
      </c>
      <c r="CA73" s="699" t="s">
        <v>161</v>
      </c>
      <c r="CB73" s="690" t="s">
        <v>161</v>
      </c>
      <c r="CC73" s="159"/>
    </row>
    <row r="74" s="164" customFormat="1" outlineLevel="2" spans="1:81">
      <c r="A74" s="674" t="s">
        <v>67</v>
      </c>
      <c r="B74" s="663">
        <v>0</v>
      </c>
      <c r="C74" s="664">
        <v>0</v>
      </c>
      <c r="D74" s="665" t="s">
        <v>161</v>
      </c>
      <c r="E74" s="666">
        <v>0</v>
      </c>
      <c r="F74" s="667">
        <v>0</v>
      </c>
      <c r="G74" s="663">
        <v>0</v>
      </c>
      <c r="H74" s="664">
        <v>0</v>
      </c>
      <c r="I74" s="665" t="s">
        <v>161</v>
      </c>
      <c r="J74" s="666">
        <v>0</v>
      </c>
      <c r="K74" s="667">
        <v>0</v>
      </c>
      <c r="L74" s="663">
        <v>0</v>
      </c>
      <c r="M74" s="664">
        <v>0</v>
      </c>
      <c r="N74" s="665" t="s">
        <v>161</v>
      </c>
      <c r="O74" s="666">
        <v>0</v>
      </c>
      <c r="P74" s="667">
        <v>0</v>
      </c>
      <c r="Q74" s="663">
        <v>0</v>
      </c>
      <c r="R74" s="664">
        <v>0</v>
      </c>
      <c r="S74" s="665" t="s">
        <v>161</v>
      </c>
      <c r="T74" s="666">
        <v>0</v>
      </c>
      <c r="U74" s="667">
        <v>0</v>
      </c>
      <c r="V74" s="677" t="s">
        <v>161</v>
      </c>
      <c r="W74" s="661" t="s">
        <v>161</v>
      </c>
      <c r="X74" s="661" t="s">
        <v>161</v>
      </c>
      <c r="Y74" s="682" t="s">
        <v>161</v>
      </c>
      <c r="Z74" s="683" t="s">
        <v>161</v>
      </c>
      <c r="AA74" s="663">
        <v>0</v>
      </c>
      <c r="AB74" s="664">
        <v>0</v>
      </c>
      <c r="AC74" s="665" t="s">
        <v>161</v>
      </c>
      <c r="AD74" s="666">
        <v>0</v>
      </c>
      <c r="AE74" s="667">
        <v>0</v>
      </c>
      <c r="AF74" s="663">
        <v>0</v>
      </c>
      <c r="AG74" s="664">
        <v>0</v>
      </c>
      <c r="AH74" s="665" t="s">
        <v>161</v>
      </c>
      <c r="AI74" s="666">
        <v>0</v>
      </c>
      <c r="AJ74" s="667">
        <v>0</v>
      </c>
      <c r="AK74" s="663">
        <v>0</v>
      </c>
      <c r="AL74" s="664">
        <v>0</v>
      </c>
      <c r="AM74" s="661" t="s">
        <v>161</v>
      </c>
      <c r="AN74" s="666">
        <v>0</v>
      </c>
      <c r="AO74" s="667">
        <v>0</v>
      </c>
      <c r="AP74" s="663">
        <v>0</v>
      </c>
      <c r="AQ74" s="664">
        <v>0</v>
      </c>
      <c r="AR74" s="661" t="s">
        <v>161</v>
      </c>
      <c r="AS74" s="666">
        <v>0</v>
      </c>
      <c r="AT74" s="667">
        <v>0</v>
      </c>
      <c r="AU74" s="663">
        <v>0</v>
      </c>
      <c r="AV74" s="664">
        <v>0</v>
      </c>
      <c r="AW74" s="665" t="s">
        <v>161</v>
      </c>
      <c r="AX74" s="666">
        <v>0</v>
      </c>
      <c r="AY74" s="667">
        <v>0</v>
      </c>
      <c r="AZ74" s="677" t="s">
        <v>161</v>
      </c>
      <c r="BA74" s="661" t="s">
        <v>161</v>
      </c>
      <c r="BB74" s="661" t="s">
        <v>161</v>
      </c>
      <c r="BC74" s="682" t="s">
        <v>161</v>
      </c>
      <c r="BD74" s="683" t="s">
        <v>161</v>
      </c>
      <c r="BE74" s="663">
        <v>0</v>
      </c>
      <c r="BF74" s="664">
        <v>0</v>
      </c>
      <c r="BG74" s="661" t="s">
        <v>161</v>
      </c>
      <c r="BH74" s="664">
        <v>0</v>
      </c>
      <c r="BI74" s="690">
        <v>0</v>
      </c>
      <c r="BJ74" s="663" t="s">
        <v>161</v>
      </c>
      <c r="BK74" s="664" t="s">
        <v>161</v>
      </c>
      <c r="BL74" s="661" t="s">
        <v>161</v>
      </c>
      <c r="BM74" s="690" t="s">
        <v>161</v>
      </c>
      <c r="BN74" s="677" t="s">
        <v>161</v>
      </c>
      <c r="BO74" s="661" t="s">
        <v>161</v>
      </c>
      <c r="BP74" s="661" t="s">
        <v>161</v>
      </c>
      <c r="BQ74" s="661" t="s">
        <v>161</v>
      </c>
      <c r="BR74" s="683" t="s">
        <v>161</v>
      </c>
      <c r="BS74" s="694" t="s">
        <v>161</v>
      </c>
      <c r="BT74" s="695" t="s">
        <v>161</v>
      </c>
      <c r="BU74" s="661" t="s">
        <v>161</v>
      </c>
      <c r="BV74" s="699" t="s">
        <v>161</v>
      </c>
      <c r="BW74" s="690" t="s">
        <v>161</v>
      </c>
      <c r="BX74" s="694" t="s">
        <v>161</v>
      </c>
      <c r="BY74" s="695" t="s">
        <v>161</v>
      </c>
      <c r="BZ74" s="661" t="s">
        <v>161</v>
      </c>
      <c r="CA74" s="699" t="s">
        <v>161</v>
      </c>
      <c r="CB74" s="690" t="s">
        <v>161</v>
      </c>
      <c r="CC74" s="159"/>
    </row>
    <row r="75" s="164" customFormat="1" outlineLevel="2" spans="1:84">
      <c r="A75" s="674" t="s">
        <v>68</v>
      </c>
      <c r="B75" s="663">
        <v>0</v>
      </c>
      <c r="C75" s="664">
        <v>0</v>
      </c>
      <c r="D75" s="665" t="s">
        <v>161</v>
      </c>
      <c r="E75" s="666">
        <v>0</v>
      </c>
      <c r="F75" s="667">
        <v>0</v>
      </c>
      <c r="G75" s="663">
        <v>0</v>
      </c>
      <c r="H75" s="664">
        <v>0</v>
      </c>
      <c r="I75" s="665" t="s">
        <v>161</v>
      </c>
      <c r="J75" s="666">
        <v>0</v>
      </c>
      <c r="K75" s="667">
        <v>0</v>
      </c>
      <c r="L75" s="663">
        <v>0</v>
      </c>
      <c r="M75" s="664">
        <v>0</v>
      </c>
      <c r="N75" s="665" t="s">
        <v>161</v>
      </c>
      <c r="O75" s="666">
        <v>0</v>
      </c>
      <c r="P75" s="667">
        <v>0</v>
      </c>
      <c r="Q75" s="663">
        <v>0</v>
      </c>
      <c r="R75" s="664">
        <v>0</v>
      </c>
      <c r="S75" s="665" t="s">
        <v>161</v>
      </c>
      <c r="T75" s="666">
        <v>0</v>
      </c>
      <c r="U75" s="667">
        <v>0</v>
      </c>
      <c r="V75" s="677" t="s">
        <v>161</v>
      </c>
      <c r="W75" s="661" t="s">
        <v>161</v>
      </c>
      <c r="X75" s="661" t="s">
        <v>161</v>
      </c>
      <c r="Y75" s="682" t="s">
        <v>161</v>
      </c>
      <c r="Z75" s="683" t="s">
        <v>161</v>
      </c>
      <c r="AA75" s="663">
        <v>0</v>
      </c>
      <c r="AB75" s="664">
        <v>0</v>
      </c>
      <c r="AC75" s="665" t="s">
        <v>161</v>
      </c>
      <c r="AD75" s="666">
        <v>0</v>
      </c>
      <c r="AE75" s="667">
        <v>0</v>
      </c>
      <c r="AF75" s="663">
        <v>0</v>
      </c>
      <c r="AG75" s="664">
        <v>0</v>
      </c>
      <c r="AH75" s="665" t="s">
        <v>161</v>
      </c>
      <c r="AI75" s="666">
        <v>0</v>
      </c>
      <c r="AJ75" s="667">
        <v>0</v>
      </c>
      <c r="AK75" s="663">
        <v>0</v>
      </c>
      <c r="AL75" s="664">
        <v>0</v>
      </c>
      <c r="AM75" s="661" t="s">
        <v>161</v>
      </c>
      <c r="AN75" s="666">
        <v>0</v>
      </c>
      <c r="AO75" s="667">
        <v>0</v>
      </c>
      <c r="AP75" s="663">
        <v>0</v>
      </c>
      <c r="AQ75" s="664">
        <v>0</v>
      </c>
      <c r="AR75" s="661" t="s">
        <v>161</v>
      </c>
      <c r="AS75" s="666">
        <v>0</v>
      </c>
      <c r="AT75" s="667">
        <v>0</v>
      </c>
      <c r="AU75" s="663">
        <v>0</v>
      </c>
      <c r="AV75" s="664">
        <v>0</v>
      </c>
      <c r="AW75" s="665" t="s">
        <v>161</v>
      </c>
      <c r="AX75" s="666">
        <v>0</v>
      </c>
      <c r="AY75" s="667">
        <v>0</v>
      </c>
      <c r="AZ75" s="677" t="s">
        <v>161</v>
      </c>
      <c r="BA75" s="661" t="s">
        <v>161</v>
      </c>
      <c r="BB75" s="661" t="s">
        <v>161</v>
      </c>
      <c r="BC75" s="682" t="s">
        <v>161</v>
      </c>
      <c r="BD75" s="683" t="s">
        <v>161</v>
      </c>
      <c r="BE75" s="663">
        <v>0</v>
      </c>
      <c r="BF75" s="664">
        <v>0</v>
      </c>
      <c r="BG75" s="661" t="s">
        <v>161</v>
      </c>
      <c r="BH75" s="664">
        <v>0</v>
      </c>
      <c r="BI75" s="690">
        <v>0</v>
      </c>
      <c r="BJ75" s="663" t="s">
        <v>161</v>
      </c>
      <c r="BK75" s="664" t="s">
        <v>161</v>
      </c>
      <c r="BL75" s="661" t="s">
        <v>161</v>
      </c>
      <c r="BM75" s="690" t="s">
        <v>161</v>
      </c>
      <c r="BN75" s="677" t="s">
        <v>161</v>
      </c>
      <c r="BO75" s="661" t="s">
        <v>161</v>
      </c>
      <c r="BP75" s="661" t="s">
        <v>161</v>
      </c>
      <c r="BQ75" s="661" t="s">
        <v>161</v>
      </c>
      <c r="BR75" s="683" t="s">
        <v>161</v>
      </c>
      <c r="BS75" s="694" t="s">
        <v>161</v>
      </c>
      <c r="BT75" s="695" t="s">
        <v>161</v>
      </c>
      <c r="BU75" s="661" t="s">
        <v>161</v>
      </c>
      <c r="BV75" s="699" t="s">
        <v>161</v>
      </c>
      <c r="BW75" s="690" t="s">
        <v>161</v>
      </c>
      <c r="BX75" s="694" t="s">
        <v>161</v>
      </c>
      <c r="BY75" s="695" t="s">
        <v>161</v>
      </c>
      <c r="BZ75" s="661" t="s">
        <v>161</v>
      </c>
      <c r="CA75" s="699" t="s">
        <v>161</v>
      </c>
      <c r="CB75" s="690" t="s">
        <v>161</v>
      </c>
      <c r="CC75" s="159"/>
      <c r="CD75" s="707"/>
      <c r="CE75" s="707"/>
      <c r="CF75" s="707"/>
    </row>
    <row r="76" s="164" customFormat="1" outlineLevel="2" spans="1:84">
      <c r="A76" s="674" t="s">
        <v>69</v>
      </c>
      <c r="B76" s="663">
        <v>0</v>
      </c>
      <c r="C76" s="664">
        <v>0</v>
      </c>
      <c r="D76" s="665" t="s">
        <v>161</v>
      </c>
      <c r="E76" s="666">
        <v>0</v>
      </c>
      <c r="F76" s="667">
        <v>0</v>
      </c>
      <c r="G76" s="663">
        <v>0</v>
      </c>
      <c r="H76" s="664">
        <v>0</v>
      </c>
      <c r="I76" s="665" t="s">
        <v>161</v>
      </c>
      <c r="J76" s="666">
        <v>0</v>
      </c>
      <c r="K76" s="667">
        <v>0</v>
      </c>
      <c r="L76" s="663">
        <v>0</v>
      </c>
      <c r="M76" s="664">
        <v>0</v>
      </c>
      <c r="N76" s="665" t="s">
        <v>161</v>
      </c>
      <c r="O76" s="666">
        <v>0</v>
      </c>
      <c r="P76" s="667">
        <v>0</v>
      </c>
      <c r="Q76" s="663">
        <v>0</v>
      </c>
      <c r="R76" s="664">
        <v>0</v>
      </c>
      <c r="S76" s="665" t="s">
        <v>161</v>
      </c>
      <c r="T76" s="666">
        <v>0</v>
      </c>
      <c r="U76" s="667">
        <v>0</v>
      </c>
      <c r="V76" s="677" t="s">
        <v>161</v>
      </c>
      <c r="W76" s="661" t="s">
        <v>161</v>
      </c>
      <c r="X76" s="661" t="s">
        <v>161</v>
      </c>
      <c r="Y76" s="682" t="s">
        <v>161</v>
      </c>
      <c r="Z76" s="683" t="s">
        <v>161</v>
      </c>
      <c r="AA76" s="663">
        <v>0</v>
      </c>
      <c r="AB76" s="664">
        <v>0</v>
      </c>
      <c r="AC76" s="665" t="s">
        <v>161</v>
      </c>
      <c r="AD76" s="666">
        <v>0</v>
      </c>
      <c r="AE76" s="667">
        <v>0</v>
      </c>
      <c r="AF76" s="663">
        <v>0</v>
      </c>
      <c r="AG76" s="664">
        <v>0</v>
      </c>
      <c r="AH76" s="665" t="s">
        <v>161</v>
      </c>
      <c r="AI76" s="666">
        <v>0</v>
      </c>
      <c r="AJ76" s="667">
        <v>0</v>
      </c>
      <c r="AK76" s="663">
        <v>0</v>
      </c>
      <c r="AL76" s="664">
        <v>0</v>
      </c>
      <c r="AM76" s="661" t="s">
        <v>161</v>
      </c>
      <c r="AN76" s="666">
        <v>0</v>
      </c>
      <c r="AO76" s="667">
        <v>0</v>
      </c>
      <c r="AP76" s="663">
        <v>0</v>
      </c>
      <c r="AQ76" s="664">
        <v>0</v>
      </c>
      <c r="AR76" s="661" t="s">
        <v>161</v>
      </c>
      <c r="AS76" s="666">
        <v>0</v>
      </c>
      <c r="AT76" s="667">
        <v>0</v>
      </c>
      <c r="AU76" s="663">
        <v>0</v>
      </c>
      <c r="AV76" s="664">
        <v>0</v>
      </c>
      <c r="AW76" s="665" t="s">
        <v>161</v>
      </c>
      <c r="AX76" s="666">
        <v>0</v>
      </c>
      <c r="AY76" s="667">
        <v>0</v>
      </c>
      <c r="AZ76" s="677" t="s">
        <v>161</v>
      </c>
      <c r="BA76" s="661" t="s">
        <v>161</v>
      </c>
      <c r="BB76" s="661" t="s">
        <v>161</v>
      </c>
      <c r="BC76" s="682" t="s">
        <v>161</v>
      </c>
      <c r="BD76" s="683" t="s">
        <v>161</v>
      </c>
      <c r="BE76" s="663">
        <v>0</v>
      </c>
      <c r="BF76" s="664">
        <v>0</v>
      </c>
      <c r="BG76" s="661" t="s">
        <v>161</v>
      </c>
      <c r="BH76" s="664">
        <v>0</v>
      </c>
      <c r="BI76" s="690">
        <v>0</v>
      </c>
      <c r="BJ76" s="663" t="s">
        <v>161</v>
      </c>
      <c r="BK76" s="664" t="s">
        <v>161</v>
      </c>
      <c r="BL76" s="661" t="s">
        <v>161</v>
      </c>
      <c r="BM76" s="690" t="s">
        <v>161</v>
      </c>
      <c r="BN76" s="677" t="s">
        <v>161</v>
      </c>
      <c r="BO76" s="661" t="s">
        <v>161</v>
      </c>
      <c r="BP76" s="661" t="s">
        <v>161</v>
      </c>
      <c r="BQ76" s="661" t="s">
        <v>161</v>
      </c>
      <c r="BR76" s="683" t="s">
        <v>161</v>
      </c>
      <c r="BS76" s="694" t="s">
        <v>161</v>
      </c>
      <c r="BT76" s="695" t="s">
        <v>161</v>
      </c>
      <c r="BU76" s="661" t="s">
        <v>161</v>
      </c>
      <c r="BV76" s="699" t="s">
        <v>161</v>
      </c>
      <c r="BW76" s="690" t="s">
        <v>161</v>
      </c>
      <c r="BX76" s="694" t="s">
        <v>161</v>
      </c>
      <c r="BY76" s="695" t="s">
        <v>161</v>
      </c>
      <c r="BZ76" s="661" t="s">
        <v>161</v>
      </c>
      <c r="CA76" s="699" t="s">
        <v>161</v>
      </c>
      <c r="CB76" s="690" t="s">
        <v>161</v>
      </c>
      <c r="CC76" s="159"/>
      <c r="CD76" s="707"/>
      <c r="CE76" s="707"/>
      <c r="CF76" s="707"/>
    </row>
    <row r="77" s="164" customFormat="1" outlineLevel="2" spans="1:84">
      <c r="A77" s="674" t="s">
        <v>70</v>
      </c>
      <c r="B77" s="663">
        <v>0</v>
      </c>
      <c r="C77" s="664">
        <v>0</v>
      </c>
      <c r="D77" s="665" t="s">
        <v>161</v>
      </c>
      <c r="E77" s="666">
        <v>0</v>
      </c>
      <c r="F77" s="667">
        <v>0</v>
      </c>
      <c r="G77" s="663">
        <v>0</v>
      </c>
      <c r="H77" s="664">
        <v>0</v>
      </c>
      <c r="I77" s="665" t="s">
        <v>161</v>
      </c>
      <c r="J77" s="666">
        <v>0</v>
      </c>
      <c r="K77" s="667">
        <v>0</v>
      </c>
      <c r="L77" s="663">
        <v>0</v>
      </c>
      <c r="M77" s="664">
        <v>0</v>
      </c>
      <c r="N77" s="665" t="s">
        <v>161</v>
      </c>
      <c r="O77" s="666">
        <v>0</v>
      </c>
      <c r="P77" s="667">
        <v>0</v>
      </c>
      <c r="Q77" s="663"/>
      <c r="R77" s="664"/>
      <c r="S77" s="665"/>
      <c r="T77" s="666"/>
      <c r="U77" s="667"/>
      <c r="V77" s="677"/>
      <c r="W77" s="661"/>
      <c r="X77" s="661"/>
      <c r="Y77" s="682"/>
      <c r="Z77" s="683"/>
      <c r="AA77" s="663">
        <v>0</v>
      </c>
      <c r="AB77" s="664">
        <v>0</v>
      </c>
      <c r="AC77" s="665" t="s">
        <v>161</v>
      </c>
      <c r="AD77" s="666">
        <v>0</v>
      </c>
      <c r="AE77" s="667">
        <v>0</v>
      </c>
      <c r="AF77" s="663">
        <v>0</v>
      </c>
      <c r="AG77" s="664">
        <v>0</v>
      </c>
      <c r="AH77" s="665" t="s">
        <v>161</v>
      </c>
      <c r="AI77" s="666">
        <v>0</v>
      </c>
      <c r="AJ77" s="667">
        <v>0</v>
      </c>
      <c r="AK77" s="663">
        <v>0</v>
      </c>
      <c r="AL77" s="664">
        <v>0</v>
      </c>
      <c r="AM77" s="661" t="s">
        <v>161</v>
      </c>
      <c r="AN77" s="666">
        <v>0</v>
      </c>
      <c r="AO77" s="667">
        <v>0</v>
      </c>
      <c r="AP77" s="663">
        <v>0</v>
      </c>
      <c r="AQ77" s="664">
        <v>0</v>
      </c>
      <c r="AR77" s="661" t="s">
        <v>161</v>
      </c>
      <c r="AS77" s="666">
        <v>0</v>
      </c>
      <c r="AT77" s="667">
        <v>0</v>
      </c>
      <c r="AU77" s="663">
        <v>0</v>
      </c>
      <c r="AV77" s="664">
        <v>0</v>
      </c>
      <c r="AW77" s="665" t="s">
        <v>161</v>
      </c>
      <c r="AX77" s="666">
        <v>0</v>
      </c>
      <c r="AY77" s="667">
        <v>0</v>
      </c>
      <c r="AZ77" s="677" t="s">
        <v>161</v>
      </c>
      <c r="BA77" s="661" t="s">
        <v>161</v>
      </c>
      <c r="BB77" s="661" t="s">
        <v>161</v>
      </c>
      <c r="BC77" s="682" t="s">
        <v>161</v>
      </c>
      <c r="BD77" s="683" t="s">
        <v>161</v>
      </c>
      <c r="BE77" s="663">
        <v>0</v>
      </c>
      <c r="BF77" s="664">
        <v>0</v>
      </c>
      <c r="BG77" s="661" t="s">
        <v>161</v>
      </c>
      <c r="BH77" s="664">
        <v>0</v>
      </c>
      <c r="BI77" s="690">
        <v>0</v>
      </c>
      <c r="BJ77" s="663" t="s">
        <v>161</v>
      </c>
      <c r="BK77" s="664" t="s">
        <v>161</v>
      </c>
      <c r="BL77" s="661" t="s">
        <v>161</v>
      </c>
      <c r="BM77" s="690" t="s">
        <v>161</v>
      </c>
      <c r="BN77" s="677" t="s">
        <v>161</v>
      </c>
      <c r="BO77" s="661" t="s">
        <v>161</v>
      </c>
      <c r="BP77" s="661" t="s">
        <v>161</v>
      </c>
      <c r="BQ77" s="661" t="s">
        <v>161</v>
      </c>
      <c r="BR77" s="683" t="s">
        <v>161</v>
      </c>
      <c r="BS77" s="694" t="s">
        <v>161</v>
      </c>
      <c r="BT77" s="695" t="s">
        <v>161</v>
      </c>
      <c r="BU77" s="661" t="s">
        <v>161</v>
      </c>
      <c r="BV77" s="699" t="s">
        <v>161</v>
      </c>
      <c r="BW77" s="690" t="s">
        <v>161</v>
      </c>
      <c r="BX77" s="694" t="s">
        <v>161</v>
      </c>
      <c r="BY77" s="695" t="s">
        <v>161</v>
      </c>
      <c r="BZ77" s="661" t="s">
        <v>161</v>
      </c>
      <c r="CA77" s="699" t="s">
        <v>161</v>
      </c>
      <c r="CB77" s="690" t="s">
        <v>161</v>
      </c>
      <c r="CC77" s="159"/>
      <c r="CD77" s="707"/>
      <c r="CE77" s="708"/>
      <c r="CF77" s="708"/>
    </row>
    <row r="78" s="164" customFormat="1" outlineLevel="2" spans="1:84">
      <c r="A78" s="674" t="s">
        <v>71</v>
      </c>
      <c r="B78" s="663">
        <v>0</v>
      </c>
      <c r="C78" s="664">
        <v>0</v>
      </c>
      <c r="D78" s="665" t="s">
        <v>161</v>
      </c>
      <c r="E78" s="666">
        <v>0</v>
      </c>
      <c r="F78" s="667">
        <v>0</v>
      </c>
      <c r="G78" s="663">
        <v>0</v>
      </c>
      <c r="H78" s="664">
        <v>0</v>
      </c>
      <c r="I78" s="665" t="s">
        <v>161</v>
      </c>
      <c r="J78" s="666">
        <v>0</v>
      </c>
      <c r="K78" s="667">
        <v>0</v>
      </c>
      <c r="L78" s="663">
        <v>0</v>
      </c>
      <c r="M78" s="664">
        <v>0</v>
      </c>
      <c r="N78" s="665" t="s">
        <v>161</v>
      </c>
      <c r="O78" s="666">
        <v>0</v>
      </c>
      <c r="P78" s="667">
        <v>0</v>
      </c>
      <c r="Q78" s="663">
        <v>0</v>
      </c>
      <c r="R78" s="664">
        <v>0</v>
      </c>
      <c r="S78" s="665" t="s">
        <v>161</v>
      </c>
      <c r="T78" s="666">
        <v>0</v>
      </c>
      <c r="U78" s="667">
        <v>0</v>
      </c>
      <c r="V78" s="677" t="s">
        <v>161</v>
      </c>
      <c r="W78" s="661" t="s">
        <v>161</v>
      </c>
      <c r="X78" s="661" t="s">
        <v>161</v>
      </c>
      <c r="Y78" s="682" t="s">
        <v>161</v>
      </c>
      <c r="Z78" s="683" t="s">
        <v>161</v>
      </c>
      <c r="AA78" s="663">
        <v>0</v>
      </c>
      <c r="AB78" s="664">
        <v>0</v>
      </c>
      <c r="AC78" s="665" t="s">
        <v>161</v>
      </c>
      <c r="AD78" s="666">
        <v>0</v>
      </c>
      <c r="AE78" s="667">
        <v>0</v>
      </c>
      <c r="AF78" s="663">
        <v>0</v>
      </c>
      <c r="AG78" s="664">
        <v>0</v>
      </c>
      <c r="AH78" s="665" t="s">
        <v>161</v>
      </c>
      <c r="AI78" s="666">
        <v>0</v>
      </c>
      <c r="AJ78" s="667">
        <v>0</v>
      </c>
      <c r="AK78" s="663">
        <v>0</v>
      </c>
      <c r="AL78" s="664">
        <v>0</v>
      </c>
      <c r="AM78" s="661" t="s">
        <v>161</v>
      </c>
      <c r="AN78" s="666">
        <v>0</v>
      </c>
      <c r="AO78" s="667">
        <v>0</v>
      </c>
      <c r="AP78" s="663">
        <v>0</v>
      </c>
      <c r="AQ78" s="664">
        <v>0</v>
      </c>
      <c r="AR78" s="661" t="s">
        <v>161</v>
      </c>
      <c r="AS78" s="666">
        <v>0</v>
      </c>
      <c r="AT78" s="667">
        <v>0</v>
      </c>
      <c r="AU78" s="663">
        <v>0</v>
      </c>
      <c r="AV78" s="664">
        <v>0</v>
      </c>
      <c r="AW78" s="665" t="s">
        <v>161</v>
      </c>
      <c r="AX78" s="666">
        <v>0</v>
      </c>
      <c r="AY78" s="667">
        <v>0</v>
      </c>
      <c r="AZ78" s="677" t="s">
        <v>161</v>
      </c>
      <c r="BA78" s="661" t="s">
        <v>161</v>
      </c>
      <c r="BB78" s="661" t="s">
        <v>161</v>
      </c>
      <c r="BC78" s="682" t="s">
        <v>161</v>
      </c>
      <c r="BD78" s="683" t="s">
        <v>161</v>
      </c>
      <c r="BE78" s="663">
        <v>0</v>
      </c>
      <c r="BF78" s="664">
        <v>0</v>
      </c>
      <c r="BG78" s="661" t="s">
        <v>161</v>
      </c>
      <c r="BH78" s="664">
        <v>0</v>
      </c>
      <c r="BI78" s="690">
        <v>0</v>
      </c>
      <c r="BJ78" s="663" t="s">
        <v>161</v>
      </c>
      <c r="BK78" s="664" t="s">
        <v>161</v>
      </c>
      <c r="BL78" s="661" t="s">
        <v>161</v>
      </c>
      <c r="BM78" s="690" t="s">
        <v>161</v>
      </c>
      <c r="BN78" s="677" t="s">
        <v>161</v>
      </c>
      <c r="BO78" s="661" t="s">
        <v>161</v>
      </c>
      <c r="BP78" s="661" t="s">
        <v>161</v>
      </c>
      <c r="BQ78" s="661" t="s">
        <v>161</v>
      </c>
      <c r="BR78" s="683" t="s">
        <v>161</v>
      </c>
      <c r="BS78" s="694" t="s">
        <v>161</v>
      </c>
      <c r="BT78" s="695" t="s">
        <v>161</v>
      </c>
      <c r="BU78" s="661" t="s">
        <v>161</v>
      </c>
      <c r="BV78" s="699" t="s">
        <v>161</v>
      </c>
      <c r="BW78" s="690" t="s">
        <v>161</v>
      </c>
      <c r="BX78" s="694" t="s">
        <v>161</v>
      </c>
      <c r="BY78" s="695" t="s">
        <v>161</v>
      </c>
      <c r="BZ78" s="661" t="s">
        <v>161</v>
      </c>
      <c r="CA78" s="699" t="s">
        <v>161</v>
      </c>
      <c r="CB78" s="690" t="s">
        <v>161</v>
      </c>
      <c r="CC78" s="159"/>
      <c r="CD78" s="708"/>
      <c r="CE78" s="707"/>
      <c r="CF78" s="707"/>
    </row>
    <row r="79" s="164" customFormat="1" outlineLevel="2" spans="1:84">
      <c r="A79" s="674" t="s">
        <v>72</v>
      </c>
      <c r="B79" s="663">
        <v>0</v>
      </c>
      <c r="C79" s="664">
        <v>0</v>
      </c>
      <c r="D79" s="665" t="s">
        <v>161</v>
      </c>
      <c r="E79" s="666">
        <v>0</v>
      </c>
      <c r="F79" s="667">
        <v>0</v>
      </c>
      <c r="G79" s="663">
        <v>0</v>
      </c>
      <c r="H79" s="664">
        <v>0</v>
      </c>
      <c r="I79" s="665" t="s">
        <v>161</v>
      </c>
      <c r="J79" s="666">
        <v>0</v>
      </c>
      <c r="K79" s="667">
        <v>0</v>
      </c>
      <c r="L79" s="663">
        <v>0</v>
      </c>
      <c r="M79" s="664">
        <v>0</v>
      </c>
      <c r="N79" s="665" t="s">
        <v>161</v>
      </c>
      <c r="O79" s="666">
        <v>0</v>
      </c>
      <c r="P79" s="667">
        <v>0</v>
      </c>
      <c r="Q79" s="663">
        <v>0</v>
      </c>
      <c r="R79" s="664">
        <v>0</v>
      </c>
      <c r="S79" s="665" t="s">
        <v>161</v>
      </c>
      <c r="T79" s="666">
        <v>0</v>
      </c>
      <c r="U79" s="667">
        <v>0</v>
      </c>
      <c r="V79" s="677" t="s">
        <v>161</v>
      </c>
      <c r="W79" s="661" t="s">
        <v>161</v>
      </c>
      <c r="X79" s="661" t="s">
        <v>161</v>
      </c>
      <c r="Y79" s="682" t="s">
        <v>161</v>
      </c>
      <c r="Z79" s="683" t="s">
        <v>161</v>
      </c>
      <c r="AA79" s="663">
        <v>0</v>
      </c>
      <c r="AB79" s="664">
        <v>0</v>
      </c>
      <c r="AC79" s="665" t="s">
        <v>161</v>
      </c>
      <c r="AD79" s="666">
        <v>0</v>
      </c>
      <c r="AE79" s="667">
        <v>0</v>
      </c>
      <c r="AF79" s="663">
        <v>0</v>
      </c>
      <c r="AG79" s="664">
        <v>0</v>
      </c>
      <c r="AH79" s="665" t="s">
        <v>161</v>
      </c>
      <c r="AI79" s="666">
        <v>0</v>
      </c>
      <c r="AJ79" s="667">
        <v>0</v>
      </c>
      <c r="AK79" s="663">
        <v>0</v>
      </c>
      <c r="AL79" s="664">
        <v>0</v>
      </c>
      <c r="AM79" s="661" t="s">
        <v>161</v>
      </c>
      <c r="AN79" s="666">
        <v>0</v>
      </c>
      <c r="AO79" s="667">
        <v>0</v>
      </c>
      <c r="AP79" s="663">
        <v>0</v>
      </c>
      <c r="AQ79" s="664">
        <v>0</v>
      </c>
      <c r="AR79" s="661" t="s">
        <v>161</v>
      </c>
      <c r="AS79" s="666">
        <v>0</v>
      </c>
      <c r="AT79" s="667">
        <v>0</v>
      </c>
      <c r="AU79" s="663">
        <v>0</v>
      </c>
      <c r="AV79" s="664">
        <v>0</v>
      </c>
      <c r="AW79" s="665" t="s">
        <v>161</v>
      </c>
      <c r="AX79" s="666">
        <v>0</v>
      </c>
      <c r="AY79" s="667">
        <v>0</v>
      </c>
      <c r="AZ79" s="677" t="s">
        <v>161</v>
      </c>
      <c r="BA79" s="661" t="s">
        <v>161</v>
      </c>
      <c r="BB79" s="661" t="s">
        <v>161</v>
      </c>
      <c r="BC79" s="682" t="s">
        <v>161</v>
      </c>
      <c r="BD79" s="683" t="s">
        <v>161</v>
      </c>
      <c r="BE79" s="663">
        <v>0</v>
      </c>
      <c r="BF79" s="664">
        <v>0</v>
      </c>
      <c r="BG79" s="661" t="s">
        <v>161</v>
      </c>
      <c r="BH79" s="664">
        <v>0</v>
      </c>
      <c r="BI79" s="690">
        <v>0</v>
      </c>
      <c r="BJ79" s="663" t="s">
        <v>161</v>
      </c>
      <c r="BK79" s="664" t="s">
        <v>161</v>
      </c>
      <c r="BL79" s="661" t="s">
        <v>161</v>
      </c>
      <c r="BM79" s="690" t="s">
        <v>161</v>
      </c>
      <c r="BN79" s="677" t="s">
        <v>161</v>
      </c>
      <c r="BO79" s="661" t="s">
        <v>161</v>
      </c>
      <c r="BP79" s="661" t="s">
        <v>161</v>
      </c>
      <c r="BQ79" s="661" t="s">
        <v>161</v>
      </c>
      <c r="BR79" s="683" t="s">
        <v>161</v>
      </c>
      <c r="BS79" s="694" t="s">
        <v>161</v>
      </c>
      <c r="BT79" s="695" t="s">
        <v>161</v>
      </c>
      <c r="BU79" s="661" t="s">
        <v>161</v>
      </c>
      <c r="BV79" s="699" t="s">
        <v>161</v>
      </c>
      <c r="BW79" s="690" t="s">
        <v>161</v>
      </c>
      <c r="BX79" s="694" t="s">
        <v>161</v>
      </c>
      <c r="BY79" s="695" t="s">
        <v>161</v>
      </c>
      <c r="BZ79" s="661" t="s">
        <v>161</v>
      </c>
      <c r="CA79" s="699" t="s">
        <v>161</v>
      </c>
      <c r="CB79" s="690" t="s">
        <v>161</v>
      </c>
      <c r="CC79" s="159"/>
      <c r="CD79" s="708"/>
      <c r="CE79" s="707"/>
      <c r="CF79" s="707"/>
    </row>
    <row r="80" s="163" customFormat="1" spans="1:84">
      <c r="A80" s="668" t="s">
        <v>73</v>
      </c>
      <c r="B80" s="669">
        <v>387.444136</v>
      </c>
      <c r="C80" s="670">
        <v>811.67796</v>
      </c>
      <c r="D80" s="671">
        <v>0.477337263167771</v>
      </c>
      <c r="E80" s="670">
        <v>-424.233824</v>
      </c>
      <c r="F80" s="672">
        <v>0</v>
      </c>
      <c r="G80" s="669">
        <v>36.1257640000001</v>
      </c>
      <c r="H80" s="670">
        <v>104.88676</v>
      </c>
      <c r="I80" s="671">
        <v>0.344426350856868</v>
      </c>
      <c r="J80" s="670">
        <v>-68.7609959999999</v>
      </c>
      <c r="K80" s="672">
        <v>0</v>
      </c>
      <c r="L80" s="669">
        <v>242.3045100495</v>
      </c>
      <c r="M80" s="670">
        <v>534.416652</v>
      </c>
      <c r="N80" s="671">
        <v>0.453400000061188</v>
      </c>
      <c r="O80" s="670">
        <v>-292.1121419505</v>
      </c>
      <c r="P80" s="672">
        <v>0</v>
      </c>
      <c r="Q80" s="669">
        <v>74.6617909504999</v>
      </c>
      <c r="R80" s="670">
        <v>167.716423</v>
      </c>
      <c r="S80" s="671">
        <v>0.445166845410839</v>
      </c>
      <c r="T80" s="670">
        <v>-93.0546320495001</v>
      </c>
      <c r="U80" s="672">
        <v>0</v>
      </c>
      <c r="V80" s="678">
        <v>0.19270337066219</v>
      </c>
      <c r="W80" s="679">
        <v>0.206629268336915</v>
      </c>
      <c r="X80" s="679">
        <v>0.932604428274804</v>
      </c>
      <c r="Y80" s="671">
        <v>-0.0139258976747253</v>
      </c>
      <c r="Z80" s="684" t="s">
        <v>161</v>
      </c>
      <c r="AA80" s="669">
        <v>69.9481569999999</v>
      </c>
      <c r="AB80" s="670">
        <v>58.04501439</v>
      </c>
      <c r="AC80" s="671">
        <v>1.20506744179653</v>
      </c>
      <c r="AD80" s="670">
        <v>11.9031426099999</v>
      </c>
      <c r="AE80" s="672">
        <v>0</v>
      </c>
      <c r="AF80" s="669">
        <v>24.14352</v>
      </c>
      <c r="AG80" s="670">
        <v>51.08272727</v>
      </c>
      <c r="AH80" s="671">
        <v>0.472635689014573</v>
      </c>
      <c r="AI80" s="670">
        <v>-26.93920727</v>
      </c>
      <c r="AJ80" s="672">
        <v>0</v>
      </c>
      <c r="AK80" s="669">
        <v>0.07928</v>
      </c>
      <c r="AL80" s="670">
        <v>0</v>
      </c>
      <c r="AM80" s="679" t="s">
        <v>161</v>
      </c>
      <c r="AN80" s="670">
        <v>0.07928</v>
      </c>
      <c r="AO80" s="672">
        <v>0</v>
      </c>
      <c r="AP80" s="669">
        <v>0.002743</v>
      </c>
      <c r="AQ80" s="670">
        <v>0</v>
      </c>
      <c r="AR80" s="679" t="s">
        <v>161</v>
      </c>
      <c r="AS80" s="670">
        <v>0.002743</v>
      </c>
      <c r="AT80" s="672">
        <v>0</v>
      </c>
      <c r="AU80" s="669">
        <v>14.9987219504999</v>
      </c>
      <c r="AV80" s="670">
        <v>63.2468063400001</v>
      </c>
      <c r="AW80" s="671">
        <v>0.237145918006836</v>
      </c>
      <c r="AX80" s="670">
        <v>-48.2480843895002</v>
      </c>
      <c r="AY80" s="672">
        <v>0</v>
      </c>
      <c r="AZ80" s="678">
        <v>0.0387119601430744</v>
      </c>
      <c r="BA80" s="679">
        <v>0.0779210591599654</v>
      </c>
      <c r="BB80" s="679">
        <v>0.496809983853043</v>
      </c>
      <c r="BC80" s="671">
        <v>-0.039209099016891</v>
      </c>
      <c r="BD80" s="684" t="s">
        <v>161</v>
      </c>
      <c r="BE80" s="669">
        <v>15.5</v>
      </c>
      <c r="BF80" s="670">
        <v>13.75</v>
      </c>
      <c r="BG80" s="679">
        <v>1.12727272727273</v>
      </c>
      <c r="BH80" s="670">
        <v>1.75</v>
      </c>
      <c r="BI80" s="691">
        <v>0</v>
      </c>
      <c r="BJ80" s="669">
        <v>24.9963958709677</v>
      </c>
      <c r="BK80" s="670">
        <v>59.0311243636364</v>
      </c>
      <c r="BL80" s="679">
        <v>0.423444346358507</v>
      </c>
      <c r="BM80" s="691">
        <v>-34.0347284926686</v>
      </c>
      <c r="BN80" s="678">
        <v>0.180537400106631</v>
      </c>
      <c r="BO80" s="679">
        <v>0.0715123697457548</v>
      </c>
      <c r="BP80" s="679">
        <v>2.52456184501351</v>
      </c>
      <c r="BQ80" s="679">
        <v>0.109025030360876</v>
      </c>
      <c r="BR80" s="684" t="s">
        <v>161</v>
      </c>
      <c r="BS80" s="696">
        <v>5.53901850480493</v>
      </c>
      <c r="BT80" s="697">
        <v>13.9835947760543</v>
      </c>
      <c r="BU80" s="679">
        <v>0.396108339344188</v>
      </c>
      <c r="BV80" s="679">
        <v>-8.44457627124936</v>
      </c>
      <c r="BW80" s="691" t="s">
        <v>161</v>
      </c>
      <c r="BX80" s="696">
        <v>0.21442626358976</v>
      </c>
      <c r="BY80" s="697">
        <v>1.08961651581391</v>
      </c>
      <c r="BZ80" s="679">
        <v>0.196790577673642</v>
      </c>
      <c r="CA80" s="679">
        <v>-0.87519025222415</v>
      </c>
      <c r="CB80" s="691" t="s">
        <v>161</v>
      </c>
      <c r="CC80" s="159"/>
      <c r="CD80" s="709"/>
      <c r="CE80" s="709"/>
      <c r="CF80" s="709"/>
    </row>
    <row r="81" s="163" customFormat="1" spans="1:84">
      <c r="A81" s="668" t="s">
        <v>74</v>
      </c>
      <c r="B81" s="669">
        <v>0</v>
      </c>
      <c r="C81" s="673">
        <v>0</v>
      </c>
      <c r="D81" s="671" t="s">
        <v>161</v>
      </c>
      <c r="E81" s="673">
        <v>0</v>
      </c>
      <c r="F81" s="672">
        <v>0</v>
      </c>
      <c r="G81" s="669">
        <v>0</v>
      </c>
      <c r="H81" s="673">
        <v>0</v>
      </c>
      <c r="I81" s="671" t="s">
        <v>161</v>
      </c>
      <c r="J81" s="673">
        <v>0</v>
      </c>
      <c r="K81" s="672">
        <v>0</v>
      </c>
      <c r="L81" s="669">
        <v>0</v>
      </c>
      <c r="M81" s="673">
        <v>0</v>
      </c>
      <c r="N81" s="671" t="s">
        <v>161</v>
      </c>
      <c r="O81" s="673">
        <v>0</v>
      </c>
      <c r="P81" s="672">
        <v>0</v>
      </c>
      <c r="Q81" s="669">
        <v>0</v>
      </c>
      <c r="R81" s="673">
        <v>0</v>
      </c>
      <c r="S81" s="671" t="s">
        <v>161</v>
      </c>
      <c r="T81" s="673">
        <v>0</v>
      </c>
      <c r="U81" s="672">
        <v>0</v>
      </c>
      <c r="V81" s="678" t="s">
        <v>161</v>
      </c>
      <c r="W81" s="679" t="s">
        <v>161</v>
      </c>
      <c r="X81" s="679" t="s">
        <v>161</v>
      </c>
      <c r="Y81" s="671" t="s">
        <v>161</v>
      </c>
      <c r="Z81" s="684" t="s">
        <v>161</v>
      </c>
      <c r="AA81" s="669">
        <v>12.766665</v>
      </c>
      <c r="AB81" s="673">
        <v>15.52955817</v>
      </c>
      <c r="AC81" s="671">
        <v>0.822088101943728</v>
      </c>
      <c r="AD81" s="673">
        <v>-2.76289316999999</v>
      </c>
      <c r="AE81" s="672">
        <v>10.900385</v>
      </c>
      <c r="AF81" s="669">
        <v>19.9476</v>
      </c>
      <c r="AG81" s="673">
        <v>4.66035</v>
      </c>
      <c r="AH81" s="671">
        <v>4.28027937815829</v>
      </c>
      <c r="AI81" s="673">
        <v>15.28725</v>
      </c>
      <c r="AJ81" s="672">
        <v>6.721344</v>
      </c>
      <c r="AK81" s="669">
        <v>0</v>
      </c>
      <c r="AL81" s="664">
        <v>0</v>
      </c>
      <c r="AM81" s="661" t="s">
        <v>161</v>
      </c>
      <c r="AN81" s="666">
        <v>0</v>
      </c>
      <c r="AO81" s="667">
        <v>0</v>
      </c>
      <c r="AP81" s="669">
        <v>0</v>
      </c>
      <c r="AQ81" s="664">
        <v>0</v>
      </c>
      <c r="AR81" s="661" t="s">
        <v>161</v>
      </c>
      <c r="AS81" s="666">
        <v>0</v>
      </c>
      <c r="AT81" s="667">
        <v>0</v>
      </c>
      <c r="AU81" s="669">
        <v>-32.714265</v>
      </c>
      <c r="AV81" s="673">
        <v>-20.18990817</v>
      </c>
      <c r="AW81" s="671">
        <v>0.379672422254509</v>
      </c>
      <c r="AX81" s="673">
        <v>-12.52435683</v>
      </c>
      <c r="AY81" s="672">
        <v>-17.621729</v>
      </c>
      <c r="AZ81" s="678" t="s">
        <v>161</v>
      </c>
      <c r="BA81" s="679" t="s">
        <v>161</v>
      </c>
      <c r="BB81" s="679" t="s">
        <v>161</v>
      </c>
      <c r="BC81" s="671" t="s">
        <v>161</v>
      </c>
      <c r="BD81" s="684" t="s">
        <v>161</v>
      </c>
      <c r="BE81" s="669">
        <v>1.75</v>
      </c>
      <c r="BF81" s="670">
        <v>1</v>
      </c>
      <c r="BG81" s="679">
        <v>1.75</v>
      </c>
      <c r="BH81" s="670">
        <v>0.75</v>
      </c>
      <c r="BI81" s="691">
        <v>4.66666667</v>
      </c>
      <c r="BJ81" s="669">
        <v>0</v>
      </c>
      <c r="BK81" s="670">
        <v>0</v>
      </c>
      <c r="BL81" s="679" t="s">
        <v>161</v>
      </c>
      <c r="BM81" s="691">
        <v>0</v>
      </c>
      <c r="BN81" s="678" t="s">
        <v>161</v>
      </c>
      <c r="BO81" s="679" t="s">
        <v>161</v>
      </c>
      <c r="BP81" s="679" t="s">
        <v>161</v>
      </c>
      <c r="BQ81" s="679" t="s">
        <v>161</v>
      </c>
      <c r="BR81" s="684" t="s">
        <v>161</v>
      </c>
      <c r="BS81" s="696">
        <v>0</v>
      </c>
      <c r="BT81" s="697">
        <v>0</v>
      </c>
      <c r="BU81" s="679" t="s">
        <v>161</v>
      </c>
      <c r="BV81" s="679">
        <v>0</v>
      </c>
      <c r="BW81" s="691">
        <v>0</v>
      </c>
      <c r="BX81" s="696">
        <v>-2.56247539980096</v>
      </c>
      <c r="BY81" s="697">
        <v>-1.30009546627044</v>
      </c>
      <c r="BZ81" s="679">
        <v>0.0290098179082963</v>
      </c>
      <c r="CA81" s="679">
        <v>-1.26237993353053</v>
      </c>
      <c r="CB81" s="691">
        <v>-1.61661528468949</v>
      </c>
      <c r="CC81" s="159"/>
      <c r="CD81" s="709"/>
      <c r="CE81" s="709"/>
      <c r="CF81" s="709"/>
    </row>
    <row r="82" s="159" customFormat="1" ht="16.2" spans="1:80">
      <c r="A82" s="213" t="s">
        <v>169</v>
      </c>
      <c r="B82" s="214">
        <v>561.939976</v>
      </c>
      <c r="C82" s="215">
        <v>1129.80753</v>
      </c>
      <c r="D82" s="216">
        <v>0.49737673106144</v>
      </c>
      <c r="E82" s="215">
        <v>-567.867554</v>
      </c>
      <c r="F82" s="217">
        <v>219.191348</v>
      </c>
      <c r="G82" s="214">
        <v>75.5054410000001</v>
      </c>
      <c r="H82" s="215">
        <v>146.886508</v>
      </c>
      <c r="I82" s="216">
        <v>0.514039322113914</v>
      </c>
      <c r="J82" s="215">
        <v>-71.3810669999999</v>
      </c>
      <c r="K82" s="217">
        <v>53.4343189999999</v>
      </c>
      <c r="L82" s="214">
        <v>288.4896460495</v>
      </c>
      <c r="M82" s="215">
        <v>715.69667675</v>
      </c>
      <c r="N82" s="216">
        <v>0.403089263121271</v>
      </c>
      <c r="O82" s="215">
        <v>-427.2070307005</v>
      </c>
      <c r="P82" s="217">
        <v>103.414831</v>
      </c>
      <c r="Q82" s="214">
        <v>136.9728279505</v>
      </c>
      <c r="R82" s="215">
        <v>241.07352025</v>
      </c>
      <c r="S82" s="216">
        <v>0.568178652754791</v>
      </c>
      <c r="T82" s="215">
        <v>-104.1006922995</v>
      </c>
      <c r="U82" s="217">
        <v>39.7336220000004</v>
      </c>
      <c r="V82" s="237"/>
      <c r="W82" s="238"/>
      <c r="X82" s="238"/>
      <c r="Y82" s="216"/>
      <c r="Z82" s="257"/>
      <c r="AA82" s="214">
        <v>140.574014</v>
      </c>
      <c r="AB82" s="215">
        <v>143.66907687</v>
      </c>
      <c r="AC82" s="216">
        <v>0.978457000368974</v>
      </c>
      <c r="AD82" s="215">
        <v>-3.09506287000019</v>
      </c>
      <c r="AE82" s="217">
        <v>78.9954059999998</v>
      </c>
      <c r="AF82" s="214">
        <v>50.560728</v>
      </c>
      <c r="AG82" s="215">
        <v>67.25186361</v>
      </c>
      <c r="AH82" s="216">
        <v>0.751811552661298</v>
      </c>
      <c r="AI82" s="215">
        <v>-16.69113561</v>
      </c>
      <c r="AJ82" s="217">
        <v>17.786111</v>
      </c>
      <c r="AK82" s="214">
        <v>0.07928</v>
      </c>
      <c r="AL82" s="215">
        <v>0</v>
      </c>
      <c r="AM82" s="238" t="s">
        <v>161</v>
      </c>
      <c r="AN82" s="215">
        <v>0.07928</v>
      </c>
      <c r="AO82" s="217">
        <v>0.039193</v>
      </c>
      <c r="AP82" s="214">
        <v>10.082473</v>
      </c>
      <c r="AQ82" s="215">
        <v>0</v>
      </c>
      <c r="AR82" s="238" t="s">
        <v>161</v>
      </c>
      <c r="AS82" s="215">
        <v>10.082473</v>
      </c>
      <c r="AT82" s="217">
        <v>0</v>
      </c>
      <c r="AU82" s="214">
        <v>-3.19304604950004</v>
      </c>
      <c r="AV82" s="215">
        <v>56.3034047700001</v>
      </c>
      <c r="AW82" s="216">
        <v>-0.0567114202514691</v>
      </c>
      <c r="AX82" s="215">
        <v>-59.4964508195001</v>
      </c>
      <c r="AY82" s="217">
        <v>-34.4001259999996</v>
      </c>
      <c r="AZ82" s="237">
        <v>-0.00568218348199531</v>
      </c>
      <c r="BA82" s="238">
        <v>0.0498345101045663</v>
      </c>
      <c r="BB82" s="238">
        <v>-0.114021056293572</v>
      </c>
      <c r="BC82" s="216">
        <v>-0.0555166935865616</v>
      </c>
      <c r="BD82" s="257">
        <v>-0.156941075977139</v>
      </c>
      <c r="BE82" s="214">
        <v>44.5</v>
      </c>
      <c r="BF82" s="215">
        <v>32.625</v>
      </c>
      <c r="BG82" s="238">
        <v>1.3639846743295</v>
      </c>
      <c r="BH82" s="215">
        <v>11.875</v>
      </c>
      <c r="BI82" s="279">
        <v>136.91666666</v>
      </c>
      <c r="BJ82" s="214">
        <v>12.6278646292135</v>
      </c>
      <c r="BK82" s="215">
        <v>34.630115862069</v>
      </c>
      <c r="BL82" s="238">
        <v>0.364649794401786</v>
      </c>
      <c r="BM82" s="279">
        <v>-22.0022512328555</v>
      </c>
      <c r="BN82" s="237">
        <v>0.250158415495964</v>
      </c>
      <c r="BO82" s="238">
        <v>0.127162435242399</v>
      </c>
      <c r="BP82" s="238">
        <v>1.96723517459466</v>
      </c>
      <c r="BQ82" s="238">
        <v>0.122995980253564</v>
      </c>
      <c r="BR82" s="257">
        <v>0.360394726894055</v>
      </c>
      <c r="BS82" s="292">
        <v>3.99746695715753</v>
      </c>
      <c r="BT82" s="293">
        <v>7.8639576074002</v>
      </c>
      <c r="BU82" s="238">
        <v>0.508327633073175</v>
      </c>
      <c r="BV82" s="238">
        <v>-3.86649065024266</v>
      </c>
      <c r="BW82" s="279">
        <v>2.77473538144738</v>
      </c>
      <c r="BX82" s="292">
        <v>-0.0227143407137826</v>
      </c>
      <c r="BY82" s="293">
        <v>0.391896474847866</v>
      </c>
      <c r="BZ82" s="238">
        <v>-0.0579600536662146</v>
      </c>
      <c r="CA82" s="238">
        <v>-0.414610815561649</v>
      </c>
      <c r="CB82" s="279">
        <v>-0.435469956316189</v>
      </c>
    </row>
    <row r="83" s="159" customFormat="1" outlineLevel="2" spans="1:80">
      <c r="A83" s="674" t="s">
        <v>76</v>
      </c>
      <c r="B83" s="663">
        <v>0</v>
      </c>
      <c r="C83" s="664">
        <v>0</v>
      </c>
      <c r="D83" s="665" t="s">
        <v>161</v>
      </c>
      <c r="E83" s="666">
        <v>0</v>
      </c>
      <c r="F83" s="667">
        <v>13.0454</v>
      </c>
      <c r="G83" s="663">
        <v>0</v>
      </c>
      <c r="H83" s="664">
        <v>0</v>
      </c>
      <c r="I83" s="665" t="s">
        <v>161</v>
      </c>
      <c r="J83" s="666">
        <v>0</v>
      </c>
      <c r="K83" s="667">
        <v>0</v>
      </c>
      <c r="L83" s="663">
        <v>0</v>
      </c>
      <c r="M83" s="664">
        <v>0</v>
      </c>
      <c r="N83" s="665" t="s">
        <v>161</v>
      </c>
      <c r="O83" s="666">
        <v>0</v>
      </c>
      <c r="P83" s="667">
        <v>0</v>
      </c>
      <c r="Q83" s="663">
        <v>0</v>
      </c>
      <c r="R83" s="664">
        <v>0</v>
      </c>
      <c r="S83" s="665" t="s">
        <v>161</v>
      </c>
      <c r="T83" s="666">
        <v>0</v>
      </c>
      <c r="U83" s="667">
        <v>0.0390170000000047</v>
      </c>
      <c r="V83" s="701" t="s">
        <v>161</v>
      </c>
      <c r="W83" s="661" t="s">
        <v>161</v>
      </c>
      <c r="X83" s="661" t="s">
        <v>161</v>
      </c>
      <c r="Y83" s="665" t="s">
        <v>161</v>
      </c>
      <c r="Z83" s="683">
        <v>0.00299086267956557</v>
      </c>
      <c r="AA83" s="663">
        <v>0</v>
      </c>
      <c r="AB83" s="664">
        <v>0</v>
      </c>
      <c r="AC83" s="665" t="s">
        <v>161</v>
      </c>
      <c r="AD83" s="666">
        <v>0</v>
      </c>
      <c r="AE83" s="667">
        <v>13.006383</v>
      </c>
      <c r="AF83" s="663">
        <v>-0.2917</v>
      </c>
      <c r="AG83" s="664">
        <v>0</v>
      </c>
      <c r="AH83" s="665" t="s">
        <v>161</v>
      </c>
      <c r="AI83" s="666">
        <v>-0.2917</v>
      </c>
      <c r="AJ83" s="667">
        <v>0.160781</v>
      </c>
      <c r="AK83" s="663">
        <v>0</v>
      </c>
      <c r="AL83" s="664">
        <v>0</v>
      </c>
      <c r="AM83" s="661" t="s">
        <v>161</v>
      </c>
      <c r="AN83" s="666">
        <v>0</v>
      </c>
      <c r="AO83" s="667">
        <v>0</v>
      </c>
      <c r="AP83" s="663">
        <v>0</v>
      </c>
      <c r="AQ83" s="664">
        <v>0</v>
      </c>
      <c r="AR83" s="661" t="s">
        <v>161</v>
      </c>
      <c r="AS83" s="666">
        <v>0</v>
      </c>
      <c r="AT83" s="667">
        <v>0</v>
      </c>
      <c r="AU83" s="663">
        <v>0.2917</v>
      </c>
      <c r="AV83" s="664">
        <v>0</v>
      </c>
      <c r="AW83" s="665" t="s">
        <v>161</v>
      </c>
      <c r="AX83" s="666">
        <v>0.2917</v>
      </c>
      <c r="AY83" s="667">
        <v>-0.121763999999995</v>
      </c>
      <c r="AZ83" s="701" t="s">
        <v>161</v>
      </c>
      <c r="BA83" s="661" t="s">
        <v>161</v>
      </c>
      <c r="BB83" s="661" t="s">
        <v>161</v>
      </c>
      <c r="BC83" s="665" t="s">
        <v>161</v>
      </c>
      <c r="BD83" s="683">
        <v>-0.0093338648105842</v>
      </c>
      <c r="BE83" s="705">
        <v>0</v>
      </c>
      <c r="BF83" s="664">
        <v>0</v>
      </c>
      <c r="BG83" s="661" t="s">
        <v>161</v>
      </c>
      <c r="BH83" s="664">
        <v>0</v>
      </c>
      <c r="BI83" s="690">
        <v>20.41666667</v>
      </c>
      <c r="BJ83" s="705" t="s">
        <v>161</v>
      </c>
      <c r="BK83" s="664" t="s">
        <v>161</v>
      </c>
      <c r="BL83" s="661" t="s">
        <v>161</v>
      </c>
      <c r="BM83" s="690" t="s">
        <v>161</v>
      </c>
      <c r="BN83" s="701" t="s">
        <v>161</v>
      </c>
      <c r="BO83" s="661" t="s">
        <v>161</v>
      </c>
      <c r="BP83" s="661" t="s">
        <v>161</v>
      </c>
      <c r="BQ83" s="661" t="s">
        <v>161</v>
      </c>
      <c r="BR83" s="683">
        <v>0.997009137320434</v>
      </c>
      <c r="BS83" s="706" t="s">
        <v>161</v>
      </c>
      <c r="BT83" s="695" t="s">
        <v>161</v>
      </c>
      <c r="BU83" s="661" t="s">
        <v>161</v>
      </c>
      <c r="BV83" s="661" t="s">
        <v>161</v>
      </c>
      <c r="BW83" s="690">
        <v>1.00299983477343</v>
      </c>
      <c r="BX83" s="706" t="s">
        <v>161</v>
      </c>
      <c r="BY83" s="695" t="s">
        <v>161</v>
      </c>
      <c r="BZ83" s="661" t="s">
        <v>161</v>
      </c>
      <c r="CA83" s="661" t="s">
        <v>161</v>
      </c>
      <c r="CB83" s="690">
        <v>-0.00936186486281353</v>
      </c>
    </row>
    <row r="84" s="159" customFormat="1" outlineLevel="2" spans="1:80">
      <c r="A84" s="674" t="s">
        <v>77</v>
      </c>
      <c r="B84" s="663">
        <v>-0.255638</v>
      </c>
      <c r="C84" s="664">
        <v>9.4</v>
      </c>
      <c r="D84" s="665">
        <v>-0.0271955319148936</v>
      </c>
      <c r="E84" s="666">
        <v>-9.655638</v>
      </c>
      <c r="F84" s="667">
        <v>4.158213</v>
      </c>
      <c r="G84" s="663">
        <v>0.832103999999999</v>
      </c>
      <c r="H84" s="664">
        <v>5.05228</v>
      </c>
      <c r="I84" s="665">
        <v>0.164698710285257</v>
      </c>
      <c r="J84" s="666">
        <v>-4.220176</v>
      </c>
      <c r="K84" s="667">
        <v>5.68496999999999</v>
      </c>
      <c r="L84" s="663">
        <v>0</v>
      </c>
      <c r="M84" s="664">
        <v>0</v>
      </c>
      <c r="N84" s="665" t="s">
        <v>161</v>
      </c>
      <c r="O84" s="666">
        <v>0</v>
      </c>
      <c r="P84" s="667">
        <v>0</v>
      </c>
      <c r="Q84" s="663">
        <v>-1.087742</v>
      </c>
      <c r="R84" s="664">
        <v>4.34772</v>
      </c>
      <c r="S84" s="665">
        <v>-0.250186764557055</v>
      </c>
      <c r="T84" s="666">
        <v>-5.435462</v>
      </c>
      <c r="U84" s="667">
        <v>-1.52675699999999</v>
      </c>
      <c r="V84" s="701">
        <v>4.25500903621527</v>
      </c>
      <c r="W84" s="661">
        <v>0.462523404255319</v>
      </c>
      <c r="X84" s="661">
        <v>9.19955400541514</v>
      </c>
      <c r="Y84" s="665">
        <v>3.79248563195995</v>
      </c>
      <c r="Z84" s="683">
        <v>-0.367166617005908</v>
      </c>
      <c r="AA84" s="663">
        <v>2.04477999999999</v>
      </c>
      <c r="AB84" s="664">
        <v>4.00750167</v>
      </c>
      <c r="AC84" s="665">
        <v>0.510238090555803</v>
      </c>
      <c r="AD84" s="666">
        <v>-1.96272167000001</v>
      </c>
      <c r="AE84" s="667">
        <v>3.100725</v>
      </c>
      <c r="AF84" s="663">
        <v>0.486204</v>
      </c>
      <c r="AG84" s="664">
        <v>0.51627567</v>
      </c>
      <c r="AH84" s="665">
        <v>0.941752688055201</v>
      </c>
      <c r="AI84" s="666">
        <v>-0.0300716700000003</v>
      </c>
      <c r="AJ84" s="667">
        <v>0.020103</v>
      </c>
      <c r="AK84" s="663">
        <v>0</v>
      </c>
      <c r="AL84" s="664">
        <v>0</v>
      </c>
      <c r="AM84" s="661" t="s">
        <v>161</v>
      </c>
      <c r="AN84" s="666">
        <v>0</v>
      </c>
      <c r="AO84" s="667">
        <v>0</v>
      </c>
      <c r="AP84" s="663">
        <v>0</v>
      </c>
      <c r="AQ84" s="664">
        <v>0</v>
      </c>
      <c r="AR84" s="661" t="s">
        <v>161</v>
      </c>
      <c r="AS84" s="666">
        <v>0</v>
      </c>
      <c r="AT84" s="667">
        <v>0</v>
      </c>
      <c r="AU84" s="663">
        <v>-3.61872599999999</v>
      </c>
      <c r="AV84" s="664">
        <v>-0.176057339999999</v>
      </c>
      <c r="AW84" s="665">
        <v>-18.5542467016712</v>
      </c>
      <c r="AX84" s="666">
        <v>-3.44266865999999</v>
      </c>
      <c r="AY84" s="667">
        <v>-4.64758499999999</v>
      </c>
      <c r="AZ84" s="701">
        <v>14.1556654331515</v>
      </c>
      <c r="BA84" s="661">
        <v>-0.0187295042553191</v>
      </c>
      <c r="BB84" s="661">
        <v>757.794987426397</v>
      </c>
      <c r="BC84" s="665">
        <v>14.1743949374068</v>
      </c>
      <c r="BD84" s="683">
        <v>-1.11768805494091</v>
      </c>
      <c r="BE84" s="705">
        <v>0.75</v>
      </c>
      <c r="BF84" s="664">
        <v>1.25</v>
      </c>
      <c r="BG84" s="661">
        <v>0.6</v>
      </c>
      <c r="BH84" s="664">
        <v>-0.5</v>
      </c>
      <c r="BI84" s="690">
        <v>7.33333333333333</v>
      </c>
      <c r="BJ84" s="705">
        <v>-0.340850666666667</v>
      </c>
      <c r="BK84" s="664">
        <v>7.52</v>
      </c>
      <c r="BL84" s="661">
        <v>-0.0453258865248227</v>
      </c>
      <c r="BM84" s="690">
        <v>-7.86085066666667</v>
      </c>
      <c r="BN84" s="701">
        <v>-7.99873258279282</v>
      </c>
      <c r="BO84" s="661">
        <v>0.426329964893617</v>
      </c>
      <c r="BP84" s="661">
        <v>-18.7618352953182</v>
      </c>
      <c r="BQ84" s="661">
        <v>-8.42506254768644</v>
      </c>
      <c r="BR84" s="683">
        <v>0.745686909256452</v>
      </c>
      <c r="BS84" s="706">
        <v>-0.125019806531755</v>
      </c>
      <c r="BT84" s="695">
        <v>2.34560101880132</v>
      </c>
      <c r="BU84" s="661">
        <v>-0.0532996897296898</v>
      </c>
      <c r="BV84" s="661">
        <v>-2.47062082533308</v>
      </c>
      <c r="BW84" s="690">
        <v>1.34104540067242</v>
      </c>
      <c r="BX84" s="706">
        <v>-1.76973855378085</v>
      </c>
      <c r="BY84" s="695">
        <v>-0.0439319442629201</v>
      </c>
      <c r="BZ84" s="661">
        <v>-38.2836383290817</v>
      </c>
      <c r="CA84" s="661">
        <v>-1.72580660951793</v>
      </c>
      <c r="CB84" s="690">
        <v>-1.49887042546501</v>
      </c>
    </row>
    <row r="85" s="159" customFormat="1" outlineLevel="2" spans="1:80">
      <c r="A85" s="674" t="s">
        <v>78</v>
      </c>
      <c r="B85" s="663">
        <v>0</v>
      </c>
      <c r="C85" s="664">
        <v>3</v>
      </c>
      <c r="D85" s="665">
        <v>0</v>
      </c>
      <c r="E85" s="666">
        <v>-3</v>
      </c>
      <c r="F85" s="667">
        <v>-12.049368</v>
      </c>
      <c r="G85" s="663">
        <v>0</v>
      </c>
      <c r="H85" s="664">
        <v>0</v>
      </c>
      <c r="I85" s="665" t="s">
        <v>161</v>
      </c>
      <c r="J85" s="666">
        <v>0</v>
      </c>
      <c r="K85" s="667">
        <v>0</v>
      </c>
      <c r="L85" s="663">
        <v>-0.1703</v>
      </c>
      <c r="M85" s="664">
        <v>2.1</v>
      </c>
      <c r="N85" s="665">
        <v>-0.0810952380952381</v>
      </c>
      <c r="O85" s="666">
        <v>-2.2703</v>
      </c>
      <c r="P85" s="667">
        <v>1.25585</v>
      </c>
      <c r="Q85" s="663">
        <v>0.1703</v>
      </c>
      <c r="R85" s="664">
        <v>0.9</v>
      </c>
      <c r="S85" s="665">
        <v>0.189222222222222</v>
      </c>
      <c r="T85" s="666">
        <v>-0.7297</v>
      </c>
      <c r="U85" s="667">
        <v>-13.305218</v>
      </c>
      <c r="V85" s="701" t="s">
        <v>161</v>
      </c>
      <c r="W85" s="661">
        <v>0.3</v>
      </c>
      <c r="X85" s="661" t="s">
        <v>161</v>
      </c>
      <c r="Y85" s="665" t="s">
        <v>161</v>
      </c>
      <c r="Z85" s="683">
        <v>1.1042253834392</v>
      </c>
      <c r="AA85" s="663">
        <v>0</v>
      </c>
      <c r="AB85" s="664">
        <v>0.4463</v>
      </c>
      <c r="AC85" s="665">
        <v>0</v>
      </c>
      <c r="AD85" s="666">
        <v>-0.4463</v>
      </c>
      <c r="AE85" s="667">
        <v>0.303272000000001</v>
      </c>
      <c r="AF85" s="663">
        <v>0</v>
      </c>
      <c r="AG85" s="664">
        <v>0.32187</v>
      </c>
      <c r="AH85" s="665">
        <v>0</v>
      </c>
      <c r="AI85" s="666">
        <v>-0.32187</v>
      </c>
      <c r="AJ85" s="667">
        <v>0.296936</v>
      </c>
      <c r="AK85" s="663">
        <v>0</v>
      </c>
      <c r="AL85" s="664">
        <v>0</v>
      </c>
      <c r="AM85" s="661" t="s">
        <v>161</v>
      </c>
      <c r="AN85" s="666">
        <v>0</v>
      </c>
      <c r="AO85" s="667">
        <v>0.000212</v>
      </c>
      <c r="AP85" s="663">
        <v>0</v>
      </c>
      <c r="AQ85" s="664">
        <v>0</v>
      </c>
      <c r="AR85" s="661" t="s">
        <v>161</v>
      </c>
      <c r="AS85" s="666">
        <v>0</v>
      </c>
      <c r="AT85" s="667">
        <v>0</v>
      </c>
      <c r="AU85" s="663">
        <v>0.1703</v>
      </c>
      <c r="AV85" s="664">
        <v>0.13183</v>
      </c>
      <c r="AW85" s="665">
        <v>1.29181521656679</v>
      </c>
      <c r="AX85" s="666">
        <v>0.03847</v>
      </c>
      <c r="AY85" s="667">
        <v>-13.905214</v>
      </c>
      <c r="AZ85" s="701" t="s">
        <v>161</v>
      </c>
      <c r="BA85" s="661">
        <v>0.0439433333333333</v>
      </c>
      <c r="BB85" s="661" t="s">
        <v>161</v>
      </c>
      <c r="BC85" s="665" t="s">
        <v>161</v>
      </c>
      <c r="BD85" s="683">
        <v>1.15402019425417</v>
      </c>
      <c r="BE85" s="705">
        <v>0.125</v>
      </c>
      <c r="BF85" s="664">
        <v>0.125</v>
      </c>
      <c r="BG85" s="661">
        <v>1</v>
      </c>
      <c r="BH85" s="664">
        <v>0</v>
      </c>
      <c r="BI85" s="690">
        <v>1.41666666666667</v>
      </c>
      <c r="BJ85" s="705">
        <v>0</v>
      </c>
      <c r="BK85" s="664">
        <v>24</v>
      </c>
      <c r="BL85" s="661">
        <v>0</v>
      </c>
      <c r="BM85" s="690">
        <v>-24</v>
      </c>
      <c r="BN85" s="701" t="s">
        <v>161</v>
      </c>
      <c r="BO85" s="661">
        <v>0.148766666666667</v>
      </c>
      <c r="BP85" s="661" t="s">
        <v>161</v>
      </c>
      <c r="BQ85" s="661" t="s">
        <v>161</v>
      </c>
      <c r="BR85" s="683">
        <v>-0.0251691209032707</v>
      </c>
      <c r="BS85" s="706" t="s">
        <v>161</v>
      </c>
      <c r="BT85" s="695">
        <v>6.72193591754425</v>
      </c>
      <c r="BU85" s="661" t="s">
        <v>161</v>
      </c>
      <c r="BV85" s="661" t="s">
        <v>161</v>
      </c>
      <c r="BW85" s="690">
        <v>-39.7312247751192</v>
      </c>
      <c r="BX85" s="706" t="s">
        <v>161</v>
      </c>
      <c r="BY85" s="695">
        <v>0.295384270669953</v>
      </c>
      <c r="BZ85" s="661" t="s">
        <v>161</v>
      </c>
      <c r="CA85" s="661" t="s">
        <v>161</v>
      </c>
      <c r="CB85" s="690">
        <v>-45.8506357329393</v>
      </c>
    </row>
    <row r="86" s="159" customFormat="1" outlineLevel="2" spans="1:80">
      <c r="A86" s="674" t="s">
        <v>79</v>
      </c>
      <c r="B86" s="663">
        <v>0</v>
      </c>
      <c r="C86" s="664">
        <v>7.51</v>
      </c>
      <c r="D86" s="665">
        <v>0</v>
      </c>
      <c r="E86" s="666">
        <v>-7.51</v>
      </c>
      <c r="F86" s="667">
        <v>7.23039600000001</v>
      </c>
      <c r="G86" s="663">
        <v>0</v>
      </c>
      <c r="H86" s="664">
        <v>0</v>
      </c>
      <c r="I86" s="665" t="s">
        <v>161</v>
      </c>
      <c r="J86" s="666">
        <v>0</v>
      </c>
      <c r="K86" s="667">
        <v>0</v>
      </c>
      <c r="L86" s="663">
        <v>0</v>
      </c>
      <c r="M86" s="664">
        <v>0</v>
      </c>
      <c r="N86" s="665" t="s">
        <v>161</v>
      </c>
      <c r="O86" s="666">
        <v>0</v>
      </c>
      <c r="P86" s="667">
        <v>0</v>
      </c>
      <c r="Q86" s="663">
        <v>0</v>
      </c>
      <c r="R86" s="664">
        <v>0.11771032</v>
      </c>
      <c r="S86" s="665">
        <v>0</v>
      </c>
      <c r="T86" s="666">
        <v>-0.11771032</v>
      </c>
      <c r="U86" s="667">
        <v>0.805820000000012</v>
      </c>
      <c r="V86" s="701" t="s">
        <v>161</v>
      </c>
      <c r="W86" s="661">
        <v>0.0156738109187749</v>
      </c>
      <c r="X86" s="661" t="s">
        <v>161</v>
      </c>
      <c r="Y86" s="665" t="s">
        <v>161</v>
      </c>
      <c r="Z86" s="683">
        <v>0.111448944151885</v>
      </c>
      <c r="AA86" s="663">
        <v>0</v>
      </c>
      <c r="AB86" s="664">
        <v>7.39228968</v>
      </c>
      <c r="AC86" s="665">
        <v>0</v>
      </c>
      <c r="AD86" s="666">
        <v>-7.39228968</v>
      </c>
      <c r="AE86" s="667">
        <v>6.424576</v>
      </c>
      <c r="AF86" s="663">
        <v>0</v>
      </c>
      <c r="AG86" s="664">
        <v>0</v>
      </c>
      <c r="AH86" s="665" t="s">
        <v>161</v>
      </c>
      <c r="AI86" s="666">
        <v>0</v>
      </c>
      <c r="AJ86" s="667">
        <v>0</v>
      </c>
      <c r="AK86" s="663">
        <v>0</v>
      </c>
      <c r="AL86" s="664">
        <v>0</v>
      </c>
      <c r="AM86" s="661" t="s">
        <v>161</v>
      </c>
      <c r="AN86" s="666">
        <v>0</v>
      </c>
      <c r="AO86" s="667">
        <v>0</v>
      </c>
      <c r="AP86" s="663">
        <v>0</v>
      </c>
      <c r="AQ86" s="664">
        <v>0</v>
      </c>
      <c r="AR86" s="661" t="s">
        <v>161</v>
      </c>
      <c r="AS86" s="666">
        <v>0</v>
      </c>
      <c r="AT86" s="667">
        <v>0</v>
      </c>
      <c r="AU86" s="663">
        <v>0</v>
      </c>
      <c r="AV86" s="664">
        <v>0.11771032</v>
      </c>
      <c r="AW86" s="665">
        <v>0</v>
      </c>
      <c r="AX86" s="666">
        <v>-0.11771032</v>
      </c>
      <c r="AY86" s="667">
        <v>0.805820000000012</v>
      </c>
      <c r="AZ86" s="701" t="s">
        <v>161</v>
      </c>
      <c r="BA86" s="661">
        <v>0.0156738109187749</v>
      </c>
      <c r="BB86" s="661" t="s">
        <v>161</v>
      </c>
      <c r="BC86" s="665" t="s">
        <v>161</v>
      </c>
      <c r="BD86" s="683">
        <v>0.111448944151885</v>
      </c>
      <c r="BE86" s="705">
        <v>0</v>
      </c>
      <c r="BF86" s="664">
        <v>2</v>
      </c>
      <c r="BG86" s="661">
        <v>0</v>
      </c>
      <c r="BH86" s="664">
        <v>-2</v>
      </c>
      <c r="BI86" s="690">
        <v>14</v>
      </c>
      <c r="BJ86" s="705" t="s">
        <v>161</v>
      </c>
      <c r="BK86" s="664">
        <v>3.755</v>
      </c>
      <c r="BL86" s="661" t="s">
        <v>161</v>
      </c>
      <c r="BM86" s="690" t="s">
        <v>161</v>
      </c>
      <c r="BN86" s="701" t="s">
        <v>161</v>
      </c>
      <c r="BO86" s="661">
        <v>0.984326189081225</v>
      </c>
      <c r="BP86" s="661" t="s">
        <v>161</v>
      </c>
      <c r="BQ86" s="661" t="s">
        <v>161</v>
      </c>
      <c r="BR86" s="683">
        <v>0.888551055848115</v>
      </c>
      <c r="BS86" s="706" t="s">
        <v>161</v>
      </c>
      <c r="BT86" s="695">
        <v>1.0159233911407</v>
      </c>
      <c r="BU86" s="661" t="s">
        <v>161</v>
      </c>
      <c r="BV86" s="661" t="s">
        <v>161</v>
      </c>
      <c r="BW86" s="690">
        <v>1.12542773250717</v>
      </c>
      <c r="BX86" s="706" t="s">
        <v>161</v>
      </c>
      <c r="BY86" s="695">
        <v>0.0159233911406999</v>
      </c>
      <c r="BZ86" s="661" t="s">
        <v>161</v>
      </c>
      <c r="CA86" s="661" t="s">
        <v>161</v>
      </c>
      <c r="CB86" s="690">
        <v>0.125427732507174</v>
      </c>
    </row>
    <row r="87" s="159" customFormat="1" outlineLevel="2" spans="1:80">
      <c r="A87" s="674" t="s">
        <v>80</v>
      </c>
      <c r="B87" s="663">
        <v>184.457545</v>
      </c>
      <c r="C87" s="664">
        <v>211.99968</v>
      </c>
      <c r="D87" s="665">
        <v>0.87008407276841</v>
      </c>
      <c r="E87" s="666">
        <v>-27.5421350000005</v>
      </c>
      <c r="F87" s="667">
        <v>129.403681</v>
      </c>
      <c r="G87" s="663">
        <v>0</v>
      </c>
      <c r="H87" s="664">
        <v>0</v>
      </c>
      <c r="I87" s="665" t="s">
        <v>161</v>
      </c>
      <c r="J87" s="666">
        <v>0</v>
      </c>
      <c r="K87" s="667">
        <v>0</v>
      </c>
      <c r="L87" s="663">
        <v>167.780677</v>
      </c>
      <c r="M87" s="664">
        <v>182.3197248</v>
      </c>
      <c r="N87" s="665">
        <v>0.920255212013133</v>
      </c>
      <c r="O87" s="666">
        <v>-14.5390478</v>
      </c>
      <c r="P87" s="667">
        <v>120.052930999998</v>
      </c>
      <c r="Q87" s="663">
        <v>16.6768679999995</v>
      </c>
      <c r="R87" s="664">
        <v>29.6799552</v>
      </c>
      <c r="S87" s="665">
        <v>0.561889931693681</v>
      </c>
      <c r="T87" s="666">
        <v>-13.0030872000005</v>
      </c>
      <c r="U87" s="667">
        <v>9.35075000000188</v>
      </c>
      <c r="V87" s="701">
        <v>0.0904103326323657</v>
      </c>
      <c r="W87" s="661">
        <v>0.14</v>
      </c>
      <c r="X87" s="661">
        <v>0.645788090231183</v>
      </c>
      <c r="Y87" s="665">
        <v>-0.0495896673676344</v>
      </c>
      <c r="Z87" s="683">
        <v>0.0722603091947738</v>
      </c>
      <c r="AA87" s="663">
        <v>9.61539299999999</v>
      </c>
      <c r="AB87" s="664">
        <v>11.43785869</v>
      </c>
      <c r="AC87" s="665">
        <v>0.840663734410937</v>
      </c>
      <c r="AD87" s="666">
        <v>-1.82246569000001</v>
      </c>
      <c r="AE87" s="667">
        <v>10.54419</v>
      </c>
      <c r="AF87" s="663">
        <v>5.24692099999999</v>
      </c>
      <c r="AG87" s="664">
        <v>3.804539</v>
      </c>
      <c r="AH87" s="665">
        <v>1.37912136003862</v>
      </c>
      <c r="AI87" s="666">
        <v>1.44238199999999</v>
      </c>
      <c r="AJ87" s="667">
        <v>1.861252</v>
      </c>
      <c r="AK87" s="663">
        <v>0</v>
      </c>
      <c r="AL87" s="664">
        <v>0</v>
      </c>
      <c r="AM87" s="661" t="s">
        <v>161</v>
      </c>
      <c r="AN87" s="666">
        <v>0</v>
      </c>
      <c r="AO87" s="667">
        <v>0.0231339999999999</v>
      </c>
      <c r="AP87" s="663">
        <v>0</v>
      </c>
      <c r="AQ87" s="664">
        <v>0</v>
      </c>
      <c r="AR87" s="661" t="s">
        <v>161</v>
      </c>
      <c r="AS87" s="666">
        <v>0</v>
      </c>
      <c r="AT87" s="667">
        <v>0</v>
      </c>
      <c r="AU87" s="252">
        <v>1.81455399999956</v>
      </c>
      <c r="AV87" s="664">
        <v>14.43755751</v>
      </c>
      <c r="AW87" s="665">
        <v>0.125682893297064</v>
      </c>
      <c r="AX87" s="666">
        <v>-12.6230035100005</v>
      </c>
      <c r="AY87" s="667">
        <v>-3.0315579999981</v>
      </c>
      <c r="AZ87" s="701">
        <v>0.00983724466244828</v>
      </c>
      <c r="BA87" s="661">
        <v>0.068101789163078</v>
      </c>
      <c r="BB87" s="661">
        <v>0.144449136848546</v>
      </c>
      <c r="BC87" s="665">
        <v>-0.0582645445006297</v>
      </c>
      <c r="BD87" s="683">
        <v>-0.0234271388307579</v>
      </c>
      <c r="BE87" s="705">
        <v>2.25</v>
      </c>
      <c r="BF87" s="664">
        <v>2.375</v>
      </c>
      <c r="BG87" s="661">
        <v>0.947368421052632</v>
      </c>
      <c r="BH87" s="664">
        <v>-0.125</v>
      </c>
      <c r="BI87" s="690">
        <v>15.16666667</v>
      </c>
      <c r="BJ87" s="705">
        <v>81.9811311111109</v>
      </c>
      <c r="BK87" s="664">
        <v>89.2630231578947</v>
      </c>
      <c r="BL87" s="661">
        <v>0.918422076811099</v>
      </c>
      <c r="BM87" s="690">
        <v>-7.28189204678382</v>
      </c>
      <c r="BN87" s="701">
        <v>0.0521279462978867</v>
      </c>
      <c r="BO87" s="661">
        <v>0.0539522450694265</v>
      </c>
      <c r="BP87" s="661">
        <v>0.966186786681587</v>
      </c>
      <c r="BQ87" s="661">
        <v>-0.00182429877153984</v>
      </c>
      <c r="BR87" s="683">
        <v>0.0814829216488825</v>
      </c>
      <c r="BS87" s="706">
        <v>19.1835679519287</v>
      </c>
      <c r="BT87" s="695">
        <v>18.5349098765619</v>
      </c>
      <c r="BU87" s="661">
        <v>1.03499655944845</v>
      </c>
      <c r="BV87" s="661">
        <v>0.648658075366846</v>
      </c>
      <c r="BW87" s="690">
        <v>12.2725103587853</v>
      </c>
      <c r="BX87" s="706">
        <v>0.188713451441825</v>
      </c>
      <c r="BY87" s="695">
        <v>1.26226052457027</v>
      </c>
      <c r="BZ87" s="661">
        <v>0.149504359653544</v>
      </c>
      <c r="CA87" s="661">
        <v>-1.07354707312844</v>
      </c>
      <c r="CB87" s="690">
        <v>-0.287509803977177</v>
      </c>
    </row>
    <row r="88" s="159" customFormat="1" outlineLevel="2" spans="1:80">
      <c r="A88" s="674" t="s">
        <v>81</v>
      </c>
      <c r="B88" s="663">
        <v>880.632562000013</v>
      </c>
      <c r="C88" s="664">
        <v>360</v>
      </c>
      <c r="D88" s="665">
        <v>2.44620156111115</v>
      </c>
      <c r="E88" s="666">
        <v>520.632562000013</v>
      </c>
      <c r="F88" s="667">
        <v>26.401695</v>
      </c>
      <c r="G88" s="663">
        <v>0</v>
      </c>
      <c r="H88" s="664">
        <v>0</v>
      </c>
      <c r="I88" s="665" t="s">
        <v>161</v>
      </c>
      <c r="J88" s="666">
        <v>0</v>
      </c>
      <c r="K88" s="667">
        <v>0</v>
      </c>
      <c r="L88" s="663">
        <v>695.263747</v>
      </c>
      <c r="M88" s="664">
        <v>288</v>
      </c>
      <c r="N88" s="665">
        <v>2.41411023263889</v>
      </c>
      <c r="O88" s="666">
        <v>407.263747</v>
      </c>
      <c r="P88" s="667">
        <v>20.880641</v>
      </c>
      <c r="Q88" s="663">
        <v>185.368815000013</v>
      </c>
      <c r="R88" s="664">
        <v>72</v>
      </c>
      <c r="S88" s="665">
        <v>2.57456687500018</v>
      </c>
      <c r="T88" s="666">
        <v>113.368815000013</v>
      </c>
      <c r="U88" s="667">
        <v>5.521054</v>
      </c>
      <c r="V88" s="701">
        <v>0.210495072518123</v>
      </c>
      <c r="W88" s="661">
        <v>0.2</v>
      </c>
      <c r="X88" s="661">
        <v>1.05247536259061</v>
      </c>
      <c r="Y88" s="665">
        <v>0.0104950725181227</v>
      </c>
      <c r="Z88" s="683">
        <v>0.209117407045267</v>
      </c>
      <c r="AA88" s="663">
        <v>37.731037</v>
      </c>
      <c r="AB88" s="664">
        <v>25.6239111</v>
      </c>
      <c r="AC88" s="665">
        <v>1.47249328382192</v>
      </c>
      <c r="AD88" s="666">
        <v>12.1071259</v>
      </c>
      <c r="AE88" s="667">
        <v>18.54285</v>
      </c>
      <c r="AF88" s="663">
        <v>54.6655789999999</v>
      </c>
      <c r="AG88" s="664">
        <v>19.595016</v>
      </c>
      <c r="AH88" s="665">
        <v>2.78976955160434</v>
      </c>
      <c r="AI88" s="666">
        <v>35.0705629999999</v>
      </c>
      <c r="AJ88" s="667">
        <v>3.662927</v>
      </c>
      <c r="AK88" s="663">
        <v>0.05</v>
      </c>
      <c r="AL88" s="664">
        <v>0</v>
      </c>
      <c r="AM88" s="661" t="s">
        <v>161</v>
      </c>
      <c r="AN88" s="666">
        <v>0.05</v>
      </c>
      <c r="AO88" s="667">
        <v>0</v>
      </c>
      <c r="AP88" s="663">
        <v>0</v>
      </c>
      <c r="AQ88" s="664">
        <v>0</v>
      </c>
      <c r="AR88" s="661" t="s">
        <v>161</v>
      </c>
      <c r="AS88" s="666">
        <v>0</v>
      </c>
      <c r="AT88" s="667">
        <v>0</v>
      </c>
      <c r="AU88" s="252">
        <v>93.022199000013</v>
      </c>
      <c r="AV88" s="664">
        <v>26.7810729</v>
      </c>
      <c r="AW88" s="665">
        <v>3.47343063316978</v>
      </c>
      <c r="AX88" s="666">
        <v>66.241126100013</v>
      </c>
      <c r="AY88" s="667">
        <v>-16.684723</v>
      </c>
      <c r="AZ88" s="689">
        <v>0.105631114512447</v>
      </c>
      <c r="BA88" s="661">
        <v>0.0743918691666667</v>
      </c>
      <c r="BB88" s="661">
        <v>1.4199282219377</v>
      </c>
      <c r="BC88" s="665">
        <v>0.0312392453457803</v>
      </c>
      <c r="BD88" s="683">
        <v>-0.631956508852935</v>
      </c>
      <c r="BE88" s="705">
        <v>10.125</v>
      </c>
      <c r="BF88" s="664">
        <v>7.75</v>
      </c>
      <c r="BG88" s="661">
        <v>1.30645161290323</v>
      </c>
      <c r="BH88" s="664">
        <v>2.375</v>
      </c>
      <c r="BI88" s="690">
        <v>18.58333333</v>
      </c>
      <c r="BJ88" s="705">
        <v>86.9760555061741</v>
      </c>
      <c r="BK88" s="664">
        <v>46.4516129032258</v>
      </c>
      <c r="BL88" s="661">
        <v>1.87240119492458</v>
      </c>
      <c r="BM88" s="690">
        <v>40.5244426029483</v>
      </c>
      <c r="BN88" s="701">
        <v>0.042845380273367</v>
      </c>
      <c r="BO88" s="661">
        <v>0.0711775308333333</v>
      </c>
      <c r="BP88" s="661">
        <v>0.601950921473971</v>
      </c>
      <c r="BQ88" s="661">
        <v>-0.0283321505599663</v>
      </c>
      <c r="BR88" s="683">
        <v>0.702335588680953</v>
      </c>
      <c r="BS88" s="706">
        <v>23.3397391648688</v>
      </c>
      <c r="BT88" s="695">
        <v>14.0493774972549</v>
      </c>
      <c r="BU88" s="661">
        <v>1.66126500404941</v>
      </c>
      <c r="BV88" s="661">
        <v>9.29036166761388</v>
      </c>
      <c r="BW88" s="690">
        <v>1.42382077188782</v>
      </c>
      <c r="BX88" s="706">
        <v>2.4654026604149</v>
      </c>
      <c r="BY88" s="695">
        <v>1.0451594526489</v>
      </c>
      <c r="BZ88" s="661">
        <v>2.3588770633672</v>
      </c>
      <c r="CA88" s="661">
        <v>1.420243207766</v>
      </c>
      <c r="CB88" s="690">
        <v>-0.899792804234516</v>
      </c>
    </row>
    <row r="89" s="163" customFormat="1" spans="1:81">
      <c r="A89" s="668" t="s">
        <v>82</v>
      </c>
      <c r="B89" s="669">
        <v>1064.83446900001</v>
      </c>
      <c r="C89" s="670">
        <v>591.90968</v>
      </c>
      <c r="D89" s="679">
        <v>1.7989813395179</v>
      </c>
      <c r="E89" s="670">
        <v>472.924789000013</v>
      </c>
      <c r="F89" s="672">
        <v>168.190017</v>
      </c>
      <c r="G89" s="669">
        <v>0.832103999999999</v>
      </c>
      <c r="H89" s="670">
        <v>5.05228</v>
      </c>
      <c r="I89" s="679">
        <v>0.164698710285257</v>
      </c>
      <c r="J89" s="670">
        <v>-4.220176</v>
      </c>
      <c r="K89" s="672">
        <v>5.68496999999999</v>
      </c>
      <c r="L89" s="669">
        <v>862.874124</v>
      </c>
      <c r="M89" s="670">
        <v>472.4197248</v>
      </c>
      <c r="N89" s="679">
        <v>1.8264989345339</v>
      </c>
      <c r="O89" s="670">
        <v>390.4543992</v>
      </c>
      <c r="P89" s="672">
        <v>142.189421999998</v>
      </c>
      <c r="Q89" s="669">
        <v>201.128241000012</v>
      </c>
      <c r="R89" s="670">
        <v>107.04538552</v>
      </c>
      <c r="S89" s="679">
        <v>1.8789062230285</v>
      </c>
      <c r="T89" s="670">
        <v>94.0828554800124</v>
      </c>
      <c r="U89" s="672">
        <v>0.884666000001907</v>
      </c>
      <c r="V89" s="678">
        <v>0.188882166059944</v>
      </c>
      <c r="W89" s="679">
        <v>0.180847499436063</v>
      </c>
      <c r="X89" s="679">
        <v>1.04442785578421</v>
      </c>
      <c r="Y89" s="671">
        <v>0.00803466662388111</v>
      </c>
      <c r="Z89" s="684">
        <v>0.00525991979655907</v>
      </c>
      <c r="AA89" s="669">
        <v>49.39121</v>
      </c>
      <c r="AB89" s="670">
        <v>48.90786114</v>
      </c>
      <c r="AC89" s="679">
        <v>1.00988284600335</v>
      </c>
      <c r="AD89" s="670">
        <v>0.483348859999978</v>
      </c>
      <c r="AE89" s="672">
        <v>51.921996</v>
      </c>
      <c r="AF89" s="669">
        <v>60.1070039999999</v>
      </c>
      <c r="AG89" s="670">
        <v>24.23770067</v>
      </c>
      <c r="AH89" s="679">
        <v>2.4798971164124</v>
      </c>
      <c r="AI89" s="670">
        <v>35.8693033299999</v>
      </c>
      <c r="AJ89" s="672">
        <v>6.001999</v>
      </c>
      <c r="AK89" s="669">
        <v>0.05</v>
      </c>
      <c r="AL89" s="670">
        <v>0</v>
      </c>
      <c r="AM89" s="679" t="s">
        <v>161</v>
      </c>
      <c r="AN89" s="670">
        <v>0.05</v>
      </c>
      <c r="AO89" s="672">
        <v>0.0233459999999999</v>
      </c>
      <c r="AP89" s="669">
        <v>0</v>
      </c>
      <c r="AQ89" s="670">
        <v>0</v>
      </c>
      <c r="AR89" s="679" t="s">
        <v>161</v>
      </c>
      <c r="AS89" s="670">
        <v>0</v>
      </c>
      <c r="AT89" s="672">
        <v>0</v>
      </c>
      <c r="AU89" s="669">
        <v>91.6800270000125</v>
      </c>
      <c r="AV89" s="670">
        <v>41.29211339</v>
      </c>
      <c r="AW89" s="679">
        <v>2.22027935780626</v>
      </c>
      <c r="AX89" s="670">
        <v>50.3879136100125</v>
      </c>
      <c r="AY89" s="672">
        <v>-37.5850239999981</v>
      </c>
      <c r="AZ89" s="678">
        <v>0.0860979144355736</v>
      </c>
      <c r="BA89" s="679">
        <v>0.0697608347780358</v>
      </c>
      <c r="BB89" s="679">
        <v>1.23418698628706</v>
      </c>
      <c r="BC89" s="671">
        <v>0.0163370796575378</v>
      </c>
      <c r="BD89" s="684">
        <v>-0.223467627094645</v>
      </c>
      <c r="BE89" s="669">
        <v>13.25</v>
      </c>
      <c r="BF89" s="670">
        <v>13.5</v>
      </c>
      <c r="BG89" s="679">
        <v>0.981481481481482</v>
      </c>
      <c r="BH89" s="670">
        <v>-0.25</v>
      </c>
      <c r="BI89" s="691">
        <v>76.91666667</v>
      </c>
      <c r="BJ89" s="669">
        <v>80.3648655849066</v>
      </c>
      <c r="BK89" s="670">
        <v>43.8451614814815</v>
      </c>
      <c r="BL89" s="679">
        <v>1.83292438365975</v>
      </c>
      <c r="BM89" s="691">
        <v>36.5197041034251</v>
      </c>
      <c r="BN89" s="678">
        <v>0.0463839323743749</v>
      </c>
      <c r="BO89" s="679">
        <v>0.0826272365405479</v>
      </c>
      <c r="BP89" s="679">
        <v>0.561363713908219</v>
      </c>
      <c r="BQ89" s="679">
        <v>-0.036243304166173</v>
      </c>
      <c r="BR89" s="684">
        <v>0.308710332076368</v>
      </c>
      <c r="BS89" s="696">
        <v>21.5591897627131</v>
      </c>
      <c r="BT89" s="697">
        <v>12.1025468340487</v>
      </c>
      <c r="BU89" s="679">
        <v>1.78137627214625</v>
      </c>
      <c r="BV89" s="679">
        <v>9.45664292866442</v>
      </c>
      <c r="BW89" s="691">
        <v>3.23928257688707</v>
      </c>
      <c r="BX89" s="696">
        <v>1.85620127549037</v>
      </c>
      <c r="BY89" s="697">
        <v>0.844283770083511</v>
      </c>
      <c r="BZ89" s="679">
        <v>2.19855141276347</v>
      </c>
      <c r="CA89" s="679">
        <v>1.01191750540686</v>
      </c>
      <c r="CB89" s="691">
        <v>-0.723874790945982</v>
      </c>
      <c r="CC89" s="159"/>
    </row>
    <row r="90" s="159" customFormat="1" outlineLevel="2" spans="1:80">
      <c r="A90" s="674" t="s">
        <v>83</v>
      </c>
      <c r="B90" s="663">
        <v>99.1164399999999</v>
      </c>
      <c r="C90" s="664">
        <v>40</v>
      </c>
      <c r="D90" s="665">
        <v>2.477911</v>
      </c>
      <c r="E90" s="666">
        <v>59.1164399999999</v>
      </c>
      <c r="F90" s="667">
        <v>0</v>
      </c>
      <c r="G90" s="663">
        <v>0.380881</v>
      </c>
      <c r="H90" s="664">
        <v>0</v>
      </c>
      <c r="I90" s="665" t="s">
        <v>161</v>
      </c>
      <c r="J90" s="666">
        <v>0.380881</v>
      </c>
      <c r="K90" s="667">
        <v>0</v>
      </c>
      <c r="L90" s="663">
        <v>0</v>
      </c>
      <c r="M90" s="664">
        <v>0</v>
      </c>
      <c r="N90" s="665" t="s">
        <v>161</v>
      </c>
      <c r="O90" s="666">
        <v>0</v>
      </c>
      <c r="P90" s="667">
        <v>0</v>
      </c>
      <c r="Q90" s="663">
        <v>6.577389</v>
      </c>
      <c r="R90" s="664">
        <v>1.35579859</v>
      </c>
      <c r="S90" s="665">
        <v>4.85130243423546</v>
      </c>
      <c r="T90" s="666">
        <v>5.22159041</v>
      </c>
      <c r="U90" s="667">
        <v>0</v>
      </c>
      <c r="V90" s="677">
        <v>0.0663602223808685</v>
      </c>
      <c r="W90" s="661">
        <v>0.03389496475</v>
      </c>
      <c r="X90" s="661">
        <v>1.9578194835228</v>
      </c>
      <c r="Y90" s="682">
        <v>0.0324652576308685</v>
      </c>
      <c r="Z90" s="683" t="s">
        <v>161</v>
      </c>
      <c r="AA90" s="663">
        <v>92.5390509999999</v>
      </c>
      <c r="AB90" s="664">
        <v>38.64420141</v>
      </c>
      <c r="AC90" s="665">
        <v>2.39464260156903</v>
      </c>
      <c r="AD90" s="666">
        <v>53.8948495899999</v>
      </c>
      <c r="AE90" s="667">
        <v>0</v>
      </c>
      <c r="AF90" s="663">
        <v>7.96979</v>
      </c>
      <c r="AG90" s="664">
        <v>3.58333333</v>
      </c>
      <c r="AH90" s="665">
        <v>2.22412744392942</v>
      </c>
      <c r="AI90" s="666">
        <v>4.38645667</v>
      </c>
      <c r="AJ90" s="667">
        <v>0</v>
      </c>
      <c r="AK90" s="663">
        <v>0</v>
      </c>
      <c r="AL90" s="664">
        <v>0</v>
      </c>
      <c r="AM90" s="661" t="s">
        <v>161</v>
      </c>
      <c r="AN90" s="666">
        <v>0</v>
      </c>
      <c r="AO90" s="667">
        <v>0</v>
      </c>
      <c r="AP90" s="663">
        <v>0</v>
      </c>
      <c r="AQ90" s="664">
        <v>0</v>
      </c>
      <c r="AR90" s="661" t="s">
        <v>161</v>
      </c>
      <c r="AS90" s="666">
        <v>0</v>
      </c>
      <c r="AT90" s="667">
        <v>0</v>
      </c>
      <c r="AU90" s="663">
        <v>-1.773282</v>
      </c>
      <c r="AV90" s="664">
        <v>-2.22753474</v>
      </c>
      <c r="AW90" s="665">
        <v>1.20392622024831</v>
      </c>
      <c r="AX90" s="666">
        <v>0.454252740000001</v>
      </c>
      <c r="AY90" s="667">
        <v>0</v>
      </c>
      <c r="AZ90" s="677">
        <v>-0.0178908968078353</v>
      </c>
      <c r="BA90" s="661">
        <v>-0.0556883685</v>
      </c>
      <c r="BB90" s="661">
        <v>1.67873189160075</v>
      </c>
      <c r="BC90" s="682">
        <v>0.0377974716921647</v>
      </c>
      <c r="BD90" s="683" t="s">
        <v>161</v>
      </c>
      <c r="BE90" s="663">
        <v>23.375</v>
      </c>
      <c r="BF90" s="664">
        <v>9</v>
      </c>
      <c r="BG90" s="661">
        <v>2.59722222222222</v>
      </c>
      <c r="BH90" s="664">
        <v>14.375</v>
      </c>
      <c r="BI90" s="690">
        <v>4.99999999666667</v>
      </c>
      <c r="BJ90" s="663">
        <v>4.24027550802138</v>
      </c>
      <c r="BK90" s="664">
        <v>4.44444444444444</v>
      </c>
      <c r="BL90" s="661">
        <v>0.954061989304811</v>
      </c>
      <c r="BM90" s="690">
        <v>-0.20416893642306</v>
      </c>
      <c r="BN90" s="677">
        <v>0.933639777619132</v>
      </c>
      <c r="BO90" s="661">
        <v>0.96610503525</v>
      </c>
      <c r="BP90" s="661">
        <v>0.966395726710536</v>
      </c>
      <c r="BQ90" s="661">
        <v>-0.0324652576308685</v>
      </c>
      <c r="BR90" s="683" t="s">
        <v>161</v>
      </c>
      <c r="BS90" s="694">
        <v>1.07107690136135</v>
      </c>
      <c r="BT90" s="695">
        <v>1.03508414045397</v>
      </c>
      <c r="BU90" s="661">
        <v>1.03477278754517</v>
      </c>
      <c r="BV90" s="699">
        <v>0.0359927609073794</v>
      </c>
      <c r="BW90" s="690" t="s">
        <v>161</v>
      </c>
      <c r="BX90" s="694">
        <v>-0.0191625263155119</v>
      </c>
      <c r="BY90" s="695">
        <v>-0.0576421470421065</v>
      </c>
      <c r="BZ90" s="661">
        <v>1.66756050392235</v>
      </c>
      <c r="CA90" s="699">
        <v>0.0384796207265946</v>
      </c>
      <c r="CB90" s="690" t="s">
        <v>161</v>
      </c>
    </row>
    <row r="91" s="159" customFormat="1" outlineLevel="2" spans="1:80">
      <c r="A91" s="674" t="s">
        <v>170</v>
      </c>
      <c r="B91" s="663">
        <v>11.306578</v>
      </c>
      <c r="C91" s="664">
        <v>0</v>
      </c>
      <c r="D91" s="665" t="s">
        <v>161</v>
      </c>
      <c r="E91" s="666">
        <v>11.306578</v>
      </c>
      <c r="F91" s="667">
        <v>0</v>
      </c>
      <c r="G91" s="663">
        <v>0</v>
      </c>
      <c r="H91" s="664">
        <v>0</v>
      </c>
      <c r="I91" s="665" t="s">
        <v>161</v>
      </c>
      <c r="J91" s="666">
        <v>0</v>
      </c>
      <c r="K91" s="667">
        <v>0</v>
      </c>
      <c r="L91" s="663">
        <v>10.737016</v>
      </c>
      <c r="M91" s="664">
        <v>0</v>
      </c>
      <c r="N91" s="665" t="s">
        <v>161</v>
      </c>
      <c r="O91" s="666">
        <v>10.737016</v>
      </c>
      <c r="P91" s="667">
        <v>0</v>
      </c>
      <c r="Q91" s="663">
        <v>0.569561999999999</v>
      </c>
      <c r="R91" s="664">
        <v>0</v>
      </c>
      <c r="S91" s="665" t="s">
        <v>161</v>
      </c>
      <c r="T91" s="666">
        <v>0.569561999999999</v>
      </c>
      <c r="U91" s="667">
        <v>0</v>
      </c>
      <c r="V91" s="677">
        <v>0.0503743926765463</v>
      </c>
      <c r="W91" s="661" t="s">
        <v>161</v>
      </c>
      <c r="X91" s="661" t="s">
        <v>161</v>
      </c>
      <c r="Y91" s="682" t="s">
        <v>161</v>
      </c>
      <c r="Z91" s="683" t="s">
        <v>161</v>
      </c>
      <c r="AA91" s="663">
        <v>0</v>
      </c>
      <c r="AB91" s="664">
        <v>0</v>
      </c>
      <c r="AC91" s="665" t="s">
        <v>161</v>
      </c>
      <c r="AD91" s="666">
        <v>0</v>
      </c>
      <c r="AE91" s="667">
        <v>0</v>
      </c>
      <c r="AF91" s="663">
        <v>0</v>
      </c>
      <c r="AG91" s="664">
        <v>0</v>
      </c>
      <c r="AH91" s="665" t="s">
        <v>161</v>
      </c>
      <c r="AI91" s="666">
        <v>0</v>
      </c>
      <c r="AJ91" s="667">
        <v>0</v>
      </c>
      <c r="AK91" s="663">
        <v>0</v>
      </c>
      <c r="AL91" s="664">
        <v>0</v>
      </c>
      <c r="AM91" s="661" t="s">
        <v>161</v>
      </c>
      <c r="AN91" s="666">
        <v>0</v>
      </c>
      <c r="AO91" s="667">
        <v>0</v>
      </c>
      <c r="AP91" s="663">
        <v>0</v>
      </c>
      <c r="AQ91" s="664">
        <v>0</v>
      </c>
      <c r="AR91" s="661" t="s">
        <v>161</v>
      </c>
      <c r="AS91" s="666">
        <v>0</v>
      </c>
      <c r="AT91" s="667">
        <v>0</v>
      </c>
      <c r="AU91" s="663">
        <v>0.569561999999999</v>
      </c>
      <c r="AV91" s="664">
        <v>0</v>
      </c>
      <c r="AW91" s="665" t="s">
        <v>161</v>
      </c>
      <c r="AX91" s="666">
        <v>0.569561999999999</v>
      </c>
      <c r="AY91" s="667">
        <v>0</v>
      </c>
      <c r="AZ91" s="677">
        <v>0.0503743926765463</v>
      </c>
      <c r="BA91" s="661" t="s">
        <v>161</v>
      </c>
      <c r="BB91" s="661" t="s">
        <v>161</v>
      </c>
      <c r="BC91" s="682" t="s">
        <v>161</v>
      </c>
      <c r="BD91" s="683" t="s">
        <v>161</v>
      </c>
      <c r="BE91" s="663">
        <v>0</v>
      </c>
      <c r="BF91" s="664">
        <v>0</v>
      </c>
      <c r="BG91" s="661" t="s">
        <v>161</v>
      </c>
      <c r="BH91" s="664">
        <v>0</v>
      </c>
      <c r="BI91" s="690">
        <v>0</v>
      </c>
      <c r="BJ91" s="663" t="s">
        <v>161</v>
      </c>
      <c r="BK91" s="664" t="s">
        <v>161</v>
      </c>
      <c r="BL91" s="661" t="s">
        <v>161</v>
      </c>
      <c r="BM91" s="690" t="s">
        <v>161</v>
      </c>
      <c r="BN91" s="677">
        <v>0</v>
      </c>
      <c r="BO91" s="661" t="s">
        <v>161</v>
      </c>
      <c r="BP91" s="661" t="s">
        <v>161</v>
      </c>
      <c r="BQ91" s="661" t="s">
        <v>161</v>
      </c>
      <c r="BR91" s="683" t="s">
        <v>161</v>
      </c>
      <c r="BS91" s="694" t="s">
        <v>161</v>
      </c>
      <c r="BT91" s="695" t="s">
        <v>161</v>
      </c>
      <c r="BU91" s="661" t="s">
        <v>161</v>
      </c>
      <c r="BV91" s="699" t="s">
        <v>161</v>
      </c>
      <c r="BW91" s="690" t="s">
        <v>161</v>
      </c>
      <c r="BX91" s="694" t="s">
        <v>161</v>
      </c>
      <c r="BY91" s="695" t="s">
        <v>161</v>
      </c>
      <c r="BZ91" s="661" t="s">
        <v>161</v>
      </c>
      <c r="CA91" s="699" t="s">
        <v>161</v>
      </c>
      <c r="CB91" s="690" t="s">
        <v>161</v>
      </c>
    </row>
    <row r="92" s="164" customFormat="1" outlineLevel="2" spans="1:81">
      <c r="A92" s="674" t="s">
        <v>84</v>
      </c>
      <c r="B92" s="663">
        <v>342.350039</v>
      </c>
      <c r="C92" s="664">
        <v>0</v>
      </c>
      <c r="D92" s="665" t="s">
        <v>161</v>
      </c>
      <c r="E92" s="666">
        <v>342.350039</v>
      </c>
      <c r="F92" s="667">
        <v>0</v>
      </c>
      <c r="G92" s="663">
        <v>0</v>
      </c>
      <c r="H92" s="664">
        <v>0</v>
      </c>
      <c r="I92" s="665" t="s">
        <v>161</v>
      </c>
      <c r="J92" s="666">
        <v>0</v>
      </c>
      <c r="K92" s="667">
        <v>0</v>
      </c>
      <c r="L92" s="663">
        <v>279.808413</v>
      </c>
      <c r="M92" s="664">
        <v>0</v>
      </c>
      <c r="N92" s="665" t="s">
        <v>161</v>
      </c>
      <c r="O92" s="666">
        <v>279.808413</v>
      </c>
      <c r="P92" s="667">
        <v>0</v>
      </c>
      <c r="Q92" s="663">
        <v>62.5416259999997</v>
      </c>
      <c r="R92" s="664">
        <v>0</v>
      </c>
      <c r="S92" s="665" t="s">
        <v>161</v>
      </c>
      <c r="T92" s="666">
        <v>62.5416259999997</v>
      </c>
      <c r="U92" s="667">
        <v>0</v>
      </c>
      <c r="V92" s="677">
        <v>0.182683274062661</v>
      </c>
      <c r="W92" s="661" t="s">
        <v>161</v>
      </c>
      <c r="X92" s="661" t="s">
        <v>161</v>
      </c>
      <c r="Y92" s="682" t="s">
        <v>161</v>
      </c>
      <c r="Z92" s="683" t="s">
        <v>161</v>
      </c>
      <c r="AA92" s="663">
        <v>13.759489</v>
      </c>
      <c r="AB92" s="664">
        <v>0</v>
      </c>
      <c r="AC92" s="665" t="s">
        <v>161</v>
      </c>
      <c r="AD92" s="666">
        <v>13.759489</v>
      </c>
      <c r="AE92" s="667">
        <v>0</v>
      </c>
      <c r="AF92" s="663">
        <v>29.024085</v>
      </c>
      <c r="AG92" s="664">
        <v>0</v>
      </c>
      <c r="AH92" s="665" t="s">
        <v>161</v>
      </c>
      <c r="AI92" s="666">
        <v>29.024085</v>
      </c>
      <c r="AJ92" s="667">
        <v>0</v>
      </c>
      <c r="AK92" s="663">
        <v>0</v>
      </c>
      <c r="AL92" s="664">
        <v>0</v>
      </c>
      <c r="AM92" s="661" t="s">
        <v>161</v>
      </c>
      <c r="AN92" s="666">
        <v>0</v>
      </c>
      <c r="AO92" s="667">
        <v>0</v>
      </c>
      <c r="AP92" s="663">
        <v>0</v>
      </c>
      <c r="AQ92" s="664">
        <v>0</v>
      </c>
      <c r="AR92" s="661" t="s">
        <v>161</v>
      </c>
      <c r="AS92" s="666">
        <v>0</v>
      </c>
      <c r="AT92" s="667">
        <v>0</v>
      </c>
      <c r="AU92" s="663">
        <v>19.7580519999998</v>
      </c>
      <c r="AV92" s="664">
        <v>0</v>
      </c>
      <c r="AW92" s="665" t="s">
        <v>161</v>
      </c>
      <c r="AX92" s="666">
        <v>19.7580519999998</v>
      </c>
      <c r="AY92" s="667">
        <v>0</v>
      </c>
      <c r="AZ92" s="677">
        <v>0.0577130122657873</v>
      </c>
      <c r="BA92" s="661" t="s">
        <v>161</v>
      </c>
      <c r="BB92" s="661" t="s">
        <v>161</v>
      </c>
      <c r="BC92" s="682" t="s">
        <v>161</v>
      </c>
      <c r="BD92" s="683" t="s">
        <v>161</v>
      </c>
      <c r="BE92" s="663">
        <v>4.25</v>
      </c>
      <c r="BF92" s="664">
        <v>0</v>
      </c>
      <c r="BG92" s="661" t="s">
        <v>161</v>
      </c>
      <c r="BH92" s="664">
        <v>4.25</v>
      </c>
      <c r="BI92" s="690">
        <v>0</v>
      </c>
      <c r="BJ92" s="663">
        <v>80.5529503529411</v>
      </c>
      <c r="BK92" s="664" t="s">
        <v>161</v>
      </c>
      <c r="BL92" s="661" t="s">
        <v>161</v>
      </c>
      <c r="BM92" s="690" t="s">
        <v>161</v>
      </c>
      <c r="BN92" s="677">
        <v>0.0401912879583459</v>
      </c>
      <c r="BO92" s="661" t="s">
        <v>161</v>
      </c>
      <c r="BP92" s="661" t="s">
        <v>161</v>
      </c>
      <c r="BQ92" s="661" t="s">
        <v>161</v>
      </c>
      <c r="BR92" s="683" t="s">
        <v>161</v>
      </c>
      <c r="BS92" s="694">
        <v>24.8810140405651</v>
      </c>
      <c r="BT92" s="695" t="s">
        <v>161</v>
      </c>
      <c r="BU92" s="661" t="s">
        <v>161</v>
      </c>
      <c r="BV92" s="699" t="s">
        <v>161</v>
      </c>
      <c r="BW92" s="690" t="s">
        <v>161</v>
      </c>
      <c r="BX92" s="694">
        <v>1.43595826850836</v>
      </c>
      <c r="BY92" s="695" t="s">
        <v>161</v>
      </c>
      <c r="BZ92" s="661" t="s">
        <v>161</v>
      </c>
      <c r="CA92" s="699" t="s">
        <v>161</v>
      </c>
      <c r="CB92" s="690" t="s">
        <v>161</v>
      </c>
      <c r="CC92" s="159"/>
    </row>
    <row r="93" s="159" customFormat="1" outlineLevel="2" spans="1:80">
      <c r="A93" s="674" t="s">
        <v>85</v>
      </c>
      <c r="B93" s="663">
        <v>86.1423339999999</v>
      </c>
      <c r="C93" s="664">
        <v>0</v>
      </c>
      <c r="D93" s="665" t="s">
        <v>161</v>
      </c>
      <c r="E93" s="666">
        <v>86.1423339999999</v>
      </c>
      <c r="F93" s="667">
        <v>0</v>
      </c>
      <c r="G93" s="663">
        <v>0</v>
      </c>
      <c r="H93" s="664">
        <v>0</v>
      </c>
      <c r="I93" s="665" t="s">
        <v>161</v>
      </c>
      <c r="J93" s="666">
        <v>0</v>
      </c>
      <c r="K93" s="667">
        <v>0</v>
      </c>
      <c r="L93" s="663">
        <v>79.9990109999999</v>
      </c>
      <c r="M93" s="664">
        <v>0</v>
      </c>
      <c r="N93" s="665" t="s">
        <v>161</v>
      </c>
      <c r="O93" s="666">
        <v>79.9990109999999</v>
      </c>
      <c r="P93" s="667">
        <v>0</v>
      </c>
      <c r="Q93" s="663">
        <v>6.14332299999997</v>
      </c>
      <c r="R93" s="664">
        <v>0</v>
      </c>
      <c r="S93" s="665" t="s">
        <v>161</v>
      </c>
      <c r="T93" s="666">
        <v>6.14332299999997</v>
      </c>
      <c r="U93" s="667">
        <v>0</v>
      </c>
      <c r="V93" s="677">
        <v>0.0713159571459949</v>
      </c>
      <c r="W93" s="661" t="s">
        <v>161</v>
      </c>
      <c r="X93" s="661" t="s">
        <v>161</v>
      </c>
      <c r="Y93" s="682" t="s">
        <v>161</v>
      </c>
      <c r="Z93" s="683" t="s">
        <v>161</v>
      </c>
      <c r="AA93" s="663">
        <v>8.66708899999999</v>
      </c>
      <c r="AB93" s="664">
        <v>0</v>
      </c>
      <c r="AC93" s="665" t="s">
        <v>161</v>
      </c>
      <c r="AD93" s="666">
        <v>8.66708899999999</v>
      </c>
      <c r="AE93" s="667">
        <v>0</v>
      </c>
      <c r="AF93" s="663">
        <v>11.55996</v>
      </c>
      <c r="AG93" s="664">
        <v>0</v>
      </c>
      <c r="AH93" s="665" t="s">
        <v>161</v>
      </c>
      <c r="AI93" s="666">
        <v>11.55996</v>
      </c>
      <c r="AJ93" s="667">
        <v>0</v>
      </c>
      <c r="AK93" s="663">
        <v>0</v>
      </c>
      <c r="AL93" s="664">
        <v>0</v>
      </c>
      <c r="AM93" s="661" t="s">
        <v>161</v>
      </c>
      <c r="AN93" s="666">
        <v>0</v>
      </c>
      <c r="AO93" s="667">
        <v>0</v>
      </c>
      <c r="AP93" s="663">
        <v>0</v>
      </c>
      <c r="AQ93" s="664">
        <v>0</v>
      </c>
      <c r="AR93" s="661" t="s">
        <v>161</v>
      </c>
      <c r="AS93" s="666">
        <v>0</v>
      </c>
      <c r="AT93" s="667">
        <v>0</v>
      </c>
      <c r="AU93" s="663">
        <v>-14.083726</v>
      </c>
      <c r="AV93" s="664">
        <v>0</v>
      </c>
      <c r="AW93" s="665" t="s">
        <v>161</v>
      </c>
      <c r="AX93" s="666">
        <v>-14.083726</v>
      </c>
      <c r="AY93" s="667">
        <v>0</v>
      </c>
      <c r="AZ93" s="677">
        <v>-0.163493666192049</v>
      </c>
      <c r="BA93" s="661" t="s">
        <v>161</v>
      </c>
      <c r="BB93" s="661" t="s">
        <v>161</v>
      </c>
      <c r="BC93" s="682" t="s">
        <v>161</v>
      </c>
      <c r="BD93" s="683" t="s">
        <v>161</v>
      </c>
      <c r="BE93" s="663">
        <v>1.125</v>
      </c>
      <c r="BF93" s="664">
        <v>0</v>
      </c>
      <c r="BG93" s="661" t="s">
        <v>161</v>
      </c>
      <c r="BH93" s="664">
        <v>1.125</v>
      </c>
      <c r="BI93" s="690">
        <v>0</v>
      </c>
      <c r="BJ93" s="663">
        <v>76.5709635555554</v>
      </c>
      <c r="BK93" s="664" t="s">
        <v>161</v>
      </c>
      <c r="BL93" s="661" t="s">
        <v>161</v>
      </c>
      <c r="BM93" s="690" t="s">
        <v>161</v>
      </c>
      <c r="BN93" s="677">
        <v>0.100613584489132</v>
      </c>
      <c r="BO93" s="661" t="s">
        <v>161</v>
      </c>
      <c r="BP93" s="661" t="s">
        <v>161</v>
      </c>
      <c r="BQ93" s="661" t="s">
        <v>161</v>
      </c>
      <c r="BR93" s="683" t="s">
        <v>161</v>
      </c>
      <c r="BS93" s="694">
        <v>9.93901574104062</v>
      </c>
      <c r="BT93" s="695" t="s">
        <v>161</v>
      </c>
      <c r="BU93" s="661" t="s">
        <v>161</v>
      </c>
      <c r="BV93" s="699" t="s">
        <v>161</v>
      </c>
      <c r="BW93" s="690" t="s">
        <v>161</v>
      </c>
      <c r="BX93" s="694">
        <v>-1.62496612184322</v>
      </c>
      <c r="BY93" s="695" t="s">
        <v>161</v>
      </c>
      <c r="BZ93" s="661" t="s">
        <v>161</v>
      </c>
      <c r="CA93" s="699" t="s">
        <v>161</v>
      </c>
      <c r="CB93" s="690" t="s">
        <v>161</v>
      </c>
    </row>
    <row r="94" s="159" customFormat="1" outlineLevel="2" spans="1:80">
      <c r="A94" s="674" t="s">
        <v>86</v>
      </c>
      <c r="B94" s="663">
        <v>0</v>
      </c>
      <c r="C94" s="664">
        <v>0</v>
      </c>
      <c r="D94" s="665" t="s">
        <v>161</v>
      </c>
      <c r="E94" s="666">
        <v>0</v>
      </c>
      <c r="F94" s="667">
        <v>0</v>
      </c>
      <c r="G94" s="663">
        <v>0</v>
      </c>
      <c r="H94" s="664">
        <v>0</v>
      </c>
      <c r="I94" s="665" t="s">
        <v>161</v>
      </c>
      <c r="J94" s="666">
        <v>0</v>
      </c>
      <c r="K94" s="667">
        <v>0</v>
      </c>
      <c r="L94" s="663">
        <v>0</v>
      </c>
      <c r="M94" s="664">
        <v>0</v>
      </c>
      <c r="N94" s="665" t="s">
        <v>161</v>
      </c>
      <c r="O94" s="666">
        <v>0</v>
      </c>
      <c r="P94" s="667">
        <v>0</v>
      </c>
      <c r="Q94" s="663">
        <v>0</v>
      </c>
      <c r="R94" s="664">
        <v>0</v>
      </c>
      <c r="S94" s="665" t="s">
        <v>161</v>
      </c>
      <c r="T94" s="666">
        <v>0</v>
      </c>
      <c r="U94" s="667">
        <v>0</v>
      </c>
      <c r="V94" s="677" t="s">
        <v>161</v>
      </c>
      <c r="W94" s="661" t="s">
        <v>161</v>
      </c>
      <c r="X94" s="661" t="s">
        <v>161</v>
      </c>
      <c r="Y94" s="682" t="s">
        <v>161</v>
      </c>
      <c r="Z94" s="683" t="s">
        <v>161</v>
      </c>
      <c r="AA94" s="663">
        <v>0</v>
      </c>
      <c r="AB94" s="664">
        <v>0</v>
      </c>
      <c r="AC94" s="665" t="s">
        <v>161</v>
      </c>
      <c r="AD94" s="666">
        <v>0</v>
      </c>
      <c r="AE94" s="667">
        <v>0</v>
      </c>
      <c r="AF94" s="663">
        <v>0</v>
      </c>
      <c r="AG94" s="664">
        <v>0</v>
      </c>
      <c r="AH94" s="665" t="s">
        <v>161</v>
      </c>
      <c r="AI94" s="666">
        <v>0</v>
      </c>
      <c r="AJ94" s="667">
        <v>0</v>
      </c>
      <c r="AK94" s="663">
        <v>0</v>
      </c>
      <c r="AL94" s="664">
        <v>0</v>
      </c>
      <c r="AM94" s="661" t="s">
        <v>161</v>
      </c>
      <c r="AN94" s="666">
        <v>0</v>
      </c>
      <c r="AO94" s="667">
        <v>0</v>
      </c>
      <c r="AP94" s="663">
        <v>0</v>
      </c>
      <c r="AQ94" s="664">
        <v>0</v>
      </c>
      <c r="AR94" s="661" t="s">
        <v>161</v>
      </c>
      <c r="AS94" s="666">
        <v>0</v>
      </c>
      <c r="AT94" s="667">
        <v>0</v>
      </c>
      <c r="AU94" s="663">
        <v>0</v>
      </c>
      <c r="AV94" s="664">
        <v>0</v>
      </c>
      <c r="AW94" s="665" t="s">
        <v>161</v>
      </c>
      <c r="AX94" s="666">
        <v>0</v>
      </c>
      <c r="AY94" s="667">
        <v>0</v>
      </c>
      <c r="AZ94" s="677" t="s">
        <v>161</v>
      </c>
      <c r="BA94" s="661" t="s">
        <v>161</v>
      </c>
      <c r="BB94" s="661" t="s">
        <v>161</v>
      </c>
      <c r="BC94" s="682" t="s">
        <v>161</v>
      </c>
      <c r="BD94" s="683" t="s">
        <v>161</v>
      </c>
      <c r="BE94" s="663">
        <v>0</v>
      </c>
      <c r="BF94" s="664">
        <v>0</v>
      </c>
      <c r="BG94" s="661" t="s">
        <v>161</v>
      </c>
      <c r="BH94" s="664">
        <v>0</v>
      </c>
      <c r="BI94" s="690">
        <v>0</v>
      </c>
      <c r="BJ94" s="663" t="s">
        <v>161</v>
      </c>
      <c r="BK94" s="664" t="s">
        <v>161</v>
      </c>
      <c r="BL94" s="661" t="s">
        <v>161</v>
      </c>
      <c r="BM94" s="690" t="s">
        <v>161</v>
      </c>
      <c r="BN94" s="677" t="s">
        <v>161</v>
      </c>
      <c r="BO94" s="661" t="s">
        <v>161</v>
      </c>
      <c r="BP94" s="661" t="s">
        <v>161</v>
      </c>
      <c r="BQ94" s="661" t="s">
        <v>161</v>
      </c>
      <c r="BR94" s="683" t="s">
        <v>161</v>
      </c>
      <c r="BS94" s="694" t="s">
        <v>161</v>
      </c>
      <c r="BT94" s="695" t="s">
        <v>161</v>
      </c>
      <c r="BU94" s="661" t="s">
        <v>161</v>
      </c>
      <c r="BV94" s="699" t="s">
        <v>161</v>
      </c>
      <c r="BW94" s="690" t="s">
        <v>161</v>
      </c>
      <c r="BX94" s="694" t="s">
        <v>161</v>
      </c>
      <c r="BY94" s="695" t="s">
        <v>161</v>
      </c>
      <c r="BZ94" s="661" t="s">
        <v>161</v>
      </c>
      <c r="CA94" s="699" t="s">
        <v>161</v>
      </c>
      <c r="CB94" s="690" t="s">
        <v>161</v>
      </c>
    </row>
    <row r="95" s="159" customFormat="1" outlineLevel="2" spans="1:80">
      <c r="A95" s="674" t="s">
        <v>88</v>
      </c>
      <c r="B95" s="663">
        <v>0</v>
      </c>
      <c r="C95" s="664">
        <v>392.85714286</v>
      </c>
      <c r="D95" s="665">
        <v>0</v>
      </c>
      <c r="E95" s="666">
        <v>-392.85714286</v>
      </c>
      <c r="F95" s="667">
        <v>0</v>
      </c>
      <c r="G95" s="663">
        <v>0</v>
      </c>
      <c r="H95" s="664">
        <v>0</v>
      </c>
      <c r="I95" s="665" t="s">
        <v>161</v>
      </c>
      <c r="J95" s="666">
        <v>0</v>
      </c>
      <c r="K95" s="667">
        <v>0</v>
      </c>
      <c r="L95" s="663">
        <v>0</v>
      </c>
      <c r="M95" s="664">
        <v>314.28571429</v>
      </c>
      <c r="N95" s="665">
        <v>0</v>
      </c>
      <c r="O95" s="666">
        <v>-314.28571429</v>
      </c>
      <c r="P95" s="667">
        <v>0</v>
      </c>
      <c r="Q95" s="663">
        <v>0</v>
      </c>
      <c r="R95" s="664">
        <v>78.57142857</v>
      </c>
      <c r="S95" s="665">
        <v>0</v>
      </c>
      <c r="T95" s="666">
        <v>-78.57142857</v>
      </c>
      <c r="U95" s="667">
        <v>0</v>
      </c>
      <c r="V95" s="677" t="s">
        <v>161</v>
      </c>
      <c r="W95" s="661">
        <v>0.199999999994909</v>
      </c>
      <c r="X95" s="661" t="s">
        <v>161</v>
      </c>
      <c r="Y95" s="682" t="s">
        <v>161</v>
      </c>
      <c r="Z95" s="683" t="s">
        <v>161</v>
      </c>
      <c r="AA95" s="663">
        <v>0</v>
      </c>
      <c r="AB95" s="664">
        <v>27.79613867</v>
      </c>
      <c r="AC95" s="665">
        <v>0</v>
      </c>
      <c r="AD95" s="666">
        <v>-27.79613867</v>
      </c>
      <c r="AE95" s="667">
        <v>0</v>
      </c>
      <c r="AF95" s="663">
        <v>0</v>
      </c>
      <c r="AG95" s="664">
        <v>23.65</v>
      </c>
      <c r="AH95" s="665">
        <v>0</v>
      </c>
      <c r="AI95" s="666">
        <v>-23.65</v>
      </c>
      <c r="AJ95" s="667">
        <v>0</v>
      </c>
      <c r="AK95" s="663">
        <v>0</v>
      </c>
      <c r="AL95" s="664">
        <v>0</v>
      </c>
      <c r="AM95" s="661" t="s">
        <v>161</v>
      </c>
      <c r="AN95" s="666">
        <v>0</v>
      </c>
      <c r="AO95" s="667">
        <v>0</v>
      </c>
      <c r="AP95" s="663">
        <v>0</v>
      </c>
      <c r="AQ95" s="664">
        <v>0</v>
      </c>
      <c r="AR95" s="661" t="s">
        <v>161</v>
      </c>
      <c r="AS95" s="666">
        <v>0</v>
      </c>
      <c r="AT95" s="667">
        <v>0</v>
      </c>
      <c r="AU95" s="663">
        <v>0</v>
      </c>
      <c r="AV95" s="664">
        <v>27.1252899</v>
      </c>
      <c r="AW95" s="665">
        <v>0</v>
      </c>
      <c r="AX95" s="666">
        <v>-27.1252899</v>
      </c>
      <c r="AY95" s="667">
        <v>0</v>
      </c>
      <c r="AZ95" s="677" t="s">
        <v>161</v>
      </c>
      <c r="BA95" s="661">
        <v>0.0690461924722252</v>
      </c>
      <c r="BB95" s="661" t="s">
        <v>161</v>
      </c>
      <c r="BC95" s="682" t="s">
        <v>161</v>
      </c>
      <c r="BD95" s="683" t="s">
        <v>161</v>
      </c>
      <c r="BE95" s="663">
        <v>0</v>
      </c>
      <c r="BF95" s="664">
        <v>5.625</v>
      </c>
      <c r="BG95" s="661">
        <v>0</v>
      </c>
      <c r="BH95" s="664">
        <v>-5.625</v>
      </c>
      <c r="BI95" s="690">
        <v>0</v>
      </c>
      <c r="BJ95" s="663" t="s">
        <v>161</v>
      </c>
      <c r="BK95" s="664">
        <v>69.8412698417778</v>
      </c>
      <c r="BL95" s="661" t="s">
        <v>161</v>
      </c>
      <c r="BM95" s="690" t="s">
        <v>161</v>
      </c>
      <c r="BN95" s="677" t="s">
        <v>161</v>
      </c>
      <c r="BO95" s="661">
        <v>0.0707538075231218</v>
      </c>
      <c r="BP95" s="661" t="s">
        <v>161</v>
      </c>
      <c r="BQ95" s="661" t="s">
        <v>161</v>
      </c>
      <c r="BR95" s="683" t="s">
        <v>161</v>
      </c>
      <c r="BS95" s="694" t="s">
        <v>161</v>
      </c>
      <c r="BT95" s="695">
        <v>14.1335150009165</v>
      </c>
      <c r="BU95" s="661" t="s">
        <v>161</v>
      </c>
      <c r="BV95" s="699" t="s">
        <v>161</v>
      </c>
      <c r="BW95" s="690" t="s">
        <v>161</v>
      </c>
      <c r="BX95" s="694" t="s">
        <v>161</v>
      </c>
      <c r="BY95" s="695">
        <v>0.975865397062362</v>
      </c>
      <c r="BZ95" s="661" t="s">
        <v>161</v>
      </c>
      <c r="CA95" s="699" t="s">
        <v>161</v>
      </c>
      <c r="CB95" s="690" t="s">
        <v>161</v>
      </c>
    </row>
    <row r="96" s="159" customFormat="1" outlineLevel="2" spans="1:80">
      <c r="A96" s="674" t="s">
        <v>89</v>
      </c>
      <c r="B96" s="663">
        <v>0</v>
      </c>
      <c r="C96" s="664">
        <v>440</v>
      </c>
      <c r="D96" s="665">
        <v>0</v>
      </c>
      <c r="E96" s="666">
        <v>-440</v>
      </c>
      <c r="F96" s="667">
        <v>0</v>
      </c>
      <c r="G96" s="663">
        <v>0</v>
      </c>
      <c r="H96" s="664">
        <v>0</v>
      </c>
      <c r="I96" s="665" t="s">
        <v>161</v>
      </c>
      <c r="J96" s="666">
        <v>0</v>
      </c>
      <c r="K96" s="667">
        <v>0</v>
      </c>
      <c r="L96" s="663">
        <v>0</v>
      </c>
      <c r="M96" s="664">
        <v>360.8</v>
      </c>
      <c r="N96" s="665">
        <v>0</v>
      </c>
      <c r="O96" s="666">
        <v>-360.8</v>
      </c>
      <c r="P96" s="667">
        <v>0</v>
      </c>
      <c r="Q96" s="663">
        <v>0</v>
      </c>
      <c r="R96" s="664">
        <v>79.2</v>
      </c>
      <c r="S96" s="665">
        <v>0</v>
      </c>
      <c r="T96" s="666">
        <v>-79.2</v>
      </c>
      <c r="U96" s="667">
        <v>0</v>
      </c>
      <c r="V96" s="677" t="s">
        <v>161</v>
      </c>
      <c r="W96" s="661">
        <v>0.18</v>
      </c>
      <c r="X96" s="661" t="s">
        <v>161</v>
      </c>
      <c r="Y96" s="682" t="s">
        <v>161</v>
      </c>
      <c r="Z96" s="683" t="s">
        <v>161</v>
      </c>
      <c r="AA96" s="663">
        <v>0</v>
      </c>
      <c r="AB96" s="664">
        <v>18</v>
      </c>
      <c r="AC96" s="665">
        <v>0</v>
      </c>
      <c r="AD96" s="666">
        <v>-18</v>
      </c>
      <c r="AE96" s="667">
        <v>0</v>
      </c>
      <c r="AF96" s="663">
        <v>0</v>
      </c>
      <c r="AG96" s="664">
        <v>17</v>
      </c>
      <c r="AH96" s="665">
        <v>0</v>
      </c>
      <c r="AI96" s="666">
        <v>-17</v>
      </c>
      <c r="AJ96" s="667">
        <v>0</v>
      </c>
      <c r="AK96" s="663">
        <v>0</v>
      </c>
      <c r="AL96" s="664">
        <v>0</v>
      </c>
      <c r="AM96" s="661" t="s">
        <v>161</v>
      </c>
      <c r="AN96" s="666">
        <v>0</v>
      </c>
      <c r="AO96" s="667">
        <v>0</v>
      </c>
      <c r="AP96" s="663">
        <v>0</v>
      </c>
      <c r="AQ96" s="664">
        <v>0</v>
      </c>
      <c r="AR96" s="661" t="s">
        <v>161</v>
      </c>
      <c r="AS96" s="666">
        <v>0</v>
      </c>
      <c r="AT96" s="667">
        <v>0</v>
      </c>
      <c r="AU96" s="663">
        <v>0</v>
      </c>
      <c r="AV96" s="664">
        <v>44.2</v>
      </c>
      <c r="AW96" s="665">
        <v>0</v>
      </c>
      <c r="AX96" s="666">
        <v>-44.2</v>
      </c>
      <c r="AY96" s="667">
        <v>0</v>
      </c>
      <c r="AZ96" s="677" t="s">
        <v>161</v>
      </c>
      <c r="BA96" s="661">
        <v>0.100454545454545</v>
      </c>
      <c r="BB96" s="661" t="s">
        <v>161</v>
      </c>
      <c r="BC96" s="682" t="s">
        <v>161</v>
      </c>
      <c r="BD96" s="683" t="s">
        <v>161</v>
      </c>
      <c r="BE96" s="663">
        <v>0</v>
      </c>
      <c r="BF96" s="664">
        <v>0</v>
      </c>
      <c r="BG96" s="661" t="s">
        <v>161</v>
      </c>
      <c r="BH96" s="664">
        <v>0</v>
      </c>
      <c r="BI96" s="690">
        <v>0</v>
      </c>
      <c r="BJ96" s="663" t="s">
        <v>161</v>
      </c>
      <c r="BK96" s="664" t="s">
        <v>161</v>
      </c>
      <c r="BL96" s="661" t="s">
        <v>161</v>
      </c>
      <c r="BM96" s="690" t="s">
        <v>161</v>
      </c>
      <c r="BN96" s="677" t="s">
        <v>161</v>
      </c>
      <c r="BO96" s="661">
        <v>0.0409090909090909</v>
      </c>
      <c r="BP96" s="661" t="s">
        <v>161</v>
      </c>
      <c r="BQ96" s="661" t="s">
        <v>161</v>
      </c>
      <c r="BR96" s="683" t="s">
        <v>161</v>
      </c>
      <c r="BS96" s="694" t="s">
        <v>161</v>
      </c>
      <c r="BT96" s="695">
        <v>24.4444444444444</v>
      </c>
      <c r="BU96" s="661" t="s">
        <v>161</v>
      </c>
      <c r="BV96" s="699" t="s">
        <v>161</v>
      </c>
      <c r="BW96" s="690" t="s">
        <v>161</v>
      </c>
      <c r="BX96" s="694" t="s">
        <v>161</v>
      </c>
      <c r="BY96" s="695">
        <v>2.45555555555555</v>
      </c>
      <c r="BZ96" s="661" t="s">
        <v>161</v>
      </c>
      <c r="CA96" s="699" t="s">
        <v>161</v>
      </c>
      <c r="CB96" s="690" t="s">
        <v>161</v>
      </c>
    </row>
    <row r="97" s="159" customFormat="1" outlineLevel="2" spans="1:80">
      <c r="A97" s="674" t="s">
        <v>90</v>
      </c>
      <c r="B97" s="663">
        <v>0</v>
      </c>
      <c r="C97" s="664">
        <v>0</v>
      </c>
      <c r="D97" s="665" t="s">
        <v>161</v>
      </c>
      <c r="E97" s="666">
        <v>0</v>
      </c>
      <c r="F97" s="667">
        <v>0</v>
      </c>
      <c r="G97" s="663">
        <v>0</v>
      </c>
      <c r="H97" s="664">
        <v>0</v>
      </c>
      <c r="I97" s="665" t="s">
        <v>161</v>
      </c>
      <c r="J97" s="666">
        <v>0</v>
      </c>
      <c r="K97" s="667">
        <v>0</v>
      </c>
      <c r="L97" s="663">
        <v>0</v>
      </c>
      <c r="M97" s="664">
        <v>0</v>
      </c>
      <c r="N97" s="665" t="s">
        <v>161</v>
      </c>
      <c r="O97" s="666">
        <v>0</v>
      </c>
      <c r="P97" s="667">
        <v>0</v>
      </c>
      <c r="Q97" s="663">
        <v>0</v>
      </c>
      <c r="R97" s="664">
        <v>0</v>
      </c>
      <c r="S97" s="665" t="s">
        <v>161</v>
      </c>
      <c r="T97" s="666">
        <v>0</v>
      </c>
      <c r="U97" s="667">
        <v>0</v>
      </c>
      <c r="V97" s="677" t="s">
        <v>161</v>
      </c>
      <c r="W97" s="661" t="s">
        <v>161</v>
      </c>
      <c r="X97" s="661" t="s">
        <v>161</v>
      </c>
      <c r="Y97" s="682" t="s">
        <v>161</v>
      </c>
      <c r="Z97" s="683" t="s">
        <v>161</v>
      </c>
      <c r="AA97" s="663">
        <v>0</v>
      </c>
      <c r="AB97" s="664">
        <v>0</v>
      </c>
      <c r="AC97" s="665" t="s">
        <v>161</v>
      </c>
      <c r="AD97" s="666">
        <v>0</v>
      </c>
      <c r="AE97" s="667">
        <v>0</v>
      </c>
      <c r="AF97" s="663">
        <v>0</v>
      </c>
      <c r="AG97" s="664">
        <v>0</v>
      </c>
      <c r="AH97" s="665" t="s">
        <v>161</v>
      </c>
      <c r="AI97" s="666">
        <v>0</v>
      </c>
      <c r="AJ97" s="667">
        <v>0</v>
      </c>
      <c r="AK97" s="663">
        <v>0</v>
      </c>
      <c r="AL97" s="664">
        <v>0</v>
      </c>
      <c r="AM97" s="661" t="s">
        <v>161</v>
      </c>
      <c r="AN97" s="666">
        <v>0</v>
      </c>
      <c r="AO97" s="667">
        <v>0</v>
      </c>
      <c r="AP97" s="663">
        <v>0</v>
      </c>
      <c r="AQ97" s="664">
        <v>0</v>
      </c>
      <c r="AR97" s="661" t="s">
        <v>161</v>
      </c>
      <c r="AS97" s="666">
        <v>0</v>
      </c>
      <c r="AT97" s="667">
        <v>0</v>
      </c>
      <c r="AU97" s="663">
        <v>0</v>
      </c>
      <c r="AV97" s="664">
        <v>0</v>
      </c>
      <c r="AW97" s="665" t="s">
        <v>161</v>
      </c>
      <c r="AX97" s="666">
        <v>0</v>
      </c>
      <c r="AY97" s="667">
        <v>0</v>
      </c>
      <c r="AZ97" s="677" t="s">
        <v>161</v>
      </c>
      <c r="BA97" s="661" t="s">
        <v>161</v>
      </c>
      <c r="BB97" s="661" t="s">
        <v>161</v>
      </c>
      <c r="BC97" s="682" t="s">
        <v>161</v>
      </c>
      <c r="BD97" s="683" t="s">
        <v>161</v>
      </c>
      <c r="BE97" s="663">
        <v>0</v>
      </c>
      <c r="BF97" s="664">
        <v>0</v>
      </c>
      <c r="BG97" s="661" t="s">
        <v>161</v>
      </c>
      <c r="BH97" s="664">
        <v>0</v>
      </c>
      <c r="BI97" s="690">
        <v>0</v>
      </c>
      <c r="BJ97" s="663" t="s">
        <v>161</v>
      </c>
      <c r="BK97" s="664" t="s">
        <v>161</v>
      </c>
      <c r="BL97" s="661" t="s">
        <v>161</v>
      </c>
      <c r="BM97" s="690" t="s">
        <v>161</v>
      </c>
      <c r="BN97" s="677" t="s">
        <v>161</v>
      </c>
      <c r="BO97" s="661" t="s">
        <v>161</v>
      </c>
      <c r="BP97" s="661" t="s">
        <v>161</v>
      </c>
      <c r="BQ97" s="661" t="s">
        <v>161</v>
      </c>
      <c r="BR97" s="683" t="s">
        <v>161</v>
      </c>
      <c r="BS97" s="694" t="s">
        <v>161</v>
      </c>
      <c r="BT97" s="695" t="s">
        <v>161</v>
      </c>
      <c r="BU97" s="661" t="s">
        <v>161</v>
      </c>
      <c r="BV97" s="699" t="s">
        <v>161</v>
      </c>
      <c r="BW97" s="690" t="s">
        <v>161</v>
      </c>
      <c r="BX97" s="694" t="s">
        <v>161</v>
      </c>
      <c r="BY97" s="695" t="s">
        <v>161</v>
      </c>
      <c r="BZ97" s="661" t="s">
        <v>161</v>
      </c>
      <c r="CA97" s="699" t="s">
        <v>161</v>
      </c>
      <c r="CB97" s="690" t="s">
        <v>161</v>
      </c>
    </row>
    <row r="98" s="163" customFormat="1" spans="1:81">
      <c r="A98" s="668" t="s">
        <v>91</v>
      </c>
      <c r="B98" s="669">
        <v>538.915390999999</v>
      </c>
      <c r="C98" s="670">
        <v>872.85714286</v>
      </c>
      <c r="D98" s="671">
        <v>0.617415341569173</v>
      </c>
      <c r="E98" s="670">
        <v>-333.941751860001</v>
      </c>
      <c r="F98" s="672">
        <v>0</v>
      </c>
      <c r="G98" s="669">
        <v>0.380881</v>
      </c>
      <c r="H98" s="670">
        <v>0</v>
      </c>
      <c r="I98" s="671" t="s">
        <v>161</v>
      </c>
      <c r="J98" s="670">
        <v>0.380881</v>
      </c>
      <c r="K98" s="672">
        <v>0</v>
      </c>
      <c r="L98" s="669">
        <v>370.54444</v>
      </c>
      <c r="M98" s="670">
        <v>675.08571429</v>
      </c>
      <c r="N98" s="671">
        <v>0.548885026236569</v>
      </c>
      <c r="O98" s="670">
        <v>-304.54127429</v>
      </c>
      <c r="P98" s="672">
        <v>0</v>
      </c>
      <c r="Q98" s="669">
        <v>75.8318999999997</v>
      </c>
      <c r="R98" s="670">
        <v>159.12722716</v>
      </c>
      <c r="S98" s="671">
        <v>0.476548868181759</v>
      </c>
      <c r="T98" s="670">
        <v>-83.2953271600003</v>
      </c>
      <c r="U98" s="672">
        <v>0</v>
      </c>
      <c r="V98" s="678">
        <v>0.14071206958719</v>
      </c>
      <c r="W98" s="679">
        <v>0.182306152228536</v>
      </c>
      <c r="X98" s="679">
        <v>0.771844876692894</v>
      </c>
      <c r="Y98" s="671">
        <v>-0.0415940826413457</v>
      </c>
      <c r="Z98" s="684" t="s">
        <v>161</v>
      </c>
      <c r="AA98" s="669">
        <v>114.965629</v>
      </c>
      <c r="AB98" s="670">
        <v>84.44034008</v>
      </c>
      <c r="AC98" s="671">
        <v>1.36150125510011</v>
      </c>
      <c r="AD98" s="670">
        <v>30.5252889199998</v>
      </c>
      <c r="AE98" s="672">
        <v>0</v>
      </c>
      <c r="AF98" s="669">
        <v>48.553835</v>
      </c>
      <c r="AG98" s="670">
        <v>44.23333333</v>
      </c>
      <c r="AH98" s="671">
        <v>1.09767524499606</v>
      </c>
      <c r="AI98" s="670">
        <v>4.32050166999998</v>
      </c>
      <c r="AJ98" s="672">
        <v>0</v>
      </c>
      <c r="AK98" s="669">
        <v>0</v>
      </c>
      <c r="AL98" s="670">
        <v>0</v>
      </c>
      <c r="AM98" s="679" t="s">
        <v>161</v>
      </c>
      <c r="AN98" s="670">
        <v>0</v>
      </c>
      <c r="AO98" s="672">
        <v>0</v>
      </c>
      <c r="AP98" s="669">
        <v>0</v>
      </c>
      <c r="AQ98" s="670">
        <v>0</v>
      </c>
      <c r="AR98" s="679" t="s">
        <v>161</v>
      </c>
      <c r="AS98" s="670">
        <v>0</v>
      </c>
      <c r="AT98" s="672">
        <v>0</v>
      </c>
      <c r="AU98" s="669">
        <v>4.47060599999975</v>
      </c>
      <c r="AV98" s="670">
        <v>69.09775516</v>
      </c>
      <c r="AW98" s="671">
        <v>0.064699728517197</v>
      </c>
      <c r="AX98" s="670">
        <v>-64.6271491600003</v>
      </c>
      <c r="AY98" s="672">
        <v>0</v>
      </c>
      <c r="AZ98" s="678">
        <v>0.00829556192801285</v>
      </c>
      <c r="BA98" s="679">
        <v>0.0791627309522777</v>
      </c>
      <c r="BB98" s="679">
        <v>0.104791255029008</v>
      </c>
      <c r="BC98" s="671">
        <v>-0.0708671690242649</v>
      </c>
      <c r="BD98" s="684" t="s">
        <v>161</v>
      </c>
      <c r="BE98" s="669">
        <v>28.75</v>
      </c>
      <c r="BF98" s="670">
        <v>14.625</v>
      </c>
      <c r="BG98" s="679">
        <v>1.96581196581197</v>
      </c>
      <c r="BH98" s="670">
        <v>14.125</v>
      </c>
      <c r="BI98" s="691">
        <v>4.99999999666667</v>
      </c>
      <c r="BJ98" s="669">
        <v>18.7448831652174</v>
      </c>
      <c r="BK98" s="670">
        <v>59.682539682735</v>
      </c>
      <c r="BL98" s="679">
        <v>0.31407649984171</v>
      </c>
      <c r="BM98" s="691">
        <v>-40.9376565175177</v>
      </c>
      <c r="BN98" s="678">
        <v>0.213327789333818</v>
      </c>
      <c r="BO98" s="679">
        <v>0.096740160484135</v>
      </c>
      <c r="BP98" s="679">
        <v>2.20516265702084</v>
      </c>
      <c r="BQ98" s="679">
        <v>0.116587628849683</v>
      </c>
      <c r="BR98" s="684" t="s">
        <v>161</v>
      </c>
      <c r="BS98" s="696">
        <v>4.6876218195614</v>
      </c>
      <c r="BT98" s="697">
        <v>10.3369685867329</v>
      </c>
      <c r="BU98" s="679">
        <v>0.453481287113302</v>
      </c>
      <c r="BV98" s="679">
        <v>-5.64934676717147</v>
      </c>
      <c r="BW98" s="691" t="s">
        <v>161</v>
      </c>
      <c r="BX98" s="696">
        <v>0.0388864570992758</v>
      </c>
      <c r="BY98" s="697">
        <v>0.81830266309368</v>
      </c>
      <c r="BZ98" s="679">
        <v>0.0475208732087727</v>
      </c>
      <c r="CA98" s="679">
        <v>-0.779416205994404</v>
      </c>
      <c r="CB98" s="691" t="s">
        <v>161</v>
      </c>
      <c r="CC98" s="159"/>
    </row>
    <row r="99" s="163" customFormat="1" spans="1:81">
      <c r="A99" s="668" t="s">
        <v>92</v>
      </c>
      <c r="B99" s="669">
        <v>0</v>
      </c>
      <c r="C99" s="673">
        <v>0</v>
      </c>
      <c r="D99" s="671" t="s">
        <v>161</v>
      </c>
      <c r="E99" s="673">
        <v>0</v>
      </c>
      <c r="F99" s="672">
        <v>0</v>
      </c>
      <c r="G99" s="669">
        <v>0</v>
      </c>
      <c r="H99" s="673">
        <v>0</v>
      </c>
      <c r="I99" s="671" t="s">
        <v>161</v>
      </c>
      <c r="J99" s="673">
        <v>0</v>
      </c>
      <c r="K99" s="672">
        <v>0</v>
      </c>
      <c r="L99" s="669">
        <v>0</v>
      </c>
      <c r="M99" s="673">
        <v>0</v>
      </c>
      <c r="N99" s="671" t="s">
        <v>161</v>
      </c>
      <c r="O99" s="673">
        <v>0</v>
      </c>
      <c r="P99" s="672">
        <v>0</v>
      </c>
      <c r="Q99" s="669">
        <v>0</v>
      </c>
      <c r="R99" s="673">
        <v>0</v>
      </c>
      <c r="S99" s="671" t="s">
        <v>161</v>
      </c>
      <c r="T99" s="673">
        <v>0</v>
      </c>
      <c r="U99" s="672">
        <v>0</v>
      </c>
      <c r="V99" s="678" t="s">
        <v>161</v>
      </c>
      <c r="W99" s="679" t="s">
        <v>161</v>
      </c>
      <c r="X99" s="679" t="s">
        <v>161</v>
      </c>
      <c r="Y99" s="671" t="s">
        <v>161</v>
      </c>
      <c r="Z99" s="684" t="s">
        <v>161</v>
      </c>
      <c r="AA99" s="669">
        <v>16.937795</v>
      </c>
      <c r="AB99" s="673">
        <v>19.63091519</v>
      </c>
      <c r="AC99" s="671">
        <v>0.862812295609534</v>
      </c>
      <c r="AD99" s="673">
        <v>-2.69312019000002</v>
      </c>
      <c r="AE99" s="672">
        <v>9.88864599999998</v>
      </c>
      <c r="AF99" s="669">
        <v>6.88475199999999</v>
      </c>
      <c r="AG99" s="673">
        <v>4.24635</v>
      </c>
      <c r="AH99" s="671">
        <v>1.62133408692171</v>
      </c>
      <c r="AI99" s="673">
        <v>2.63840199999999</v>
      </c>
      <c r="AJ99" s="672">
        <v>2.109183</v>
      </c>
      <c r="AK99" s="669">
        <v>0</v>
      </c>
      <c r="AL99" s="664">
        <v>0</v>
      </c>
      <c r="AM99" s="661" t="s">
        <v>161</v>
      </c>
      <c r="AN99" s="666">
        <v>0</v>
      </c>
      <c r="AO99" s="667">
        <v>0</v>
      </c>
      <c r="AP99" s="669">
        <v>0</v>
      </c>
      <c r="AQ99" s="664">
        <v>0</v>
      </c>
      <c r="AR99" s="661" t="s">
        <v>161</v>
      </c>
      <c r="AS99" s="666">
        <v>0</v>
      </c>
      <c r="AT99" s="667">
        <v>0</v>
      </c>
      <c r="AU99" s="669">
        <v>-23.822547</v>
      </c>
      <c r="AV99" s="673">
        <v>-23.87726519</v>
      </c>
      <c r="AW99" s="671">
        <v>1.0022916439368</v>
      </c>
      <c r="AX99" s="673">
        <v>0.0547181900000275</v>
      </c>
      <c r="AY99" s="672">
        <v>-11.997829</v>
      </c>
      <c r="AZ99" s="678" t="s">
        <v>161</v>
      </c>
      <c r="BA99" s="679" t="s">
        <v>161</v>
      </c>
      <c r="BB99" s="679" t="s">
        <v>161</v>
      </c>
      <c r="BC99" s="671" t="s">
        <v>161</v>
      </c>
      <c r="BD99" s="684" t="s">
        <v>161</v>
      </c>
      <c r="BE99" s="669">
        <v>1.625</v>
      </c>
      <c r="BF99" s="670">
        <v>1.25</v>
      </c>
      <c r="BG99" s="679">
        <v>1.3</v>
      </c>
      <c r="BH99" s="670">
        <v>0.375</v>
      </c>
      <c r="BI99" s="691">
        <v>4.41666667</v>
      </c>
      <c r="BJ99" s="669">
        <v>0</v>
      </c>
      <c r="BK99" s="670">
        <v>0</v>
      </c>
      <c r="BL99" s="679" t="s">
        <v>161</v>
      </c>
      <c r="BM99" s="691">
        <v>0</v>
      </c>
      <c r="BN99" s="678" t="s">
        <v>161</v>
      </c>
      <c r="BO99" s="679" t="s">
        <v>161</v>
      </c>
      <c r="BP99" s="679" t="s">
        <v>161</v>
      </c>
      <c r="BQ99" s="679" t="s">
        <v>161</v>
      </c>
      <c r="BR99" s="684" t="s">
        <v>161</v>
      </c>
      <c r="BS99" s="696">
        <v>0</v>
      </c>
      <c r="BT99" s="697">
        <v>0</v>
      </c>
      <c r="BU99" s="679" t="s">
        <v>161</v>
      </c>
      <c r="BV99" s="679">
        <v>0</v>
      </c>
      <c r="BW99" s="691">
        <v>0</v>
      </c>
      <c r="BX99" s="696">
        <v>-1.40647274335296</v>
      </c>
      <c r="BY99" s="697">
        <v>-1.21630932429289</v>
      </c>
      <c r="BZ99" s="679">
        <v>0.843655380040258</v>
      </c>
      <c r="CA99" s="679">
        <v>-0.190163419060064</v>
      </c>
      <c r="CB99" s="691">
        <v>-1.21329340740886</v>
      </c>
      <c r="CC99" s="159"/>
    </row>
    <row r="100" s="159" customFormat="1" ht="16.2" spans="1:80">
      <c r="A100" s="213" t="s">
        <v>171</v>
      </c>
      <c r="B100" s="214">
        <v>1603.74986000001</v>
      </c>
      <c r="C100" s="215">
        <v>1464.76682286</v>
      </c>
      <c r="D100" s="216">
        <v>1.09488406958088</v>
      </c>
      <c r="E100" s="215">
        <v>138.983037140012</v>
      </c>
      <c r="F100" s="217">
        <v>168.190017</v>
      </c>
      <c r="G100" s="214">
        <v>1.212985</v>
      </c>
      <c r="H100" s="215">
        <v>5.05228</v>
      </c>
      <c r="I100" s="216">
        <v>0.240086653946337</v>
      </c>
      <c r="J100" s="215">
        <v>-3.839295</v>
      </c>
      <c r="K100" s="217">
        <v>5.68496999999999</v>
      </c>
      <c r="L100" s="214">
        <v>1233.418564</v>
      </c>
      <c r="M100" s="215">
        <v>1147.50543909</v>
      </c>
      <c r="N100" s="216">
        <v>1.07486947075225</v>
      </c>
      <c r="O100" s="215">
        <v>85.9131249100001</v>
      </c>
      <c r="P100" s="217">
        <v>142.189421999998</v>
      </c>
      <c r="Q100" s="214">
        <v>276.960141000012</v>
      </c>
      <c r="R100" s="215">
        <v>266.17261268</v>
      </c>
      <c r="S100" s="216">
        <v>1.04052831811431</v>
      </c>
      <c r="T100" s="215">
        <v>10.7875283200121</v>
      </c>
      <c r="U100" s="217">
        <v>0.884666000001907</v>
      </c>
      <c r="V100" s="237">
        <v>0.172695348512772</v>
      </c>
      <c r="W100" s="238">
        <v>0.181716713217391</v>
      </c>
      <c r="X100" s="238">
        <v>0.950354788258654</v>
      </c>
      <c r="Y100" s="216">
        <v>-0.00902136470461884</v>
      </c>
      <c r="Z100" s="257">
        <v>0.00525991979655907</v>
      </c>
      <c r="AA100" s="214">
        <v>181.294634</v>
      </c>
      <c r="AB100" s="215">
        <v>152.97911641</v>
      </c>
      <c r="AC100" s="216">
        <v>1.18509400664932</v>
      </c>
      <c r="AD100" s="215">
        <v>28.3155175899998</v>
      </c>
      <c r="AE100" s="217">
        <v>61.810642</v>
      </c>
      <c r="AF100" s="214">
        <v>115.545591</v>
      </c>
      <c r="AG100" s="215">
        <v>72.717384</v>
      </c>
      <c r="AH100" s="216">
        <v>1.5889679282192</v>
      </c>
      <c r="AI100" s="215">
        <v>42.8282069999998</v>
      </c>
      <c r="AJ100" s="217">
        <v>8.111182</v>
      </c>
      <c r="AK100" s="214">
        <v>0.05</v>
      </c>
      <c r="AL100" s="215">
        <v>0</v>
      </c>
      <c r="AM100" s="238" t="s">
        <v>161</v>
      </c>
      <c r="AN100" s="215">
        <v>0.05</v>
      </c>
      <c r="AO100" s="217">
        <v>0.0233459999999999</v>
      </c>
      <c r="AP100" s="214">
        <v>0</v>
      </c>
      <c r="AQ100" s="215">
        <v>0</v>
      </c>
      <c r="AR100" s="238" t="s">
        <v>161</v>
      </c>
      <c r="AS100" s="215">
        <v>0</v>
      </c>
      <c r="AT100" s="217">
        <v>0</v>
      </c>
      <c r="AU100" s="703">
        <v>72.3280860000123</v>
      </c>
      <c r="AV100" s="215">
        <v>86.51260336</v>
      </c>
      <c r="AW100" s="216">
        <v>0.836041029756526</v>
      </c>
      <c r="AX100" s="215">
        <v>-14.1845173599877</v>
      </c>
      <c r="AY100" s="217">
        <v>-49.582852999998</v>
      </c>
      <c r="AZ100" s="237">
        <v>0.0450993560803876</v>
      </c>
      <c r="BA100" s="238">
        <v>0.0590623722560029</v>
      </c>
      <c r="BB100" s="238">
        <v>0.763588632791563</v>
      </c>
      <c r="BC100" s="216">
        <v>-0.0139630161756153</v>
      </c>
      <c r="BD100" s="257">
        <v>-0.294802592237077</v>
      </c>
      <c r="BE100" s="214">
        <v>43.625</v>
      </c>
      <c r="BF100" s="215">
        <v>29.375</v>
      </c>
      <c r="BG100" s="238">
        <v>1.48510638297872</v>
      </c>
      <c r="BH100" s="215">
        <v>14.25</v>
      </c>
      <c r="BI100" s="279">
        <v>86.3333333366667</v>
      </c>
      <c r="BJ100" s="214">
        <v>36.762174441261</v>
      </c>
      <c r="BK100" s="215">
        <v>49.8644024803404</v>
      </c>
      <c r="BL100" s="238">
        <v>0.737242854875377</v>
      </c>
      <c r="BM100" s="279">
        <v>-13.1022280390794</v>
      </c>
      <c r="BN100" s="237">
        <v>0.113044208777046</v>
      </c>
      <c r="BO100" s="238">
        <v>0.104439228157355</v>
      </c>
      <c r="BP100" s="238">
        <v>1.08239222724555</v>
      </c>
      <c r="BQ100" s="238">
        <v>0.00860498061969074</v>
      </c>
      <c r="BR100" s="257">
        <v>0.367504820455544</v>
      </c>
      <c r="BS100" s="292">
        <v>8.84609668039052</v>
      </c>
      <c r="BT100" s="293">
        <v>9.57494628831737</v>
      </c>
      <c r="BU100" s="238">
        <v>0.923879509505329</v>
      </c>
      <c r="BV100" s="238">
        <v>-0.728849607926849</v>
      </c>
      <c r="BW100" s="279">
        <v>2.72105274363596</v>
      </c>
      <c r="BX100" s="292">
        <v>0.398953264110467</v>
      </c>
      <c r="BY100" s="293">
        <v>0.565519042011834</v>
      </c>
      <c r="BZ100" s="238">
        <v>0.705463891527314</v>
      </c>
      <c r="CA100" s="238">
        <v>-0.166565777901367</v>
      </c>
      <c r="CB100" s="279">
        <v>-0.802173402437692</v>
      </c>
    </row>
    <row r="101" s="159" customFormat="1" ht="16.2" spans="1:80">
      <c r="A101" s="581" t="s">
        <v>94</v>
      </c>
      <c r="B101" s="643">
        <v>4245.72435400001</v>
      </c>
      <c r="C101" s="644">
        <v>5410.52424863</v>
      </c>
      <c r="D101" s="648">
        <v>0.784715890530399</v>
      </c>
      <c r="E101" s="644">
        <v>-1164.79989462999</v>
      </c>
      <c r="F101" s="646">
        <v>2213.801786</v>
      </c>
      <c r="G101" s="643">
        <v>222.516391</v>
      </c>
      <c r="H101" s="644">
        <v>218.62855769</v>
      </c>
      <c r="I101" s="648">
        <v>1.0177828246734</v>
      </c>
      <c r="J101" s="644">
        <v>3.88783330999993</v>
      </c>
      <c r="K101" s="646">
        <v>244.162505999999</v>
      </c>
      <c r="L101" s="643">
        <v>2974.0779350495</v>
      </c>
      <c r="M101" s="644">
        <v>4010.4750394</v>
      </c>
      <c r="N101" s="648">
        <v>0.741577470457077</v>
      </c>
      <c r="O101" s="644">
        <v>-1036.3971043505</v>
      </c>
      <c r="P101" s="646">
        <v>1870.45594999999</v>
      </c>
      <c r="Q101" s="643">
        <v>771.722073950512</v>
      </c>
      <c r="R101" s="644">
        <v>1112.18333545</v>
      </c>
      <c r="S101" s="648">
        <v>0.693880270772323</v>
      </c>
      <c r="T101" s="644">
        <v>-340.461261499488</v>
      </c>
      <c r="U101" s="646">
        <v>55.1635970000135</v>
      </c>
      <c r="V101" s="647">
        <v>0.181764525816061</v>
      </c>
      <c r="W101" s="645">
        <v>0.205559255321999</v>
      </c>
      <c r="X101" s="645">
        <v>0.884243939935154</v>
      </c>
      <c r="Y101" s="648">
        <v>-0.0237947295059383</v>
      </c>
      <c r="Z101" s="649">
        <v>0.024918037987351</v>
      </c>
      <c r="AA101" s="643">
        <v>565.782342999999</v>
      </c>
      <c r="AB101" s="644">
        <v>464.49475973</v>
      </c>
      <c r="AC101" s="648">
        <v>1.21805968990668</v>
      </c>
      <c r="AD101" s="644">
        <v>101.287583269999</v>
      </c>
      <c r="AE101" s="646">
        <v>247.357166</v>
      </c>
      <c r="AF101" s="643">
        <v>304.621574</v>
      </c>
      <c r="AG101" s="644">
        <v>333.17273476</v>
      </c>
      <c r="AH101" s="648">
        <v>0.914305230346754</v>
      </c>
      <c r="AI101" s="644">
        <v>-28.5511607600003</v>
      </c>
      <c r="AJ101" s="646">
        <v>178.350910000001</v>
      </c>
      <c r="AK101" s="643">
        <v>0.69818</v>
      </c>
      <c r="AL101" s="644">
        <v>0.1</v>
      </c>
      <c r="AM101" s="645">
        <v>6.9818</v>
      </c>
      <c r="AN101" s="644">
        <v>0.59818</v>
      </c>
      <c r="AO101" s="646">
        <v>2.855284</v>
      </c>
      <c r="AP101" s="643">
        <v>10.082473</v>
      </c>
      <c r="AQ101" s="644">
        <v>0</v>
      </c>
      <c r="AR101" s="645" t="s">
        <v>161</v>
      </c>
      <c r="AS101" s="644">
        <v>10.082473</v>
      </c>
      <c r="AT101" s="646">
        <v>0</v>
      </c>
      <c r="AU101" s="704">
        <v>169.341817950512</v>
      </c>
      <c r="AV101" s="644">
        <v>383.85315705</v>
      </c>
      <c r="AW101" s="648">
        <v>0.44116301986922</v>
      </c>
      <c r="AX101" s="644">
        <v>-214.511339099488</v>
      </c>
      <c r="AY101" s="646">
        <v>-323.669461999987</v>
      </c>
      <c r="AZ101" s="237">
        <v>0.0398852595767247</v>
      </c>
      <c r="BA101" s="238">
        <v>0.0709456495176407</v>
      </c>
      <c r="BB101" s="238">
        <v>0.562194579201184</v>
      </c>
      <c r="BC101" s="216">
        <v>-0.031060389940916</v>
      </c>
      <c r="BD101" s="257">
        <v>-0.146205258323876</v>
      </c>
      <c r="BE101" s="214">
        <v>159.125</v>
      </c>
      <c r="BF101" s="215">
        <v>100.625</v>
      </c>
      <c r="BG101" s="238">
        <v>1.58136645962733</v>
      </c>
      <c r="BH101" s="215">
        <v>58.5</v>
      </c>
      <c r="BI101" s="279">
        <v>415.916666656667</v>
      </c>
      <c r="BJ101" s="214">
        <v>26.6816927195602</v>
      </c>
      <c r="BK101" s="215">
        <v>53.7691850795528</v>
      </c>
      <c r="BL101" s="238">
        <v>0.496226466517652</v>
      </c>
      <c r="BM101" s="279">
        <v>-27.0874923599926</v>
      </c>
      <c r="BN101" s="237">
        <v>0.133259320630874</v>
      </c>
      <c r="BO101" s="238">
        <v>0.0858502315829404</v>
      </c>
      <c r="BP101" s="238">
        <v>1.55223018242102</v>
      </c>
      <c r="BQ101" s="238">
        <v>0.047409089047934</v>
      </c>
      <c r="BR101" s="257">
        <v>0.111734107165455</v>
      </c>
      <c r="BS101" s="292">
        <v>7.50416552677752</v>
      </c>
      <c r="BT101" s="293">
        <v>11.6481922245474</v>
      </c>
      <c r="BU101" s="238">
        <v>0.644234348310568</v>
      </c>
      <c r="BV101" s="238">
        <v>-4.14402669776988</v>
      </c>
      <c r="BW101" s="279">
        <v>8.94981868445243</v>
      </c>
      <c r="BX101" s="292">
        <v>0.29930558994223</v>
      </c>
      <c r="BY101" s="293">
        <v>0.826388563076847</v>
      </c>
      <c r="BZ101" s="238">
        <v>0.362185058355409</v>
      </c>
      <c r="CA101" s="238">
        <v>-0.527082973134617</v>
      </c>
      <c r="CB101" s="279">
        <v>-1.30851055271222</v>
      </c>
    </row>
    <row r="102" s="159" customFormat="1" outlineLevel="1" spans="1:16384">
      <c r="A102" s="674" t="s">
        <v>95</v>
      </c>
      <c r="B102" s="663">
        <v>0</v>
      </c>
      <c r="C102" s="664">
        <v>0</v>
      </c>
      <c r="D102" s="665" t="s">
        <v>161</v>
      </c>
      <c r="E102" s="666">
        <v>0</v>
      </c>
      <c r="F102" s="667">
        <v>0</v>
      </c>
      <c r="G102" s="663">
        <v>0</v>
      </c>
      <c r="H102" s="664">
        <v>0</v>
      </c>
      <c r="I102" s="665" t="s">
        <v>161</v>
      </c>
      <c r="J102" s="666">
        <v>0</v>
      </c>
      <c r="K102" s="667">
        <v>0</v>
      </c>
      <c r="L102" s="663">
        <v>0</v>
      </c>
      <c r="M102" s="664">
        <v>0</v>
      </c>
      <c r="N102" s="665" t="s">
        <v>161</v>
      </c>
      <c r="O102" s="666">
        <v>0</v>
      </c>
      <c r="P102" s="667">
        <v>0</v>
      </c>
      <c r="Q102" s="663"/>
      <c r="R102" s="664"/>
      <c r="S102" s="665"/>
      <c r="T102" s="666"/>
      <c r="U102" s="667"/>
      <c r="V102" s="677"/>
      <c r="W102" s="661"/>
      <c r="X102" s="661"/>
      <c r="Y102" s="682"/>
      <c r="Z102" s="683"/>
      <c r="AA102" s="663">
        <v>13.481888</v>
      </c>
      <c r="AB102" s="664">
        <v>9.53353838</v>
      </c>
      <c r="AC102" s="665">
        <v>1.41415363977378</v>
      </c>
      <c r="AD102" s="666">
        <v>3.94834961999998</v>
      </c>
      <c r="AE102" s="667">
        <v>6.577771</v>
      </c>
      <c r="AF102" s="663">
        <v>17.052262</v>
      </c>
      <c r="AG102" s="664">
        <v>6.812093</v>
      </c>
      <c r="AH102" s="665">
        <v>2.50323388127555</v>
      </c>
      <c r="AI102" s="666">
        <v>10.240169</v>
      </c>
      <c r="AJ102" s="667">
        <v>0.117333999999988</v>
      </c>
      <c r="AK102" s="663">
        <v>0</v>
      </c>
      <c r="AL102" s="664">
        <v>0</v>
      </c>
      <c r="AM102" s="661" t="s">
        <v>161</v>
      </c>
      <c r="AN102" s="666">
        <v>0</v>
      </c>
      <c r="AO102" s="667">
        <v>0.006502</v>
      </c>
      <c r="AP102" s="663">
        <v>0</v>
      </c>
      <c r="AQ102" s="664">
        <v>0</v>
      </c>
      <c r="AR102" s="661" t="s">
        <v>161</v>
      </c>
      <c r="AS102" s="666">
        <v>0</v>
      </c>
      <c r="AT102" s="667">
        <v>0</v>
      </c>
      <c r="AU102" s="663">
        <v>-30.53415</v>
      </c>
      <c r="AV102" s="664">
        <v>-16.34563138</v>
      </c>
      <c r="AW102" s="665">
        <v>0.131968763387103</v>
      </c>
      <c r="AX102" s="666">
        <v>-14.18851862</v>
      </c>
      <c r="AY102" s="667">
        <v>-6.68860299999999</v>
      </c>
      <c r="AZ102" s="677" t="s">
        <v>161</v>
      </c>
      <c r="BA102" s="661" t="s">
        <v>161</v>
      </c>
      <c r="BB102" s="661" t="s">
        <v>161</v>
      </c>
      <c r="BC102" s="682" t="s">
        <v>161</v>
      </c>
      <c r="BD102" s="683" t="s">
        <v>161</v>
      </c>
      <c r="BE102" s="663">
        <v>1.125</v>
      </c>
      <c r="BF102" s="664">
        <v>1.125</v>
      </c>
      <c r="BG102" s="661">
        <v>1</v>
      </c>
      <c r="BH102" s="664">
        <v>0</v>
      </c>
      <c r="BI102" s="690">
        <v>7.16666667</v>
      </c>
      <c r="BJ102" s="663">
        <v>0</v>
      </c>
      <c r="BK102" s="664">
        <v>0</v>
      </c>
      <c r="BL102" s="661" t="s">
        <v>161</v>
      </c>
      <c r="BM102" s="690">
        <v>0</v>
      </c>
      <c r="BN102" s="677" t="s">
        <v>161</v>
      </c>
      <c r="BO102" s="661" t="s">
        <v>161</v>
      </c>
      <c r="BP102" s="661" t="s">
        <v>161</v>
      </c>
      <c r="BQ102" s="661" t="s">
        <v>161</v>
      </c>
      <c r="BR102" s="683" t="s">
        <v>161</v>
      </c>
      <c r="BS102" s="694">
        <v>0</v>
      </c>
      <c r="BT102" s="695">
        <v>0</v>
      </c>
      <c r="BU102" s="661" t="s">
        <v>161</v>
      </c>
      <c r="BV102" s="699">
        <v>0</v>
      </c>
      <c r="BW102" s="690">
        <v>0</v>
      </c>
      <c r="BX102" s="694">
        <v>-2.2648274484998</v>
      </c>
      <c r="BY102" s="695">
        <v>-1.71453984118749</v>
      </c>
      <c r="BZ102" s="661">
        <v>0.679046474107489</v>
      </c>
      <c r="CA102" s="699">
        <v>-0.55028760731231</v>
      </c>
      <c r="CB102" s="690">
        <v>-1.01684947682125</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674" t="s">
        <v>96</v>
      </c>
      <c r="B103" s="663">
        <v>0</v>
      </c>
      <c r="C103" s="664">
        <v>0</v>
      </c>
      <c r="D103" s="665" t="s">
        <v>161</v>
      </c>
      <c r="E103" s="666">
        <v>0</v>
      </c>
      <c r="F103" s="667">
        <v>0</v>
      </c>
      <c r="G103" s="663">
        <v>0</v>
      </c>
      <c r="H103" s="664">
        <v>0</v>
      </c>
      <c r="I103" s="665" t="s">
        <v>161</v>
      </c>
      <c r="J103" s="666">
        <v>0</v>
      </c>
      <c r="K103" s="667">
        <v>0</v>
      </c>
      <c r="L103" s="663">
        <v>0</v>
      </c>
      <c r="M103" s="664">
        <v>0</v>
      </c>
      <c r="N103" s="665" t="s">
        <v>161</v>
      </c>
      <c r="O103" s="666">
        <v>0</v>
      </c>
      <c r="P103" s="667">
        <v>0</v>
      </c>
      <c r="Q103" s="663"/>
      <c r="R103" s="664"/>
      <c r="S103" s="665"/>
      <c r="T103" s="666"/>
      <c r="U103" s="667"/>
      <c r="V103" s="677"/>
      <c r="W103" s="661"/>
      <c r="X103" s="661"/>
      <c r="Y103" s="682"/>
      <c r="Z103" s="683"/>
      <c r="AA103" s="663">
        <v>14.178602</v>
      </c>
      <c r="AB103" s="664">
        <v>12.27253994</v>
      </c>
      <c r="AC103" s="665">
        <v>1.15531113113656</v>
      </c>
      <c r="AD103" s="666">
        <v>1.90606205999998</v>
      </c>
      <c r="AE103" s="667">
        <v>9.097022</v>
      </c>
      <c r="AF103" s="663">
        <v>-0.475770000000001</v>
      </c>
      <c r="AG103" s="664">
        <v>1.684675</v>
      </c>
      <c r="AH103" s="665">
        <v>-0.282410553964415</v>
      </c>
      <c r="AI103" s="666">
        <v>-2.160445</v>
      </c>
      <c r="AJ103" s="667">
        <v>-6.834842</v>
      </c>
      <c r="AK103" s="663">
        <v>0</v>
      </c>
      <c r="AL103" s="664">
        <v>0</v>
      </c>
      <c r="AM103" s="661" t="s">
        <v>161</v>
      </c>
      <c r="AN103" s="666">
        <v>0</v>
      </c>
      <c r="AO103" s="667">
        <v>1.930765</v>
      </c>
      <c r="AP103" s="663">
        <v>0</v>
      </c>
      <c r="AQ103" s="664">
        <v>0</v>
      </c>
      <c r="AR103" s="661" t="s">
        <v>161</v>
      </c>
      <c r="AS103" s="666">
        <v>0</v>
      </c>
      <c r="AT103" s="667">
        <v>0</v>
      </c>
      <c r="AU103" s="663">
        <v>-13.702832</v>
      </c>
      <c r="AV103" s="664">
        <v>-13.95721494</v>
      </c>
      <c r="AW103" s="665">
        <v>1.01822590976019</v>
      </c>
      <c r="AX103" s="666">
        <v>0.254382940000024</v>
      </c>
      <c r="AY103" s="667">
        <v>-0.331414999999994</v>
      </c>
      <c r="AZ103" s="677" t="s">
        <v>161</v>
      </c>
      <c r="BA103" s="661" t="s">
        <v>161</v>
      </c>
      <c r="BB103" s="661" t="s">
        <v>161</v>
      </c>
      <c r="BC103" s="682" t="s">
        <v>161</v>
      </c>
      <c r="BD103" s="683" t="s">
        <v>161</v>
      </c>
      <c r="BE103" s="663">
        <v>1</v>
      </c>
      <c r="BF103" s="664">
        <v>1</v>
      </c>
      <c r="BG103" s="661">
        <v>1</v>
      </c>
      <c r="BH103" s="664">
        <v>0</v>
      </c>
      <c r="BI103" s="690">
        <v>6.83333333</v>
      </c>
      <c r="BJ103" s="663">
        <v>0</v>
      </c>
      <c r="BK103" s="664">
        <v>0</v>
      </c>
      <c r="BL103" s="661" t="s">
        <v>161</v>
      </c>
      <c r="BM103" s="690">
        <v>0</v>
      </c>
      <c r="BN103" s="677" t="s">
        <v>161</v>
      </c>
      <c r="BO103" s="661" t="s">
        <v>161</v>
      </c>
      <c r="BP103" s="661" t="s">
        <v>161</v>
      </c>
      <c r="BQ103" s="661" t="s">
        <v>161</v>
      </c>
      <c r="BR103" s="683" t="s">
        <v>161</v>
      </c>
      <c r="BS103" s="694">
        <v>0</v>
      </c>
      <c r="BT103" s="695">
        <v>0</v>
      </c>
      <c r="BU103" s="661" t="s">
        <v>161</v>
      </c>
      <c r="BV103" s="699">
        <v>0</v>
      </c>
      <c r="BW103" s="690">
        <v>0</v>
      </c>
      <c r="BX103" s="694">
        <v>-0.966444505600764</v>
      </c>
      <c r="BY103" s="695">
        <v>-1.13727191015359</v>
      </c>
      <c r="BZ103" s="661">
        <v>1.15020805756976</v>
      </c>
      <c r="CA103" s="699">
        <v>0.170827404552824</v>
      </c>
      <c r="CB103" s="690">
        <v>-0.0364311529641232</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674" t="s">
        <v>97</v>
      </c>
      <c r="B104" s="663">
        <v>0</v>
      </c>
      <c r="C104" s="664">
        <v>0</v>
      </c>
      <c r="D104" s="665" t="s">
        <v>161</v>
      </c>
      <c r="E104" s="666">
        <v>0</v>
      </c>
      <c r="F104" s="667">
        <v>0</v>
      </c>
      <c r="G104" s="663">
        <v>0</v>
      </c>
      <c r="H104" s="664">
        <v>0</v>
      </c>
      <c r="I104" s="665" t="s">
        <v>161</v>
      </c>
      <c r="J104" s="666">
        <v>0</v>
      </c>
      <c r="K104" s="667">
        <v>0</v>
      </c>
      <c r="L104" s="663">
        <v>0</v>
      </c>
      <c r="M104" s="664">
        <v>0</v>
      </c>
      <c r="N104" s="665" t="s">
        <v>161</v>
      </c>
      <c r="O104" s="666">
        <v>0</v>
      </c>
      <c r="P104" s="667">
        <v>0</v>
      </c>
      <c r="Q104" s="663"/>
      <c r="R104" s="664"/>
      <c r="S104" s="665"/>
      <c r="T104" s="666"/>
      <c r="U104" s="667"/>
      <c r="V104" s="677"/>
      <c r="W104" s="661"/>
      <c r="X104" s="661"/>
      <c r="Y104" s="682"/>
      <c r="Z104" s="683"/>
      <c r="AA104" s="663">
        <v>18.349475</v>
      </c>
      <c r="AB104" s="664">
        <v>16.45068108</v>
      </c>
      <c r="AC104" s="665">
        <v>1.11542342294317</v>
      </c>
      <c r="AD104" s="666">
        <v>1.89879391999997</v>
      </c>
      <c r="AE104" s="667">
        <v>12.659105</v>
      </c>
      <c r="AF104" s="663">
        <v>0.958247</v>
      </c>
      <c r="AG104" s="664">
        <v>2.413048</v>
      </c>
      <c r="AH104" s="665">
        <v>0.397110625234144</v>
      </c>
      <c r="AI104" s="666">
        <v>-1.454801</v>
      </c>
      <c r="AJ104" s="667">
        <v>-8.775281</v>
      </c>
      <c r="AK104" s="663">
        <v>0</v>
      </c>
      <c r="AL104" s="664">
        <v>0</v>
      </c>
      <c r="AM104" s="661" t="s">
        <v>161</v>
      </c>
      <c r="AN104" s="666">
        <v>0</v>
      </c>
      <c r="AO104" s="667">
        <v>0.00349799999999999</v>
      </c>
      <c r="AP104" s="663">
        <v>0</v>
      </c>
      <c r="AQ104" s="664">
        <v>0</v>
      </c>
      <c r="AR104" s="661" t="s">
        <v>161</v>
      </c>
      <c r="AS104" s="666">
        <v>0</v>
      </c>
      <c r="AT104" s="667">
        <v>0</v>
      </c>
      <c r="AU104" s="663">
        <v>-19.307722</v>
      </c>
      <c r="AV104" s="664">
        <v>-18.86372908</v>
      </c>
      <c r="AW104" s="665">
        <v>0.976463141613357</v>
      </c>
      <c r="AX104" s="666">
        <v>-0.443992919999967</v>
      </c>
      <c r="AY104" s="667">
        <v>-3.88032599999997</v>
      </c>
      <c r="AZ104" s="677" t="s">
        <v>161</v>
      </c>
      <c r="BA104" s="661" t="s">
        <v>161</v>
      </c>
      <c r="BB104" s="661" t="s">
        <v>161</v>
      </c>
      <c r="BC104" s="682" t="s">
        <v>161</v>
      </c>
      <c r="BD104" s="683" t="s">
        <v>161</v>
      </c>
      <c r="BE104" s="663">
        <v>1.5</v>
      </c>
      <c r="BF104" s="664">
        <v>1.625</v>
      </c>
      <c r="BG104" s="661">
        <v>0.923076923076923</v>
      </c>
      <c r="BH104" s="664">
        <v>-0.125</v>
      </c>
      <c r="BI104" s="690">
        <v>9.75</v>
      </c>
      <c r="BJ104" s="663">
        <v>0</v>
      </c>
      <c r="BK104" s="664">
        <v>0</v>
      </c>
      <c r="BL104" s="661" t="s">
        <v>161</v>
      </c>
      <c r="BM104" s="690">
        <v>0</v>
      </c>
      <c r="BN104" s="677" t="s">
        <v>161</v>
      </c>
      <c r="BO104" s="661" t="s">
        <v>161</v>
      </c>
      <c r="BP104" s="661" t="s">
        <v>161</v>
      </c>
      <c r="BQ104" s="661" t="s">
        <v>161</v>
      </c>
      <c r="BR104" s="683" t="s">
        <v>161</v>
      </c>
      <c r="BS104" s="694">
        <v>0</v>
      </c>
      <c r="BT104" s="695">
        <v>0</v>
      </c>
      <c r="BU104" s="661" t="s">
        <v>161</v>
      </c>
      <c r="BV104" s="699">
        <v>0</v>
      </c>
      <c r="BW104" s="690">
        <v>0</v>
      </c>
      <c r="BX104" s="694">
        <v>-1.05222203905016</v>
      </c>
      <c r="BY104" s="695">
        <v>-1.14668377487019</v>
      </c>
      <c r="BZ104" s="661">
        <v>1.08237819169519</v>
      </c>
      <c r="CA104" s="699">
        <v>0.0944617358200255</v>
      </c>
      <c r="CB104" s="690">
        <v>-0.306524513383843</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674" t="s">
        <v>98</v>
      </c>
      <c r="B105" s="663">
        <v>0</v>
      </c>
      <c r="C105" s="664">
        <v>0</v>
      </c>
      <c r="D105" s="665" t="s">
        <v>161</v>
      </c>
      <c r="E105" s="666">
        <v>0</v>
      </c>
      <c r="F105" s="667">
        <v>0</v>
      </c>
      <c r="G105" s="663">
        <v>0</v>
      </c>
      <c r="H105" s="664">
        <v>0</v>
      </c>
      <c r="I105" s="665" t="s">
        <v>161</v>
      </c>
      <c r="J105" s="666">
        <v>0</v>
      </c>
      <c r="K105" s="667">
        <v>0</v>
      </c>
      <c r="L105" s="663">
        <v>0</v>
      </c>
      <c r="M105" s="664">
        <v>0</v>
      </c>
      <c r="N105" s="665" t="s">
        <v>161</v>
      </c>
      <c r="O105" s="666">
        <v>0</v>
      </c>
      <c r="P105" s="667">
        <v>0</v>
      </c>
      <c r="Q105" s="663"/>
      <c r="R105" s="664"/>
      <c r="S105" s="665"/>
      <c r="T105" s="666"/>
      <c r="U105" s="667"/>
      <c r="V105" s="677"/>
      <c r="W105" s="661"/>
      <c r="X105" s="661"/>
      <c r="Y105" s="682"/>
      <c r="Z105" s="683"/>
      <c r="AA105" s="663">
        <v>5.73516299999998</v>
      </c>
      <c r="AB105" s="664">
        <v>7.01956468</v>
      </c>
      <c r="AC105" s="665">
        <v>0.817025451213591</v>
      </c>
      <c r="AD105" s="666">
        <v>-1.28440168000001</v>
      </c>
      <c r="AE105" s="667">
        <v>10.356707</v>
      </c>
      <c r="AF105" s="663">
        <v>0.617702</v>
      </c>
      <c r="AG105" s="664">
        <v>1.83186</v>
      </c>
      <c r="AH105" s="665">
        <v>0.337199349295252</v>
      </c>
      <c r="AI105" s="666">
        <v>-1.214158</v>
      </c>
      <c r="AJ105" s="667">
        <v>-4.13436699999999</v>
      </c>
      <c r="AK105" s="663">
        <v>0</v>
      </c>
      <c r="AL105" s="664">
        <v>0</v>
      </c>
      <c r="AM105" s="661" t="s">
        <v>161</v>
      </c>
      <c r="AN105" s="666">
        <v>0</v>
      </c>
      <c r="AO105" s="667">
        <v>0</v>
      </c>
      <c r="AP105" s="663">
        <v>0</v>
      </c>
      <c r="AQ105" s="664">
        <v>0</v>
      </c>
      <c r="AR105" s="661" t="s">
        <v>161</v>
      </c>
      <c r="AS105" s="666">
        <v>0</v>
      </c>
      <c r="AT105" s="667">
        <v>0</v>
      </c>
      <c r="AU105" s="663">
        <v>-6.35286499999998</v>
      </c>
      <c r="AV105" s="664">
        <v>-8.85142468</v>
      </c>
      <c r="AW105" s="665">
        <v>1.28227768639839</v>
      </c>
      <c r="AX105" s="666">
        <v>2.49855968000001</v>
      </c>
      <c r="AY105" s="667">
        <v>-6.22233999999999</v>
      </c>
      <c r="AZ105" s="677" t="s">
        <v>161</v>
      </c>
      <c r="BA105" s="661" t="s">
        <v>161</v>
      </c>
      <c r="BB105" s="661" t="s">
        <v>161</v>
      </c>
      <c r="BC105" s="682" t="s">
        <v>161</v>
      </c>
      <c r="BD105" s="683" t="s">
        <v>161</v>
      </c>
      <c r="BE105" s="663">
        <v>0.375</v>
      </c>
      <c r="BF105" s="664">
        <v>0.5</v>
      </c>
      <c r="BG105" s="661">
        <v>0.75</v>
      </c>
      <c r="BH105" s="664">
        <v>-0.125</v>
      </c>
      <c r="BI105" s="690">
        <v>4</v>
      </c>
      <c r="BJ105" s="663">
        <v>0</v>
      </c>
      <c r="BK105" s="664">
        <v>0</v>
      </c>
      <c r="BL105" s="661" t="s">
        <v>161</v>
      </c>
      <c r="BM105" s="690">
        <v>0</v>
      </c>
      <c r="BN105" s="677" t="s">
        <v>161</v>
      </c>
      <c r="BO105" s="661" t="s">
        <v>161</v>
      </c>
      <c r="BP105" s="661" t="s">
        <v>161</v>
      </c>
      <c r="BQ105" s="661" t="s">
        <v>161</v>
      </c>
      <c r="BR105" s="683" t="s">
        <v>161</v>
      </c>
      <c r="BS105" s="694">
        <v>0</v>
      </c>
      <c r="BT105" s="695">
        <v>0</v>
      </c>
      <c r="BU105" s="661" t="s">
        <v>161</v>
      </c>
      <c r="BV105" s="699">
        <v>0</v>
      </c>
      <c r="BW105" s="690">
        <v>0</v>
      </c>
      <c r="BX105" s="694">
        <v>-1.10770434946662</v>
      </c>
      <c r="BY105" s="695">
        <v>-1.26096490074652</v>
      </c>
      <c r="BZ105" s="661">
        <v>1.12154228177896</v>
      </c>
      <c r="CA105" s="699">
        <v>0.153260551279908</v>
      </c>
      <c r="CB105" s="690">
        <v>-0.600802938617458</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674" t="s">
        <v>102</v>
      </c>
      <c r="B106" s="663">
        <v>0</v>
      </c>
      <c r="C106" s="664">
        <v>0</v>
      </c>
      <c r="D106" s="665" t="s">
        <v>161</v>
      </c>
      <c r="E106" s="666">
        <v>0</v>
      </c>
      <c r="F106" s="667">
        <v>0</v>
      </c>
      <c r="G106" s="663">
        <v>0</v>
      </c>
      <c r="H106" s="664">
        <v>0</v>
      </c>
      <c r="I106" s="665" t="s">
        <v>161</v>
      </c>
      <c r="J106" s="666">
        <v>0</v>
      </c>
      <c r="K106" s="667">
        <v>0</v>
      </c>
      <c r="L106" s="663">
        <v>0</v>
      </c>
      <c r="M106" s="664">
        <v>0</v>
      </c>
      <c r="N106" s="665" t="s">
        <v>161</v>
      </c>
      <c r="O106" s="666">
        <v>0</v>
      </c>
      <c r="P106" s="667">
        <v>0</v>
      </c>
      <c r="Q106" s="663"/>
      <c r="R106" s="664"/>
      <c r="S106" s="665"/>
      <c r="T106" s="666"/>
      <c r="U106" s="667"/>
      <c r="V106" s="677"/>
      <c r="W106" s="661"/>
      <c r="X106" s="661"/>
      <c r="Y106" s="682"/>
      <c r="Z106" s="683"/>
      <c r="AA106" s="663">
        <v>24.810535</v>
      </c>
      <c r="AB106" s="664">
        <v>28.94111874</v>
      </c>
      <c r="AC106" s="665">
        <v>0.857276293390446</v>
      </c>
      <c r="AD106" s="666">
        <v>-4.13058374000004</v>
      </c>
      <c r="AE106" s="667">
        <v>62.50926</v>
      </c>
      <c r="AF106" s="663">
        <v>3.907535</v>
      </c>
      <c r="AG106" s="664">
        <v>4.50659566</v>
      </c>
      <c r="AH106" s="665">
        <v>0.867070244327178</v>
      </c>
      <c r="AI106" s="666">
        <v>-0.59906066</v>
      </c>
      <c r="AJ106" s="667">
        <v>0.626052000000001</v>
      </c>
      <c r="AK106" s="663">
        <v>0</v>
      </c>
      <c r="AL106" s="664">
        <v>0</v>
      </c>
      <c r="AM106" s="661" t="s">
        <v>161</v>
      </c>
      <c r="AN106" s="666">
        <v>0</v>
      </c>
      <c r="AO106" s="667">
        <v>0</v>
      </c>
      <c r="AP106" s="663">
        <v>0</v>
      </c>
      <c r="AQ106" s="664">
        <v>0</v>
      </c>
      <c r="AR106" s="661" t="s">
        <v>161</v>
      </c>
      <c r="AS106" s="666">
        <v>0</v>
      </c>
      <c r="AT106" s="667">
        <v>0</v>
      </c>
      <c r="AU106" s="663">
        <v>-28.71807</v>
      </c>
      <c r="AV106" s="664">
        <v>-33.4477144</v>
      </c>
      <c r="AW106" s="665">
        <v>1.14140411340035</v>
      </c>
      <c r="AX106" s="666">
        <v>4.72964440000004</v>
      </c>
      <c r="AY106" s="667">
        <v>-63.135312</v>
      </c>
      <c r="AZ106" s="677" t="s">
        <v>161</v>
      </c>
      <c r="BA106" s="661" t="s">
        <v>161</v>
      </c>
      <c r="BB106" s="661" t="s">
        <v>161</v>
      </c>
      <c r="BC106" s="682" t="s">
        <v>161</v>
      </c>
      <c r="BD106" s="683" t="s">
        <v>161</v>
      </c>
      <c r="BE106" s="663">
        <v>1.5</v>
      </c>
      <c r="BF106" s="664">
        <v>1.75</v>
      </c>
      <c r="BG106" s="661">
        <v>0.857142857142857</v>
      </c>
      <c r="BH106" s="664">
        <v>-0.25</v>
      </c>
      <c r="BI106" s="690">
        <v>11.66666667</v>
      </c>
      <c r="BJ106" s="663">
        <v>0</v>
      </c>
      <c r="BK106" s="664">
        <v>0</v>
      </c>
      <c r="BL106" s="661" t="s">
        <v>161</v>
      </c>
      <c r="BM106" s="690">
        <v>0</v>
      </c>
      <c r="BN106" s="677" t="s">
        <v>161</v>
      </c>
      <c r="BO106" s="661" t="s">
        <v>161</v>
      </c>
      <c r="BP106" s="661" t="s">
        <v>161</v>
      </c>
      <c r="BQ106" s="661" t="s">
        <v>161</v>
      </c>
      <c r="BR106" s="683" t="s">
        <v>161</v>
      </c>
      <c r="BS106" s="694">
        <v>0</v>
      </c>
      <c r="BT106" s="695">
        <v>0</v>
      </c>
      <c r="BU106" s="661" t="s">
        <v>161</v>
      </c>
      <c r="BV106" s="699">
        <v>0</v>
      </c>
      <c r="BW106" s="690">
        <v>0</v>
      </c>
      <c r="BX106" s="694">
        <v>-1.15749499154291</v>
      </c>
      <c r="BY106" s="695">
        <v>-1.15571601431466</v>
      </c>
      <c r="BZ106" s="661">
        <v>0.99846071421853</v>
      </c>
      <c r="CA106" s="699">
        <v>-0.00177897722825149</v>
      </c>
      <c r="CB106" s="690">
        <v>-1.01001534812602</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674" t="s">
        <v>100</v>
      </c>
      <c r="B107" s="663">
        <v>0</v>
      </c>
      <c r="C107" s="664">
        <v>0</v>
      </c>
      <c r="D107" s="665" t="s">
        <v>161</v>
      </c>
      <c r="E107" s="666">
        <v>0</v>
      </c>
      <c r="F107" s="667">
        <v>0</v>
      </c>
      <c r="G107" s="663">
        <v>0</v>
      </c>
      <c r="H107" s="664">
        <v>0</v>
      </c>
      <c r="I107" s="665" t="s">
        <v>161</v>
      </c>
      <c r="J107" s="666">
        <v>0</v>
      </c>
      <c r="K107" s="667">
        <v>0</v>
      </c>
      <c r="L107" s="663">
        <v>0</v>
      </c>
      <c r="M107" s="664">
        <v>0</v>
      </c>
      <c r="N107" s="665" t="s">
        <v>161</v>
      </c>
      <c r="O107" s="666">
        <v>0</v>
      </c>
      <c r="P107" s="667">
        <v>0</v>
      </c>
      <c r="Q107" s="663"/>
      <c r="R107" s="664"/>
      <c r="S107" s="665"/>
      <c r="T107" s="666"/>
      <c r="U107" s="667"/>
      <c r="V107" s="677"/>
      <c r="W107" s="661"/>
      <c r="X107" s="661"/>
      <c r="Y107" s="682"/>
      <c r="Z107" s="683"/>
      <c r="AA107" s="663">
        <v>13.044018</v>
      </c>
      <c r="AB107" s="664">
        <v>15.83238858</v>
      </c>
      <c r="AC107" s="665">
        <v>0.823881875693579</v>
      </c>
      <c r="AD107" s="666">
        <v>-2.78837058000001</v>
      </c>
      <c r="AE107" s="667">
        <v>11.2084</v>
      </c>
      <c r="AF107" s="663">
        <v>5.97451799999999</v>
      </c>
      <c r="AG107" s="664">
        <v>2.706602</v>
      </c>
      <c r="AH107" s="665">
        <v>2.20738697451638</v>
      </c>
      <c r="AI107" s="666">
        <v>3.26791599999999</v>
      </c>
      <c r="AJ107" s="667">
        <v>2.079212</v>
      </c>
      <c r="AK107" s="663">
        <v>0</v>
      </c>
      <c r="AL107" s="664">
        <v>0</v>
      </c>
      <c r="AM107" s="661" t="s">
        <v>161</v>
      </c>
      <c r="AN107" s="666">
        <v>0</v>
      </c>
      <c r="AO107" s="667">
        <v>0</v>
      </c>
      <c r="AP107" s="663">
        <v>0</v>
      </c>
      <c r="AQ107" s="664">
        <v>0</v>
      </c>
      <c r="AR107" s="661" t="s">
        <v>161</v>
      </c>
      <c r="AS107" s="666">
        <v>0</v>
      </c>
      <c r="AT107" s="667">
        <v>0</v>
      </c>
      <c r="AU107" s="663">
        <v>-19.018536</v>
      </c>
      <c r="AV107" s="664">
        <v>-18.53899058</v>
      </c>
      <c r="AW107" s="665">
        <v>0.974133142905994</v>
      </c>
      <c r="AX107" s="666">
        <v>-0.47954541999998</v>
      </c>
      <c r="AY107" s="667">
        <v>-13.287612</v>
      </c>
      <c r="AZ107" s="677" t="s">
        <v>161</v>
      </c>
      <c r="BA107" s="661" t="s">
        <v>161</v>
      </c>
      <c r="BB107" s="661" t="s">
        <v>161</v>
      </c>
      <c r="BC107" s="682" t="s">
        <v>161</v>
      </c>
      <c r="BD107" s="683" t="s">
        <v>161</v>
      </c>
      <c r="BE107" s="663">
        <v>1.125</v>
      </c>
      <c r="BF107" s="664">
        <v>1.125</v>
      </c>
      <c r="BG107" s="661">
        <v>1</v>
      </c>
      <c r="BH107" s="664">
        <v>0</v>
      </c>
      <c r="BI107" s="690">
        <v>10.83333333</v>
      </c>
      <c r="BJ107" s="663">
        <v>0</v>
      </c>
      <c r="BK107" s="664">
        <v>0</v>
      </c>
      <c r="BL107" s="661" t="s">
        <v>161</v>
      </c>
      <c r="BM107" s="690">
        <v>0</v>
      </c>
      <c r="BN107" s="677" t="s">
        <v>161</v>
      </c>
      <c r="BO107" s="661" t="s">
        <v>161</v>
      </c>
      <c r="BP107" s="661" t="s">
        <v>161</v>
      </c>
      <c r="BQ107" s="661" t="s">
        <v>161</v>
      </c>
      <c r="BR107" s="683" t="s">
        <v>161</v>
      </c>
      <c r="BS107" s="694">
        <v>0</v>
      </c>
      <c r="BT107" s="695">
        <v>0</v>
      </c>
      <c r="BU107" s="661" t="s">
        <v>161</v>
      </c>
      <c r="BV107" s="699">
        <v>0</v>
      </c>
      <c r="BW107" s="690">
        <v>0</v>
      </c>
      <c r="BX107" s="694">
        <v>-1.45802742682508</v>
      </c>
      <c r="BY107" s="695">
        <v>-1.17095348477103</v>
      </c>
      <c r="BZ107" s="661">
        <v>0.754837450174046</v>
      </c>
      <c r="CA107" s="699">
        <v>-0.287073942054051</v>
      </c>
      <c r="CB107" s="690">
        <v>-1.18550479997145</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outlineLevel="1" spans="1:16384">
      <c r="A108" s="674" t="s">
        <v>101</v>
      </c>
      <c r="B108" s="663">
        <v>14.150945</v>
      </c>
      <c r="C108" s="664">
        <v>0</v>
      </c>
      <c r="D108" s="665" t="s">
        <v>161</v>
      </c>
      <c r="E108" s="666">
        <v>14.150945</v>
      </c>
      <c r="F108" s="667">
        <v>0</v>
      </c>
      <c r="G108" s="663">
        <v>0</v>
      </c>
      <c r="H108" s="664">
        <v>0</v>
      </c>
      <c r="I108" s="665" t="s">
        <v>161</v>
      </c>
      <c r="J108" s="666">
        <v>0</v>
      </c>
      <c r="K108" s="667">
        <v>0</v>
      </c>
      <c r="L108" s="663">
        <v>0</v>
      </c>
      <c r="M108" s="664">
        <v>0</v>
      </c>
      <c r="N108" s="665" t="s">
        <v>161</v>
      </c>
      <c r="O108" s="666">
        <v>0</v>
      </c>
      <c r="P108" s="667">
        <v>0</v>
      </c>
      <c r="Q108" s="663"/>
      <c r="R108" s="664"/>
      <c r="S108" s="665"/>
      <c r="T108" s="666"/>
      <c r="U108" s="667"/>
      <c r="V108" s="677"/>
      <c r="W108" s="661"/>
      <c r="X108" s="661"/>
      <c r="Y108" s="682"/>
      <c r="Z108" s="683"/>
      <c r="AA108" s="663">
        <v>11.874145</v>
      </c>
      <c r="AB108" s="664">
        <v>10.13808665</v>
      </c>
      <c r="AC108" s="665">
        <v>1.1712412223267</v>
      </c>
      <c r="AD108" s="666">
        <v>1.73605835</v>
      </c>
      <c r="AE108" s="667">
        <v>8.23931099999998</v>
      </c>
      <c r="AF108" s="663">
        <v>-0.988133000000003</v>
      </c>
      <c r="AG108" s="664">
        <v>4.577723</v>
      </c>
      <c r="AH108" s="665">
        <v>-0.215856879064112</v>
      </c>
      <c r="AI108" s="666">
        <v>-5.565856</v>
      </c>
      <c r="AJ108" s="667">
        <v>-4.0141729999999</v>
      </c>
      <c r="AK108" s="663">
        <v>0</v>
      </c>
      <c r="AL108" s="664">
        <v>0</v>
      </c>
      <c r="AM108" s="661" t="s">
        <v>161</v>
      </c>
      <c r="AN108" s="666">
        <v>0</v>
      </c>
      <c r="AO108" s="667">
        <v>0</v>
      </c>
      <c r="AP108" s="663">
        <v>0</v>
      </c>
      <c r="AQ108" s="664">
        <v>0</v>
      </c>
      <c r="AR108" s="661" t="s">
        <v>161</v>
      </c>
      <c r="AS108" s="666">
        <v>0</v>
      </c>
      <c r="AT108" s="667">
        <v>0</v>
      </c>
      <c r="AU108" s="663">
        <v>3.264933</v>
      </c>
      <c r="AV108" s="664">
        <v>-14.71580965</v>
      </c>
      <c r="AW108" s="665">
        <v>2.22186567220241</v>
      </c>
      <c r="AX108" s="666">
        <v>17.98074265</v>
      </c>
      <c r="AY108" s="667">
        <v>-4.22513800000008</v>
      </c>
      <c r="AZ108" s="677">
        <v>0.230721905851518</v>
      </c>
      <c r="BA108" s="661" t="s">
        <v>161</v>
      </c>
      <c r="BB108" s="661" t="s">
        <v>161</v>
      </c>
      <c r="BC108" s="682" t="s">
        <v>161</v>
      </c>
      <c r="BD108" s="683" t="s">
        <v>161</v>
      </c>
      <c r="BE108" s="663">
        <v>0.625</v>
      </c>
      <c r="BF108" s="664">
        <v>0.75</v>
      </c>
      <c r="BG108" s="661">
        <v>0.833333333333333</v>
      </c>
      <c r="BH108" s="664">
        <v>-0.125</v>
      </c>
      <c r="BI108" s="690">
        <v>3.41666667</v>
      </c>
      <c r="BJ108" s="663">
        <v>22.641512</v>
      </c>
      <c r="BK108" s="664">
        <v>0</v>
      </c>
      <c r="BL108" s="661" t="s">
        <v>161</v>
      </c>
      <c r="BM108" s="690">
        <v>22.641512</v>
      </c>
      <c r="BN108" s="677">
        <v>0.839106151567969</v>
      </c>
      <c r="BO108" s="661" t="s">
        <v>161</v>
      </c>
      <c r="BP108" s="661" t="s">
        <v>161</v>
      </c>
      <c r="BQ108" s="661" t="s">
        <v>161</v>
      </c>
      <c r="BR108" s="683" t="s">
        <v>161</v>
      </c>
      <c r="BS108" s="694">
        <v>1.19174433190769</v>
      </c>
      <c r="BT108" s="695">
        <v>0</v>
      </c>
      <c r="BU108" s="661" t="s">
        <v>161</v>
      </c>
      <c r="BV108" s="699">
        <v>1.19174433190769</v>
      </c>
      <c r="BW108" s="690">
        <v>0</v>
      </c>
      <c r="BX108" s="694">
        <v>0.274961523545485</v>
      </c>
      <c r="BY108" s="695">
        <v>-1.45153717442334</v>
      </c>
      <c r="BZ108" s="661">
        <v>2.18942782065139</v>
      </c>
      <c r="CA108" s="699">
        <v>1.72649869796883</v>
      </c>
      <c r="CB108" s="690">
        <v>-0.512802344759178</v>
      </c>
      <c r="XEI108" s="172"/>
      <c r="XEJ108" s="172"/>
      <c r="XEK108" s="172"/>
      <c r="XEL108" s="172"/>
      <c r="XEM108" s="172"/>
      <c r="XEN108" s="172"/>
      <c r="XEO108" s="172"/>
      <c r="XEP108" s="172"/>
      <c r="XEQ108" s="172"/>
      <c r="XER108" s="172"/>
      <c r="XES108" s="164"/>
      <c r="XET108" s="164"/>
      <c r="XEU108" s="164"/>
      <c r="XEV108" s="164"/>
      <c r="XEW108" s="164"/>
      <c r="XEX108" s="164"/>
      <c r="XEY108" s="164"/>
      <c r="XEZ108" s="164"/>
      <c r="XFA108" s="164"/>
      <c r="XFB108" s="164"/>
      <c r="XFC108" s="164"/>
      <c r="XFD108" s="164"/>
    </row>
    <row r="109" s="159" customFormat="1" outlineLevel="1" spans="1:16384">
      <c r="A109" s="674" t="s">
        <v>99</v>
      </c>
      <c r="B109" s="663">
        <v>48.4599999999999</v>
      </c>
      <c r="C109" s="664">
        <v>48.46</v>
      </c>
      <c r="D109" s="665">
        <v>0.999999999999998</v>
      </c>
      <c r="E109" s="666">
        <v>-9.9475983006414e-14</v>
      </c>
      <c r="F109" s="667">
        <v>0</v>
      </c>
      <c r="G109" s="663">
        <v>0</v>
      </c>
      <c r="H109" s="664">
        <v>0</v>
      </c>
      <c r="I109" s="665" t="s">
        <v>161</v>
      </c>
      <c r="J109" s="666">
        <v>0</v>
      </c>
      <c r="K109" s="667">
        <v>0</v>
      </c>
      <c r="L109" s="663">
        <v>0</v>
      </c>
      <c r="M109" s="664">
        <v>0</v>
      </c>
      <c r="N109" s="665" t="s">
        <v>161</v>
      </c>
      <c r="O109" s="666">
        <v>0</v>
      </c>
      <c r="P109" s="667">
        <v>0</v>
      </c>
      <c r="Q109" s="663"/>
      <c r="R109" s="664"/>
      <c r="S109" s="665"/>
      <c r="T109" s="666"/>
      <c r="U109" s="667"/>
      <c r="V109" s="677"/>
      <c r="W109" s="661"/>
      <c r="X109" s="661"/>
      <c r="Y109" s="682"/>
      <c r="Z109" s="683"/>
      <c r="AA109" s="663">
        <v>5.026788</v>
      </c>
      <c r="AB109" s="664">
        <v>87.10678869</v>
      </c>
      <c r="AC109" s="665">
        <v>0.0577083379561791</v>
      </c>
      <c r="AD109" s="666">
        <v>-82.08000069</v>
      </c>
      <c r="AE109" s="667">
        <v>15.8077220000001</v>
      </c>
      <c r="AF109" s="663">
        <v>-205.135177</v>
      </c>
      <c r="AG109" s="664">
        <v>9.764426</v>
      </c>
      <c r="AH109" s="665">
        <v>-21.0084214883701</v>
      </c>
      <c r="AI109" s="666">
        <v>-214.899603</v>
      </c>
      <c r="AJ109" s="667">
        <v>-4.395872</v>
      </c>
      <c r="AK109" s="663">
        <v>0</v>
      </c>
      <c r="AL109" s="664">
        <v>0</v>
      </c>
      <c r="AM109" s="661" t="s">
        <v>161</v>
      </c>
      <c r="AN109" s="666">
        <v>0</v>
      </c>
      <c r="AO109" s="667">
        <v>0</v>
      </c>
      <c r="AP109" s="663">
        <v>0.049352</v>
      </c>
      <c r="AQ109" s="664">
        <v>0</v>
      </c>
      <c r="AR109" s="661" t="s">
        <v>161</v>
      </c>
      <c r="AS109" s="666">
        <v>0.049352</v>
      </c>
      <c r="AT109" s="667">
        <v>0</v>
      </c>
      <c r="AU109" s="663">
        <v>248.519037</v>
      </c>
      <c r="AV109" s="664">
        <v>-48.41121469</v>
      </c>
      <c r="AW109" s="665">
        <v>7.13350137135342</v>
      </c>
      <c r="AX109" s="666">
        <v>296.93025169</v>
      </c>
      <c r="AY109" s="667">
        <v>-11.4118500000001</v>
      </c>
      <c r="AZ109" s="677">
        <v>5.12833340899712</v>
      </c>
      <c r="BA109" s="661">
        <v>-0.998993287040858</v>
      </c>
      <c r="BB109" s="661">
        <v>7.13350137135343</v>
      </c>
      <c r="BC109" s="682">
        <v>6.12732669603798</v>
      </c>
      <c r="BD109" s="683" t="s">
        <v>161</v>
      </c>
      <c r="BE109" s="663">
        <v>0.125</v>
      </c>
      <c r="BF109" s="664">
        <v>0.5</v>
      </c>
      <c r="BG109" s="661">
        <v>0.25</v>
      </c>
      <c r="BH109" s="664">
        <v>-0.375</v>
      </c>
      <c r="BI109" s="690">
        <v>3.83333333</v>
      </c>
      <c r="BJ109" s="663">
        <v>387.679999999999</v>
      </c>
      <c r="BK109" s="664">
        <v>96.92</v>
      </c>
      <c r="BL109" s="661">
        <v>3.99999999999999</v>
      </c>
      <c r="BM109" s="690">
        <v>290.759999999999</v>
      </c>
      <c r="BN109" s="677">
        <v>0.103730664465539</v>
      </c>
      <c r="BO109" s="661">
        <v>1.79749873483285</v>
      </c>
      <c r="BP109" s="661">
        <v>0.0577083379561791</v>
      </c>
      <c r="BQ109" s="661">
        <v>-1.69376807036731</v>
      </c>
      <c r="BR109" s="683" t="s">
        <v>161</v>
      </c>
      <c r="BS109" s="694">
        <v>9.64035085625253</v>
      </c>
      <c r="BT109" s="695">
        <v>0.556328625228762</v>
      </c>
      <c r="BU109" s="661">
        <v>17.3285184674587</v>
      </c>
      <c r="BV109" s="699">
        <v>9.08402223102377</v>
      </c>
      <c r="BW109" s="690">
        <v>0</v>
      </c>
      <c r="BX109" s="694">
        <v>49.4389333705738</v>
      </c>
      <c r="BY109" s="695">
        <v>-0.555768561992203</v>
      </c>
      <c r="BZ109" s="661">
        <v>90.9559733162226</v>
      </c>
      <c r="CA109" s="699">
        <v>49.994701932566</v>
      </c>
      <c r="CB109" s="690">
        <v>-0.721916162240203</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1" spans="1:16384">
      <c r="A110" s="674" t="s">
        <v>103</v>
      </c>
      <c r="B110" s="663">
        <v>0</v>
      </c>
      <c r="C110" s="664">
        <v>0</v>
      </c>
      <c r="D110" s="665" t="s">
        <v>161</v>
      </c>
      <c r="E110" s="666">
        <v>0</v>
      </c>
      <c r="F110" s="667">
        <v>0</v>
      </c>
      <c r="G110" s="663">
        <v>0</v>
      </c>
      <c r="H110" s="664">
        <v>0</v>
      </c>
      <c r="I110" s="665" t="s">
        <v>161</v>
      </c>
      <c r="J110" s="666">
        <v>0</v>
      </c>
      <c r="K110" s="667">
        <v>0</v>
      </c>
      <c r="L110" s="663">
        <v>0</v>
      </c>
      <c r="M110" s="664">
        <v>0</v>
      </c>
      <c r="N110" s="665" t="s">
        <v>161</v>
      </c>
      <c r="O110" s="666">
        <v>0</v>
      </c>
      <c r="P110" s="667">
        <v>0</v>
      </c>
      <c r="Q110" s="663"/>
      <c r="R110" s="664"/>
      <c r="S110" s="665"/>
      <c r="T110" s="666"/>
      <c r="U110" s="667"/>
      <c r="V110" s="677"/>
      <c r="W110" s="661"/>
      <c r="X110" s="661"/>
      <c r="Y110" s="682"/>
      <c r="Z110" s="683"/>
      <c r="AA110" s="663">
        <v>-1.09634523681734e-14</v>
      </c>
      <c r="AB110" s="664">
        <v>0</v>
      </c>
      <c r="AC110" s="665" t="s">
        <v>161</v>
      </c>
      <c r="AD110" s="666">
        <v>-1.09634523681734e-14</v>
      </c>
      <c r="AE110" s="667">
        <v>0</v>
      </c>
      <c r="AF110" s="663">
        <v>-4.57966997657877e-16</v>
      </c>
      <c r="AG110" s="664">
        <v>0</v>
      </c>
      <c r="AH110" s="665" t="s">
        <v>161</v>
      </c>
      <c r="AI110" s="666">
        <v>-4.57966997657877e-16</v>
      </c>
      <c r="AJ110" s="667">
        <v>0</v>
      </c>
      <c r="AK110" s="663">
        <v>0</v>
      </c>
      <c r="AL110" s="664">
        <v>0</v>
      </c>
      <c r="AM110" s="661" t="s">
        <v>161</v>
      </c>
      <c r="AN110" s="666">
        <v>0</v>
      </c>
      <c r="AO110" s="667">
        <v>0</v>
      </c>
      <c r="AP110" s="663">
        <v>0</v>
      </c>
      <c r="AQ110" s="664">
        <v>0</v>
      </c>
      <c r="AR110" s="661" t="s">
        <v>161</v>
      </c>
      <c r="AS110" s="666">
        <v>0</v>
      </c>
      <c r="AT110" s="667">
        <v>0</v>
      </c>
      <c r="AU110" s="663">
        <v>1.14214193658313e-14</v>
      </c>
      <c r="AV110" s="664">
        <v>0</v>
      </c>
      <c r="AW110" s="665" t="s">
        <v>161</v>
      </c>
      <c r="AX110" s="666">
        <v>1.14214193658313e-14</v>
      </c>
      <c r="AY110" s="667">
        <v>0</v>
      </c>
      <c r="AZ110" s="677" t="s">
        <v>161</v>
      </c>
      <c r="BA110" s="661" t="s">
        <v>161</v>
      </c>
      <c r="BB110" s="661" t="s">
        <v>161</v>
      </c>
      <c r="BC110" s="682" t="s">
        <v>161</v>
      </c>
      <c r="BD110" s="683" t="s">
        <v>161</v>
      </c>
      <c r="BE110" s="663">
        <v>1.5</v>
      </c>
      <c r="BF110" s="664">
        <v>0</v>
      </c>
      <c r="BG110" s="661" t="s">
        <v>161</v>
      </c>
      <c r="BH110" s="664">
        <v>1.5</v>
      </c>
      <c r="BI110" s="690">
        <v>0</v>
      </c>
      <c r="BJ110" s="663">
        <v>0</v>
      </c>
      <c r="BK110" s="664" t="s">
        <v>161</v>
      </c>
      <c r="BL110" s="661" t="s">
        <v>161</v>
      </c>
      <c r="BM110" s="690" t="s">
        <v>161</v>
      </c>
      <c r="BN110" s="677" t="s">
        <v>161</v>
      </c>
      <c r="BO110" s="661" t="s">
        <v>161</v>
      </c>
      <c r="BP110" s="661" t="s">
        <v>161</v>
      </c>
      <c r="BQ110" s="661" t="s">
        <v>161</v>
      </c>
      <c r="BR110" s="683" t="s">
        <v>161</v>
      </c>
      <c r="BS110" s="694">
        <v>0</v>
      </c>
      <c r="BT110" s="695" t="s">
        <v>161</v>
      </c>
      <c r="BU110" s="661" t="s">
        <v>161</v>
      </c>
      <c r="BV110" s="699" t="s">
        <v>161</v>
      </c>
      <c r="BW110" s="690" t="s">
        <v>161</v>
      </c>
      <c r="BX110" s="694">
        <v>-1.04177215189873</v>
      </c>
      <c r="BY110" s="695" t="s">
        <v>161</v>
      </c>
      <c r="BZ110" s="661" t="s">
        <v>161</v>
      </c>
      <c r="CA110" s="699" t="s">
        <v>161</v>
      </c>
      <c r="CB110" s="690" t="s">
        <v>161</v>
      </c>
      <c r="XEI110" s="172"/>
      <c r="XEJ110" s="172"/>
      <c r="XEK110" s="172"/>
      <c r="XEL110" s="172"/>
      <c r="XEM110" s="172"/>
      <c r="XEN110" s="172"/>
      <c r="XEO110" s="172"/>
      <c r="XEP110" s="172"/>
      <c r="XEQ110" s="172"/>
      <c r="XER110" s="172"/>
      <c r="XES110" s="164"/>
      <c r="XET110" s="164"/>
      <c r="XEU110" s="164"/>
      <c r="XEV110" s="164"/>
      <c r="XEW110" s="164"/>
      <c r="XEX110" s="164"/>
      <c r="XEY110" s="164"/>
      <c r="XEZ110" s="164"/>
      <c r="XFA110" s="164"/>
      <c r="XFB110" s="164"/>
      <c r="XFC110" s="164"/>
      <c r="XFD110" s="164"/>
    </row>
    <row r="111" s="159" customFormat="1" outlineLevel="1" spans="1:16384">
      <c r="A111" s="674" t="s">
        <v>104</v>
      </c>
      <c r="B111" s="663">
        <v>0</v>
      </c>
      <c r="C111" s="664">
        <v>0</v>
      </c>
      <c r="D111" s="665" t="s">
        <v>161</v>
      </c>
      <c r="E111" s="666">
        <v>0</v>
      </c>
      <c r="F111" s="667">
        <v>0</v>
      </c>
      <c r="G111" s="663">
        <v>0</v>
      </c>
      <c r="H111" s="664">
        <v>0</v>
      </c>
      <c r="I111" s="665" t="s">
        <v>161</v>
      </c>
      <c r="J111" s="666">
        <v>0</v>
      </c>
      <c r="K111" s="667">
        <v>0</v>
      </c>
      <c r="L111" s="663">
        <v>0</v>
      </c>
      <c r="M111" s="664">
        <v>0</v>
      </c>
      <c r="N111" s="665" t="s">
        <v>161</v>
      </c>
      <c r="O111" s="666">
        <v>0</v>
      </c>
      <c r="P111" s="667">
        <v>0</v>
      </c>
      <c r="Q111" s="663"/>
      <c r="R111" s="664"/>
      <c r="S111" s="665"/>
      <c r="T111" s="666"/>
      <c r="U111" s="667"/>
      <c r="V111" s="677"/>
      <c r="W111" s="661"/>
      <c r="X111" s="661"/>
      <c r="Y111" s="682"/>
      <c r="Z111" s="683"/>
      <c r="AA111" s="663">
        <v>0</v>
      </c>
      <c r="AB111" s="664">
        <v>0</v>
      </c>
      <c r="AC111" s="665" t="s">
        <v>161</v>
      </c>
      <c r="AD111" s="666">
        <v>0</v>
      </c>
      <c r="AE111" s="667">
        <v>0</v>
      </c>
      <c r="AF111" s="663">
        <v>0</v>
      </c>
      <c r="AG111" s="664">
        <v>0</v>
      </c>
      <c r="AH111" s="665" t="s">
        <v>161</v>
      </c>
      <c r="AI111" s="666">
        <v>0</v>
      </c>
      <c r="AJ111" s="667">
        <v>0</v>
      </c>
      <c r="AK111" s="663">
        <v>0</v>
      </c>
      <c r="AL111" s="664">
        <v>0</v>
      </c>
      <c r="AM111" s="661" t="s">
        <v>161</v>
      </c>
      <c r="AN111" s="666">
        <v>0</v>
      </c>
      <c r="AO111" s="667">
        <v>0</v>
      </c>
      <c r="AP111" s="663">
        <v>0</v>
      </c>
      <c r="AQ111" s="664">
        <v>0</v>
      </c>
      <c r="AR111" s="661" t="s">
        <v>161</v>
      </c>
      <c r="AS111" s="666">
        <v>0</v>
      </c>
      <c r="AT111" s="667">
        <v>0</v>
      </c>
      <c r="AU111" s="663">
        <v>0</v>
      </c>
      <c r="AV111" s="664">
        <v>0</v>
      </c>
      <c r="AW111" s="665" t="s">
        <v>161</v>
      </c>
      <c r="AX111" s="666">
        <v>0</v>
      </c>
      <c r="AY111" s="667">
        <v>0</v>
      </c>
      <c r="AZ111" s="677" t="s">
        <v>161</v>
      </c>
      <c r="BA111" s="661" t="s">
        <v>161</v>
      </c>
      <c r="BB111" s="661" t="s">
        <v>161</v>
      </c>
      <c r="BC111" s="682" t="s">
        <v>161</v>
      </c>
      <c r="BD111" s="683" t="s">
        <v>161</v>
      </c>
      <c r="BE111" s="663">
        <v>0</v>
      </c>
      <c r="BF111" s="664">
        <v>0</v>
      </c>
      <c r="BG111" s="661" t="s">
        <v>161</v>
      </c>
      <c r="BH111" s="664">
        <v>0</v>
      </c>
      <c r="BI111" s="690">
        <v>0</v>
      </c>
      <c r="BJ111" s="663" t="s">
        <v>161</v>
      </c>
      <c r="BK111" s="664" t="s">
        <v>161</v>
      </c>
      <c r="BL111" s="661" t="s">
        <v>161</v>
      </c>
      <c r="BM111" s="690" t="s">
        <v>161</v>
      </c>
      <c r="BN111" s="677" t="s">
        <v>161</v>
      </c>
      <c r="BO111" s="661" t="s">
        <v>161</v>
      </c>
      <c r="BP111" s="661" t="s">
        <v>161</v>
      </c>
      <c r="BQ111" s="661" t="s">
        <v>161</v>
      </c>
      <c r="BR111" s="683" t="s">
        <v>161</v>
      </c>
      <c r="BS111" s="694" t="s">
        <v>161</v>
      </c>
      <c r="BT111" s="695" t="s">
        <v>161</v>
      </c>
      <c r="BU111" s="661" t="s">
        <v>161</v>
      </c>
      <c r="BV111" s="699" t="s">
        <v>161</v>
      </c>
      <c r="BW111" s="690" t="s">
        <v>161</v>
      </c>
      <c r="BX111" s="694" t="s">
        <v>161</v>
      </c>
      <c r="BY111" s="695" t="s">
        <v>161</v>
      </c>
      <c r="BZ111" s="661" t="s">
        <v>161</v>
      </c>
      <c r="CA111" s="699" t="s">
        <v>161</v>
      </c>
      <c r="CB111" s="690" t="s">
        <v>161</v>
      </c>
      <c r="XEI111" s="172"/>
      <c r="XEJ111" s="172"/>
      <c r="XEK111" s="172"/>
      <c r="XEL111" s="172"/>
      <c r="XEM111" s="172"/>
      <c r="XEN111" s="172"/>
      <c r="XEO111" s="172"/>
      <c r="XEP111" s="172"/>
      <c r="XEQ111" s="172"/>
      <c r="XER111" s="172"/>
      <c r="XES111" s="164"/>
      <c r="XET111" s="164"/>
      <c r="XEU111" s="164"/>
      <c r="XEV111" s="164"/>
      <c r="XEW111" s="164"/>
      <c r="XEX111" s="164"/>
      <c r="XEY111" s="164"/>
      <c r="XEZ111" s="164"/>
      <c r="XFA111" s="164"/>
      <c r="XFB111" s="164"/>
      <c r="XFC111" s="164"/>
      <c r="XFD111" s="164"/>
    </row>
    <row r="112" s="159" customFormat="1" ht="16.2" spans="1:80">
      <c r="A112" s="213" t="s">
        <v>105</v>
      </c>
      <c r="B112" s="214">
        <v>62.6109449999999</v>
      </c>
      <c r="C112" s="215">
        <v>48.46</v>
      </c>
      <c r="D112" s="216">
        <v>1.29201289723483</v>
      </c>
      <c r="E112" s="215">
        <v>14.1509449999999</v>
      </c>
      <c r="F112" s="217">
        <v>0</v>
      </c>
      <c r="G112" s="214">
        <v>0</v>
      </c>
      <c r="H112" s="215">
        <v>0</v>
      </c>
      <c r="I112" s="216" t="s">
        <v>161</v>
      </c>
      <c r="J112" s="215">
        <v>0</v>
      </c>
      <c r="K112" s="217">
        <v>0</v>
      </c>
      <c r="L112" s="214">
        <v>0</v>
      </c>
      <c r="M112" s="215">
        <v>0</v>
      </c>
      <c r="N112" s="216" t="s">
        <v>161</v>
      </c>
      <c r="O112" s="215">
        <v>0</v>
      </c>
      <c r="P112" s="217">
        <v>0</v>
      </c>
      <c r="Q112" s="214">
        <v>0</v>
      </c>
      <c r="R112" s="215"/>
      <c r="S112" s="216"/>
      <c r="T112" s="215"/>
      <c r="U112" s="217"/>
      <c r="V112" s="237"/>
      <c r="W112" s="238"/>
      <c r="X112" s="238"/>
      <c r="Y112" s="216"/>
      <c r="Z112" s="257"/>
      <c r="AA112" s="214">
        <v>106.500614</v>
      </c>
      <c r="AB112" s="215">
        <v>187.29470674</v>
      </c>
      <c r="AC112" s="216">
        <v>0.568625861636563</v>
      </c>
      <c r="AD112" s="215">
        <v>-80.7940927400002</v>
      </c>
      <c r="AE112" s="217">
        <v>136.455298</v>
      </c>
      <c r="AF112" s="214">
        <v>-178.088816</v>
      </c>
      <c r="AG112" s="215">
        <v>34.29702266</v>
      </c>
      <c r="AH112" s="216">
        <v>-5.1925444889332</v>
      </c>
      <c r="AI112" s="215">
        <v>-212.38583866</v>
      </c>
      <c r="AJ112" s="217">
        <v>-25.3319369999999</v>
      </c>
      <c r="AK112" s="214">
        <v>0</v>
      </c>
      <c r="AL112" s="215">
        <v>0</v>
      </c>
      <c r="AM112" s="238" t="s">
        <v>161</v>
      </c>
      <c r="AN112" s="215">
        <v>0</v>
      </c>
      <c r="AO112" s="217">
        <v>1.940765</v>
      </c>
      <c r="AP112" s="214">
        <v>0.049352</v>
      </c>
      <c r="AQ112" s="215">
        <v>0</v>
      </c>
      <c r="AR112" s="238" t="s">
        <v>161</v>
      </c>
      <c r="AS112" s="215">
        <v>0.049352</v>
      </c>
      <c r="AT112" s="217">
        <v>0</v>
      </c>
      <c r="AU112" s="214">
        <v>134.149795</v>
      </c>
      <c r="AV112" s="215">
        <v>-173.1317294</v>
      </c>
      <c r="AW112" s="216">
        <v>2.7748423438321</v>
      </c>
      <c r="AX112" s="215">
        <v>307.2815244</v>
      </c>
      <c r="AY112" s="217">
        <v>-109.182596</v>
      </c>
      <c r="AZ112" s="237">
        <v>2.14259335967538</v>
      </c>
      <c r="BA112" s="238">
        <v>-3.57267291374329</v>
      </c>
      <c r="BB112" s="238">
        <v>2.59971718973581</v>
      </c>
      <c r="BC112" s="216">
        <v>5.71526627341867</v>
      </c>
      <c r="BD112" s="257" t="s">
        <v>161</v>
      </c>
      <c r="BE112" s="214">
        <v>8.875</v>
      </c>
      <c r="BF112" s="215">
        <v>8.375</v>
      </c>
      <c r="BG112" s="238">
        <v>1.05970149253731</v>
      </c>
      <c r="BH112" s="215">
        <v>0.5</v>
      </c>
      <c r="BI112" s="279">
        <v>57.5</v>
      </c>
      <c r="BJ112" s="214">
        <v>7.05475436619717</v>
      </c>
      <c r="BK112" s="215">
        <v>5.78626865671642</v>
      </c>
      <c r="BL112" s="238">
        <v>1.21922343823569</v>
      </c>
      <c r="BM112" s="279">
        <v>1.26848570948075</v>
      </c>
      <c r="BN112" s="237">
        <v>1.70099036198863</v>
      </c>
      <c r="BO112" s="238">
        <v>3.86493410524144</v>
      </c>
      <c r="BP112" s="238">
        <v>0.440108502673261</v>
      </c>
      <c r="BQ112" s="238">
        <v>-2.16394374325281</v>
      </c>
      <c r="BR112" s="257" t="s">
        <v>161</v>
      </c>
      <c r="BS112" s="292">
        <v>0.587892807829258</v>
      </c>
      <c r="BT112" s="293">
        <v>0.258736623386114</v>
      </c>
      <c r="BU112" s="238">
        <v>2.27216696320545</v>
      </c>
      <c r="BV112" s="238">
        <v>0.329156184443144</v>
      </c>
      <c r="BW112" s="279">
        <v>0</v>
      </c>
      <c r="BX112" s="292">
        <v>1.25961522625588</v>
      </c>
      <c r="BY112" s="293">
        <v>-0.924381326164968</v>
      </c>
      <c r="BZ112" s="238">
        <v>3.36265758578412</v>
      </c>
      <c r="CA112" s="238">
        <v>2.18399655242085</v>
      </c>
      <c r="CB112" s="279">
        <v>-0.800134531969584</v>
      </c>
    </row>
    <row r="113" s="159" customFormat="1" ht="16.2" spans="1:16384">
      <c r="A113" s="302" t="s">
        <v>106</v>
      </c>
      <c r="B113" s="303">
        <v>4308.33529900001</v>
      </c>
      <c r="C113" s="304">
        <v>5458.98424863</v>
      </c>
      <c r="D113" s="305">
        <v>0.789219221521154</v>
      </c>
      <c r="E113" s="306">
        <v>-1150.64894962999</v>
      </c>
      <c r="F113" s="307">
        <v>2213.801786</v>
      </c>
      <c r="G113" s="303">
        <v>222.516391</v>
      </c>
      <c r="H113" s="304">
        <v>218.62855769</v>
      </c>
      <c r="I113" s="305">
        <v>1.0177828246734</v>
      </c>
      <c r="J113" s="306">
        <v>3.88783330999993</v>
      </c>
      <c r="K113" s="307">
        <v>244.162505999999</v>
      </c>
      <c r="L113" s="303">
        <v>2974.0779350495</v>
      </c>
      <c r="M113" s="304">
        <v>4010.4750394</v>
      </c>
      <c r="N113" s="305">
        <v>0.741577470457077</v>
      </c>
      <c r="O113" s="306">
        <v>-1036.3971043505</v>
      </c>
      <c r="P113" s="307">
        <v>1870.45594999999</v>
      </c>
      <c r="Q113" s="303">
        <v>771.722073950512</v>
      </c>
      <c r="R113" s="304">
        <v>1112.18333545</v>
      </c>
      <c r="S113" s="305">
        <v>0.693880270772323</v>
      </c>
      <c r="T113" s="306">
        <v>-340.461261499488</v>
      </c>
      <c r="U113" s="307">
        <v>55.1635970000135</v>
      </c>
      <c r="V113" s="311">
        <v>0.179123030217642</v>
      </c>
      <c r="W113" s="312">
        <v>0.203734483338932</v>
      </c>
      <c r="X113" s="312">
        <v>0.879198392348994</v>
      </c>
      <c r="Y113" s="305">
        <v>-0.02461145312129</v>
      </c>
      <c r="Z113" s="315">
        <v>0.024918037987351</v>
      </c>
      <c r="AA113" s="303">
        <v>672.282956999999</v>
      </c>
      <c r="AB113" s="304">
        <v>651.78946647</v>
      </c>
      <c r="AC113" s="305">
        <v>1.03144188665857</v>
      </c>
      <c r="AD113" s="306">
        <v>20.4934905299992</v>
      </c>
      <c r="AE113" s="307">
        <v>383.812464</v>
      </c>
      <c r="AF113" s="303">
        <v>126.532758</v>
      </c>
      <c r="AG113" s="304">
        <v>367.46975742</v>
      </c>
      <c r="AH113" s="305">
        <v>0.344335160771826</v>
      </c>
      <c r="AI113" s="306">
        <v>-240.93699942</v>
      </c>
      <c r="AJ113" s="307">
        <v>153.018973000001</v>
      </c>
      <c r="AK113" s="303">
        <v>0.69818</v>
      </c>
      <c r="AL113" s="304">
        <v>0.1</v>
      </c>
      <c r="AM113" s="312">
        <v>6.9818</v>
      </c>
      <c r="AN113" s="304">
        <v>0.59818</v>
      </c>
      <c r="AO113" s="317">
        <v>4.796049</v>
      </c>
      <c r="AP113" s="303">
        <v>10.131825</v>
      </c>
      <c r="AQ113" s="304">
        <v>0</v>
      </c>
      <c r="AR113" s="312" t="s">
        <v>161</v>
      </c>
      <c r="AS113" s="304">
        <v>10.131825</v>
      </c>
      <c r="AT113" s="317">
        <v>0</v>
      </c>
      <c r="AU113" s="303">
        <v>303.491612950512</v>
      </c>
      <c r="AV113" s="304">
        <v>210.72142765</v>
      </c>
      <c r="AW113" s="305">
        <v>1.44025036435592</v>
      </c>
      <c r="AX113" s="306">
        <v>92.7701853005122</v>
      </c>
      <c r="AY113" s="307">
        <v>-432.852057999987</v>
      </c>
      <c r="AZ113" s="311">
        <v>0.0704428954313176</v>
      </c>
      <c r="BA113" s="312">
        <v>0.0386008491786514</v>
      </c>
      <c r="BB113" s="312">
        <v>1.82490533058731</v>
      </c>
      <c r="BC113" s="305">
        <v>0.0318420462526663</v>
      </c>
      <c r="BD113" s="315">
        <v>-0.195524306077142</v>
      </c>
      <c r="BE113" s="303">
        <v>168</v>
      </c>
      <c r="BF113" s="306">
        <v>109</v>
      </c>
      <c r="BG113" s="312">
        <v>1.54128440366972</v>
      </c>
      <c r="BH113" s="304">
        <v>59</v>
      </c>
      <c r="BI113" s="319">
        <v>473.416666656667</v>
      </c>
      <c r="BJ113" s="303">
        <v>25.6448529702382</v>
      </c>
      <c r="BK113" s="306">
        <v>50.0824242993578</v>
      </c>
      <c r="BL113" s="312">
        <v>0.512052947296463</v>
      </c>
      <c r="BM113" s="319">
        <v>-24.4375713291196</v>
      </c>
      <c r="BN113" s="311">
        <v>0.156042394647427</v>
      </c>
      <c r="BO113" s="312">
        <v>0.119397572292606</v>
      </c>
      <c r="BP113" s="312">
        <v>1.30691430027585</v>
      </c>
      <c r="BQ113" s="312">
        <v>0.0366448223548204</v>
      </c>
      <c r="BR113" s="315">
        <v>0.173372551430402</v>
      </c>
      <c r="BS113" s="324">
        <v>6.40851482867506</v>
      </c>
      <c r="BT113" s="325">
        <v>8.37537967312526</v>
      </c>
      <c r="BU113" s="312">
        <v>0.76516111254497</v>
      </c>
      <c r="BV113" s="312">
        <v>-1.96686484445021</v>
      </c>
      <c r="BW113" s="319">
        <v>5.76792572843596</v>
      </c>
      <c r="BX113" s="324">
        <v>0.451434339946405</v>
      </c>
      <c r="BY113" s="325">
        <v>0.323296767576251</v>
      </c>
      <c r="BZ113" s="312">
        <v>1.39634659304143</v>
      </c>
      <c r="CA113" s="312">
        <v>0.128137572370155</v>
      </c>
      <c r="CB113" s="319">
        <v>-1.12776967555693</v>
      </c>
      <c r="XEI113" s="172"/>
      <c r="XEJ113" s="172"/>
      <c r="XEK113" s="172"/>
      <c r="XEL113" s="172"/>
      <c r="XEM113" s="172"/>
      <c r="XEN113" s="172"/>
      <c r="XEO113" s="172"/>
      <c r="XEP113" s="172"/>
      <c r="XEQ113" s="172"/>
      <c r="XER113" s="172"/>
      <c r="XES113" s="164"/>
      <c r="XET113" s="164"/>
      <c r="XEU113" s="164"/>
      <c r="XEV113" s="164"/>
      <c r="XEW113" s="164"/>
      <c r="XEX113" s="164"/>
      <c r="XEY113" s="164"/>
      <c r="XEZ113" s="164"/>
      <c r="XFA113" s="164"/>
      <c r="XFB113" s="164"/>
      <c r="XFC113" s="164"/>
      <c r="XFD113" s="164"/>
    </row>
    <row r="114" s="159" customFormat="1" outlineLevel="3" spans="1:80">
      <c r="A114" s="674" t="s">
        <v>107</v>
      </c>
      <c r="B114" s="663">
        <v>95.3250289999999</v>
      </c>
      <c r="C114" s="664">
        <v>96.666816</v>
      </c>
      <c r="D114" s="665">
        <v>0.986119466270617</v>
      </c>
      <c r="E114" s="666">
        <v>-1.3417870000001</v>
      </c>
      <c r="F114" s="667">
        <v>104.828821999999</v>
      </c>
      <c r="G114" s="663">
        <v>0</v>
      </c>
      <c r="H114" s="664">
        <v>0</v>
      </c>
      <c r="I114" s="665" t="s">
        <v>161</v>
      </c>
      <c r="J114" s="666">
        <v>0</v>
      </c>
      <c r="K114" s="667">
        <v>0</v>
      </c>
      <c r="L114" s="663">
        <v>64.7703179999999</v>
      </c>
      <c r="M114" s="664">
        <v>64.80543345</v>
      </c>
      <c r="N114" s="665">
        <v>0.999458140342087</v>
      </c>
      <c r="O114" s="666">
        <v>-0.0351154500001059</v>
      </c>
      <c r="P114" s="667">
        <v>69.0608680000001</v>
      </c>
      <c r="Q114" s="663">
        <v>30.554711</v>
      </c>
      <c r="R114" s="664">
        <v>31.86138255</v>
      </c>
      <c r="S114" s="665">
        <v>0.958988862208053</v>
      </c>
      <c r="T114" s="666">
        <v>-1.30667154999999</v>
      </c>
      <c r="U114" s="667">
        <v>35.7679539999989</v>
      </c>
      <c r="V114" s="677">
        <v>0.32053188255521</v>
      </c>
      <c r="W114" s="661">
        <v>0.329599999962759</v>
      </c>
      <c r="X114" s="661">
        <v>0.97248750786234</v>
      </c>
      <c r="Y114" s="682">
        <v>-0.00906811740754815</v>
      </c>
      <c r="Z114" s="683">
        <v>0.341203433536621</v>
      </c>
      <c r="AA114" s="663">
        <v>5.647725</v>
      </c>
      <c r="AB114" s="664">
        <v>4.58244936</v>
      </c>
      <c r="AC114" s="665">
        <v>1.23246861150256</v>
      </c>
      <c r="AD114" s="666">
        <v>1.06527564</v>
      </c>
      <c r="AE114" s="667">
        <v>3.83418400000001</v>
      </c>
      <c r="AF114" s="663">
        <v>0.419651999999999</v>
      </c>
      <c r="AG114" s="664">
        <v>0.801547409999999</v>
      </c>
      <c r="AH114" s="665">
        <v>0.523552312395344</v>
      </c>
      <c r="AI114" s="666">
        <v>-0.38189541</v>
      </c>
      <c r="AJ114" s="667">
        <v>0.29775100000001</v>
      </c>
      <c r="AK114" s="663">
        <v>0</v>
      </c>
      <c r="AL114" s="664">
        <v>0</v>
      </c>
      <c r="AM114" s="661" t="s">
        <v>161</v>
      </c>
      <c r="AN114" s="666">
        <v>0</v>
      </c>
      <c r="AO114" s="667">
        <v>0</v>
      </c>
      <c r="AP114" s="663">
        <v>0</v>
      </c>
      <c r="AQ114" s="664">
        <v>0</v>
      </c>
      <c r="AR114" s="661" t="s">
        <v>161</v>
      </c>
      <c r="AS114" s="666">
        <v>0</v>
      </c>
      <c r="AT114" s="667">
        <v>0</v>
      </c>
      <c r="AU114" s="663">
        <v>24.487334</v>
      </c>
      <c r="AV114" s="664">
        <v>26.47738578</v>
      </c>
      <c r="AW114" s="665">
        <v>0.924839566997464</v>
      </c>
      <c r="AX114" s="666">
        <v>-1.99005177999999</v>
      </c>
      <c r="AY114" s="667">
        <v>31.6360189999989</v>
      </c>
      <c r="AZ114" s="677">
        <v>0.2568825234766</v>
      </c>
      <c r="BA114" s="661">
        <v>0.273903567693799</v>
      </c>
      <c r="BB114" s="661">
        <v>0.937857530077055</v>
      </c>
      <c r="BC114" s="682">
        <v>-0.0170210442171993</v>
      </c>
      <c r="BD114" s="683">
        <v>0.301787413007457</v>
      </c>
      <c r="BE114" s="663">
        <v>1.125</v>
      </c>
      <c r="BF114" s="664">
        <v>1</v>
      </c>
      <c r="BG114" s="661">
        <v>1.125</v>
      </c>
      <c r="BH114" s="664">
        <v>0.125</v>
      </c>
      <c r="BI114" s="690">
        <v>7.83333333</v>
      </c>
      <c r="BJ114" s="663">
        <v>84.733359111111</v>
      </c>
      <c r="BK114" s="664">
        <v>96.666816</v>
      </c>
      <c r="BL114" s="661">
        <v>0.876550636684993</v>
      </c>
      <c r="BM114" s="690">
        <v>-11.933456888889</v>
      </c>
      <c r="BN114" s="677">
        <v>0.059247031542996</v>
      </c>
      <c r="BO114" s="661">
        <v>0.0474045753198285</v>
      </c>
      <c r="BP114" s="661">
        <v>1.24981673484614</v>
      </c>
      <c r="BQ114" s="661">
        <v>0.0118424562231675</v>
      </c>
      <c r="BR114" s="683">
        <v>0.0365756661846305</v>
      </c>
      <c r="BS114" s="694">
        <v>16.8784827519045</v>
      </c>
      <c r="BT114" s="695">
        <v>21.0950102021422</v>
      </c>
      <c r="BU114" s="661">
        <v>0.800117306897083</v>
      </c>
      <c r="BV114" s="699">
        <v>-4.21652745023769</v>
      </c>
      <c r="BW114" s="690">
        <v>27.3405819856321</v>
      </c>
      <c r="BX114" s="694">
        <v>4.33578724176549</v>
      </c>
      <c r="BY114" s="695">
        <v>5.77799855490383</v>
      </c>
      <c r="BZ114" s="661">
        <v>0.750396041218403</v>
      </c>
      <c r="CA114" s="699">
        <v>-1.44221131313834</v>
      </c>
      <c r="CB114" s="690">
        <v>8.25104350756219</v>
      </c>
    </row>
    <row r="115" s="159" customFormat="1" outlineLevel="3" spans="1:80">
      <c r="A115" s="674" t="s">
        <v>108</v>
      </c>
      <c r="B115" s="663">
        <v>89.5660819999998</v>
      </c>
      <c r="C115" s="664">
        <v>76.9299072</v>
      </c>
      <c r="D115" s="665">
        <v>1.16425568754618</v>
      </c>
      <c r="E115" s="666">
        <v>12.6361747999998</v>
      </c>
      <c r="F115" s="667">
        <v>81.0361540000001</v>
      </c>
      <c r="G115" s="663">
        <v>0</v>
      </c>
      <c r="H115" s="664">
        <v>0</v>
      </c>
      <c r="I115" s="665" t="s">
        <v>161</v>
      </c>
      <c r="J115" s="666">
        <v>0</v>
      </c>
      <c r="K115" s="667">
        <v>0</v>
      </c>
      <c r="L115" s="663">
        <v>60.1400239999998</v>
      </c>
      <c r="M115" s="664">
        <v>51.69689763</v>
      </c>
      <c r="N115" s="665">
        <v>1.16331978817043</v>
      </c>
      <c r="O115" s="666">
        <v>8.44312636999985</v>
      </c>
      <c r="P115" s="667">
        <v>53.5612240000001</v>
      </c>
      <c r="Q115" s="663">
        <v>29.426058</v>
      </c>
      <c r="R115" s="664">
        <v>25.23300957</v>
      </c>
      <c r="S115" s="665">
        <v>1.16617313992482</v>
      </c>
      <c r="T115" s="666">
        <v>4.19304842999995</v>
      </c>
      <c r="U115" s="667">
        <v>27.47493</v>
      </c>
      <c r="V115" s="677">
        <v>0.328540194490142</v>
      </c>
      <c r="W115" s="661">
        <v>0.32800000010919</v>
      </c>
      <c r="X115" s="661">
        <v>1.00164693408772</v>
      </c>
      <c r="Y115" s="682">
        <v>0.000540194380951764</v>
      </c>
      <c r="Z115" s="683">
        <v>0.33904533524629</v>
      </c>
      <c r="AA115" s="663">
        <v>4.863852</v>
      </c>
      <c r="AB115" s="664">
        <v>3.78464669</v>
      </c>
      <c r="AC115" s="665">
        <v>1.28515351587548</v>
      </c>
      <c r="AD115" s="666">
        <v>1.07920531</v>
      </c>
      <c r="AE115" s="667">
        <v>3.888574</v>
      </c>
      <c r="AF115" s="663">
        <v>0.583782</v>
      </c>
      <c r="AG115" s="664">
        <v>0.35742718</v>
      </c>
      <c r="AH115" s="665">
        <v>1.63328933182978</v>
      </c>
      <c r="AI115" s="666">
        <v>0.226354820000001</v>
      </c>
      <c r="AJ115" s="667">
        <v>0.250924</v>
      </c>
      <c r="AK115" s="663">
        <v>0</v>
      </c>
      <c r="AL115" s="664">
        <v>0</v>
      </c>
      <c r="AM115" s="661" t="s">
        <v>161</v>
      </c>
      <c r="AN115" s="666">
        <v>0</v>
      </c>
      <c r="AO115" s="667">
        <v>0</v>
      </c>
      <c r="AP115" s="663">
        <v>0</v>
      </c>
      <c r="AQ115" s="664">
        <v>0</v>
      </c>
      <c r="AR115" s="661" t="s">
        <v>161</v>
      </c>
      <c r="AS115" s="666">
        <v>0</v>
      </c>
      <c r="AT115" s="667">
        <v>0</v>
      </c>
      <c r="AU115" s="663">
        <v>23.978424</v>
      </c>
      <c r="AV115" s="664">
        <v>21.0909357</v>
      </c>
      <c r="AW115" s="665">
        <v>1.13690660011827</v>
      </c>
      <c r="AX115" s="666">
        <v>2.88748829999995</v>
      </c>
      <c r="AY115" s="667">
        <v>23.335432</v>
      </c>
      <c r="AZ115" s="677">
        <v>0.267717683575798</v>
      </c>
      <c r="BA115" s="661">
        <v>0.274157820640137</v>
      </c>
      <c r="BB115" s="661">
        <v>0.976509380438969</v>
      </c>
      <c r="BC115" s="682">
        <v>-0.00644013706433882</v>
      </c>
      <c r="BD115" s="683">
        <v>0.287963221946589</v>
      </c>
      <c r="BE115" s="663">
        <v>0.875</v>
      </c>
      <c r="BF115" s="664">
        <v>0.875</v>
      </c>
      <c r="BG115" s="661">
        <v>1</v>
      </c>
      <c r="BH115" s="664">
        <v>0</v>
      </c>
      <c r="BI115" s="690">
        <v>7.08333333</v>
      </c>
      <c r="BJ115" s="663">
        <v>102.361236571428</v>
      </c>
      <c r="BK115" s="664">
        <v>87.9198939428571</v>
      </c>
      <c r="BL115" s="661">
        <v>1.16425568754618</v>
      </c>
      <c r="BM115" s="690">
        <v>14.4413426285712</v>
      </c>
      <c r="BN115" s="677">
        <v>0.0543046194652124</v>
      </c>
      <c r="BO115" s="661">
        <v>0.0491960386766202</v>
      </c>
      <c r="BP115" s="661">
        <v>1.10384130360927</v>
      </c>
      <c r="BQ115" s="661">
        <v>0.00510858078859222</v>
      </c>
      <c r="BR115" s="683">
        <v>0.0479856682240866</v>
      </c>
      <c r="BS115" s="694">
        <v>18.4146396724242</v>
      </c>
      <c r="BT115" s="695">
        <v>20.3268398615037</v>
      </c>
      <c r="BU115" s="661">
        <v>0.905927325540605</v>
      </c>
      <c r="BV115" s="699">
        <v>-1.91220018907948</v>
      </c>
      <c r="BW115" s="690">
        <v>20.8395555800147</v>
      </c>
      <c r="BX115" s="694">
        <v>4.92992467698441</v>
      </c>
      <c r="BY115" s="695">
        <v>5.57276211693092</v>
      </c>
      <c r="BZ115" s="661">
        <v>0.884646531386389</v>
      </c>
      <c r="CA115" s="699">
        <v>-0.642837439946513</v>
      </c>
      <c r="CB115" s="690">
        <v>6.00102556875606</v>
      </c>
    </row>
    <row r="116" s="159" customFormat="1" outlineLevel="3" spans="1:80">
      <c r="A116" s="674" t="s">
        <v>109</v>
      </c>
      <c r="B116" s="663">
        <v>45.8379429999999</v>
      </c>
      <c r="C116" s="664">
        <v>43.99995672</v>
      </c>
      <c r="D116" s="665">
        <v>1.04177245654345</v>
      </c>
      <c r="E116" s="666">
        <v>1.83798627999986</v>
      </c>
      <c r="F116" s="667">
        <v>40.394434</v>
      </c>
      <c r="G116" s="663">
        <v>0</v>
      </c>
      <c r="H116" s="664">
        <v>0</v>
      </c>
      <c r="I116" s="665" t="s">
        <v>161</v>
      </c>
      <c r="J116" s="666">
        <v>0</v>
      </c>
      <c r="K116" s="667">
        <v>0</v>
      </c>
      <c r="L116" s="663">
        <v>30.702022</v>
      </c>
      <c r="M116" s="664">
        <v>29.25557122</v>
      </c>
      <c r="N116" s="665">
        <v>1.04944189156735</v>
      </c>
      <c r="O116" s="666">
        <v>1.44645077999999</v>
      </c>
      <c r="P116" s="667">
        <v>26.5292390000001</v>
      </c>
      <c r="Q116" s="663">
        <v>15.1359209999999</v>
      </c>
      <c r="R116" s="664">
        <v>14.7443855</v>
      </c>
      <c r="S116" s="665">
        <v>1.02655488762145</v>
      </c>
      <c r="T116" s="666">
        <v>0.391535499999872</v>
      </c>
      <c r="U116" s="667">
        <v>13.8651949999999</v>
      </c>
      <c r="V116" s="677">
        <v>0.330205066139201</v>
      </c>
      <c r="W116" s="661">
        <v>0.335100000071091</v>
      </c>
      <c r="X116" s="661">
        <v>0.985392617335566</v>
      </c>
      <c r="Y116" s="682">
        <v>-0.00489493393189017</v>
      </c>
      <c r="Z116" s="683">
        <v>0.343245185710484</v>
      </c>
      <c r="AA116" s="663">
        <v>2.33134</v>
      </c>
      <c r="AB116" s="664">
        <v>2.83021835</v>
      </c>
      <c r="AC116" s="665">
        <v>0.823731497606889</v>
      </c>
      <c r="AD116" s="666">
        <v>-0.498878350000001</v>
      </c>
      <c r="AE116" s="667">
        <v>1.975056</v>
      </c>
      <c r="AF116" s="663">
        <v>0.218119</v>
      </c>
      <c r="AG116" s="664">
        <v>0.333933059999999</v>
      </c>
      <c r="AH116" s="665">
        <v>0.653181808354047</v>
      </c>
      <c r="AI116" s="666">
        <v>-0.115814059999999</v>
      </c>
      <c r="AJ116" s="667">
        <v>0.333065999999998</v>
      </c>
      <c r="AK116" s="663">
        <v>0</v>
      </c>
      <c r="AL116" s="664">
        <v>0</v>
      </c>
      <c r="AM116" s="661" t="s">
        <v>161</v>
      </c>
      <c r="AN116" s="666">
        <v>0</v>
      </c>
      <c r="AO116" s="667">
        <v>0</v>
      </c>
      <c r="AP116" s="663">
        <v>0</v>
      </c>
      <c r="AQ116" s="664">
        <v>0</v>
      </c>
      <c r="AR116" s="661" t="s">
        <v>161</v>
      </c>
      <c r="AS116" s="666">
        <v>0</v>
      </c>
      <c r="AT116" s="667">
        <v>0</v>
      </c>
      <c r="AU116" s="663">
        <v>12.5864619999999</v>
      </c>
      <c r="AV116" s="664">
        <v>11.58023409</v>
      </c>
      <c r="AW116" s="665">
        <v>1.08689184537891</v>
      </c>
      <c r="AX116" s="666">
        <v>1.00622790999988</v>
      </c>
      <c r="AY116" s="667">
        <v>11.5570729999999</v>
      </c>
      <c r="AZ116" s="677">
        <v>0.27458609999144</v>
      </c>
      <c r="BA116" s="661">
        <v>0.263187397289785</v>
      </c>
      <c r="BB116" s="661">
        <v>1.04331021477105</v>
      </c>
      <c r="BC116" s="682">
        <v>0.0113987027016544</v>
      </c>
      <c r="BD116" s="683">
        <v>0.286105580783726</v>
      </c>
      <c r="BE116" s="663">
        <v>0.625</v>
      </c>
      <c r="BF116" s="664">
        <v>0.625</v>
      </c>
      <c r="BG116" s="661">
        <v>1</v>
      </c>
      <c r="BH116" s="664">
        <v>0</v>
      </c>
      <c r="BI116" s="690">
        <v>5</v>
      </c>
      <c r="BJ116" s="663">
        <v>73.3407087999998</v>
      </c>
      <c r="BK116" s="664">
        <v>70.399930752</v>
      </c>
      <c r="BL116" s="661">
        <v>1.04177245654345</v>
      </c>
      <c r="BM116" s="690">
        <v>2.94077804799977</v>
      </c>
      <c r="BN116" s="677">
        <v>0.0508604847298668</v>
      </c>
      <c r="BO116" s="661">
        <v>0.0643232075888278</v>
      </c>
      <c r="BP116" s="661">
        <v>0.790701935372711</v>
      </c>
      <c r="BQ116" s="661">
        <v>-0.013462722858961</v>
      </c>
      <c r="BR116" s="683">
        <v>0.0488942610261602</v>
      </c>
      <c r="BS116" s="694">
        <v>19.6616293633704</v>
      </c>
      <c r="BT116" s="695">
        <v>15.5464883901979</v>
      </c>
      <c r="BU116" s="661">
        <v>1.26469906707467</v>
      </c>
      <c r="BV116" s="699">
        <v>4.11514097317249</v>
      </c>
      <c r="BW116" s="690">
        <v>20.4522980614221</v>
      </c>
      <c r="BX116" s="694">
        <v>5.39881012636505</v>
      </c>
      <c r="BY116" s="695">
        <v>4.09163981641204</v>
      </c>
      <c r="BZ116" s="661">
        <v>1.31947345529042</v>
      </c>
      <c r="CA116" s="699">
        <v>1.307170309953</v>
      </c>
      <c r="CB116" s="690">
        <v>5.85151661522503</v>
      </c>
    </row>
    <row r="117" s="159" customFormat="1" outlineLevel="3" spans="1:80">
      <c r="A117" s="674" t="s">
        <v>110</v>
      </c>
      <c r="B117" s="663">
        <v>14.866531</v>
      </c>
      <c r="C117" s="664">
        <v>12.33452</v>
      </c>
      <c r="D117" s="665">
        <v>1.2052784380746</v>
      </c>
      <c r="E117" s="666">
        <v>2.53201099999998</v>
      </c>
      <c r="F117" s="667">
        <v>7.48011000000009</v>
      </c>
      <c r="G117" s="663">
        <v>0</v>
      </c>
      <c r="H117" s="664">
        <v>0</v>
      </c>
      <c r="I117" s="665" t="s">
        <v>161</v>
      </c>
      <c r="J117" s="666">
        <v>0</v>
      </c>
      <c r="K117" s="667">
        <v>0</v>
      </c>
      <c r="L117" s="663">
        <v>10.580372</v>
      </c>
      <c r="M117" s="664">
        <v>9.1892174</v>
      </c>
      <c r="N117" s="665">
        <v>1.15138988876245</v>
      </c>
      <c r="O117" s="666">
        <v>1.39115459999999</v>
      </c>
      <c r="P117" s="667">
        <v>4.9598990000001</v>
      </c>
      <c r="Q117" s="663">
        <v>4.28615899999998</v>
      </c>
      <c r="R117" s="664">
        <v>3.1453026</v>
      </c>
      <c r="S117" s="665">
        <v>1.36271753312383</v>
      </c>
      <c r="T117" s="666">
        <v>1.14085639999998</v>
      </c>
      <c r="U117" s="667">
        <v>2.52021099999998</v>
      </c>
      <c r="V117" s="677">
        <v>0.288309290176706</v>
      </c>
      <c r="W117" s="661">
        <v>0.255</v>
      </c>
      <c r="X117" s="661">
        <v>1.13062466735963</v>
      </c>
      <c r="Y117" s="682">
        <v>0.0333092901767056</v>
      </c>
      <c r="Z117" s="683">
        <v>0.336921649547928</v>
      </c>
      <c r="AA117" s="663">
        <v>4.95799199999999</v>
      </c>
      <c r="AB117" s="664">
        <v>2.58050035</v>
      </c>
      <c r="AC117" s="665">
        <v>1.92132971421608</v>
      </c>
      <c r="AD117" s="666">
        <v>2.37749164999999</v>
      </c>
      <c r="AE117" s="667">
        <v>2.26761099999999</v>
      </c>
      <c r="AF117" s="663">
        <v>0.419413999999999</v>
      </c>
      <c r="AG117" s="664">
        <v>0.26864567</v>
      </c>
      <c r="AH117" s="665">
        <v>1.56121630398882</v>
      </c>
      <c r="AI117" s="666">
        <v>0.150768329999999</v>
      </c>
      <c r="AJ117" s="667">
        <v>0.331139</v>
      </c>
      <c r="AK117" s="663">
        <v>0</v>
      </c>
      <c r="AL117" s="664">
        <v>0</v>
      </c>
      <c r="AM117" s="661" t="s">
        <v>161</v>
      </c>
      <c r="AN117" s="666">
        <v>0</v>
      </c>
      <c r="AO117" s="667">
        <v>0</v>
      </c>
      <c r="AP117" s="663">
        <v>0</v>
      </c>
      <c r="AQ117" s="664">
        <v>0</v>
      </c>
      <c r="AR117" s="661" t="s">
        <v>161</v>
      </c>
      <c r="AS117" s="666">
        <v>0</v>
      </c>
      <c r="AT117" s="667">
        <v>0</v>
      </c>
      <c r="AU117" s="663">
        <v>-1.09124700000001</v>
      </c>
      <c r="AV117" s="664">
        <v>0.29615658</v>
      </c>
      <c r="AW117" s="665">
        <v>-3.68469611581822</v>
      </c>
      <c r="AX117" s="666">
        <v>-1.38740358000001</v>
      </c>
      <c r="AY117" s="667">
        <v>-0.0785390000000024</v>
      </c>
      <c r="AZ117" s="677">
        <v>-0.0734029344169132</v>
      </c>
      <c r="BA117" s="661">
        <v>0.0240103854872342</v>
      </c>
      <c r="BB117" s="661">
        <v>-3.0571326918487</v>
      </c>
      <c r="BC117" s="682">
        <v>-0.0974133199041474</v>
      </c>
      <c r="BD117" s="683">
        <v>-0.0104997119026327</v>
      </c>
      <c r="BE117" s="663">
        <v>0.625</v>
      </c>
      <c r="BF117" s="664">
        <v>0.625</v>
      </c>
      <c r="BG117" s="661">
        <v>1</v>
      </c>
      <c r="BH117" s="664">
        <v>0</v>
      </c>
      <c r="BI117" s="690">
        <v>5</v>
      </c>
      <c r="BJ117" s="663">
        <v>23.7864496</v>
      </c>
      <c r="BK117" s="664">
        <v>19.735232</v>
      </c>
      <c r="BL117" s="661">
        <v>1.2052784380746</v>
      </c>
      <c r="BM117" s="690">
        <v>4.05121759999996</v>
      </c>
      <c r="BN117" s="677">
        <v>0.333500263107782</v>
      </c>
      <c r="BO117" s="661">
        <v>0.209209628749234</v>
      </c>
      <c r="BP117" s="661">
        <v>1.59409614701591</v>
      </c>
      <c r="BQ117" s="661">
        <v>0.124290634358548</v>
      </c>
      <c r="BR117" s="683">
        <v>0.303152092683124</v>
      </c>
      <c r="BS117" s="694">
        <v>2.99849838402321</v>
      </c>
      <c r="BT117" s="695">
        <v>4.77989472080482</v>
      </c>
      <c r="BU117" s="661">
        <v>0.627314733726674</v>
      </c>
      <c r="BV117" s="699">
        <v>-1.78139633678161</v>
      </c>
      <c r="BW117" s="690">
        <v>3.29867424351008</v>
      </c>
      <c r="BX117" s="694">
        <v>-0.220098580231676</v>
      </c>
      <c r="BY117" s="695">
        <v>0.114767114834919</v>
      </c>
      <c r="BZ117" s="661">
        <v>-1.91778438055418</v>
      </c>
      <c r="CA117" s="699">
        <v>-0.334865695066595</v>
      </c>
      <c r="CB117" s="690">
        <v>-0.0346351292174905</v>
      </c>
    </row>
    <row r="118" s="159" customFormat="1" outlineLevel="3" spans="1:80">
      <c r="A118" s="674" t="s">
        <v>111</v>
      </c>
      <c r="B118" s="663">
        <v>84.2000439999998</v>
      </c>
      <c r="C118" s="664">
        <v>83.33152129</v>
      </c>
      <c r="D118" s="665">
        <v>1.01042249915224</v>
      </c>
      <c r="E118" s="666">
        <v>0.868522709999837</v>
      </c>
      <c r="F118" s="667">
        <v>88.6954360000002</v>
      </c>
      <c r="G118" s="663">
        <v>0</v>
      </c>
      <c r="H118" s="664">
        <v>0</v>
      </c>
      <c r="I118" s="665" t="s">
        <v>161</v>
      </c>
      <c r="J118" s="666">
        <v>0</v>
      </c>
      <c r="K118" s="667">
        <v>0</v>
      </c>
      <c r="L118" s="663">
        <v>56.8942559999999</v>
      </c>
      <c r="M118" s="664">
        <v>55.9654497</v>
      </c>
      <c r="N118" s="665">
        <v>1.01659606605466</v>
      </c>
      <c r="O118" s="666">
        <v>0.928806299999906</v>
      </c>
      <c r="P118" s="667">
        <v>58.760808</v>
      </c>
      <c r="Q118" s="663">
        <v>27.3057879999999</v>
      </c>
      <c r="R118" s="664">
        <v>27.36607159</v>
      </c>
      <c r="S118" s="665">
        <v>0.997797141259321</v>
      </c>
      <c r="T118" s="666">
        <v>-0.0602835900000684</v>
      </c>
      <c r="U118" s="667">
        <v>29.9346280000002</v>
      </c>
      <c r="V118" s="677">
        <v>0.324296600130042</v>
      </c>
      <c r="W118" s="661">
        <v>0.328399999980368</v>
      </c>
      <c r="X118" s="661">
        <v>0.98750487256221</v>
      </c>
      <c r="Y118" s="682">
        <v>-0.0041033998503251</v>
      </c>
      <c r="Z118" s="683">
        <v>0.337499079434032</v>
      </c>
      <c r="AA118" s="663">
        <v>5.05354700000001</v>
      </c>
      <c r="AB118" s="664">
        <v>5.0630007</v>
      </c>
      <c r="AC118" s="665">
        <v>0.998132787143404</v>
      </c>
      <c r="AD118" s="666">
        <v>-0.00945369999999457</v>
      </c>
      <c r="AE118" s="667">
        <v>3.927332</v>
      </c>
      <c r="AF118" s="663">
        <v>0.555636999999999</v>
      </c>
      <c r="AG118" s="664">
        <v>0.672675989999998</v>
      </c>
      <c r="AH118" s="665">
        <v>0.826009859516467</v>
      </c>
      <c r="AI118" s="666">
        <v>-0.11703899</v>
      </c>
      <c r="AJ118" s="667">
        <v>0.458675000000007</v>
      </c>
      <c r="AK118" s="663">
        <v>0</v>
      </c>
      <c r="AL118" s="664">
        <v>0</v>
      </c>
      <c r="AM118" s="661" t="s">
        <v>161</v>
      </c>
      <c r="AN118" s="666">
        <v>0</v>
      </c>
      <c r="AO118" s="667">
        <v>0</v>
      </c>
      <c r="AP118" s="663">
        <v>0</v>
      </c>
      <c r="AQ118" s="664">
        <v>0</v>
      </c>
      <c r="AR118" s="661" t="s">
        <v>161</v>
      </c>
      <c r="AS118" s="666">
        <v>0</v>
      </c>
      <c r="AT118" s="667">
        <v>0</v>
      </c>
      <c r="AU118" s="663">
        <v>21.6966039999999</v>
      </c>
      <c r="AV118" s="664">
        <v>21.6303949</v>
      </c>
      <c r="AW118" s="665">
        <v>1.00306092885988</v>
      </c>
      <c r="AX118" s="666">
        <v>0.0662090999999272</v>
      </c>
      <c r="AY118" s="667">
        <v>25.5486210000002</v>
      </c>
      <c r="AZ118" s="677">
        <v>0.257679247768564</v>
      </c>
      <c r="BA118" s="661">
        <v>0.259570383033385</v>
      </c>
      <c r="BB118" s="661">
        <v>0.992714364240167</v>
      </c>
      <c r="BC118" s="682">
        <v>-0.00189113526482154</v>
      </c>
      <c r="BD118" s="683">
        <v>0.288048879989723</v>
      </c>
      <c r="BE118" s="663">
        <v>1.125</v>
      </c>
      <c r="BF118" s="664">
        <v>1.25</v>
      </c>
      <c r="BG118" s="661">
        <v>0.9</v>
      </c>
      <c r="BH118" s="664">
        <v>-0.125</v>
      </c>
      <c r="BI118" s="690">
        <v>9.91666667</v>
      </c>
      <c r="BJ118" s="663">
        <v>74.8444835555554</v>
      </c>
      <c r="BK118" s="664">
        <v>66.665217032</v>
      </c>
      <c r="BL118" s="661">
        <v>1.12269166572471</v>
      </c>
      <c r="BM118" s="690">
        <v>8.17926652355541</v>
      </c>
      <c r="BN118" s="677">
        <v>0.0600183415581115</v>
      </c>
      <c r="BO118" s="661">
        <v>0.0607573295389673</v>
      </c>
      <c r="BP118" s="661">
        <v>0.987837056261963</v>
      </c>
      <c r="BQ118" s="661">
        <v>-0.000738987980855824</v>
      </c>
      <c r="BR118" s="683">
        <v>0.0442788510561016</v>
      </c>
      <c r="BS118" s="694">
        <v>16.661573346404</v>
      </c>
      <c r="BT118" s="695">
        <v>16.4589195672045</v>
      </c>
      <c r="BU118" s="661">
        <v>1.01231270244514</v>
      </c>
      <c r="BV118" s="699">
        <v>0.202653779199487</v>
      </c>
      <c r="BW118" s="690">
        <v>22.5841451652166</v>
      </c>
      <c r="BX118" s="694">
        <v>4.29334168654213</v>
      </c>
      <c r="BY118" s="695">
        <v>4.27224805637495</v>
      </c>
      <c r="BZ118" s="661">
        <v>1.00493736082007</v>
      </c>
      <c r="CA118" s="699">
        <v>0.0210936301671794</v>
      </c>
      <c r="CB118" s="690">
        <v>6.50533772036594</v>
      </c>
    </row>
    <row r="119" s="159" customFormat="1" outlineLevel="3" spans="1:80">
      <c r="A119" s="674" t="s">
        <v>112</v>
      </c>
      <c r="B119" s="663">
        <v>161.486382</v>
      </c>
      <c r="C119" s="664">
        <v>124.99537921</v>
      </c>
      <c r="D119" s="665">
        <v>1.29193881422363</v>
      </c>
      <c r="E119" s="666">
        <v>36.49100279</v>
      </c>
      <c r="F119" s="667">
        <v>116.826318</v>
      </c>
      <c r="G119" s="663">
        <v>0</v>
      </c>
      <c r="H119" s="664">
        <v>0</v>
      </c>
      <c r="I119" s="665" t="s">
        <v>161</v>
      </c>
      <c r="J119" s="666">
        <v>0</v>
      </c>
      <c r="K119" s="667">
        <v>0</v>
      </c>
      <c r="L119" s="663">
        <v>108.273964</v>
      </c>
      <c r="M119" s="664">
        <v>81.99696876</v>
      </c>
      <c r="N119" s="665">
        <v>1.32046300780838</v>
      </c>
      <c r="O119" s="666">
        <v>26.2769952399998</v>
      </c>
      <c r="P119" s="667">
        <v>77.5492770000001</v>
      </c>
      <c r="Q119" s="663">
        <v>53.2124180000002</v>
      </c>
      <c r="R119" s="664">
        <v>42.99841045</v>
      </c>
      <c r="S119" s="665">
        <v>1.23754384041423</v>
      </c>
      <c r="T119" s="666">
        <v>10.2140075500002</v>
      </c>
      <c r="U119" s="667">
        <v>39.277041</v>
      </c>
      <c r="V119" s="677">
        <v>0.329516441826037</v>
      </c>
      <c r="W119" s="661">
        <v>0.34400000001408</v>
      </c>
      <c r="X119" s="661">
        <v>0.957896633176016</v>
      </c>
      <c r="Y119" s="682">
        <v>-0.0144835581880433</v>
      </c>
      <c r="Z119" s="683">
        <v>0.336200281515334</v>
      </c>
      <c r="AA119" s="663">
        <v>7.91823299999999</v>
      </c>
      <c r="AB119" s="664">
        <v>6.22262137</v>
      </c>
      <c r="AC119" s="665">
        <v>1.27249153197312</v>
      </c>
      <c r="AD119" s="666">
        <v>1.69561162999999</v>
      </c>
      <c r="AE119" s="667">
        <v>5.57440100000001</v>
      </c>
      <c r="AF119" s="663">
        <v>0.186346</v>
      </c>
      <c r="AG119" s="664">
        <v>0.520500999999999</v>
      </c>
      <c r="AH119" s="665">
        <v>0.358012760782401</v>
      </c>
      <c r="AI119" s="666">
        <v>-0.334154999999999</v>
      </c>
      <c r="AJ119" s="667">
        <v>0.536155000000009</v>
      </c>
      <c r="AK119" s="663">
        <v>0</v>
      </c>
      <c r="AL119" s="664">
        <v>0</v>
      </c>
      <c r="AM119" s="661" t="s">
        <v>161</v>
      </c>
      <c r="AN119" s="666">
        <v>0</v>
      </c>
      <c r="AO119" s="667">
        <v>0</v>
      </c>
      <c r="AP119" s="663">
        <v>0</v>
      </c>
      <c r="AQ119" s="664">
        <v>0</v>
      </c>
      <c r="AR119" s="661" t="s">
        <v>161</v>
      </c>
      <c r="AS119" s="666">
        <v>0</v>
      </c>
      <c r="AT119" s="667">
        <v>0</v>
      </c>
      <c r="AU119" s="663">
        <v>45.1078390000002</v>
      </c>
      <c r="AV119" s="664">
        <v>36.25528808</v>
      </c>
      <c r="AW119" s="665">
        <v>1.24417268180207</v>
      </c>
      <c r="AX119" s="666">
        <v>8.85255092000023</v>
      </c>
      <c r="AY119" s="667">
        <v>33.166485</v>
      </c>
      <c r="AZ119" s="677">
        <v>0.279329058223623</v>
      </c>
      <c r="BA119" s="661">
        <v>0.290053026833007</v>
      </c>
      <c r="BB119" s="661">
        <v>0.963027558352087</v>
      </c>
      <c r="BC119" s="682">
        <v>-0.0107239686093838</v>
      </c>
      <c r="BD119" s="683">
        <v>0.283895662961833</v>
      </c>
      <c r="BE119" s="663">
        <v>1.375</v>
      </c>
      <c r="BF119" s="664">
        <v>1.375</v>
      </c>
      <c r="BG119" s="661">
        <v>1</v>
      </c>
      <c r="BH119" s="664">
        <v>0</v>
      </c>
      <c r="BI119" s="690">
        <v>11</v>
      </c>
      <c r="BJ119" s="663">
        <v>117.444641454545</v>
      </c>
      <c r="BK119" s="664">
        <v>90.9057303345455</v>
      </c>
      <c r="BL119" s="661">
        <v>1.29193881422363</v>
      </c>
      <c r="BM119" s="690">
        <v>26.53891112</v>
      </c>
      <c r="BN119" s="677">
        <v>0.0490334410984574</v>
      </c>
      <c r="BO119" s="661">
        <v>0.0497828112473311</v>
      </c>
      <c r="BP119" s="661">
        <v>0.984947211093591</v>
      </c>
      <c r="BQ119" s="661">
        <v>-0.00074937014887369</v>
      </c>
      <c r="BR119" s="683">
        <v>0.0477152844960842</v>
      </c>
      <c r="BS119" s="694">
        <v>20.3942447765809</v>
      </c>
      <c r="BT119" s="695">
        <v>20.0872545150534</v>
      </c>
      <c r="BU119" s="661">
        <v>1.01528283824439</v>
      </c>
      <c r="BV119" s="699">
        <v>0.30699026152751</v>
      </c>
      <c r="BW119" s="690">
        <v>20.9576451353248</v>
      </c>
      <c r="BX119" s="694">
        <v>5.69670518662438</v>
      </c>
      <c r="BY119" s="695">
        <v>5.82636897285621</v>
      </c>
      <c r="BZ119" s="661">
        <v>0.977745352751275</v>
      </c>
      <c r="CA119" s="699">
        <v>-0.129663786231833</v>
      </c>
      <c r="CB119" s="690">
        <v>5.94978455981189</v>
      </c>
    </row>
    <row r="120" s="159" customFormat="1" outlineLevel="3" spans="1:80">
      <c r="A120" s="674" t="s">
        <v>113</v>
      </c>
      <c r="B120" s="663">
        <v>47.080989</v>
      </c>
      <c r="C120" s="664">
        <v>59.026632</v>
      </c>
      <c r="D120" s="665">
        <v>0.797622825574734</v>
      </c>
      <c r="E120" s="666">
        <v>-11.945643</v>
      </c>
      <c r="F120" s="667">
        <v>61.443073</v>
      </c>
      <c r="G120" s="663">
        <v>0</v>
      </c>
      <c r="H120" s="664">
        <v>0</v>
      </c>
      <c r="I120" s="665" t="s">
        <v>161</v>
      </c>
      <c r="J120" s="666">
        <v>0</v>
      </c>
      <c r="K120" s="667">
        <v>0</v>
      </c>
      <c r="L120" s="663">
        <v>31.2945699999999</v>
      </c>
      <c r="M120" s="664">
        <v>39.68360469</v>
      </c>
      <c r="N120" s="665">
        <v>0.788601999351282</v>
      </c>
      <c r="O120" s="666">
        <v>-8.38903469000008</v>
      </c>
      <c r="P120" s="667">
        <v>41.1730909999999</v>
      </c>
      <c r="Q120" s="663">
        <v>15.7864190000001</v>
      </c>
      <c r="R120" s="664">
        <v>19.34302731</v>
      </c>
      <c r="S120" s="665">
        <v>0.81612969609151</v>
      </c>
      <c r="T120" s="666">
        <v>-3.55660830999992</v>
      </c>
      <c r="U120" s="667">
        <v>20.2699820000001</v>
      </c>
      <c r="V120" s="677">
        <v>0.335303470366777</v>
      </c>
      <c r="W120" s="661">
        <v>0.327700000060989</v>
      </c>
      <c r="X120" s="661">
        <v>1.02320253373321</v>
      </c>
      <c r="Y120" s="682">
        <v>0.00760347030578806</v>
      </c>
      <c r="Z120" s="683">
        <v>0.329898571316576</v>
      </c>
      <c r="AA120" s="663">
        <v>4.455909</v>
      </c>
      <c r="AB120" s="664">
        <v>4.02320569</v>
      </c>
      <c r="AC120" s="665">
        <v>1.10755187364034</v>
      </c>
      <c r="AD120" s="666">
        <v>0.432703309999996</v>
      </c>
      <c r="AE120" s="667">
        <v>3.000286</v>
      </c>
      <c r="AF120" s="663">
        <v>0.269074</v>
      </c>
      <c r="AG120" s="664">
        <v>0.351657</v>
      </c>
      <c r="AH120" s="665">
        <v>0.765160369337166</v>
      </c>
      <c r="AI120" s="666">
        <v>-0.0825830000000001</v>
      </c>
      <c r="AJ120" s="667">
        <v>0.526658999999999</v>
      </c>
      <c r="AK120" s="663">
        <v>0</v>
      </c>
      <c r="AL120" s="664">
        <v>0</v>
      </c>
      <c r="AM120" s="661" t="s">
        <v>161</v>
      </c>
      <c r="AN120" s="666">
        <v>0</v>
      </c>
      <c r="AO120" s="667">
        <v>0</v>
      </c>
      <c r="AP120" s="663">
        <v>0</v>
      </c>
      <c r="AQ120" s="664">
        <v>0</v>
      </c>
      <c r="AR120" s="661" t="s">
        <v>161</v>
      </c>
      <c r="AS120" s="666">
        <v>0</v>
      </c>
      <c r="AT120" s="667">
        <v>0</v>
      </c>
      <c r="AU120" s="663">
        <v>11.0614360000001</v>
      </c>
      <c r="AV120" s="664">
        <v>14.96816462</v>
      </c>
      <c r="AW120" s="665">
        <v>0.738997484382295</v>
      </c>
      <c r="AX120" s="666">
        <v>-3.90672861999992</v>
      </c>
      <c r="AY120" s="667">
        <v>16.7430370000001</v>
      </c>
      <c r="AZ120" s="677">
        <v>0.234944852156782</v>
      </c>
      <c r="BA120" s="661">
        <v>0.253583240527767</v>
      </c>
      <c r="BB120" s="661">
        <v>0.92649992037252</v>
      </c>
      <c r="BC120" s="682">
        <v>-0.0186383883709853</v>
      </c>
      <c r="BD120" s="683">
        <v>0.272496738566447</v>
      </c>
      <c r="BE120" s="663">
        <v>0.875</v>
      </c>
      <c r="BF120" s="664">
        <v>0.875</v>
      </c>
      <c r="BG120" s="661">
        <v>1</v>
      </c>
      <c r="BH120" s="664">
        <v>0</v>
      </c>
      <c r="BI120" s="690">
        <v>7</v>
      </c>
      <c r="BJ120" s="663">
        <v>53.8068445714286</v>
      </c>
      <c r="BK120" s="664">
        <v>67.459008</v>
      </c>
      <c r="BL120" s="661">
        <v>0.797622825574734</v>
      </c>
      <c r="BM120" s="690">
        <v>-13.6521634285714</v>
      </c>
      <c r="BN120" s="677">
        <v>0.0946434876293698</v>
      </c>
      <c r="BO120" s="661">
        <v>0.068159160597203</v>
      </c>
      <c r="BP120" s="661">
        <v>1.38856592129531</v>
      </c>
      <c r="BQ120" s="661">
        <v>0.0264843270321668</v>
      </c>
      <c r="BR120" s="683">
        <v>0.0488303376362702</v>
      </c>
      <c r="BS120" s="694">
        <v>10.5659673480765</v>
      </c>
      <c r="BT120" s="695">
        <v>14.6715421850579</v>
      </c>
      <c r="BU120" s="661">
        <v>0.720167465342346</v>
      </c>
      <c r="BV120" s="699">
        <v>-4.10557483698145</v>
      </c>
      <c r="BW120" s="690">
        <v>20.4790719951365</v>
      </c>
      <c r="BX120" s="694">
        <v>2.48241963648721</v>
      </c>
      <c r="BY120" s="695">
        <v>3.72045721082682</v>
      </c>
      <c r="BZ120" s="661">
        <v>0.667235099294563</v>
      </c>
      <c r="CA120" s="699">
        <v>-1.23803757433961</v>
      </c>
      <c r="CB120" s="690">
        <v>5.58048032754215</v>
      </c>
    </row>
    <row r="121" s="159" customFormat="1" outlineLevel="3" spans="1:80">
      <c r="A121" s="674" t="s">
        <v>114</v>
      </c>
      <c r="B121" s="663">
        <v>7.514611</v>
      </c>
      <c r="C121" s="664">
        <v>9.5048044</v>
      </c>
      <c r="D121" s="665">
        <v>0.790611850991905</v>
      </c>
      <c r="E121" s="666">
        <v>-1.9901934</v>
      </c>
      <c r="F121" s="667">
        <v>0</v>
      </c>
      <c r="G121" s="663">
        <v>0</v>
      </c>
      <c r="H121" s="664">
        <v>0</v>
      </c>
      <c r="I121" s="665" t="s">
        <v>161</v>
      </c>
      <c r="J121" s="666">
        <v>0</v>
      </c>
      <c r="K121" s="667">
        <v>0</v>
      </c>
      <c r="L121" s="663">
        <v>5.315451</v>
      </c>
      <c r="M121" s="664">
        <v>6.65336308</v>
      </c>
      <c r="N121" s="665">
        <v>0.798911909073208</v>
      </c>
      <c r="O121" s="666">
        <v>-1.33791208</v>
      </c>
      <c r="P121" s="667">
        <v>0</v>
      </c>
      <c r="Q121" s="663">
        <v>2.19916</v>
      </c>
      <c r="R121" s="664">
        <v>2.85144132</v>
      </c>
      <c r="S121" s="665">
        <v>0.771245048802198</v>
      </c>
      <c r="T121" s="666">
        <v>-0.652281319999997</v>
      </c>
      <c r="U121" s="667">
        <v>0</v>
      </c>
      <c r="V121" s="677">
        <v>0.292651209756567</v>
      </c>
      <c r="W121" s="661">
        <v>0.3</v>
      </c>
      <c r="X121" s="661">
        <v>0.975504032521889</v>
      </c>
      <c r="Y121" s="682">
        <v>-0.00734879024343327</v>
      </c>
      <c r="Z121" s="683" t="s">
        <v>161</v>
      </c>
      <c r="AA121" s="663">
        <v>0.746144000000001</v>
      </c>
      <c r="AB121" s="664">
        <v>1.12361336</v>
      </c>
      <c r="AC121" s="665">
        <v>0.664057607858989</v>
      </c>
      <c r="AD121" s="666">
        <v>-0.377469359999999</v>
      </c>
      <c r="AE121" s="667">
        <v>0</v>
      </c>
      <c r="AF121" s="663">
        <v>0.029482</v>
      </c>
      <c r="AG121" s="664">
        <v>0.18</v>
      </c>
      <c r="AH121" s="665">
        <v>0.163788888888889</v>
      </c>
      <c r="AI121" s="666">
        <v>-0.150518</v>
      </c>
      <c r="AJ121" s="667">
        <v>0</v>
      </c>
      <c r="AK121" s="663">
        <v>0</v>
      </c>
      <c r="AL121" s="664">
        <v>0</v>
      </c>
      <c r="AM121" s="661" t="s">
        <v>161</v>
      </c>
      <c r="AN121" s="666">
        <v>0</v>
      </c>
      <c r="AO121" s="667">
        <v>0</v>
      </c>
      <c r="AP121" s="663">
        <v>0</v>
      </c>
      <c r="AQ121" s="664">
        <v>0</v>
      </c>
      <c r="AR121" s="661" t="s">
        <v>161</v>
      </c>
      <c r="AS121" s="666">
        <v>0</v>
      </c>
      <c r="AT121" s="667">
        <v>0</v>
      </c>
      <c r="AU121" s="663">
        <v>1.423534</v>
      </c>
      <c r="AV121" s="664">
        <v>1.54782796</v>
      </c>
      <c r="AW121" s="665">
        <v>0.919697819646573</v>
      </c>
      <c r="AX121" s="666">
        <v>-0.124293959999997</v>
      </c>
      <c r="AY121" s="667">
        <v>0</v>
      </c>
      <c r="AZ121" s="677">
        <v>0.189435487745141</v>
      </c>
      <c r="BA121" s="661">
        <v>0.162846902983085</v>
      </c>
      <c r="BB121" s="661">
        <v>1.16327350582048</v>
      </c>
      <c r="BC121" s="682">
        <v>0.026588584762056</v>
      </c>
      <c r="BD121" s="683" t="s">
        <v>161</v>
      </c>
      <c r="BE121" s="663">
        <v>0.125</v>
      </c>
      <c r="BF121" s="664">
        <v>0.25</v>
      </c>
      <c r="BG121" s="661">
        <v>0.5</v>
      </c>
      <c r="BH121" s="664">
        <v>-0.125</v>
      </c>
      <c r="BI121" s="690">
        <v>0</v>
      </c>
      <c r="BJ121" s="663">
        <v>60.116888</v>
      </c>
      <c r="BK121" s="664">
        <v>38.0192176</v>
      </c>
      <c r="BL121" s="661">
        <v>1.58122370198381</v>
      </c>
      <c r="BM121" s="690">
        <v>22.0976704</v>
      </c>
      <c r="BN121" s="677">
        <v>0.0992924317705868</v>
      </c>
      <c r="BO121" s="661">
        <v>0.118215305935175</v>
      </c>
      <c r="BP121" s="661">
        <v>0.839928729914508</v>
      </c>
      <c r="BQ121" s="661">
        <v>-0.0189228741645885</v>
      </c>
      <c r="BR121" s="683" t="s">
        <v>161</v>
      </c>
      <c r="BS121" s="694">
        <v>10.0712610434447</v>
      </c>
      <c r="BT121" s="695">
        <v>8.45914149685796</v>
      </c>
      <c r="BU121" s="661">
        <v>1.19057720540383</v>
      </c>
      <c r="BV121" s="699">
        <v>1.61211954658673</v>
      </c>
      <c r="BW121" s="690" t="s">
        <v>161</v>
      </c>
      <c r="BX121" s="694">
        <v>1.90785424797358</v>
      </c>
      <c r="BY121" s="695">
        <v>1.37754499465902</v>
      </c>
      <c r="BZ121" s="661">
        <v>1.38496691968006</v>
      </c>
      <c r="CA121" s="699">
        <v>0.530309253314565</v>
      </c>
      <c r="CB121" s="690" t="s">
        <v>161</v>
      </c>
    </row>
    <row r="122" s="163" customFormat="1" spans="1:82">
      <c r="A122" s="668" t="s">
        <v>115</v>
      </c>
      <c r="B122" s="669">
        <v>545.877610999999</v>
      </c>
      <c r="C122" s="670">
        <v>506.78953682</v>
      </c>
      <c r="D122" s="671">
        <v>1.07712881056162</v>
      </c>
      <c r="E122" s="670">
        <v>39.0880741799993</v>
      </c>
      <c r="F122" s="672">
        <v>500.704347</v>
      </c>
      <c r="G122" s="669">
        <v>0</v>
      </c>
      <c r="H122" s="670">
        <v>0</v>
      </c>
      <c r="I122" s="671" t="s">
        <v>161</v>
      </c>
      <c r="J122" s="670">
        <v>0</v>
      </c>
      <c r="K122" s="672">
        <v>0</v>
      </c>
      <c r="L122" s="669">
        <v>367.970976999999</v>
      </c>
      <c r="M122" s="670">
        <v>339.24650593</v>
      </c>
      <c r="N122" s="671">
        <v>1.08467138369268</v>
      </c>
      <c r="O122" s="670">
        <v>28.7244710699993</v>
      </c>
      <c r="P122" s="672">
        <v>331.594406</v>
      </c>
      <c r="Q122" s="669">
        <v>177.906634</v>
      </c>
      <c r="R122" s="670">
        <v>167.54303089</v>
      </c>
      <c r="S122" s="671">
        <v>1.0618563664209</v>
      </c>
      <c r="T122" s="670">
        <v>10.36360311</v>
      </c>
      <c r="U122" s="672">
        <v>169.109940999999</v>
      </c>
      <c r="V122" s="678">
        <v>0.325909380445355</v>
      </c>
      <c r="W122" s="679">
        <v>0.330596862637098</v>
      </c>
      <c r="X122" s="679">
        <v>0.985821153430337</v>
      </c>
      <c r="Y122" s="671">
        <v>-0.00468748219174325</v>
      </c>
      <c r="Z122" s="684">
        <v>0.337744103907289</v>
      </c>
      <c r="AA122" s="669">
        <v>35.974742</v>
      </c>
      <c r="AB122" s="670">
        <v>30.21025587</v>
      </c>
      <c r="AC122" s="671">
        <v>1.19081222465661</v>
      </c>
      <c r="AD122" s="670">
        <v>5.76448612999997</v>
      </c>
      <c r="AE122" s="672">
        <v>24.467444</v>
      </c>
      <c r="AF122" s="669">
        <v>2.681506</v>
      </c>
      <c r="AG122" s="670">
        <v>3.48638731</v>
      </c>
      <c r="AH122" s="671">
        <v>0.769136002849895</v>
      </c>
      <c r="AI122" s="670">
        <v>-0.80488131</v>
      </c>
      <c r="AJ122" s="672">
        <v>2.73436900000002</v>
      </c>
      <c r="AK122" s="669">
        <v>0</v>
      </c>
      <c r="AL122" s="670">
        <v>0</v>
      </c>
      <c r="AM122" s="679" t="s">
        <v>161</v>
      </c>
      <c r="AN122" s="670">
        <v>0</v>
      </c>
      <c r="AO122" s="672">
        <v>0</v>
      </c>
      <c r="AP122" s="669">
        <v>0</v>
      </c>
      <c r="AQ122" s="670">
        <v>0</v>
      </c>
      <c r="AR122" s="679" t="s">
        <v>161</v>
      </c>
      <c r="AS122" s="670">
        <v>0</v>
      </c>
      <c r="AT122" s="672">
        <v>0</v>
      </c>
      <c r="AU122" s="669">
        <v>139.250386</v>
      </c>
      <c r="AV122" s="670">
        <v>133.84638771</v>
      </c>
      <c r="AW122" s="671">
        <v>1.0403746293229</v>
      </c>
      <c r="AX122" s="670">
        <v>5.40399829000006</v>
      </c>
      <c r="AY122" s="672">
        <v>141.908127999999</v>
      </c>
      <c r="AZ122" s="678">
        <v>0.255094517880859</v>
      </c>
      <c r="BA122" s="679">
        <v>0.264106454426543</v>
      </c>
      <c r="BB122" s="679">
        <v>0.965877636102264</v>
      </c>
      <c r="BC122" s="671">
        <v>-0.00901193654568339</v>
      </c>
      <c r="BD122" s="684">
        <v>0.283417008161104</v>
      </c>
      <c r="BE122" s="669">
        <v>6.75</v>
      </c>
      <c r="BF122" s="670">
        <v>6.875</v>
      </c>
      <c r="BG122" s="679">
        <v>0.981818181818182</v>
      </c>
      <c r="BH122" s="670">
        <v>-0.125</v>
      </c>
      <c r="BI122" s="691">
        <v>52.83333333</v>
      </c>
      <c r="BJ122" s="669">
        <v>80.8707571851851</v>
      </c>
      <c r="BK122" s="670">
        <v>73.7148417192727</v>
      </c>
      <c r="BL122" s="679">
        <v>1.09707564038683</v>
      </c>
      <c r="BM122" s="691">
        <v>7.15591546591236</v>
      </c>
      <c r="BN122" s="678">
        <v>0.0659025782979035</v>
      </c>
      <c r="BO122" s="679">
        <v>0.0596110489169984</v>
      </c>
      <c r="BP122" s="679">
        <v>1.10554300746604</v>
      </c>
      <c r="BQ122" s="679">
        <v>0.00629152938090508</v>
      </c>
      <c r="BR122" s="684">
        <v>0.0488660506875927</v>
      </c>
      <c r="BS122" s="696">
        <v>15.1739131582931</v>
      </c>
      <c r="BT122" s="697">
        <v>16.7754135880478</v>
      </c>
      <c r="BU122" s="679">
        <v>0.904532879541297</v>
      </c>
      <c r="BV122" s="679">
        <v>-1.60150042975473</v>
      </c>
      <c r="BW122" s="691">
        <v>20.4641051594927</v>
      </c>
      <c r="BX122" s="696">
        <v>3.87078206148081</v>
      </c>
      <c r="BY122" s="697">
        <v>4.43049500427816</v>
      </c>
      <c r="BZ122" s="679">
        <v>0.873668079468121</v>
      </c>
      <c r="CA122" s="679">
        <v>-0.559712942797355</v>
      </c>
      <c r="CB122" s="691">
        <v>5.79987545899764</v>
      </c>
      <c r="CC122" s="159"/>
      <c r="CD122" s="159"/>
    </row>
    <row r="123" s="164" customFormat="1" outlineLevel="1" spans="1:82">
      <c r="A123" s="674" t="s">
        <v>116</v>
      </c>
      <c r="B123" s="663">
        <v>94.3925099999997</v>
      </c>
      <c r="C123" s="664">
        <v>69.9976704</v>
      </c>
      <c r="D123" s="665">
        <v>1.34850930696116</v>
      </c>
      <c r="E123" s="666">
        <v>24.3948395999997</v>
      </c>
      <c r="F123" s="667">
        <v>68.0437590000001</v>
      </c>
      <c r="G123" s="663">
        <v>0</v>
      </c>
      <c r="H123" s="664">
        <v>0</v>
      </c>
      <c r="I123" s="665" t="s">
        <v>161</v>
      </c>
      <c r="J123" s="666">
        <v>0</v>
      </c>
      <c r="K123" s="667">
        <v>0</v>
      </c>
      <c r="L123" s="663">
        <v>69.7315289999999</v>
      </c>
      <c r="M123" s="664">
        <v>47.22042845</v>
      </c>
      <c r="N123" s="665">
        <v>1.47672376742274</v>
      </c>
      <c r="O123" s="666">
        <v>22.5111005499999</v>
      </c>
      <c r="P123" s="667">
        <v>45.814654</v>
      </c>
      <c r="Q123" s="663">
        <v>24.6609809999999</v>
      </c>
      <c r="R123" s="664">
        <v>22.77724195</v>
      </c>
      <c r="S123" s="665">
        <v>1.08270268429053</v>
      </c>
      <c r="T123" s="666">
        <v>1.88373904999986</v>
      </c>
      <c r="U123" s="667">
        <v>22.2291050000001</v>
      </c>
      <c r="V123" s="677">
        <v>0.26125993471304</v>
      </c>
      <c r="W123" s="661">
        <v>0.325400000026287</v>
      </c>
      <c r="X123" s="661">
        <v>0.802888551603978</v>
      </c>
      <c r="Y123" s="682">
        <v>-0.0641400653132471</v>
      </c>
      <c r="Z123" s="683">
        <v>0.32668837416816</v>
      </c>
      <c r="AA123" s="663">
        <v>3.09184</v>
      </c>
      <c r="AB123" s="664">
        <v>2.16432768</v>
      </c>
      <c r="AC123" s="665">
        <v>1.42854523766013</v>
      </c>
      <c r="AD123" s="666">
        <v>0.927512319999999</v>
      </c>
      <c r="AE123" s="667">
        <v>1.80270800000001</v>
      </c>
      <c r="AF123" s="663">
        <v>0.633237999999999</v>
      </c>
      <c r="AG123" s="664">
        <v>0.256337</v>
      </c>
      <c r="AH123" s="665">
        <v>2.47033397441649</v>
      </c>
      <c r="AI123" s="666">
        <v>0.376900999999999</v>
      </c>
      <c r="AJ123" s="667">
        <v>0.1059</v>
      </c>
      <c r="AK123" s="663">
        <v>0</v>
      </c>
      <c r="AL123" s="664">
        <v>0</v>
      </c>
      <c r="AM123" s="661" t="s">
        <v>161</v>
      </c>
      <c r="AN123" s="666">
        <v>0</v>
      </c>
      <c r="AO123" s="667">
        <v>0.10031</v>
      </c>
      <c r="AP123" s="663">
        <v>0</v>
      </c>
      <c r="AQ123" s="664">
        <v>0</v>
      </c>
      <c r="AR123" s="661" t="s">
        <v>161</v>
      </c>
      <c r="AS123" s="666">
        <v>0</v>
      </c>
      <c r="AT123" s="667">
        <v>0</v>
      </c>
      <c r="AU123" s="663">
        <v>20.9359029999999</v>
      </c>
      <c r="AV123" s="664">
        <v>20.35657727</v>
      </c>
      <c r="AW123" s="665">
        <v>1.0284588967151</v>
      </c>
      <c r="AX123" s="666">
        <v>0.579325729999855</v>
      </c>
      <c r="AY123" s="667">
        <v>20.4208070000001</v>
      </c>
      <c r="AZ123" s="677">
        <v>0.221796231501842</v>
      </c>
      <c r="BA123" s="661">
        <v>0.290817925134834</v>
      </c>
      <c r="BB123" s="661">
        <v>0.762663551082722</v>
      </c>
      <c r="BC123" s="682">
        <v>-0.0690216936329925</v>
      </c>
      <c r="BD123" s="683">
        <v>0.300112858256407</v>
      </c>
      <c r="BE123" s="663">
        <v>0.5</v>
      </c>
      <c r="BF123" s="664">
        <v>0.5</v>
      </c>
      <c r="BG123" s="661">
        <v>1</v>
      </c>
      <c r="BH123" s="664">
        <v>0</v>
      </c>
      <c r="BI123" s="690">
        <v>3.91666667</v>
      </c>
      <c r="BJ123" s="663">
        <v>188.785019999999</v>
      </c>
      <c r="BK123" s="664">
        <v>139.9953408</v>
      </c>
      <c r="BL123" s="661">
        <v>1.34850930696116</v>
      </c>
      <c r="BM123" s="690">
        <v>48.7896791999995</v>
      </c>
      <c r="BN123" s="677">
        <v>0.0327551412712726</v>
      </c>
      <c r="BO123" s="661">
        <v>0.0309199958746056</v>
      </c>
      <c r="BP123" s="661">
        <v>1.05935141143321</v>
      </c>
      <c r="BQ123" s="661">
        <v>0.00183514539666699</v>
      </c>
      <c r="BR123" s="683">
        <v>0.0264933628960741</v>
      </c>
      <c r="BS123" s="694">
        <v>30.5295584506313</v>
      </c>
      <c r="BT123" s="695">
        <v>32.341530835109</v>
      </c>
      <c r="BU123" s="661">
        <v>0.943973821347048</v>
      </c>
      <c r="BV123" s="699">
        <v>-1.81197238447777</v>
      </c>
      <c r="BW123" s="690">
        <v>37.7453026224989</v>
      </c>
      <c r="BX123" s="694">
        <v>6.77134101376522</v>
      </c>
      <c r="BY123" s="695">
        <v>9.40549689315067</v>
      </c>
      <c r="BZ123" s="661">
        <v>0.719934426717666</v>
      </c>
      <c r="CA123" s="699">
        <v>-2.63415587938545</v>
      </c>
      <c r="CB123" s="690">
        <v>11.3278506557912</v>
      </c>
      <c r="CC123" s="159"/>
      <c r="CD123" s="159"/>
    </row>
    <row r="124" s="159" customFormat="1" outlineLevel="1" spans="1:80">
      <c r="A124" s="674" t="s">
        <v>117</v>
      </c>
      <c r="B124" s="663">
        <v>14.909683</v>
      </c>
      <c r="C124" s="664">
        <v>11.83337232</v>
      </c>
      <c r="D124" s="665">
        <v>1.2599690601132</v>
      </c>
      <c r="E124" s="666">
        <v>3.07631067999995</v>
      </c>
      <c r="F124" s="667">
        <v>14.143498</v>
      </c>
      <c r="G124" s="663">
        <v>0</v>
      </c>
      <c r="H124" s="664">
        <v>0</v>
      </c>
      <c r="I124" s="665" t="s">
        <v>161</v>
      </c>
      <c r="J124" s="666">
        <v>0</v>
      </c>
      <c r="K124" s="667">
        <v>0</v>
      </c>
      <c r="L124" s="663">
        <v>10.324874</v>
      </c>
      <c r="M124" s="664">
        <v>7.86919259</v>
      </c>
      <c r="N124" s="665">
        <v>1.31206269028421</v>
      </c>
      <c r="O124" s="666">
        <v>2.45568140999999</v>
      </c>
      <c r="P124" s="667">
        <v>9.606271</v>
      </c>
      <c r="Q124" s="663">
        <v>4.58480899999996</v>
      </c>
      <c r="R124" s="664">
        <v>3.96417973</v>
      </c>
      <c r="S124" s="665">
        <v>1.15655931674923</v>
      </c>
      <c r="T124" s="666">
        <v>0.62062926999996</v>
      </c>
      <c r="U124" s="667">
        <v>4.53722699999999</v>
      </c>
      <c r="V124" s="677">
        <v>0.307505464737243</v>
      </c>
      <c r="W124" s="661">
        <v>0.335000000236619</v>
      </c>
      <c r="X124" s="661">
        <v>0.917926759761326</v>
      </c>
      <c r="Y124" s="682">
        <v>-0.0274945354993757</v>
      </c>
      <c r="Z124" s="683">
        <v>0.320799493873439</v>
      </c>
      <c r="AA124" s="663">
        <v>2.273836</v>
      </c>
      <c r="AB124" s="664">
        <v>1.94302868</v>
      </c>
      <c r="AC124" s="665">
        <v>1.17025344165275</v>
      </c>
      <c r="AD124" s="666">
        <v>0.330807319999999</v>
      </c>
      <c r="AE124" s="667">
        <v>1.582864</v>
      </c>
      <c r="AF124" s="663">
        <v>0.054888</v>
      </c>
      <c r="AG124" s="664">
        <v>0.225466</v>
      </c>
      <c r="AH124" s="665">
        <v>0.243442470261592</v>
      </c>
      <c r="AI124" s="666">
        <v>-0.170578</v>
      </c>
      <c r="AJ124" s="667">
        <v>0.0963669999999998</v>
      </c>
      <c r="AK124" s="663">
        <v>0</v>
      </c>
      <c r="AL124" s="664">
        <v>0</v>
      </c>
      <c r="AM124" s="661" t="s">
        <v>161</v>
      </c>
      <c r="AN124" s="666">
        <v>0</v>
      </c>
      <c r="AO124" s="667">
        <v>0</v>
      </c>
      <c r="AP124" s="663">
        <v>0</v>
      </c>
      <c r="AQ124" s="664">
        <v>0</v>
      </c>
      <c r="AR124" s="661" t="s">
        <v>161</v>
      </c>
      <c r="AS124" s="666">
        <v>0</v>
      </c>
      <c r="AT124" s="667">
        <v>0</v>
      </c>
      <c r="AU124" s="663">
        <v>2.25608499999996</v>
      </c>
      <c r="AV124" s="664">
        <v>1.79568505</v>
      </c>
      <c r="AW124" s="665">
        <v>1.25639237237062</v>
      </c>
      <c r="AX124" s="666">
        <v>0.46039994999996</v>
      </c>
      <c r="AY124" s="667">
        <v>2.85799599999999</v>
      </c>
      <c r="AZ124" s="689">
        <v>0.151316765084809</v>
      </c>
      <c r="BA124" s="661">
        <v>0.151747532439679</v>
      </c>
      <c r="BB124" s="661">
        <v>0.997161289228597</v>
      </c>
      <c r="BC124" s="665">
        <v>-0.000430767354870271</v>
      </c>
      <c r="BD124" s="683">
        <v>0.202071368766057</v>
      </c>
      <c r="BE124" s="705">
        <v>0.5</v>
      </c>
      <c r="BF124" s="664">
        <v>0.5</v>
      </c>
      <c r="BG124" s="661">
        <v>1</v>
      </c>
      <c r="BH124" s="664">
        <v>0</v>
      </c>
      <c r="BI124" s="690">
        <v>3.41666667</v>
      </c>
      <c r="BJ124" s="705">
        <v>29.8193659999999</v>
      </c>
      <c r="BK124" s="664">
        <v>23.66674464</v>
      </c>
      <c r="BL124" s="661">
        <v>1.2599690601132</v>
      </c>
      <c r="BM124" s="690">
        <v>6.15262135999991</v>
      </c>
      <c r="BN124" s="701">
        <v>0.152507333656927</v>
      </c>
      <c r="BO124" s="661">
        <v>0.164199065782458</v>
      </c>
      <c r="BP124" s="661">
        <v>0.928795379743381</v>
      </c>
      <c r="BQ124" s="661">
        <v>-0.0116917321255316</v>
      </c>
      <c r="BR124" s="683">
        <v>0.111914605566459</v>
      </c>
      <c r="BS124" s="706">
        <v>6.55706172300903</v>
      </c>
      <c r="BT124" s="695">
        <v>6.09016863302296</v>
      </c>
      <c r="BU124" s="661">
        <v>1.076663409196</v>
      </c>
      <c r="BV124" s="661">
        <v>0.466893089986073</v>
      </c>
      <c r="BW124" s="690">
        <v>8.93538421494202</v>
      </c>
      <c r="BX124" s="706">
        <v>0.992193368387149</v>
      </c>
      <c r="BY124" s="695">
        <v>0.924168062202767</v>
      </c>
      <c r="BZ124" s="661">
        <v>1.07360707317914</v>
      </c>
      <c r="CA124" s="661">
        <v>0.0680253061843819</v>
      </c>
      <c r="CB124" s="690">
        <v>1.80558531876396</v>
      </c>
    </row>
    <row r="125" s="159" customFormat="1" outlineLevel="1" spans="1:80">
      <c r="A125" s="674" t="s">
        <v>118</v>
      </c>
      <c r="B125" s="663">
        <v>6.778812</v>
      </c>
      <c r="C125" s="664">
        <v>5.50008</v>
      </c>
      <c r="D125" s="665">
        <v>1.23249334555134</v>
      </c>
      <c r="E125" s="666">
        <v>1.278732</v>
      </c>
      <c r="F125" s="667">
        <v>6.988218</v>
      </c>
      <c r="G125" s="663">
        <v>0</v>
      </c>
      <c r="H125" s="664">
        <v>0</v>
      </c>
      <c r="I125" s="665" t="s">
        <v>161</v>
      </c>
      <c r="J125" s="666">
        <v>0</v>
      </c>
      <c r="K125" s="667">
        <v>0</v>
      </c>
      <c r="L125" s="663">
        <v>4.49080099999999</v>
      </c>
      <c r="M125" s="664">
        <v>3.6850536</v>
      </c>
      <c r="N125" s="665">
        <v>1.21865283045001</v>
      </c>
      <c r="O125" s="666">
        <v>0.80574739999999</v>
      </c>
      <c r="P125" s="667">
        <v>4.794405</v>
      </c>
      <c r="Q125" s="663">
        <v>2.28801100000001</v>
      </c>
      <c r="R125" s="664">
        <v>1.8150264</v>
      </c>
      <c r="S125" s="665">
        <v>1.26059378530252</v>
      </c>
      <c r="T125" s="666">
        <v>0.472984600000014</v>
      </c>
      <c r="U125" s="667">
        <v>2.193813</v>
      </c>
      <c r="V125" s="677">
        <v>0.337523890616824</v>
      </c>
      <c r="W125" s="661">
        <v>0.33</v>
      </c>
      <c r="X125" s="661">
        <v>1.02279966853583</v>
      </c>
      <c r="Y125" s="682">
        <v>0.00752389061682374</v>
      </c>
      <c r="Z125" s="683">
        <v>0.313930246595055</v>
      </c>
      <c r="AA125" s="663">
        <v>0.459536999999998</v>
      </c>
      <c r="AB125" s="664">
        <v>0.44066667</v>
      </c>
      <c r="AC125" s="665">
        <v>1.04282223114355</v>
      </c>
      <c r="AD125" s="666">
        <v>0.0188703299999978</v>
      </c>
      <c r="AE125" s="667">
        <v>0.248768999999999</v>
      </c>
      <c r="AF125" s="663">
        <v>0.027026</v>
      </c>
      <c r="AG125" s="664">
        <v>0.51196267</v>
      </c>
      <c r="AH125" s="665">
        <v>0.0527890051046105</v>
      </c>
      <c r="AI125" s="666">
        <v>-0.48493667</v>
      </c>
      <c r="AJ125" s="667">
        <v>0.029501</v>
      </c>
      <c r="AK125" s="663">
        <v>0</v>
      </c>
      <c r="AL125" s="664">
        <v>0</v>
      </c>
      <c r="AM125" s="661" t="s">
        <v>161</v>
      </c>
      <c r="AN125" s="666">
        <v>0</v>
      </c>
      <c r="AO125" s="667">
        <v>0</v>
      </c>
      <c r="AP125" s="663">
        <v>0</v>
      </c>
      <c r="AQ125" s="664">
        <v>0</v>
      </c>
      <c r="AR125" s="661" t="s">
        <v>161</v>
      </c>
      <c r="AS125" s="666">
        <v>0</v>
      </c>
      <c r="AT125" s="667">
        <v>0</v>
      </c>
      <c r="AU125" s="663">
        <v>1.80144800000002</v>
      </c>
      <c r="AV125" s="664">
        <v>0.86239706</v>
      </c>
      <c r="AW125" s="665">
        <v>2.08888467221817</v>
      </c>
      <c r="AX125" s="666">
        <v>0.939050940000016</v>
      </c>
      <c r="AY125" s="667">
        <v>1.915543</v>
      </c>
      <c r="AZ125" s="701">
        <v>0.265746859479215</v>
      </c>
      <c r="BA125" s="661">
        <v>0.156797184768222</v>
      </c>
      <c r="BB125" s="661">
        <v>1.69484458456345</v>
      </c>
      <c r="BC125" s="665">
        <v>0.108949674710993</v>
      </c>
      <c r="BD125" s="683">
        <v>0.274110366906127</v>
      </c>
      <c r="BE125" s="705">
        <v>0.125</v>
      </c>
      <c r="BF125" s="664">
        <v>0.125</v>
      </c>
      <c r="BG125" s="661">
        <v>1</v>
      </c>
      <c r="BH125" s="664">
        <v>0</v>
      </c>
      <c r="BI125" s="690">
        <v>1</v>
      </c>
      <c r="BJ125" s="705">
        <v>54.230496</v>
      </c>
      <c r="BK125" s="664">
        <v>44.00064</v>
      </c>
      <c r="BL125" s="661">
        <v>1.23249334555134</v>
      </c>
      <c r="BM125" s="690">
        <v>10.229856</v>
      </c>
      <c r="BN125" s="701">
        <v>0.0677901968663532</v>
      </c>
      <c r="BO125" s="661">
        <v>0.0801200473447659</v>
      </c>
      <c r="BP125" s="661">
        <v>0.846107798397124</v>
      </c>
      <c r="BQ125" s="661">
        <v>-0.0123298504784127</v>
      </c>
      <c r="BR125" s="683">
        <v>0.0355983456726734</v>
      </c>
      <c r="BS125" s="706">
        <v>14.7513954262661</v>
      </c>
      <c r="BT125" s="695">
        <v>12.4812707074034</v>
      </c>
      <c r="BU125" s="661">
        <v>1.1818824999538</v>
      </c>
      <c r="BV125" s="661">
        <v>2.27012471886268</v>
      </c>
      <c r="BW125" s="690">
        <v>28.091193034502</v>
      </c>
      <c r="BX125" s="706">
        <v>3.92013700746626</v>
      </c>
      <c r="BY125" s="695">
        <v>1.95702810925092</v>
      </c>
      <c r="BZ125" s="661">
        <v>2.00310715463701</v>
      </c>
      <c r="CA125" s="661">
        <v>1.96310889821534</v>
      </c>
      <c r="CB125" s="690">
        <v>7.70008722951819</v>
      </c>
    </row>
    <row r="126" s="159" customFormat="1" outlineLevel="1" spans="1:80">
      <c r="A126" s="674" t="s">
        <v>119</v>
      </c>
      <c r="B126" s="663">
        <v>28.1039699999999</v>
      </c>
      <c r="C126" s="664">
        <v>24.83136</v>
      </c>
      <c r="D126" s="665">
        <v>1.13179342573262</v>
      </c>
      <c r="E126" s="666">
        <v>3.27260999999995</v>
      </c>
      <c r="F126" s="667">
        <v>27.088876</v>
      </c>
      <c r="G126" s="663">
        <v>0</v>
      </c>
      <c r="H126" s="664">
        <v>0</v>
      </c>
      <c r="I126" s="665" t="s">
        <v>161</v>
      </c>
      <c r="J126" s="666">
        <v>0</v>
      </c>
      <c r="K126" s="667">
        <v>0</v>
      </c>
      <c r="L126" s="663">
        <v>18.672247</v>
      </c>
      <c r="M126" s="664">
        <v>16.92505498</v>
      </c>
      <c r="N126" s="665">
        <v>1.10323109863245</v>
      </c>
      <c r="O126" s="666">
        <v>1.74719201999997</v>
      </c>
      <c r="P126" s="667">
        <v>18.475309</v>
      </c>
      <c r="Q126" s="663">
        <v>9.43172299999998</v>
      </c>
      <c r="R126" s="664">
        <v>7.90630502</v>
      </c>
      <c r="S126" s="665">
        <v>1.19293689987184</v>
      </c>
      <c r="T126" s="666">
        <v>1.52541797999998</v>
      </c>
      <c r="U126" s="667">
        <v>8.613567</v>
      </c>
      <c r="V126" s="677">
        <v>0.335601091233729</v>
      </c>
      <c r="W126" s="661">
        <v>0.318399999838913</v>
      </c>
      <c r="X126" s="661">
        <v>1.05402352827738</v>
      </c>
      <c r="Y126" s="682">
        <v>0.017201091394816</v>
      </c>
      <c r="Z126" s="683">
        <v>0.31797432274414</v>
      </c>
      <c r="AA126" s="663">
        <v>1.012038</v>
      </c>
      <c r="AB126" s="664">
        <v>1.16777334</v>
      </c>
      <c r="AC126" s="665">
        <v>0.866639068845327</v>
      </c>
      <c r="AD126" s="666">
        <v>-0.155735340000002</v>
      </c>
      <c r="AE126" s="667">
        <v>0.973024999999999</v>
      </c>
      <c r="AF126" s="663">
        <v>0.077055</v>
      </c>
      <c r="AG126" s="664">
        <v>0.11</v>
      </c>
      <c r="AH126" s="665">
        <v>0.7005</v>
      </c>
      <c r="AI126" s="666">
        <v>-0.032945</v>
      </c>
      <c r="AJ126" s="667">
        <v>0.0745119999999998</v>
      </c>
      <c r="AK126" s="663">
        <v>0.05</v>
      </c>
      <c r="AL126" s="664">
        <v>0</v>
      </c>
      <c r="AM126" s="661" t="s">
        <v>161</v>
      </c>
      <c r="AN126" s="666">
        <v>0.05</v>
      </c>
      <c r="AO126" s="667">
        <v>0.0519999999999999</v>
      </c>
      <c r="AP126" s="663">
        <v>0</v>
      </c>
      <c r="AQ126" s="664">
        <v>0</v>
      </c>
      <c r="AR126" s="661" t="s">
        <v>161</v>
      </c>
      <c r="AS126" s="666">
        <v>0</v>
      </c>
      <c r="AT126" s="667">
        <v>0</v>
      </c>
      <c r="AU126" s="663">
        <v>8.39262999999998</v>
      </c>
      <c r="AV126" s="664">
        <v>6.62853168</v>
      </c>
      <c r="AW126" s="665">
        <v>1.26613711831879</v>
      </c>
      <c r="AX126" s="666">
        <v>1.76409831999998</v>
      </c>
      <c r="AY126" s="667">
        <v>7.61803</v>
      </c>
      <c r="AZ126" s="701">
        <v>0.298627916269481</v>
      </c>
      <c r="BA126" s="661">
        <v>0.266941950823475</v>
      </c>
      <c r="BB126" s="661">
        <v>1.11869983473283</v>
      </c>
      <c r="BC126" s="665">
        <v>0.0316859654460058</v>
      </c>
      <c r="BD126" s="683">
        <v>0.281223554642873</v>
      </c>
      <c r="BE126" s="705">
        <v>0.25</v>
      </c>
      <c r="BF126" s="664">
        <v>0.25</v>
      </c>
      <c r="BG126" s="661">
        <v>1</v>
      </c>
      <c r="BH126" s="664">
        <v>0</v>
      </c>
      <c r="BI126" s="690">
        <v>2</v>
      </c>
      <c r="BJ126" s="705">
        <v>112.41588</v>
      </c>
      <c r="BK126" s="664">
        <v>99.32544</v>
      </c>
      <c r="BL126" s="661">
        <v>1.13179342573262</v>
      </c>
      <c r="BM126" s="690">
        <v>13.0904399999998</v>
      </c>
      <c r="BN126" s="701">
        <v>0.0360104995842224</v>
      </c>
      <c r="BO126" s="661">
        <v>0.0470281668019794</v>
      </c>
      <c r="BP126" s="661">
        <v>0.765721949908257</v>
      </c>
      <c r="BQ126" s="661">
        <v>-0.011017667217757</v>
      </c>
      <c r="BR126" s="683">
        <v>0.0359197258682863</v>
      </c>
      <c r="BS126" s="706">
        <v>27.769678608906</v>
      </c>
      <c r="BT126" s="695">
        <v>21.2638524527371</v>
      </c>
      <c r="BU126" s="661">
        <v>1.30595707765699</v>
      </c>
      <c r="BV126" s="661">
        <v>6.50582615616889</v>
      </c>
      <c r="BW126" s="690">
        <v>27.8398561188048</v>
      </c>
      <c r="BX126" s="706">
        <v>8.29280125845077</v>
      </c>
      <c r="BY126" s="695">
        <v>5.67621425575617</v>
      </c>
      <c r="BZ126" s="661">
        <v>1.46097396694305</v>
      </c>
      <c r="CA126" s="661">
        <v>2.61658700269459</v>
      </c>
      <c r="CB126" s="690">
        <v>7.82922329847641</v>
      </c>
    </row>
    <row r="127" s="164" customFormat="1" outlineLevel="1" spans="1:82">
      <c r="A127" s="674" t="s">
        <v>120</v>
      </c>
      <c r="B127" s="663">
        <v>83.0912029999999</v>
      </c>
      <c r="C127" s="664">
        <v>66.00492</v>
      </c>
      <c r="D127" s="665">
        <v>1.25886377863953</v>
      </c>
      <c r="E127" s="666">
        <v>17.0862829999999</v>
      </c>
      <c r="F127" s="667">
        <v>68.8446629999991</v>
      </c>
      <c r="G127" s="663">
        <v>0</v>
      </c>
      <c r="H127" s="664">
        <v>0</v>
      </c>
      <c r="I127" s="665" t="s">
        <v>161</v>
      </c>
      <c r="J127" s="666">
        <v>0</v>
      </c>
      <c r="K127" s="667">
        <v>0</v>
      </c>
      <c r="L127" s="663">
        <v>57.1289179999999</v>
      </c>
      <c r="M127" s="664">
        <v>45.15396577</v>
      </c>
      <c r="N127" s="665">
        <v>1.26520266881976</v>
      </c>
      <c r="O127" s="666">
        <v>11.9749522299999</v>
      </c>
      <c r="P127" s="667">
        <v>47.036517</v>
      </c>
      <c r="Q127" s="663">
        <v>25.962285</v>
      </c>
      <c r="R127" s="664">
        <v>20.85095423</v>
      </c>
      <c r="S127" s="665">
        <v>1.24513653972948</v>
      </c>
      <c r="T127" s="666">
        <v>5.11133077000004</v>
      </c>
      <c r="U127" s="667">
        <v>21.8081459999991</v>
      </c>
      <c r="V127" s="677">
        <v>0.31245527880972</v>
      </c>
      <c r="W127" s="661">
        <v>0.315900000030301</v>
      </c>
      <c r="X127" s="661">
        <v>0.98909553269943</v>
      </c>
      <c r="Y127" s="682">
        <v>-0.00344472122058059</v>
      </c>
      <c r="Z127" s="683">
        <v>0.316773226125014</v>
      </c>
      <c r="AA127" s="663">
        <v>3.884447</v>
      </c>
      <c r="AB127" s="664">
        <v>4.37852264</v>
      </c>
      <c r="AC127" s="665">
        <v>0.887159281652132</v>
      </c>
      <c r="AD127" s="666">
        <v>-0.494075640000001</v>
      </c>
      <c r="AE127" s="667">
        <v>3.80575800000001</v>
      </c>
      <c r="AF127" s="663">
        <v>1.306612</v>
      </c>
      <c r="AG127" s="664">
        <v>0.928581</v>
      </c>
      <c r="AH127" s="665">
        <v>1.40710611136777</v>
      </c>
      <c r="AI127" s="666">
        <v>0.378030999999999</v>
      </c>
      <c r="AJ127" s="667">
        <v>1.215254</v>
      </c>
      <c r="AK127" s="663">
        <v>0</v>
      </c>
      <c r="AL127" s="664">
        <v>0</v>
      </c>
      <c r="AM127" s="661" t="s">
        <v>161</v>
      </c>
      <c r="AN127" s="666">
        <v>0</v>
      </c>
      <c r="AO127" s="667">
        <v>0.0792</v>
      </c>
      <c r="AP127" s="663">
        <v>0</v>
      </c>
      <c r="AQ127" s="664">
        <v>0</v>
      </c>
      <c r="AR127" s="661" t="s">
        <v>161</v>
      </c>
      <c r="AS127" s="666">
        <v>0</v>
      </c>
      <c r="AT127" s="667">
        <v>0</v>
      </c>
      <c r="AU127" s="663">
        <v>20.771226</v>
      </c>
      <c r="AV127" s="664">
        <v>15.54385059</v>
      </c>
      <c r="AW127" s="665">
        <v>1.33629861402316</v>
      </c>
      <c r="AX127" s="666">
        <v>5.22737541000004</v>
      </c>
      <c r="AY127" s="667">
        <v>16.8663339999991</v>
      </c>
      <c r="AZ127" s="689">
        <v>0.249981047933559</v>
      </c>
      <c r="BA127" s="661">
        <v>0.235495332620659</v>
      </c>
      <c r="BB127" s="661">
        <v>1.06151168752136</v>
      </c>
      <c r="BC127" s="665">
        <v>0.0144857153128995</v>
      </c>
      <c r="BD127" s="683">
        <v>0.244991162205258</v>
      </c>
      <c r="BE127" s="705">
        <v>1</v>
      </c>
      <c r="BF127" s="664">
        <v>1</v>
      </c>
      <c r="BG127" s="661">
        <v>1</v>
      </c>
      <c r="BH127" s="664">
        <v>0</v>
      </c>
      <c r="BI127" s="690">
        <v>8</v>
      </c>
      <c r="BJ127" s="705">
        <v>83.0912029999999</v>
      </c>
      <c r="BK127" s="664">
        <v>66.00492</v>
      </c>
      <c r="BL127" s="661">
        <v>1.25886377863953</v>
      </c>
      <c r="BM127" s="690">
        <v>17.0862829999999</v>
      </c>
      <c r="BN127" s="701">
        <v>0.0467491967832022</v>
      </c>
      <c r="BO127" s="661">
        <v>0.0663363070510501</v>
      </c>
      <c r="BP127" s="661">
        <v>0.704730167557046</v>
      </c>
      <c r="BQ127" s="661">
        <v>-0.0195871102678479</v>
      </c>
      <c r="BR127" s="683">
        <v>0.0552803635628234</v>
      </c>
      <c r="BS127" s="706">
        <v>21.3907418481961</v>
      </c>
      <c r="BT127" s="695">
        <v>15.0747010868488</v>
      </c>
      <c r="BU127" s="661">
        <v>1.41898281929169</v>
      </c>
      <c r="BV127" s="661">
        <v>6.31604076134736</v>
      </c>
      <c r="BW127" s="690">
        <v>18.0896060653355</v>
      </c>
      <c r="BX127" s="706">
        <v>5.3472800632883</v>
      </c>
      <c r="BY127" s="695">
        <v>3.55002174660447</v>
      </c>
      <c r="BZ127" s="661">
        <v>1.50626684707013</v>
      </c>
      <c r="CA127" s="661">
        <v>1.79725831668383</v>
      </c>
      <c r="CB127" s="690">
        <v>4.43179361378182</v>
      </c>
      <c r="CC127" s="159"/>
      <c r="CD127" s="159"/>
    </row>
    <row r="128" s="164" customFormat="1" outlineLevel="1" spans="1:82">
      <c r="A128" s="674" t="s">
        <v>121</v>
      </c>
      <c r="B128" s="663">
        <v>14.138004</v>
      </c>
      <c r="C128" s="664">
        <v>14.82624</v>
      </c>
      <c r="D128" s="665">
        <v>0.953579869204869</v>
      </c>
      <c r="E128" s="666">
        <v>-0.688236000000003</v>
      </c>
      <c r="F128" s="667">
        <v>14.4204929999999</v>
      </c>
      <c r="G128" s="663">
        <v>0</v>
      </c>
      <c r="H128" s="664">
        <v>0</v>
      </c>
      <c r="I128" s="665" t="s">
        <v>161</v>
      </c>
      <c r="J128" s="666">
        <v>0</v>
      </c>
      <c r="K128" s="667">
        <v>0</v>
      </c>
      <c r="L128" s="663">
        <v>9.40172199999999</v>
      </c>
      <c r="M128" s="664">
        <v>10.09370419</v>
      </c>
      <c r="N128" s="665">
        <v>0.931444177779098</v>
      </c>
      <c r="O128" s="666">
        <v>-0.691982190000015</v>
      </c>
      <c r="P128" s="667">
        <v>9.823334</v>
      </c>
      <c r="Q128" s="663">
        <v>4.73628200000001</v>
      </c>
      <c r="R128" s="664">
        <v>4.73253581</v>
      </c>
      <c r="S128" s="665">
        <v>1.00079158196587</v>
      </c>
      <c r="T128" s="666">
        <v>0.00374619000001175</v>
      </c>
      <c r="U128" s="667">
        <v>4.5971589999999</v>
      </c>
      <c r="V128" s="677">
        <v>0.335003583249801</v>
      </c>
      <c r="W128" s="661">
        <v>0.319200000134896</v>
      </c>
      <c r="X128" s="661">
        <v>1.04950997214356</v>
      </c>
      <c r="Y128" s="682">
        <v>0.0158035831149045</v>
      </c>
      <c r="Z128" s="683">
        <v>0.318793469821034</v>
      </c>
      <c r="AA128" s="663">
        <v>1.304811</v>
      </c>
      <c r="AB128" s="664">
        <v>1.31694734</v>
      </c>
      <c r="AC128" s="665">
        <v>0.990784491048822</v>
      </c>
      <c r="AD128" s="666">
        <v>-0.0121363400000003</v>
      </c>
      <c r="AE128" s="667">
        <v>1.055132</v>
      </c>
      <c r="AF128" s="663">
        <v>0.048726</v>
      </c>
      <c r="AG128" s="664">
        <v>1.3571</v>
      </c>
      <c r="AH128" s="665">
        <v>0.0359045022474394</v>
      </c>
      <c r="AI128" s="666">
        <v>-1.308374</v>
      </c>
      <c r="AJ128" s="667">
        <v>3.751579</v>
      </c>
      <c r="AK128" s="663">
        <v>0</v>
      </c>
      <c r="AL128" s="664">
        <v>0</v>
      </c>
      <c r="AM128" s="661" t="s">
        <v>161</v>
      </c>
      <c r="AN128" s="666">
        <v>0</v>
      </c>
      <c r="AO128" s="667">
        <v>0</v>
      </c>
      <c r="AP128" s="663">
        <v>0</v>
      </c>
      <c r="AQ128" s="664">
        <v>0</v>
      </c>
      <c r="AR128" s="661" t="s">
        <v>161</v>
      </c>
      <c r="AS128" s="666">
        <v>0</v>
      </c>
      <c r="AT128" s="667">
        <v>0</v>
      </c>
      <c r="AU128" s="663">
        <v>3.38274500000001</v>
      </c>
      <c r="AV128" s="664">
        <v>2.05848847</v>
      </c>
      <c r="AW128" s="665">
        <v>1.64331500967796</v>
      </c>
      <c r="AX128" s="666">
        <v>1.32425653000001</v>
      </c>
      <c r="AY128" s="667">
        <v>-0.209552000000102</v>
      </c>
      <c r="AZ128" s="677">
        <v>0.239266094421816</v>
      </c>
      <c r="BA128" s="661">
        <v>0.138840897624752</v>
      </c>
      <c r="BB128" s="661">
        <v>1.72331134784569</v>
      </c>
      <c r="BC128" s="682">
        <v>0.100425196797064</v>
      </c>
      <c r="BD128" s="683">
        <v>-0.0145315420214901</v>
      </c>
      <c r="BE128" s="663">
        <v>0.25</v>
      </c>
      <c r="BF128" s="664">
        <v>0.25</v>
      </c>
      <c r="BG128" s="661">
        <v>1</v>
      </c>
      <c r="BH128" s="664">
        <v>0</v>
      </c>
      <c r="BI128" s="690">
        <v>2</v>
      </c>
      <c r="BJ128" s="663">
        <v>56.552016</v>
      </c>
      <c r="BK128" s="664">
        <v>59.30496</v>
      </c>
      <c r="BL128" s="661">
        <v>0.953579869204869</v>
      </c>
      <c r="BM128" s="690">
        <v>-2.75294400000001</v>
      </c>
      <c r="BN128" s="677">
        <v>0.092291033444325</v>
      </c>
      <c r="BO128" s="661">
        <v>0.0888254432681516</v>
      </c>
      <c r="BP128" s="661">
        <v>1.03901573748088</v>
      </c>
      <c r="BQ128" s="661">
        <v>0.00346559017617336</v>
      </c>
      <c r="BR128" s="683">
        <v>0.0731689270262818</v>
      </c>
      <c r="BS128" s="694">
        <v>10.835288788951</v>
      </c>
      <c r="BT128" s="695">
        <v>11.2580355718703</v>
      </c>
      <c r="BU128" s="661">
        <v>0.96244932961701</v>
      </c>
      <c r="BV128" s="699">
        <v>-0.42274678291928</v>
      </c>
      <c r="BW128" s="690">
        <v>13.6670037492938</v>
      </c>
      <c r="BX128" s="694">
        <v>2.59251723046481</v>
      </c>
      <c r="BY128" s="695">
        <v>1.56307576428986</v>
      </c>
      <c r="BZ128" s="661">
        <v>1.65859985145547</v>
      </c>
      <c r="CA128" s="699">
        <v>1.02944146617494</v>
      </c>
      <c r="CB128" s="690">
        <v>-0.198602639290726</v>
      </c>
      <c r="CC128" s="159"/>
      <c r="CD128" s="159"/>
    </row>
    <row r="129" s="159" customFormat="1" outlineLevel="1" spans="1:80">
      <c r="A129" s="674" t="s">
        <v>122</v>
      </c>
      <c r="B129" s="663">
        <v>0</v>
      </c>
      <c r="C129" s="664">
        <v>0</v>
      </c>
      <c r="D129" s="308" t="s">
        <v>161</v>
      </c>
      <c r="E129" s="666">
        <v>0</v>
      </c>
      <c r="F129" s="667">
        <v>0</v>
      </c>
      <c r="G129" s="663">
        <v>0</v>
      </c>
      <c r="H129" s="664">
        <v>0</v>
      </c>
      <c r="I129" s="308" t="s">
        <v>161</v>
      </c>
      <c r="J129" s="666">
        <v>0</v>
      </c>
      <c r="K129" s="667">
        <v>0</v>
      </c>
      <c r="L129" s="663">
        <v>0</v>
      </c>
      <c r="M129" s="664">
        <v>0</v>
      </c>
      <c r="N129" s="308" t="s">
        <v>161</v>
      </c>
      <c r="O129" s="666">
        <v>0</v>
      </c>
      <c r="P129" s="667">
        <v>0</v>
      </c>
      <c r="Q129" s="663">
        <v>0</v>
      </c>
      <c r="R129" s="664">
        <v>0</v>
      </c>
      <c r="S129" s="308" t="s">
        <v>161</v>
      </c>
      <c r="T129" s="666">
        <v>0</v>
      </c>
      <c r="U129" s="667">
        <v>0</v>
      </c>
      <c r="V129" s="313" t="s">
        <v>161</v>
      </c>
      <c r="W129" s="314" t="s">
        <v>161</v>
      </c>
      <c r="X129" s="314" t="s">
        <v>161</v>
      </c>
      <c r="Y129" s="308" t="s">
        <v>161</v>
      </c>
      <c r="Z129" s="316" t="s">
        <v>161</v>
      </c>
      <c r="AA129" s="663">
        <v>0</v>
      </c>
      <c r="AB129" s="664">
        <v>0</v>
      </c>
      <c r="AC129" s="308" t="s">
        <v>161</v>
      </c>
      <c r="AD129" s="666">
        <v>0</v>
      </c>
      <c r="AE129" s="667">
        <v>0</v>
      </c>
      <c r="AF129" s="663">
        <v>0</v>
      </c>
      <c r="AG129" s="664">
        <v>0</v>
      </c>
      <c r="AH129" s="308" t="s">
        <v>161</v>
      </c>
      <c r="AI129" s="666">
        <v>0</v>
      </c>
      <c r="AJ129" s="667">
        <v>0</v>
      </c>
      <c r="AK129" s="663">
        <v>0</v>
      </c>
      <c r="AL129" s="664">
        <v>0</v>
      </c>
      <c r="AM129" s="661" t="s">
        <v>161</v>
      </c>
      <c r="AN129" s="666">
        <v>0</v>
      </c>
      <c r="AO129" s="667">
        <v>0</v>
      </c>
      <c r="AP129" s="663">
        <v>0</v>
      </c>
      <c r="AQ129" s="664">
        <v>0</v>
      </c>
      <c r="AR129" s="661" t="s">
        <v>161</v>
      </c>
      <c r="AS129" s="666">
        <v>0</v>
      </c>
      <c r="AT129" s="667">
        <v>0</v>
      </c>
      <c r="AU129" s="663">
        <v>0</v>
      </c>
      <c r="AV129" s="664">
        <v>0</v>
      </c>
      <c r="AW129" s="308" t="s">
        <v>161</v>
      </c>
      <c r="AX129" s="666">
        <v>0</v>
      </c>
      <c r="AY129" s="667">
        <v>0</v>
      </c>
      <c r="AZ129" s="313" t="s">
        <v>161</v>
      </c>
      <c r="BA129" s="314" t="s">
        <v>161</v>
      </c>
      <c r="BB129" s="314" t="s">
        <v>161</v>
      </c>
      <c r="BC129" s="308" t="s">
        <v>161</v>
      </c>
      <c r="BD129" s="316" t="s">
        <v>161</v>
      </c>
      <c r="BE129" s="320">
        <v>0</v>
      </c>
      <c r="BF129" s="321">
        <v>0</v>
      </c>
      <c r="BG129" s="314" t="s">
        <v>161</v>
      </c>
      <c r="BH129" s="664">
        <v>0</v>
      </c>
      <c r="BI129" s="322">
        <v>0</v>
      </c>
      <c r="BJ129" s="320" t="s">
        <v>161</v>
      </c>
      <c r="BK129" s="321" t="s">
        <v>161</v>
      </c>
      <c r="BL129" s="314" t="s">
        <v>161</v>
      </c>
      <c r="BM129" s="322" t="s">
        <v>161</v>
      </c>
      <c r="BN129" s="313" t="s">
        <v>161</v>
      </c>
      <c r="BO129" s="314" t="s">
        <v>161</v>
      </c>
      <c r="BP129" s="314" t="s">
        <v>161</v>
      </c>
      <c r="BQ129" s="314" t="s">
        <v>161</v>
      </c>
      <c r="BR129" s="316" t="s">
        <v>161</v>
      </c>
      <c r="BS129" s="326" t="s">
        <v>161</v>
      </c>
      <c r="BT129" s="327" t="s">
        <v>161</v>
      </c>
      <c r="BU129" s="314" t="s">
        <v>161</v>
      </c>
      <c r="BV129" s="314" t="s">
        <v>161</v>
      </c>
      <c r="BW129" s="322" t="s">
        <v>161</v>
      </c>
      <c r="BX129" s="326" t="s">
        <v>161</v>
      </c>
      <c r="BY129" s="327" t="s">
        <v>161</v>
      </c>
      <c r="BZ129" s="314" t="s">
        <v>161</v>
      </c>
      <c r="CA129" s="314" t="s">
        <v>161</v>
      </c>
      <c r="CB129" s="322" t="s">
        <v>161</v>
      </c>
    </row>
    <row r="130" s="163" customFormat="1" spans="1:81">
      <c r="A130" s="668" t="s">
        <v>123</v>
      </c>
      <c r="B130" s="669">
        <v>241.414182</v>
      </c>
      <c r="C130" s="670">
        <v>192.99364272</v>
      </c>
      <c r="D130" s="671">
        <v>1.25089188740921</v>
      </c>
      <c r="E130" s="670">
        <v>48.4205392799996</v>
      </c>
      <c r="F130" s="672">
        <v>199.529506999999</v>
      </c>
      <c r="G130" s="669">
        <v>0</v>
      </c>
      <c r="H130" s="670">
        <v>0</v>
      </c>
      <c r="I130" s="671" t="s">
        <v>161</v>
      </c>
      <c r="J130" s="670">
        <v>0</v>
      </c>
      <c r="K130" s="672">
        <v>0</v>
      </c>
      <c r="L130" s="669">
        <v>169.750091</v>
      </c>
      <c r="M130" s="670">
        <v>130.94739958</v>
      </c>
      <c r="N130" s="671">
        <v>1.29632273374237</v>
      </c>
      <c r="O130" s="670">
        <v>38.8026914199997</v>
      </c>
      <c r="P130" s="672">
        <v>135.55049</v>
      </c>
      <c r="Q130" s="669">
        <v>71.6640909999999</v>
      </c>
      <c r="R130" s="670">
        <v>62.04624314</v>
      </c>
      <c r="S130" s="671">
        <v>1.15501096236074</v>
      </c>
      <c r="T130" s="670">
        <v>9.61784785999986</v>
      </c>
      <c r="U130" s="672">
        <v>63.9790169999991</v>
      </c>
      <c r="V130" s="678">
        <v>0.296851205700914</v>
      </c>
      <c r="W130" s="679">
        <v>0.321493714847479</v>
      </c>
      <c r="X130" s="679">
        <v>0.923349950532452</v>
      </c>
      <c r="Y130" s="671">
        <v>-0.0246425091465651</v>
      </c>
      <c r="Z130" s="684">
        <v>0.320649401494283</v>
      </c>
      <c r="AA130" s="669">
        <v>12.026509</v>
      </c>
      <c r="AB130" s="670">
        <v>11.41126635</v>
      </c>
      <c r="AC130" s="671">
        <v>1.05391537022532</v>
      </c>
      <c r="AD130" s="670">
        <v>0.615242649999992</v>
      </c>
      <c r="AE130" s="672">
        <v>9.46825600000001</v>
      </c>
      <c r="AF130" s="669">
        <v>2.147545</v>
      </c>
      <c r="AG130" s="670">
        <v>3.38944667</v>
      </c>
      <c r="AH130" s="671">
        <v>0.633597518736</v>
      </c>
      <c r="AI130" s="670">
        <v>-1.24190167</v>
      </c>
      <c r="AJ130" s="672">
        <v>5.273113</v>
      </c>
      <c r="AK130" s="669">
        <v>0.05</v>
      </c>
      <c r="AL130" s="670">
        <v>0</v>
      </c>
      <c r="AM130" s="679" t="s">
        <v>161</v>
      </c>
      <c r="AN130" s="670">
        <v>0.05</v>
      </c>
      <c r="AO130" s="672">
        <v>0.23151</v>
      </c>
      <c r="AP130" s="669">
        <v>0</v>
      </c>
      <c r="AQ130" s="670">
        <v>0</v>
      </c>
      <c r="AR130" s="679" t="s">
        <v>161</v>
      </c>
      <c r="AS130" s="670">
        <v>0</v>
      </c>
      <c r="AT130" s="672">
        <v>0</v>
      </c>
      <c r="AU130" s="669">
        <v>57.5400369999999</v>
      </c>
      <c r="AV130" s="670">
        <v>47.24553012</v>
      </c>
      <c r="AW130" s="671">
        <v>1.21789377437088</v>
      </c>
      <c r="AX130" s="670">
        <v>10.2945068799999</v>
      </c>
      <c r="AY130" s="672">
        <v>49.4691579999991</v>
      </c>
      <c r="AZ130" s="678">
        <v>0.238345719888155</v>
      </c>
      <c r="BA130" s="679">
        <v>0.244803556501314</v>
      </c>
      <c r="BB130" s="679">
        <v>0.973620331724531</v>
      </c>
      <c r="BC130" s="671">
        <v>-0.0064578366131598</v>
      </c>
      <c r="BD130" s="684">
        <v>0.24792903437585</v>
      </c>
      <c r="BE130" s="669">
        <v>2.625</v>
      </c>
      <c r="BF130" s="670">
        <v>2.625</v>
      </c>
      <c r="BG130" s="679">
        <v>1</v>
      </c>
      <c r="BH130" s="670">
        <v>0</v>
      </c>
      <c r="BI130" s="691">
        <v>20.33333334</v>
      </c>
      <c r="BJ130" s="669">
        <v>91.9673074285713</v>
      </c>
      <c r="BK130" s="670">
        <v>73.5213877028571</v>
      </c>
      <c r="BL130" s="679">
        <v>1.25089188740921</v>
      </c>
      <c r="BM130" s="691">
        <v>18.4459197257141</v>
      </c>
      <c r="BN130" s="678">
        <v>0.0498169117504456</v>
      </c>
      <c r="BO130" s="679">
        <v>0.0591276800063086</v>
      </c>
      <c r="BP130" s="679">
        <v>0.842531141846432</v>
      </c>
      <c r="BQ130" s="679">
        <v>-0.00931076825586296</v>
      </c>
      <c r="BR130" s="684">
        <v>0.0474529113130122</v>
      </c>
      <c r="BS130" s="696">
        <v>20.0735044558649</v>
      </c>
      <c r="BT130" s="697">
        <v>16.9125526300593</v>
      </c>
      <c r="BU130" s="679">
        <v>1.18689974807159</v>
      </c>
      <c r="BV130" s="679">
        <v>3.16095182580561</v>
      </c>
      <c r="BW130" s="691">
        <v>21.0735226212725</v>
      </c>
      <c r="BX130" s="696">
        <v>4.78443387021121</v>
      </c>
      <c r="BY130" s="697">
        <v>4.14025303335418</v>
      </c>
      <c r="BZ130" s="679">
        <v>1.15558972644122</v>
      </c>
      <c r="CA130" s="679">
        <v>0.644180836857026</v>
      </c>
      <c r="CB130" s="691">
        <v>5.22473811438971</v>
      </c>
      <c r="CC130" s="159"/>
    </row>
    <row r="131" s="159" customFormat="1" ht="16.2" spans="1:80">
      <c r="A131" s="213" t="s">
        <v>124</v>
      </c>
      <c r="B131" s="214">
        <v>787.291792999999</v>
      </c>
      <c r="C131" s="215">
        <v>699.78317954</v>
      </c>
      <c r="D131" s="216">
        <v>1.12505103869104</v>
      </c>
      <c r="E131" s="215">
        <v>87.508613459999</v>
      </c>
      <c r="F131" s="217">
        <v>700.233853999999</v>
      </c>
      <c r="G131" s="214">
        <v>0</v>
      </c>
      <c r="H131" s="215">
        <v>0</v>
      </c>
      <c r="I131" s="216" t="s">
        <v>161</v>
      </c>
      <c r="J131" s="215">
        <v>0</v>
      </c>
      <c r="K131" s="217">
        <v>0</v>
      </c>
      <c r="L131" s="214">
        <v>537.721067999999</v>
      </c>
      <c r="M131" s="215">
        <v>470.19390551</v>
      </c>
      <c r="N131" s="216">
        <v>1.14361556306595</v>
      </c>
      <c r="O131" s="215">
        <v>67.527162489999</v>
      </c>
      <c r="P131" s="217">
        <v>467.144896</v>
      </c>
      <c r="Q131" s="214">
        <v>249.570725</v>
      </c>
      <c r="R131" s="215">
        <v>229.58927403</v>
      </c>
      <c r="S131" s="216">
        <v>1.08703129122395</v>
      </c>
      <c r="T131" s="215">
        <v>19.9814509699999</v>
      </c>
      <c r="U131" s="217">
        <v>233.088957999998</v>
      </c>
      <c r="V131" s="237">
        <v>0.316999017669171</v>
      </c>
      <c r="W131" s="238">
        <v>0.3280862997892</v>
      </c>
      <c r="X131" s="238">
        <v>0.966206202065881</v>
      </c>
      <c r="Y131" s="216">
        <v>-0.0110872821200291</v>
      </c>
      <c r="Z131" s="257">
        <v>0.332873020446679</v>
      </c>
      <c r="AA131" s="214">
        <v>48.001251</v>
      </c>
      <c r="AB131" s="215">
        <v>41.62152222</v>
      </c>
      <c r="AC131" s="216">
        <v>1.15327956402648</v>
      </c>
      <c r="AD131" s="215">
        <v>6.37972877999997</v>
      </c>
      <c r="AE131" s="217">
        <v>33.9357</v>
      </c>
      <c r="AF131" s="214">
        <v>4.82905099999999</v>
      </c>
      <c r="AG131" s="215">
        <v>6.87583398</v>
      </c>
      <c r="AH131" s="216">
        <v>0.702322222154642</v>
      </c>
      <c r="AI131" s="215">
        <v>-2.04678298</v>
      </c>
      <c r="AJ131" s="217">
        <v>8.00748200000002</v>
      </c>
      <c r="AK131" s="214">
        <v>0.05</v>
      </c>
      <c r="AL131" s="215">
        <v>0</v>
      </c>
      <c r="AM131" s="238" t="s">
        <v>161</v>
      </c>
      <c r="AN131" s="215">
        <v>0.05</v>
      </c>
      <c r="AO131" s="217">
        <v>0.23151</v>
      </c>
      <c r="AP131" s="214">
        <v>0</v>
      </c>
      <c r="AQ131" s="215">
        <v>0</v>
      </c>
      <c r="AR131" s="238" t="s">
        <v>161</v>
      </c>
      <c r="AS131" s="215">
        <v>0</v>
      </c>
      <c r="AT131" s="217">
        <v>0</v>
      </c>
      <c r="AU131" s="214">
        <v>196.790423</v>
      </c>
      <c r="AV131" s="215">
        <v>181.09191783</v>
      </c>
      <c r="AW131" s="216">
        <v>1.0866880496828</v>
      </c>
      <c r="AX131" s="215">
        <v>15.6985051699999</v>
      </c>
      <c r="AY131" s="217">
        <v>191.377285999998</v>
      </c>
      <c r="AZ131" s="237">
        <v>0.249958687172546</v>
      </c>
      <c r="BA131" s="238">
        <v>0.258782896080812</v>
      </c>
      <c r="BB131" s="238">
        <v>0.965901112314973</v>
      </c>
      <c r="BC131" s="216">
        <v>-0.00882420890826552</v>
      </c>
      <c r="BD131" s="257">
        <v>0.273304817964426</v>
      </c>
      <c r="BE131" s="214">
        <v>9.375</v>
      </c>
      <c r="BF131" s="215">
        <v>9.5</v>
      </c>
      <c r="BG131" s="238">
        <v>0.986842105263158</v>
      </c>
      <c r="BH131" s="215">
        <v>-0.125</v>
      </c>
      <c r="BI131" s="279">
        <v>73.16666667</v>
      </c>
      <c r="BJ131" s="214">
        <v>83.9777912533332</v>
      </c>
      <c r="BK131" s="215">
        <v>73.66138732</v>
      </c>
      <c r="BL131" s="238">
        <v>1.14005171920693</v>
      </c>
      <c r="BM131" s="279">
        <v>10.3164039333332</v>
      </c>
      <c r="BN131" s="237">
        <v>0.0609700893960672</v>
      </c>
      <c r="BO131" s="238">
        <v>0.0594777403014456</v>
      </c>
      <c r="BP131" s="238">
        <v>1.02509088420404</v>
      </c>
      <c r="BQ131" s="238">
        <v>0.0014923490946216</v>
      </c>
      <c r="BR131" s="257">
        <v>0.0484633809207403</v>
      </c>
      <c r="BS131" s="292">
        <v>16.4014848904667</v>
      </c>
      <c r="BT131" s="293">
        <v>16.8130126486277</v>
      </c>
      <c r="BU131" s="238">
        <v>0.975523258873262</v>
      </c>
      <c r="BV131" s="238">
        <v>-0.411527758161029</v>
      </c>
      <c r="BW131" s="279">
        <v>20.6341361457108</v>
      </c>
      <c r="BX131" s="292">
        <v>4.09969363090141</v>
      </c>
      <c r="BY131" s="293">
        <v>4.35092010505521</v>
      </c>
      <c r="BZ131" s="238">
        <v>0.942259000834812</v>
      </c>
      <c r="CA131" s="238">
        <v>-0.251226474153794</v>
      </c>
      <c r="CB131" s="279">
        <v>5.63940882315668</v>
      </c>
    </row>
    <row r="132" s="159" customFormat="1" outlineLevel="2" spans="1:80">
      <c r="A132" s="309" t="s">
        <v>125</v>
      </c>
      <c r="B132" s="663">
        <v>30.128575</v>
      </c>
      <c r="C132" s="664">
        <v>44.9947584</v>
      </c>
      <c r="D132" s="308">
        <v>0.66960188411635</v>
      </c>
      <c r="E132" s="666">
        <v>-14.8661834</v>
      </c>
      <c r="F132" s="667">
        <v>42.410967999999</v>
      </c>
      <c r="G132" s="663">
        <v>0</v>
      </c>
      <c r="H132" s="664">
        <v>0</v>
      </c>
      <c r="I132" s="308" t="s">
        <v>161</v>
      </c>
      <c r="J132" s="666">
        <v>0</v>
      </c>
      <c r="K132" s="667">
        <v>0</v>
      </c>
      <c r="L132" s="663">
        <v>20.03792</v>
      </c>
      <c r="M132" s="664">
        <v>30.32196769</v>
      </c>
      <c r="N132" s="308">
        <v>0.660838379779962</v>
      </c>
      <c r="O132" s="666">
        <v>-10.28404769</v>
      </c>
      <c r="P132" s="667">
        <v>28.055080000001</v>
      </c>
      <c r="Q132" s="663">
        <v>10.090655</v>
      </c>
      <c r="R132" s="664">
        <v>14.67279071</v>
      </c>
      <c r="S132" s="308">
        <v>0.68771205147245</v>
      </c>
      <c r="T132" s="666">
        <v>-4.58213570999999</v>
      </c>
      <c r="U132" s="667">
        <v>14.355887999998</v>
      </c>
      <c r="V132" s="313">
        <v>0.334919756410651</v>
      </c>
      <c r="W132" s="314">
        <v>0.326099999905767</v>
      </c>
      <c r="X132" s="314">
        <v>1.0270461714426</v>
      </c>
      <c r="Y132" s="308">
        <v>0.00881975650488392</v>
      </c>
      <c r="Z132" s="316">
        <v>0.338494702596704</v>
      </c>
      <c r="AA132" s="663">
        <v>2.360033</v>
      </c>
      <c r="AB132" s="664">
        <v>2.05302701</v>
      </c>
      <c r="AC132" s="308">
        <v>1.14953821284601</v>
      </c>
      <c r="AD132" s="666">
        <v>0.307005989999996</v>
      </c>
      <c r="AE132" s="667">
        <v>1.753311</v>
      </c>
      <c r="AF132" s="663">
        <v>0.329071999999999</v>
      </c>
      <c r="AG132" s="664">
        <v>0.25335501</v>
      </c>
      <c r="AH132" s="308">
        <v>1.29885728330377</v>
      </c>
      <c r="AI132" s="666">
        <v>0.0757169899999993</v>
      </c>
      <c r="AJ132" s="667">
        <v>0.322817</v>
      </c>
      <c r="AK132" s="663">
        <v>0</v>
      </c>
      <c r="AL132" s="664">
        <v>0</v>
      </c>
      <c r="AM132" s="661" t="s">
        <v>161</v>
      </c>
      <c r="AN132" s="666">
        <v>0</v>
      </c>
      <c r="AO132" s="667">
        <v>0</v>
      </c>
      <c r="AP132" s="663">
        <v>0</v>
      </c>
      <c r="AQ132" s="664">
        <v>0</v>
      </c>
      <c r="AR132" s="661" t="s">
        <v>161</v>
      </c>
      <c r="AS132" s="666">
        <v>0</v>
      </c>
      <c r="AT132" s="667">
        <v>0</v>
      </c>
      <c r="AU132" s="663">
        <v>7.40155000000001</v>
      </c>
      <c r="AV132" s="664">
        <v>12.36640869</v>
      </c>
      <c r="AW132" s="308">
        <v>0.598520571779681</v>
      </c>
      <c r="AX132" s="666">
        <v>-4.96485868999998</v>
      </c>
      <c r="AY132" s="667">
        <v>12.279759999998</v>
      </c>
      <c r="AZ132" s="313">
        <v>0.245665452149663</v>
      </c>
      <c r="BA132" s="314">
        <v>0.274841095490803</v>
      </c>
      <c r="BB132" s="314">
        <v>0.893845411694932</v>
      </c>
      <c r="BC132" s="308">
        <v>-0.0291756433411401</v>
      </c>
      <c r="BD132" s="316">
        <v>0.28954208260463</v>
      </c>
      <c r="BE132" s="320">
        <v>0.375</v>
      </c>
      <c r="BF132" s="321">
        <v>0.375</v>
      </c>
      <c r="BG132" s="314">
        <v>1</v>
      </c>
      <c r="BH132" s="664">
        <v>0</v>
      </c>
      <c r="BI132" s="322">
        <v>3</v>
      </c>
      <c r="BJ132" s="320">
        <v>80.3428666666666</v>
      </c>
      <c r="BK132" s="321">
        <v>119.9860224</v>
      </c>
      <c r="BL132" s="314">
        <v>0.66960188411635</v>
      </c>
      <c r="BM132" s="322">
        <v>-39.6431557333334</v>
      </c>
      <c r="BN132" s="313">
        <v>0.0783320485618719</v>
      </c>
      <c r="BO132" s="314">
        <v>0.0456281372098667</v>
      </c>
      <c r="BP132" s="314">
        <v>1.71674877283689</v>
      </c>
      <c r="BQ132" s="314">
        <v>0.0327039113520052</v>
      </c>
      <c r="BR132" s="316">
        <v>0.0413409804746744</v>
      </c>
      <c r="BS132" s="326">
        <v>12.7661668290232</v>
      </c>
      <c r="BT132" s="327">
        <v>21.9163012375565</v>
      </c>
      <c r="BU132" s="314">
        <v>0.582496411718717</v>
      </c>
      <c r="BV132" s="314">
        <v>-9.15013440853337</v>
      </c>
      <c r="BW132" s="322">
        <v>24.1890731307789</v>
      </c>
      <c r="BX132" s="326">
        <v>3.13620614627</v>
      </c>
      <c r="BY132" s="327">
        <v>6.02350024123647</v>
      </c>
      <c r="BZ132" s="314">
        <v>0.520661744943537</v>
      </c>
      <c r="CA132" s="314">
        <v>-2.88729409496647</v>
      </c>
      <c r="CB132" s="322">
        <v>7.00375461056141</v>
      </c>
    </row>
    <row r="133" s="159" customFormat="1" outlineLevel="2" spans="1:80">
      <c r="A133" s="309" t="s">
        <v>126</v>
      </c>
      <c r="B133" s="663">
        <v>0.025047</v>
      </c>
      <c r="C133" s="664">
        <v>10.0028832</v>
      </c>
      <c r="D133" s="308">
        <v>0.00250397805304775</v>
      </c>
      <c r="E133" s="666">
        <v>-9.9778362</v>
      </c>
      <c r="F133" s="667">
        <v>10.46615</v>
      </c>
      <c r="G133" s="663">
        <v>0</v>
      </c>
      <c r="H133" s="664">
        <v>0</v>
      </c>
      <c r="I133" s="308" t="s">
        <v>161</v>
      </c>
      <c r="J133" s="666">
        <v>0</v>
      </c>
      <c r="K133" s="667">
        <v>0</v>
      </c>
      <c r="L133" s="663">
        <v>0.0412679999999241</v>
      </c>
      <c r="M133" s="664">
        <v>5.90170109</v>
      </c>
      <c r="N133" s="308">
        <v>0.0069925601738539</v>
      </c>
      <c r="O133" s="666">
        <v>-5.86043309000008</v>
      </c>
      <c r="P133" s="667">
        <v>6.016831</v>
      </c>
      <c r="Q133" s="663">
        <v>-0.0162209999999241</v>
      </c>
      <c r="R133" s="664">
        <v>4.10118211</v>
      </c>
      <c r="S133" s="308">
        <v>-0.00395520110174385</v>
      </c>
      <c r="T133" s="666">
        <v>-4.11740310999992</v>
      </c>
      <c r="U133" s="667">
        <v>4.44931900000001</v>
      </c>
      <c r="V133" s="313">
        <v>-0.647622469753829</v>
      </c>
      <c r="W133" s="314">
        <v>0.409999999800058</v>
      </c>
      <c r="X133" s="314">
        <v>-1.57956700016988</v>
      </c>
      <c r="Y133" s="308">
        <v>-1.05762246955389</v>
      </c>
      <c r="Z133" s="316">
        <v>0.425115156958385</v>
      </c>
      <c r="AA133" s="663">
        <v>0.761727999999999</v>
      </c>
      <c r="AB133" s="664">
        <v>1.08536734</v>
      </c>
      <c r="AC133" s="308">
        <v>0.70181584789533</v>
      </c>
      <c r="AD133" s="666">
        <v>-0.323639340000001</v>
      </c>
      <c r="AE133" s="667">
        <v>0</v>
      </c>
      <c r="AF133" s="663">
        <v>0.066563</v>
      </c>
      <c r="AG133" s="664">
        <v>0</v>
      </c>
      <c r="AH133" s="308" t="s">
        <v>161</v>
      </c>
      <c r="AI133" s="666">
        <v>0.066563</v>
      </c>
      <c r="AJ133" s="667">
        <v>0.04</v>
      </c>
      <c r="AK133" s="663">
        <v>0</v>
      </c>
      <c r="AL133" s="664">
        <v>0</v>
      </c>
      <c r="AM133" s="661" t="s">
        <v>161</v>
      </c>
      <c r="AN133" s="666">
        <v>0</v>
      </c>
      <c r="AO133" s="667">
        <v>0</v>
      </c>
      <c r="AP133" s="663">
        <v>0</v>
      </c>
      <c r="AQ133" s="664">
        <v>0</v>
      </c>
      <c r="AR133" s="661" t="s">
        <v>161</v>
      </c>
      <c r="AS133" s="666">
        <v>0</v>
      </c>
      <c r="AT133" s="667">
        <v>0</v>
      </c>
      <c r="AU133" s="663">
        <v>-0.844511999999923</v>
      </c>
      <c r="AV133" s="664">
        <v>3.01581477</v>
      </c>
      <c r="AW133" s="308">
        <v>-0.280027808206511</v>
      </c>
      <c r="AX133" s="666">
        <v>-3.86032676999992</v>
      </c>
      <c r="AY133" s="667">
        <v>4.40931900000001</v>
      </c>
      <c r="AZ133" s="313">
        <v>-33.7170918672864</v>
      </c>
      <c r="BA133" s="314">
        <v>0.301494550091318</v>
      </c>
      <c r="BB133" s="314">
        <v>-111.833171966372</v>
      </c>
      <c r="BC133" s="308">
        <v>-34.0185864173777</v>
      </c>
      <c r="BD133" s="316">
        <v>0.42129331224949</v>
      </c>
      <c r="BE133" s="320">
        <v>0.25</v>
      </c>
      <c r="BF133" s="321">
        <v>0.25</v>
      </c>
      <c r="BG133" s="314">
        <v>1</v>
      </c>
      <c r="BH133" s="664">
        <v>0</v>
      </c>
      <c r="BI133" s="322">
        <v>0.5</v>
      </c>
      <c r="BJ133" s="320">
        <v>0.100188</v>
      </c>
      <c r="BK133" s="321">
        <v>40.0115328</v>
      </c>
      <c r="BL133" s="314">
        <v>0.00250397805304781</v>
      </c>
      <c r="BM133" s="322">
        <v>-39.9113448</v>
      </c>
      <c r="BN133" s="313">
        <v>30.4119455423803</v>
      </c>
      <c r="BO133" s="314">
        <v>0.10850544970874</v>
      </c>
      <c r="BP133" s="314">
        <v>280.28035111614</v>
      </c>
      <c r="BQ133" s="314">
        <v>30.3034400926715</v>
      </c>
      <c r="BR133" s="316">
        <v>0</v>
      </c>
      <c r="BS133" s="326">
        <v>0.0328818160813309</v>
      </c>
      <c r="BT133" s="327">
        <v>9.21612695661176</v>
      </c>
      <c r="BU133" s="314">
        <v>0.00356785624114486</v>
      </c>
      <c r="BV133" s="314">
        <v>-9.18324514053043</v>
      </c>
      <c r="BW133" s="322" t="s">
        <v>161</v>
      </c>
      <c r="BX133" s="326">
        <v>-1.10867921357745</v>
      </c>
      <c r="BY133" s="327">
        <v>2.77861205036813</v>
      </c>
      <c r="BZ133" s="314">
        <v>-0.399004680567252</v>
      </c>
      <c r="CA133" s="314">
        <v>-3.88729126394558</v>
      </c>
      <c r="CB133" s="322" t="s">
        <v>161</v>
      </c>
    </row>
    <row r="134" s="159" customFormat="1" outlineLevel="2" spans="1:80">
      <c r="A134" s="309" t="s">
        <v>127</v>
      </c>
      <c r="B134" s="663">
        <v>3.719257</v>
      </c>
      <c r="C134" s="664">
        <v>0</v>
      </c>
      <c r="D134" s="308" t="s">
        <v>161</v>
      </c>
      <c r="E134" s="666">
        <v>3.719257</v>
      </c>
      <c r="F134" s="667">
        <v>0</v>
      </c>
      <c r="G134" s="663">
        <v>0</v>
      </c>
      <c r="H134" s="664">
        <v>0</v>
      </c>
      <c r="I134" s="308" t="s">
        <v>161</v>
      </c>
      <c r="J134" s="666">
        <v>0</v>
      </c>
      <c r="K134" s="667">
        <v>0</v>
      </c>
      <c r="L134" s="663">
        <v>2.38226500000001</v>
      </c>
      <c r="M134" s="664">
        <v>0</v>
      </c>
      <c r="N134" s="308" t="s">
        <v>161</v>
      </c>
      <c r="O134" s="666">
        <v>2.38226500000001</v>
      </c>
      <c r="P134" s="667">
        <v>0</v>
      </c>
      <c r="Q134" s="663">
        <v>1.33699199999999</v>
      </c>
      <c r="R134" s="664">
        <v>0</v>
      </c>
      <c r="S134" s="308" t="s">
        <v>161</v>
      </c>
      <c r="T134" s="666">
        <v>1.33699199999999</v>
      </c>
      <c r="U134" s="667">
        <v>0</v>
      </c>
      <c r="V134" s="313">
        <v>0.359478250629089</v>
      </c>
      <c r="W134" s="314" t="s">
        <v>161</v>
      </c>
      <c r="X134" s="314" t="s">
        <v>161</v>
      </c>
      <c r="Y134" s="308" t="s">
        <v>161</v>
      </c>
      <c r="Z134" s="316" t="s">
        <v>161</v>
      </c>
      <c r="AA134" s="663">
        <v>0.664233999999998</v>
      </c>
      <c r="AB134" s="664">
        <v>0</v>
      </c>
      <c r="AC134" s="308" t="s">
        <v>161</v>
      </c>
      <c r="AD134" s="666">
        <v>0.664233999999998</v>
      </c>
      <c r="AE134" s="667">
        <v>0</v>
      </c>
      <c r="AF134" s="663">
        <v>0</v>
      </c>
      <c r="AG134" s="664">
        <v>0</v>
      </c>
      <c r="AH134" s="308" t="s">
        <v>161</v>
      </c>
      <c r="AI134" s="666">
        <v>0</v>
      </c>
      <c r="AJ134" s="667">
        <v>0</v>
      </c>
      <c r="AK134" s="663">
        <v>0</v>
      </c>
      <c r="AL134" s="664">
        <v>0</v>
      </c>
      <c r="AM134" s="661" t="s">
        <v>161</v>
      </c>
      <c r="AN134" s="666">
        <v>0</v>
      </c>
      <c r="AO134" s="667">
        <v>0</v>
      </c>
      <c r="AP134" s="663">
        <v>0</v>
      </c>
      <c r="AQ134" s="664">
        <v>0</v>
      </c>
      <c r="AR134" s="661" t="s">
        <v>161</v>
      </c>
      <c r="AS134" s="666">
        <v>0</v>
      </c>
      <c r="AT134" s="667">
        <v>0</v>
      </c>
      <c r="AU134" s="663">
        <v>0.672757999999994</v>
      </c>
      <c r="AV134" s="664">
        <v>0</v>
      </c>
      <c r="AW134" s="308" t="s">
        <v>161</v>
      </c>
      <c r="AX134" s="666">
        <v>0.672757999999994</v>
      </c>
      <c r="AY134" s="667">
        <v>0</v>
      </c>
      <c r="AZ134" s="313">
        <v>0.18088505311679</v>
      </c>
      <c r="BA134" s="314" t="s">
        <v>161</v>
      </c>
      <c r="BB134" s="314" t="s">
        <v>161</v>
      </c>
      <c r="BC134" s="308" t="s">
        <v>161</v>
      </c>
      <c r="BD134" s="316" t="s">
        <v>161</v>
      </c>
      <c r="BE134" s="320">
        <v>0.125</v>
      </c>
      <c r="BF134" s="321">
        <v>0</v>
      </c>
      <c r="BG134" s="314" t="s">
        <v>161</v>
      </c>
      <c r="BH134" s="664">
        <v>0.125</v>
      </c>
      <c r="BI134" s="322">
        <v>0</v>
      </c>
      <c r="BJ134" s="320">
        <v>29.754056</v>
      </c>
      <c r="BK134" s="321" t="s">
        <v>161</v>
      </c>
      <c r="BL134" s="314" t="s">
        <v>161</v>
      </c>
      <c r="BM134" s="322" t="s">
        <v>161</v>
      </c>
      <c r="BN134" s="313">
        <v>0.178593197512298</v>
      </c>
      <c r="BO134" s="314" t="s">
        <v>161</v>
      </c>
      <c r="BP134" s="314" t="s">
        <v>161</v>
      </c>
      <c r="BQ134" s="314" t="s">
        <v>161</v>
      </c>
      <c r="BR134" s="316" t="s">
        <v>161</v>
      </c>
      <c r="BS134" s="326">
        <v>5.59931740922628</v>
      </c>
      <c r="BT134" s="327" t="s">
        <v>161</v>
      </c>
      <c r="BU134" s="314" t="s">
        <v>161</v>
      </c>
      <c r="BV134" s="314" t="s">
        <v>161</v>
      </c>
      <c r="BW134" s="322" t="s">
        <v>161</v>
      </c>
      <c r="BX134" s="326">
        <v>1.01283282698566</v>
      </c>
      <c r="BY134" s="327" t="s">
        <v>161</v>
      </c>
      <c r="BZ134" s="314" t="s">
        <v>161</v>
      </c>
      <c r="CA134" s="314" t="s">
        <v>161</v>
      </c>
      <c r="CB134" s="322" t="s">
        <v>161</v>
      </c>
    </row>
    <row r="135" s="159" customFormat="1" outlineLevel="2" spans="1:80">
      <c r="A135" s="309" t="s">
        <v>128</v>
      </c>
      <c r="B135" s="663">
        <v>8.121698</v>
      </c>
      <c r="C135" s="664">
        <v>10.0028832</v>
      </c>
      <c r="D135" s="308">
        <v>0.811935702698198</v>
      </c>
      <c r="E135" s="666">
        <v>-1.8811852</v>
      </c>
      <c r="F135" s="667">
        <v>10.5940829999999</v>
      </c>
      <c r="G135" s="663">
        <v>0.143833</v>
      </c>
      <c r="H135" s="664">
        <v>0</v>
      </c>
      <c r="I135" s="308" t="s">
        <v>161</v>
      </c>
      <c r="J135" s="666">
        <v>0.143833</v>
      </c>
      <c r="K135" s="667">
        <v>0.0481399999999999</v>
      </c>
      <c r="L135" s="663">
        <v>9.37159599999999</v>
      </c>
      <c r="M135" s="664">
        <v>3.40098029</v>
      </c>
      <c r="N135" s="308">
        <v>2.75555728080976</v>
      </c>
      <c r="O135" s="666">
        <v>5.97061570999999</v>
      </c>
      <c r="P135" s="667">
        <v>1.761389</v>
      </c>
      <c r="Q135" s="663">
        <v>-1.24989799999999</v>
      </c>
      <c r="R135" s="664">
        <v>6.60190291</v>
      </c>
      <c r="S135" s="308">
        <v>-0.189323899039284</v>
      </c>
      <c r="T135" s="666">
        <v>-7.85180090999999</v>
      </c>
      <c r="U135" s="667">
        <v>8.8326939999999</v>
      </c>
      <c r="V135" s="313">
        <v>-0.153896143392674</v>
      </c>
      <c r="W135" s="314">
        <v>0.659999999800058</v>
      </c>
      <c r="X135" s="314">
        <v>-0.233175974908024</v>
      </c>
      <c r="Y135" s="308">
        <v>-0.813896143192732</v>
      </c>
      <c r="Z135" s="316">
        <v>0.833738417945186</v>
      </c>
      <c r="AA135" s="663">
        <v>2.188836</v>
      </c>
      <c r="AB135" s="664">
        <v>1.86535101</v>
      </c>
      <c r="AC135" s="308">
        <v>1.17341775798004</v>
      </c>
      <c r="AD135" s="666">
        <v>0.323484989999997</v>
      </c>
      <c r="AE135" s="667">
        <v>1.695904</v>
      </c>
      <c r="AF135" s="663">
        <v>0.071738</v>
      </c>
      <c r="AG135" s="664">
        <v>0.217305</v>
      </c>
      <c r="AH135" s="308">
        <v>0.330125859966407</v>
      </c>
      <c r="AI135" s="666">
        <v>-0.145567</v>
      </c>
      <c r="AJ135" s="667">
        <v>0.361564999999999</v>
      </c>
      <c r="AK135" s="663">
        <v>0</v>
      </c>
      <c r="AL135" s="664">
        <v>0</v>
      </c>
      <c r="AM135" s="661" t="s">
        <v>161</v>
      </c>
      <c r="AN135" s="666">
        <v>0</v>
      </c>
      <c r="AO135" s="667">
        <v>0</v>
      </c>
      <c r="AP135" s="663">
        <v>0</v>
      </c>
      <c r="AQ135" s="664">
        <v>0</v>
      </c>
      <c r="AR135" s="661" t="s">
        <v>161</v>
      </c>
      <c r="AS135" s="666">
        <v>0</v>
      </c>
      <c r="AT135" s="667">
        <v>0</v>
      </c>
      <c r="AU135" s="663">
        <v>-3.65430499999999</v>
      </c>
      <c r="AV135" s="664">
        <v>4.5192469</v>
      </c>
      <c r="AW135" s="308">
        <v>-0.808609283993753</v>
      </c>
      <c r="AX135" s="666">
        <v>-8.17355189999999</v>
      </c>
      <c r="AY135" s="667">
        <v>6.7270849999999</v>
      </c>
      <c r="AZ135" s="313">
        <v>-0.449943472411802</v>
      </c>
      <c r="BA135" s="314">
        <v>0.451794428630337</v>
      </c>
      <c r="BB135" s="314">
        <v>-0.995903100832504</v>
      </c>
      <c r="BC135" s="308">
        <v>-0.90173790104214</v>
      </c>
      <c r="BD135" s="316">
        <v>0.634985113860253</v>
      </c>
      <c r="BE135" s="320">
        <v>0.375</v>
      </c>
      <c r="BF135" s="321">
        <v>0.375</v>
      </c>
      <c r="BG135" s="314">
        <v>1</v>
      </c>
      <c r="BH135" s="664">
        <v>0</v>
      </c>
      <c r="BI135" s="322">
        <v>2.91666667</v>
      </c>
      <c r="BJ135" s="320">
        <v>21.6578613333333</v>
      </c>
      <c r="BK135" s="321">
        <v>26.6743552</v>
      </c>
      <c r="BL135" s="314">
        <v>0.811935702698198</v>
      </c>
      <c r="BM135" s="322">
        <v>-5.01649386666667</v>
      </c>
      <c r="BN135" s="313">
        <v>0.269504726720939</v>
      </c>
      <c r="BO135" s="314">
        <v>0.186481334701579</v>
      </c>
      <c r="BP135" s="314">
        <v>1.4452101983945</v>
      </c>
      <c r="BQ135" s="314">
        <v>0.0830233920193603</v>
      </c>
      <c r="BR135" s="316">
        <v>0.160080301428638</v>
      </c>
      <c r="BS135" s="326">
        <v>3.71051006105529</v>
      </c>
      <c r="BT135" s="327">
        <v>5.36246698148248</v>
      </c>
      <c r="BU135" s="314">
        <v>0.691940868609227</v>
      </c>
      <c r="BV135" s="314">
        <v>-1.6519569204272</v>
      </c>
      <c r="BW135" s="322">
        <v>6.24686479895084</v>
      </c>
      <c r="BX135" s="326">
        <v>-1.66951978129014</v>
      </c>
      <c r="BY135" s="327">
        <v>2.42273270594793</v>
      </c>
      <c r="BZ135" s="314">
        <v>-0.689106056640665</v>
      </c>
      <c r="CA135" s="314">
        <v>-4.09225248723807</v>
      </c>
      <c r="CB135" s="322">
        <v>3.9666661556314</v>
      </c>
    </row>
    <row r="136" s="159" customFormat="1" outlineLevel="2" spans="1:80">
      <c r="A136" s="309" t="s">
        <v>129</v>
      </c>
      <c r="B136" s="663">
        <v>51.9583119999998</v>
      </c>
      <c r="C136" s="664">
        <v>45.0006048</v>
      </c>
      <c r="D136" s="308">
        <v>1.15461363754826</v>
      </c>
      <c r="E136" s="666">
        <v>6.95770719999977</v>
      </c>
      <c r="F136" s="667">
        <v>46.243826999999</v>
      </c>
      <c r="G136" s="663">
        <v>0</v>
      </c>
      <c r="H136" s="664">
        <v>0</v>
      </c>
      <c r="I136" s="308" t="s">
        <v>161</v>
      </c>
      <c r="J136" s="666">
        <v>0</v>
      </c>
      <c r="K136" s="667">
        <v>0</v>
      </c>
      <c r="L136" s="663">
        <v>34.6626029999998</v>
      </c>
      <c r="M136" s="664">
        <v>29.92540219</v>
      </c>
      <c r="N136" s="308">
        <v>1.15830032224539</v>
      </c>
      <c r="O136" s="666">
        <v>4.73720080999983</v>
      </c>
      <c r="P136" s="667">
        <v>30.334790000001</v>
      </c>
      <c r="Q136" s="663">
        <v>17.2957089999999</v>
      </c>
      <c r="R136" s="664">
        <v>15.07520261</v>
      </c>
      <c r="S136" s="308">
        <v>1.1472952933002</v>
      </c>
      <c r="T136" s="666">
        <v>2.22050638999994</v>
      </c>
      <c r="U136" s="667">
        <v>15.9090369999981</v>
      </c>
      <c r="V136" s="313">
        <v>0.33287665311375</v>
      </c>
      <c r="W136" s="314">
        <v>0.335000000044444</v>
      </c>
      <c r="X136" s="314">
        <v>0.993661650953995</v>
      </c>
      <c r="Y136" s="308">
        <v>-0.00212334693069344</v>
      </c>
      <c r="Z136" s="316">
        <v>0.34402509550082</v>
      </c>
      <c r="AA136" s="663">
        <v>1.971212</v>
      </c>
      <c r="AB136" s="664">
        <v>2.62928268</v>
      </c>
      <c r="AC136" s="308">
        <v>0.749714747293736</v>
      </c>
      <c r="AD136" s="666">
        <v>-0.658070680000002</v>
      </c>
      <c r="AE136" s="667">
        <v>6.52337999999999</v>
      </c>
      <c r="AF136" s="663">
        <v>0.031448</v>
      </c>
      <c r="AG136" s="664">
        <v>0.022981</v>
      </c>
      <c r="AH136" s="308">
        <v>1.36843479396023</v>
      </c>
      <c r="AI136" s="666">
        <v>0.00846699999999996</v>
      </c>
      <c r="AJ136" s="667">
        <v>0.178293</v>
      </c>
      <c r="AK136" s="663">
        <v>0</v>
      </c>
      <c r="AL136" s="664">
        <v>0</v>
      </c>
      <c r="AM136" s="661" t="s">
        <v>161</v>
      </c>
      <c r="AN136" s="666">
        <v>0</v>
      </c>
      <c r="AO136" s="667">
        <v>0</v>
      </c>
      <c r="AP136" s="663">
        <v>0</v>
      </c>
      <c r="AQ136" s="664">
        <v>0</v>
      </c>
      <c r="AR136" s="661" t="s">
        <v>161</v>
      </c>
      <c r="AS136" s="666">
        <v>0</v>
      </c>
      <c r="AT136" s="667">
        <v>0</v>
      </c>
      <c r="AU136" s="663">
        <v>15.2930489999999</v>
      </c>
      <c r="AV136" s="664">
        <v>12.42293893</v>
      </c>
      <c r="AW136" s="308">
        <v>1.23103309822034</v>
      </c>
      <c r="AX136" s="666">
        <v>2.87011006999995</v>
      </c>
      <c r="AY136" s="667">
        <v>9.20736399999806</v>
      </c>
      <c r="AZ136" s="313">
        <v>0.294333060704513</v>
      </c>
      <c r="BA136" s="314">
        <v>0.276061599287661</v>
      </c>
      <c r="BB136" s="314">
        <v>1.06618617534637</v>
      </c>
      <c r="BC136" s="308">
        <v>0.0182714614168517</v>
      </c>
      <c r="BD136" s="316">
        <v>0.199104715100639</v>
      </c>
      <c r="BE136" s="320">
        <v>0.5</v>
      </c>
      <c r="BF136" s="321">
        <v>0.5</v>
      </c>
      <c r="BG136" s="314">
        <v>1</v>
      </c>
      <c r="BH136" s="664">
        <v>0</v>
      </c>
      <c r="BI136" s="322">
        <v>4</v>
      </c>
      <c r="BJ136" s="320">
        <v>103.916624</v>
      </c>
      <c r="BK136" s="321">
        <v>90.0012096</v>
      </c>
      <c r="BL136" s="314">
        <v>1.15461363754826</v>
      </c>
      <c r="BM136" s="322">
        <v>13.9154143999995</v>
      </c>
      <c r="BN136" s="313">
        <v>0.0379383379506248</v>
      </c>
      <c r="BO136" s="314">
        <v>0.0584277187314603</v>
      </c>
      <c r="BP136" s="314">
        <v>0.649320883551749</v>
      </c>
      <c r="BQ136" s="314">
        <v>-0.0204893807808354</v>
      </c>
      <c r="BR136" s="316">
        <v>0.141064882021986</v>
      </c>
      <c r="BS136" s="326">
        <v>26.3585611288891</v>
      </c>
      <c r="BT136" s="327">
        <v>17.1151642013631</v>
      </c>
      <c r="BU136" s="314">
        <v>1.54007059580474</v>
      </c>
      <c r="BV136" s="314">
        <v>9.24339692752606</v>
      </c>
      <c r="BW136" s="322">
        <v>7.08893656356048</v>
      </c>
      <c r="BX136" s="326">
        <v>7.75819597283294</v>
      </c>
      <c r="BY136" s="327">
        <v>4.72483960149922</v>
      </c>
      <c r="BZ136" s="314">
        <v>1.64200197830445</v>
      </c>
      <c r="CA136" s="314">
        <v>3.03335637133372</v>
      </c>
      <c r="CB136" s="322">
        <v>1.41144069485421</v>
      </c>
    </row>
    <row r="137" s="159" customFormat="1" outlineLevel="2" spans="1:80">
      <c r="A137" s="309" t="s">
        <v>130</v>
      </c>
      <c r="B137" s="663">
        <v>6.429104</v>
      </c>
      <c r="C137" s="664">
        <v>5.0004</v>
      </c>
      <c r="D137" s="308">
        <v>1.28571794256459</v>
      </c>
      <c r="E137" s="666">
        <v>1.428704</v>
      </c>
      <c r="F137" s="667">
        <v>23.452743</v>
      </c>
      <c r="G137" s="663">
        <v>0</v>
      </c>
      <c r="H137" s="664">
        <v>0</v>
      </c>
      <c r="I137" s="308" t="s">
        <v>161</v>
      </c>
      <c r="J137" s="666">
        <v>0</v>
      </c>
      <c r="K137" s="667">
        <v>0</v>
      </c>
      <c r="L137" s="663">
        <v>5.92784199999999</v>
      </c>
      <c r="M137" s="664">
        <v>4.00032</v>
      </c>
      <c r="N137" s="308">
        <v>1.48184195264379</v>
      </c>
      <c r="O137" s="666">
        <v>1.92752199999999</v>
      </c>
      <c r="P137" s="667">
        <v>9.00855199999999</v>
      </c>
      <c r="Q137" s="663">
        <v>0.50126200000001</v>
      </c>
      <c r="R137" s="664">
        <v>1.00008</v>
      </c>
      <c r="S137" s="308">
        <v>0.501221902247831</v>
      </c>
      <c r="T137" s="666">
        <v>-0.498817999999989</v>
      </c>
      <c r="U137" s="667">
        <v>14.444191</v>
      </c>
      <c r="V137" s="313">
        <v>0.077967629703923</v>
      </c>
      <c r="W137" s="314">
        <v>0.2</v>
      </c>
      <c r="X137" s="314">
        <v>0.389838148519615</v>
      </c>
      <c r="Y137" s="308">
        <v>-0.122032370296077</v>
      </c>
      <c r="Z137" s="316">
        <v>0.615884930815982</v>
      </c>
      <c r="AA137" s="663">
        <v>0.644315999999999</v>
      </c>
      <c r="AB137" s="664">
        <v>0.82272467</v>
      </c>
      <c r="AC137" s="308">
        <v>0.783148996856991</v>
      </c>
      <c r="AD137" s="666">
        <v>-0.178408670000001</v>
      </c>
      <c r="AE137" s="667">
        <v>1.48022299999999</v>
      </c>
      <c r="AF137" s="663">
        <v>-3.473585</v>
      </c>
      <c r="AG137" s="664">
        <v>0.100018</v>
      </c>
      <c r="AH137" s="308">
        <v>-34.729598672239</v>
      </c>
      <c r="AI137" s="666">
        <v>-3.573603</v>
      </c>
      <c r="AJ137" s="667">
        <v>-2.915625</v>
      </c>
      <c r="AK137" s="663">
        <v>0</v>
      </c>
      <c r="AL137" s="664">
        <v>0</v>
      </c>
      <c r="AM137" s="661" t="s">
        <v>161</v>
      </c>
      <c r="AN137" s="666">
        <v>0</v>
      </c>
      <c r="AO137" s="667">
        <v>0</v>
      </c>
      <c r="AP137" s="663">
        <v>0</v>
      </c>
      <c r="AQ137" s="664">
        <v>0</v>
      </c>
      <c r="AR137" s="661" t="s">
        <v>161</v>
      </c>
      <c r="AS137" s="666">
        <v>0</v>
      </c>
      <c r="AT137" s="667">
        <v>0</v>
      </c>
      <c r="AU137" s="663">
        <v>3.33053100000001</v>
      </c>
      <c r="AV137" s="664">
        <v>0.0773373299999993</v>
      </c>
      <c r="AW137" s="308">
        <v>43.0649855638932</v>
      </c>
      <c r="AX137" s="666">
        <v>3.25319367000001</v>
      </c>
      <c r="AY137" s="667">
        <v>15.879593</v>
      </c>
      <c r="AZ137" s="313">
        <v>0.518039683290239</v>
      </c>
      <c r="BA137" s="314">
        <v>0.0154662287017037</v>
      </c>
      <c r="BB137" s="314">
        <v>33.4948935051745</v>
      </c>
      <c r="BC137" s="308">
        <v>0.502573454588536</v>
      </c>
      <c r="BD137" s="316">
        <v>0.677088944350775</v>
      </c>
      <c r="BE137" s="320">
        <v>0.125</v>
      </c>
      <c r="BF137" s="321">
        <v>0.125</v>
      </c>
      <c r="BG137" s="314">
        <v>1</v>
      </c>
      <c r="BH137" s="664">
        <v>0</v>
      </c>
      <c r="BI137" s="322">
        <v>2.33333333</v>
      </c>
      <c r="BJ137" s="320">
        <v>51.432832</v>
      </c>
      <c r="BK137" s="321">
        <v>40.0032</v>
      </c>
      <c r="BL137" s="314">
        <v>1.28571794256459</v>
      </c>
      <c r="BM137" s="322">
        <v>11.429632</v>
      </c>
      <c r="BN137" s="313">
        <v>0.100218630776543</v>
      </c>
      <c r="BO137" s="314">
        <v>0.164531771458283</v>
      </c>
      <c r="BP137" s="314">
        <v>0.609114153991551</v>
      </c>
      <c r="BQ137" s="314">
        <v>-0.0643131406817399</v>
      </c>
      <c r="BR137" s="316">
        <v>0.063115133270338</v>
      </c>
      <c r="BS137" s="326">
        <v>9.97818461748585</v>
      </c>
      <c r="BT137" s="327">
        <v>6.0778534816514</v>
      </c>
      <c r="BU137" s="314">
        <v>1.64172839105274</v>
      </c>
      <c r="BV137" s="314">
        <v>3.90033113583445</v>
      </c>
      <c r="BW137" s="322">
        <v>15.844060658428</v>
      </c>
      <c r="BX137" s="326">
        <v>5.16909559905391</v>
      </c>
      <c r="BY137" s="327">
        <v>0.0940014719626668</v>
      </c>
      <c r="BZ137" s="314">
        <v>54.989517622733</v>
      </c>
      <c r="CA137" s="314">
        <v>5.07509412709124</v>
      </c>
      <c r="CB137" s="322">
        <v>10.7278383054446</v>
      </c>
    </row>
    <row r="138" s="159" customFormat="1" ht="16.2" spans="1:80">
      <c r="A138" s="213" t="s">
        <v>131</v>
      </c>
      <c r="B138" s="214">
        <v>100.381993</v>
      </c>
      <c r="C138" s="215">
        <v>115.0015296</v>
      </c>
      <c r="D138" s="216">
        <v>0.872875285651851</v>
      </c>
      <c r="E138" s="215">
        <v>-14.6195366000002</v>
      </c>
      <c r="F138" s="217">
        <v>133.167770999998</v>
      </c>
      <c r="G138" s="214">
        <v>0.143833</v>
      </c>
      <c r="H138" s="215">
        <v>0</v>
      </c>
      <c r="I138" s="216" t="s">
        <v>161</v>
      </c>
      <c r="J138" s="215">
        <v>0.143833</v>
      </c>
      <c r="K138" s="217">
        <v>0.0481399999999999</v>
      </c>
      <c r="L138" s="214">
        <v>72.4234939999997</v>
      </c>
      <c r="M138" s="215">
        <v>73.55037126</v>
      </c>
      <c r="N138" s="216">
        <v>0.9846788365484</v>
      </c>
      <c r="O138" s="215">
        <v>-1.1268772600003</v>
      </c>
      <c r="P138" s="217">
        <v>75.176642000002</v>
      </c>
      <c r="Q138" s="214">
        <v>27.958499</v>
      </c>
      <c r="R138" s="215">
        <v>41.45115834</v>
      </c>
      <c r="S138" s="216">
        <v>0.674492586447707</v>
      </c>
      <c r="T138" s="215">
        <v>-13.49265934</v>
      </c>
      <c r="U138" s="217">
        <v>57.991128999996</v>
      </c>
      <c r="V138" s="237">
        <v>0.278521059050901</v>
      </c>
      <c r="W138" s="238">
        <v>0.360440060964198</v>
      </c>
      <c r="X138" s="238">
        <v>0.772725035907055</v>
      </c>
      <c r="Y138" s="216">
        <v>-0.081919001913297</v>
      </c>
      <c r="Z138" s="257">
        <v>0.435474203439186</v>
      </c>
      <c r="AA138" s="214">
        <v>8.59035899999999</v>
      </c>
      <c r="AB138" s="215">
        <v>8.45575271</v>
      </c>
      <c r="AC138" s="216">
        <v>1.01591890096795</v>
      </c>
      <c r="AD138" s="215">
        <v>0.134606289999988</v>
      </c>
      <c r="AE138" s="217">
        <v>11.452818</v>
      </c>
      <c r="AF138" s="214">
        <v>-2.974764</v>
      </c>
      <c r="AG138" s="215">
        <v>0.59365901</v>
      </c>
      <c r="AH138" s="216">
        <v>-5.01089674357002</v>
      </c>
      <c r="AI138" s="215">
        <v>-3.56842301</v>
      </c>
      <c r="AJ138" s="217">
        <v>-2.01295</v>
      </c>
      <c r="AK138" s="214">
        <v>0</v>
      </c>
      <c r="AL138" s="215">
        <v>0</v>
      </c>
      <c r="AM138" s="238" t="s">
        <v>161</v>
      </c>
      <c r="AN138" s="215">
        <v>0</v>
      </c>
      <c r="AO138" s="217">
        <v>0</v>
      </c>
      <c r="AP138" s="214">
        <v>0</v>
      </c>
      <c r="AQ138" s="215">
        <v>0</v>
      </c>
      <c r="AR138" s="238" t="s">
        <v>161</v>
      </c>
      <c r="AS138" s="215">
        <v>0</v>
      </c>
      <c r="AT138" s="217">
        <v>0</v>
      </c>
      <c r="AU138" s="214">
        <v>22.199071</v>
      </c>
      <c r="AV138" s="215">
        <v>32.40174662</v>
      </c>
      <c r="AW138" s="216">
        <v>0.685119578902505</v>
      </c>
      <c r="AX138" s="215">
        <v>-10.2026756199999</v>
      </c>
      <c r="AY138" s="217">
        <v>48.503120999996</v>
      </c>
      <c r="AZ138" s="237">
        <v>0.221145947959014</v>
      </c>
      <c r="BA138" s="238">
        <v>0.281750570907189</v>
      </c>
      <c r="BB138" s="238">
        <v>0.78489973328878</v>
      </c>
      <c r="BC138" s="216">
        <v>-0.0606046229481749</v>
      </c>
      <c r="BD138" s="257">
        <v>0.364225672891955</v>
      </c>
      <c r="BE138" s="214">
        <v>1.75</v>
      </c>
      <c r="BF138" s="215">
        <v>1.625</v>
      </c>
      <c r="BG138" s="238">
        <v>1.07692307692308</v>
      </c>
      <c r="BH138" s="215">
        <v>0.125</v>
      </c>
      <c r="BI138" s="279">
        <v>12.75</v>
      </c>
      <c r="BJ138" s="214">
        <v>57.3611388571427</v>
      </c>
      <c r="BK138" s="215">
        <v>70.7701720615384</v>
      </c>
      <c r="BL138" s="238">
        <v>0.810527050962433</v>
      </c>
      <c r="BM138" s="279">
        <v>-13.4090332043957</v>
      </c>
      <c r="BN138" s="237">
        <v>0.0855766930230207</v>
      </c>
      <c r="BO138" s="238">
        <v>0.0735273064576699</v>
      </c>
      <c r="BP138" s="238">
        <v>1.1638763494252</v>
      </c>
      <c r="BQ138" s="238">
        <v>0.0120493865653507</v>
      </c>
      <c r="BR138" s="257">
        <v>0.0860029263386871</v>
      </c>
      <c r="BS138" s="292">
        <v>11.6854246720073</v>
      </c>
      <c r="BT138" s="293">
        <v>13.600389408739</v>
      </c>
      <c r="BU138" s="238">
        <v>0.859197800946697</v>
      </c>
      <c r="BV138" s="238">
        <v>-1.9149647367317</v>
      </c>
      <c r="BW138" s="279">
        <v>11.6275113251602</v>
      </c>
      <c r="BX138" s="292">
        <v>2.5841843163947</v>
      </c>
      <c r="BY138" s="293">
        <v>3.8319174804723</v>
      </c>
      <c r="BZ138" s="238">
        <v>0.674384124805369</v>
      </c>
      <c r="CA138" s="238">
        <v>-1.24773316407759</v>
      </c>
      <c r="CB138" s="279">
        <v>4.23503813646529</v>
      </c>
    </row>
    <row r="139" s="159" customFormat="1" ht="16.2" spans="1:80">
      <c r="A139" s="213" t="s">
        <v>132</v>
      </c>
      <c r="B139" s="214">
        <v>361.958698999999</v>
      </c>
      <c r="C139" s="328">
        <v>604.46940768</v>
      </c>
      <c r="D139" s="216">
        <v>0.598803999675061</v>
      </c>
      <c r="E139" s="328">
        <v>-242.510708680001</v>
      </c>
      <c r="F139" s="217">
        <v>202.009152</v>
      </c>
      <c r="G139" s="214">
        <v>0</v>
      </c>
      <c r="H139" s="328">
        <v>0</v>
      </c>
      <c r="I139" s="216" t="s">
        <v>161</v>
      </c>
      <c r="J139" s="328">
        <v>0</v>
      </c>
      <c r="K139" s="217">
        <v>0</v>
      </c>
      <c r="L139" s="214">
        <v>319.312606000001</v>
      </c>
      <c r="M139" s="328">
        <v>475.47563608</v>
      </c>
      <c r="N139" s="216">
        <v>0.671564601359039</v>
      </c>
      <c r="O139" s="328">
        <v>-156.163030079999</v>
      </c>
      <c r="P139" s="217">
        <v>128.106262</v>
      </c>
      <c r="Q139" s="328">
        <v>42.6460929999986</v>
      </c>
      <c r="R139" s="328">
        <v>128.9937716</v>
      </c>
      <c r="S139" s="216">
        <v>0.330605830584138</v>
      </c>
      <c r="T139" s="328">
        <v>-86.3476786000014</v>
      </c>
      <c r="U139" s="217">
        <v>73.9028900000002</v>
      </c>
      <c r="V139" s="237">
        <v>0.117820328998361</v>
      </c>
      <c r="W139" s="238">
        <v>0.2134000000018</v>
      </c>
      <c r="X139" s="238">
        <v>0.552110257719621</v>
      </c>
      <c r="Y139" s="216">
        <v>-0.0955796710034391</v>
      </c>
      <c r="Z139" s="257">
        <v>0.365839316032574</v>
      </c>
      <c r="AA139" s="214">
        <v>5.098955</v>
      </c>
      <c r="AB139" s="328">
        <v>16.48566718</v>
      </c>
      <c r="AC139" s="216">
        <v>0.309296247723958</v>
      </c>
      <c r="AD139" s="328">
        <v>-11.38671218</v>
      </c>
      <c r="AE139" s="217">
        <v>6.60728299999997</v>
      </c>
      <c r="AF139" s="214">
        <v>3.40696299999999</v>
      </c>
      <c r="AG139" s="328">
        <v>2.926463</v>
      </c>
      <c r="AH139" s="216">
        <v>1.16419138051634</v>
      </c>
      <c r="AI139" s="328">
        <v>0.480499999999989</v>
      </c>
      <c r="AJ139" s="217">
        <v>1.95513399999999</v>
      </c>
      <c r="AK139" s="214">
        <v>0</v>
      </c>
      <c r="AL139" s="664">
        <v>0</v>
      </c>
      <c r="AM139" s="661" t="s">
        <v>161</v>
      </c>
      <c r="AN139" s="666">
        <v>0</v>
      </c>
      <c r="AO139" s="667">
        <v>0</v>
      </c>
      <c r="AP139" s="214">
        <v>0</v>
      </c>
      <c r="AQ139" s="664">
        <v>0</v>
      </c>
      <c r="AR139" s="661" t="s">
        <v>161</v>
      </c>
      <c r="AS139" s="666">
        <v>0</v>
      </c>
      <c r="AT139" s="667">
        <v>0</v>
      </c>
      <c r="AU139" s="328">
        <v>34.1401749999986</v>
      </c>
      <c r="AV139" s="328">
        <v>109.58164142</v>
      </c>
      <c r="AW139" s="216">
        <v>0.311550133376334</v>
      </c>
      <c r="AX139" s="328">
        <v>-75.4414664200014</v>
      </c>
      <c r="AY139" s="217">
        <v>65.3404730000002</v>
      </c>
      <c r="AZ139" s="237">
        <v>0.0943206368414941</v>
      </c>
      <c r="BA139" s="238">
        <v>0.181285669758843</v>
      </c>
      <c r="BB139" s="238">
        <v>0.520287328650769</v>
      </c>
      <c r="BC139" s="216">
        <v>-0.0869650329173491</v>
      </c>
      <c r="BD139" s="257">
        <v>0.323453033454644</v>
      </c>
      <c r="BE139" s="214">
        <v>1</v>
      </c>
      <c r="BF139" s="215">
        <v>1.875</v>
      </c>
      <c r="BG139" s="238">
        <v>0.533333333333333</v>
      </c>
      <c r="BH139" s="215">
        <v>-0.875</v>
      </c>
      <c r="BI139" s="279">
        <v>4.91666667</v>
      </c>
      <c r="BJ139" s="214">
        <v>361.958698999999</v>
      </c>
      <c r="BK139" s="215">
        <v>322.383684096</v>
      </c>
      <c r="BL139" s="238">
        <v>1.12275749939074</v>
      </c>
      <c r="BM139" s="279">
        <v>39.5750149039993</v>
      </c>
      <c r="BN139" s="237">
        <v>0.0140871182653908</v>
      </c>
      <c r="BO139" s="238">
        <v>0.0272729553729994</v>
      </c>
      <c r="BP139" s="238">
        <v>0.516523349696722</v>
      </c>
      <c r="BQ139" s="238">
        <v>-0.0131858371076085</v>
      </c>
      <c r="BR139" s="257">
        <v>0.0327078398903431</v>
      </c>
      <c r="BS139" s="292">
        <v>70.9868392641236</v>
      </c>
      <c r="BT139" s="293">
        <v>36.6663600010879</v>
      </c>
      <c r="BU139" s="238">
        <v>1.93602089932072</v>
      </c>
      <c r="BV139" s="238">
        <v>34.3204792630357</v>
      </c>
      <c r="BW139" s="279">
        <v>30.5737096473695</v>
      </c>
      <c r="BX139" s="292">
        <v>6.69552388675692</v>
      </c>
      <c r="BY139" s="293">
        <v>6.64708563041608</v>
      </c>
      <c r="BZ139" s="238">
        <v>1.00728714191964</v>
      </c>
      <c r="CA139" s="238">
        <v>0.0484382563408357</v>
      </c>
      <c r="CB139" s="279">
        <v>9.8891591294032</v>
      </c>
    </row>
    <row r="140" s="159" customFormat="1" ht="16.2" spans="1:80">
      <c r="A140" s="213" t="s">
        <v>133</v>
      </c>
      <c r="B140" s="214">
        <v>22.670666</v>
      </c>
      <c r="C140" s="328">
        <v>68.15</v>
      </c>
      <c r="D140" s="216">
        <v>0.332658341892883</v>
      </c>
      <c r="E140" s="328">
        <v>-45.479334</v>
      </c>
      <c r="F140" s="217">
        <v>45.61321</v>
      </c>
      <c r="G140" s="214">
        <v>0</v>
      </c>
      <c r="H140" s="328">
        <v>0</v>
      </c>
      <c r="I140" s="216" t="s">
        <v>161</v>
      </c>
      <c r="J140" s="328">
        <v>0</v>
      </c>
      <c r="K140" s="217">
        <v>0</v>
      </c>
      <c r="L140" s="214">
        <v>7.49984</v>
      </c>
      <c r="M140" s="328">
        <v>0</v>
      </c>
      <c r="N140" s="216" t="s">
        <v>161</v>
      </c>
      <c r="O140" s="328">
        <v>7.49984</v>
      </c>
      <c r="P140" s="217">
        <v>0.126682</v>
      </c>
      <c r="Q140" s="328"/>
      <c r="R140" s="328"/>
      <c r="S140" s="216"/>
      <c r="T140" s="328"/>
      <c r="U140" s="217"/>
      <c r="V140" s="237"/>
      <c r="W140" s="238"/>
      <c r="X140" s="238"/>
      <c r="Y140" s="216"/>
      <c r="Z140" s="257"/>
      <c r="AA140" s="214">
        <v>13.3347859999999</v>
      </c>
      <c r="AB140" s="328">
        <v>9.5959764</v>
      </c>
      <c r="AC140" s="216">
        <v>1.38962263391976</v>
      </c>
      <c r="AD140" s="328">
        <v>3.7388095999999</v>
      </c>
      <c r="AE140" s="217">
        <v>8.60826899999998</v>
      </c>
      <c r="AF140" s="214">
        <v>3.83957499999998</v>
      </c>
      <c r="AG140" s="328">
        <v>15.079774</v>
      </c>
      <c r="AH140" s="216">
        <v>0.2546175426767</v>
      </c>
      <c r="AI140" s="328">
        <v>-11.240199</v>
      </c>
      <c r="AJ140" s="217">
        <v>6.24608999999999</v>
      </c>
      <c r="AK140" s="214">
        <v>0.2</v>
      </c>
      <c r="AL140" s="664">
        <v>0</v>
      </c>
      <c r="AM140" s="661" t="s">
        <v>161</v>
      </c>
      <c r="AN140" s="666">
        <v>0.2</v>
      </c>
      <c r="AO140" s="667">
        <v>0.1</v>
      </c>
      <c r="AP140" s="214">
        <v>0</v>
      </c>
      <c r="AQ140" s="664">
        <v>0</v>
      </c>
      <c r="AR140" s="661" t="s">
        <v>161</v>
      </c>
      <c r="AS140" s="666">
        <v>0</v>
      </c>
      <c r="AT140" s="667">
        <v>0</v>
      </c>
      <c r="AU140" s="328">
        <v>-1.80353499999987</v>
      </c>
      <c r="AV140" s="328">
        <v>43.4742496</v>
      </c>
      <c r="AW140" s="216">
        <v>-0.0414851323851229</v>
      </c>
      <c r="AX140" s="328">
        <v>-45.2777845999999</v>
      </c>
      <c r="AY140" s="217">
        <v>30.732169</v>
      </c>
      <c r="AZ140" s="237">
        <v>-0.0795536840426246</v>
      </c>
      <c r="BA140" s="238">
        <v>0.637920023477623</v>
      </c>
      <c r="BB140" s="238">
        <v>-0.124707927506237</v>
      </c>
      <c r="BC140" s="216">
        <v>-0.717473707520248</v>
      </c>
      <c r="BD140" s="257">
        <v>0.673755892207543</v>
      </c>
      <c r="BE140" s="214">
        <v>1</v>
      </c>
      <c r="BF140" s="215">
        <v>1</v>
      </c>
      <c r="BG140" s="238">
        <v>1</v>
      </c>
      <c r="BH140" s="215">
        <v>0</v>
      </c>
      <c r="BI140" s="279">
        <v>9.08333333</v>
      </c>
      <c r="BJ140" s="214">
        <v>22.670666</v>
      </c>
      <c r="BK140" s="215">
        <v>68.15</v>
      </c>
      <c r="BL140" s="238">
        <v>0.332658341892883</v>
      </c>
      <c r="BM140" s="279">
        <v>-45.479334</v>
      </c>
      <c r="BN140" s="237">
        <v>0.588195600429202</v>
      </c>
      <c r="BO140" s="238">
        <v>0.14080669699193</v>
      </c>
      <c r="BP140" s="238">
        <v>4.17732688142607</v>
      </c>
      <c r="BQ140" s="238">
        <v>0.447388903437272</v>
      </c>
      <c r="BR140" s="257">
        <v>0.188723157173108</v>
      </c>
      <c r="BS140" s="292">
        <v>1.700114722501</v>
      </c>
      <c r="BT140" s="293">
        <v>7.10193493181163</v>
      </c>
      <c r="BU140" s="238">
        <v>0.239387538582716</v>
      </c>
      <c r="BV140" s="238">
        <v>-5.40182020931063</v>
      </c>
      <c r="BW140" s="279">
        <v>5.29876680201328</v>
      </c>
      <c r="BX140" s="292">
        <v>-0.135250389470059</v>
      </c>
      <c r="BY140" s="293">
        <v>4.53046649843782</v>
      </c>
      <c r="BZ140" s="238">
        <v>-0.02985352380747</v>
      </c>
      <c r="CA140" s="238">
        <v>-4.66571688790788</v>
      </c>
      <c r="CB140" s="279">
        <v>3.57007535429017</v>
      </c>
    </row>
    <row r="141" s="159" customFormat="1" ht="16.2" spans="1:16384">
      <c r="A141" s="302" t="s">
        <v>134</v>
      </c>
      <c r="B141" s="303">
        <v>1272.303151</v>
      </c>
      <c r="C141" s="304">
        <v>1487.40411682</v>
      </c>
      <c r="D141" s="305">
        <v>0.855384986912718</v>
      </c>
      <c r="E141" s="306">
        <v>-215.100965820002</v>
      </c>
      <c r="F141" s="304">
        <v>1081.023987</v>
      </c>
      <c r="G141" s="303">
        <v>0.143833</v>
      </c>
      <c r="H141" s="304">
        <v>0</v>
      </c>
      <c r="I141" s="305" t="s">
        <v>161</v>
      </c>
      <c r="J141" s="306">
        <v>0.143833</v>
      </c>
      <c r="K141" s="304">
        <v>0.0481399999999999</v>
      </c>
      <c r="L141" s="303">
        <v>936.957007999999</v>
      </c>
      <c r="M141" s="304">
        <v>1019.21991285</v>
      </c>
      <c r="N141" s="305">
        <v>0.919288365726713</v>
      </c>
      <c r="O141" s="306">
        <v>-82.2629048500007</v>
      </c>
      <c r="P141" s="304">
        <v>670.554482000002</v>
      </c>
      <c r="Q141" s="303">
        <v>320.175316999999</v>
      </c>
      <c r="R141" s="304">
        <v>400.03420397</v>
      </c>
      <c r="S141" s="305">
        <v>0.8003698529339</v>
      </c>
      <c r="T141" s="306">
        <v>-79.8588869700014</v>
      </c>
      <c r="U141" s="304">
        <v>364.982976999994</v>
      </c>
      <c r="V141" s="311">
        <v>0.251650180028517</v>
      </c>
      <c r="W141" s="312">
        <v>0.268947893478508</v>
      </c>
      <c r="X141" s="312">
        <v>0.935683774182921</v>
      </c>
      <c r="Y141" s="305">
        <v>-0.0172977134499915</v>
      </c>
      <c r="Z141" s="315">
        <v>0.337627084495023</v>
      </c>
      <c r="AA141" s="303">
        <v>75.0253509999998</v>
      </c>
      <c r="AB141" s="304">
        <v>76.15891851</v>
      </c>
      <c r="AC141" s="305">
        <v>0.985115761460671</v>
      </c>
      <c r="AD141" s="306">
        <v>-1.13356751000015</v>
      </c>
      <c r="AE141" s="304">
        <v>60.6040699999999</v>
      </c>
      <c r="AF141" s="303">
        <v>9.10082499999996</v>
      </c>
      <c r="AG141" s="304">
        <v>25.47572999</v>
      </c>
      <c r="AH141" s="305">
        <v>0.357235101941036</v>
      </c>
      <c r="AI141" s="306">
        <v>-16.37490499</v>
      </c>
      <c r="AJ141" s="304">
        <v>14.195756</v>
      </c>
      <c r="AK141" s="303">
        <v>0.25</v>
      </c>
      <c r="AL141" s="304">
        <v>0</v>
      </c>
      <c r="AM141" s="312" t="s">
        <v>161</v>
      </c>
      <c r="AN141" s="304">
        <v>0.25</v>
      </c>
      <c r="AO141" s="317">
        <v>0.33151</v>
      </c>
      <c r="AP141" s="303">
        <v>0</v>
      </c>
      <c r="AQ141" s="304">
        <v>0</v>
      </c>
      <c r="AR141" s="312" t="s">
        <v>161</v>
      </c>
      <c r="AS141" s="304">
        <v>0</v>
      </c>
      <c r="AT141" s="317">
        <v>0</v>
      </c>
      <c r="AU141" s="303">
        <v>251.326133999999</v>
      </c>
      <c r="AV141" s="304">
        <v>366.54955547</v>
      </c>
      <c r="AW141" s="305">
        <v>0.685653904770779</v>
      </c>
      <c r="AX141" s="306">
        <v>-115.223421470001</v>
      </c>
      <c r="AY141" s="304">
        <v>335.953048999994</v>
      </c>
      <c r="AZ141" s="311">
        <v>0.197536360577637</v>
      </c>
      <c r="BA141" s="312">
        <v>0.246435754294983</v>
      </c>
      <c r="BB141" s="312">
        <v>0.80157346137844</v>
      </c>
      <c r="BC141" s="305">
        <v>-0.0488993937173467</v>
      </c>
      <c r="BD141" s="315">
        <v>0.310772982875537</v>
      </c>
      <c r="BE141" s="303">
        <v>13.125</v>
      </c>
      <c r="BF141" s="306">
        <v>14</v>
      </c>
      <c r="BG141" s="312">
        <v>0.9375</v>
      </c>
      <c r="BH141" s="304">
        <v>-0.875</v>
      </c>
      <c r="BI141" s="319">
        <v>99.91666667</v>
      </c>
      <c r="BJ141" s="303">
        <v>96.9373829333332</v>
      </c>
      <c r="BK141" s="306">
        <v>106.243151201429</v>
      </c>
      <c r="BL141" s="312">
        <v>0.912410652706899</v>
      </c>
      <c r="BM141" s="319">
        <v>-9.30576826809539</v>
      </c>
      <c r="BN141" s="311">
        <v>0.0589681405261253</v>
      </c>
      <c r="BO141" s="312">
        <v>0.051202573428951</v>
      </c>
      <c r="BP141" s="312">
        <v>1.15166360940725</v>
      </c>
      <c r="BQ141" s="312">
        <v>0.0077655670971743</v>
      </c>
      <c r="BR141" s="315">
        <v>0.0560617254832479</v>
      </c>
      <c r="BS141" s="324">
        <v>16.9583098784836</v>
      </c>
      <c r="BT141" s="325">
        <v>19.530268364101</v>
      </c>
      <c r="BU141" s="312">
        <v>0.868309106783962</v>
      </c>
      <c r="BV141" s="312">
        <v>-2.5719584856174</v>
      </c>
      <c r="BW141" s="319">
        <v>17.837481657585</v>
      </c>
      <c r="BX141" s="324">
        <v>3.34988281494343</v>
      </c>
      <c r="BY141" s="325">
        <v>4.81295641589068</v>
      </c>
      <c r="BZ141" s="312">
        <v>0.696013536271242</v>
      </c>
      <c r="CA141" s="312">
        <v>-1.46307360094725</v>
      </c>
      <c r="CB141" s="319">
        <v>5.54340738171537</v>
      </c>
      <c r="CE141" s="424"/>
      <c r="CF141" s="425"/>
      <c r="CG141" s="425"/>
      <c r="CH141" s="425"/>
      <c r="CI141" s="423"/>
      <c r="CJ141" s="425"/>
      <c r="CK141" s="426"/>
      <c r="CL141" s="425"/>
      <c r="CM141" s="425"/>
      <c r="CN141" s="423"/>
      <c r="CO141" s="425"/>
      <c r="CP141" s="426"/>
      <c r="CQ141" s="425"/>
      <c r="CR141" s="425"/>
      <c r="CS141" s="423"/>
      <c r="CT141" s="425"/>
      <c r="CU141" s="426"/>
      <c r="CV141" s="423"/>
      <c r="CW141" s="423"/>
      <c r="CX141" s="423"/>
      <c r="CY141" s="423"/>
      <c r="CZ141" s="423"/>
      <c r="DA141" s="425"/>
      <c r="DB141" s="425"/>
      <c r="DC141" s="423"/>
      <c r="DD141" s="424"/>
      <c r="DE141" s="425"/>
      <c r="DF141" s="425"/>
      <c r="DG141" s="425"/>
      <c r="DH141" s="423"/>
      <c r="DI141" s="424"/>
      <c r="DJ141" s="425"/>
      <c r="DK141" s="425"/>
      <c r="DL141" s="425"/>
      <c r="DM141" s="423"/>
      <c r="DN141" s="424"/>
      <c r="DO141" s="425"/>
      <c r="DP141" s="425"/>
      <c r="DQ141" s="425"/>
      <c r="DR141" s="427"/>
      <c r="DS141" s="424"/>
      <c r="DT141" s="425"/>
      <c r="DU141" s="425"/>
      <c r="DV141" s="424"/>
      <c r="DW141" s="423"/>
      <c r="DX141" s="424"/>
      <c r="DY141" s="426"/>
      <c r="DZ141" s="423"/>
      <c r="EA141" s="423"/>
      <c r="EB141" s="423"/>
      <c r="EC141" s="423"/>
      <c r="ED141" s="423"/>
      <c r="EE141" s="425"/>
      <c r="EF141" s="425"/>
      <c r="EG141" s="423"/>
      <c r="EH141" s="424"/>
      <c r="EI141" s="425"/>
      <c r="EJ141" s="424"/>
      <c r="EK141" s="423"/>
      <c r="EL141" s="428"/>
      <c r="EM141" s="423"/>
      <c r="EN141" s="423"/>
      <c r="EO141" s="423"/>
      <c r="EP141" s="423"/>
      <c r="EQ141" s="423"/>
      <c r="ER141" s="429"/>
      <c r="ES141" s="430"/>
      <c r="ET141" s="423"/>
      <c r="EU141" s="423"/>
      <c r="EV141" s="428"/>
      <c r="EW141" s="429"/>
      <c r="EX141" s="430"/>
      <c r="EY141" s="423"/>
      <c r="EZ141" s="428"/>
      <c r="FA141" s="431"/>
      <c r="FB141" s="425"/>
      <c r="FC141" s="423"/>
      <c r="FD141" s="424"/>
      <c r="FE141" s="423"/>
      <c r="FF141" s="426"/>
      <c r="FG141" s="432"/>
      <c r="FH141" s="433"/>
      <c r="FI141" s="433"/>
      <c r="FJ141" s="434"/>
      <c r="FK141" s="434"/>
      <c r="FL141" s="435"/>
      <c r="FM141" s="425"/>
      <c r="FN141" s="425"/>
      <c r="FO141" s="423"/>
      <c r="FP141" s="424"/>
      <c r="FQ141" s="425"/>
      <c r="FR141" s="425"/>
      <c r="FS141" s="425"/>
      <c r="FT141" s="423"/>
      <c r="FU141" s="425"/>
      <c r="FV141" s="426"/>
      <c r="FW141" s="425"/>
      <c r="FX141" s="425"/>
      <c r="FY141" s="423"/>
      <c r="FZ141" s="425"/>
      <c r="GA141" s="426"/>
      <c r="GB141" s="425"/>
      <c r="GC141" s="425"/>
      <c r="GD141" s="423"/>
      <c r="GE141" s="425"/>
      <c r="GF141" s="426"/>
      <c r="GG141" s="423"/>
      <c r="GH141" s="423"/>
      <c r="GI141" s="423"/>
      <c r="GJ141" s="423"/>
      <c r="GK141" s="423"/>
      <c r="GL141" s="425"/>
      <c r="GM141" s="425"/>
      <c r="GN141" s="423"/>
      <c r="GO141" s="424"/>
      <c r="GP141" s="425"/>
      <c r="GQ141" s="425"/>
      <c r="GR141" s="425"/>
      <c r="GS141" s="423"/>
      <c r="GT141" s="424"/>
      <c r="GU141" s="425"/>
      <c r="GV141" s="425"/>
      <c r="GW141" s="425"/>
      <c r="GX141" s="423"/>
      <c r="GY141" s="424"/>
      <c r="GZ141" s="425"/>
      <c r="HA141" s="425"/>
      <c r="HB141" s="425"/>
      <c r="HC141" s="427"/>
      <c r="HD141" s="424"/>
      <c r="HE141" s="425"/>
      <c r="HF141" s="425"/>
      <c r="HG141" s="424"/>
      <c r="HH141" s="423"/>
      <c r="HI141" s="424"/>
      <c r="HJ141" s="426"/>
      <c r="HK141" s="423"/>
      <c r="HL141" s="423"/>
      <c r="HM141" s="423"/>
      <c r="HN141" s="423"/>
      <c r="HO141" s="423"/>
      <c r="HP141" s="425"/>
      <c r="HQ141" s="425"/>
      <c r="HR141" s="423"/>
      <c r="HS141" s="424"/>
      <c r="HT141" s="425"/>
      <c r="HU141" s="424"/>
      <c r="HV141" s="423"/>
      <c r="HW141" s="428"/>
      <c r="HX141" s="423"/>
      <c r="HY141" s="423"/>
      <c r="HZ141" s="423"/>
      <c r="IA141" s="423"/>
      <c r="IB141" s="423"/>
      <c r="IC141" s="429"/>
      <c r="ID141" s="430"/>
      <c r="IE141" s="423"/>
      <c r="IF141" s="423"/>
      <c r="IG141" s="428"/>
      <c r="IH141" s="429"/>
      <c r="II141" s="430"/>
      <c r="IJ141" s="423"/>
      <c r="IK141" s="428"/>
      <c r="IL141" s="431"/>
      <c r="IM141" s="425"/>
      <c r="IN141" s="423"/>
      <c r="IO141" s="424"/>
      <c r="IP141" s="423"/>
      <c r="IQ141" s="426"/>
      <c r="IR141" s="432"/>
      <c r="IS141" s="433"/>
      <c r="IT141" s="433"/>
      <c r="IU141" s="434"/>
      <c r="IV141" s="434"/>
      <c r="IW141" s="435"/>
      <c r="IX141" s="425"/>
      <c r="IY141" s="425"/>
      <c r="IZ141" s="423"/>
      <c r="JA141" s="424"/>
      <c r="JB141" s="425"/>
      <c r="JC141" s="425"/>
      <c r="JD141" s="425"/>
      <c r="JE141" s="423"/>
      <c r="JF141" s="425"/>
      <c r="JG141" s="426"/>
      <c r="JH141" s="425"/>
      <c r="JI141" s="425"/>
      <c r="JJ141" s="423"/>
      <c r="JK141" s="425"/>
      <c r="JL141" s="426"/>
      <c r="JM141" s="425"/>
      <c r="JN141" s="425"/>
      <c r="JO141" s="423"/>
      <c r="JP141" s="425"/>
      <c r="JQ141" s="426"/>
      <c r="JR141" s="423"/>
      <c r="JS141" s="423"/>
      <c r="JT141" s="423"/>
      <c r="JU141" s="423"/>
      <c r="JV141" s="423"/>
      <c r="JW141" s="425"/>
      <c r="JX141" s="425"/>
      <c r="JY141" s="423"/>
      <c r="JZ141" s="424"/>
      <c r="KA141" s="425"/>
      <c r="KB141" s="425"/>
      <c r="KC141" s="425"/>
      <c r="KD141" s="423"/>
      <c r="KE141" s="424"/>
      <c r="KF141" s="425"/>
      <c r="KG141" s="425"/>
      <c r="KH141" s="425"/>
      <c r="KI141" s="423"/>
      <c r="KJ141" s="424"/>
      <c r="KK141" s="425"/>
      <c r="KL141" s="425"/>
      <c r="KM141" s="425"/>
      <c r="KN141" s="427"/>
      <c r="KO141" s="424"/>
      <c r="KP141" s="425"/>
      <c r="KQ141" s="425"/>
      <c r="KR141" s="424"/>
      <c r="KS141" s="423"/>
      <c r="KT141" s="424"/>
      <c r="KU141" s="426"/>
      <c r="KV141" s="423"/>
      <c r="KW141" s="423"/>
      <c r="KX141" s="423"/>
      <c r="KY141" s="423"/>
      <c r="KZ141" s="423"/>
      <c r="LA141" s="425"/>
      <c r="LB141" s="425"/>
      <c r="LC141" s="423"/>
      <c r="LD141" s="424"/>
      <c r="LE141" s="425"/>
      <c r="LF141" s="424"/>
      <c r="LG141" s="423"/>
      <c r="LH141" s="428"/>
      <c r="LI141" s="423"/>
      <c r="LJ141" s="423"/>
      <c r="LK141" s="423"/>
      <c r="LL141" s="423"/>
      <c r="LM141" s="423"/>
      <c r="LN141" s="429"/>
      <c r="LO141" s="430"/>
      <c r="LP141" s="423"/>
      <c r="LQ141" s="423"/>
      <c r="LR141" s="428"/>
      <c r="LS141" s="429"/>
      <c r="LT141" s="430"/>
      <c r="LU141" s="423"/>
      <c r="LV141" s="428"/>
      <c r="LW141" s="431"/>
      <c r="LX141" s="425"/>
      <c r="LY141" s="423"/>
      <c r="LZ141" s="424"/>
      <c r="MA141" s="423"/>
      <c r="MB141" s="426"/>
      <c r="MC141" s="432"/>
      <c r="MD141" s="433"/>
      <c r="ME141" s="433"/>
      <c r="MF141" s="434"/>
      <c r="MG141" s="434"/>
      <c r="MH141" s="435"/>
      <c r="MI141" s="425"/>
      <c r="MJ141" s="425"/>
      <c r="MK141" s="423"/>
      <c r="ML141" s="424"/>
      <c r="MM141" s="425"/>
      <c r="MN141" s="425"/>
      <c r="MO141" s="425"/>
      <c r="MP141" s="423"/>
      <c r="MQ141" s="425"/>
      <c r="MR141" s="426"/>
      <c r="MS141" s="425"/>
      <c r="MT141" s="425"/>
      <c r="MU141" s="423"/>
      <c r="MV141" s="425"/>
      <c r="MW141" s="426"/>
      <c r="MX141" s="425"/>
      <c r="MY141" s="425"/>
      <c r="MZ141" s="423"/>
      <c r="NA141" s="425"/>
      <c r="NB141" s="426"/>
      <c r="NC141" s="423"/>
      <c r="ND141" s="423"/>
      <c r="NE141" s="423"/>
      <c r="NF141" s="423"/>
      <c r="NG141" s="423"/>
      <c r="NH141" s="425"/>
      <c r="NI141" s="425"/>
      <c r="NJ141" s="423"/>
      <c r="NK141" s="424"/>
      <c r="NL141" s="425"/>
      <c r="NM141" s="425"/>
      <c r="NN141" s="425"/>
      <c r="NO141" s="423"/>
      <c r="NP141" s="424"/>
      <c r="NQ141" s="425"/>
      <c r="NR141" s="425"/>
      <c r="NS141" s="425"/>
      <c r="NT141" s="423"/>
      <c r="NU141" s="424"/>
      <c r="NV141" s="425"/>
      <c r="NW141" s="425"/>
      <c r="NX141" s="425"/>
      <c r="NY141" s="427"/>
      <c r="NZ141" s="424"/>
      <c r="OA141" s="425"/>
      <c r="OB141" s="425"/>
      <c r="OC141" s="424"/>
      <c r="OD141" s="423"/>
      <c r="OE141" s="424"/>
      <c r="OF141" s="426"/>
      <c r="OG141" s="423"/>
      <c r="OH141" s="423"/>
      <c r="OI141" s="423"/>
      <c r="OJ141" s="423"/>
      <c r="OK141" s="423"/>
      <c r="OL141" s="425"/>
      <c r="OM141" s="425"/>
      <c r="ON141" s="423"/>
      <c r="OO141" s="424"/>
      <c r="OP141" s="425"/>
      <c r="OQ141" s="424"/>
      <c r="OR141" s="423"/>
      <c r="OS141" s="428"/>
      <c r="OT141" s="423"/>
      <c r="OU141" s="423"/>
      <c r="OV141" s="423"/>
      <c r="OW141" s="423"/>
      <c r="OX141" s="423"/>
      <c r="OY141" s="429"/>
      <c r="OZ141" s="430"/>
      <c r="PA141" s="423"/>
      <c r="PB141" s="423"/>
      <c r="PC141" s="428"/>
      <c r="PD141" s="429"/>
      <c r="PE141" s="430"/>
      <c r="PF141" s="423"/>
      <c r="PG141" s="428"/>
      <c r="PH141" s="431"/>
      <c r="PI141" s="425"/>
      <c r="PJ141" s="423"/>
      <c r="PK141" s="424"/>
      <c r="PL141" s="423"/>
      <c r="PM141" s="426"/>
      <c r="PN141" s="432"/>
      <c r="PO141" s="433"/>
      <c r="PP141" s="433"/>
      <c r="PQ141" s="434"/>
      <c r="PR141" s="434"/>
      <c r="PS141" s="435"/>
      <c r="PT141" s="425"/>
      <c r="PU141" s="425"/>
      <c r="PV141" s="423"/>
      <c r="PW141" s="424"/>
      <c r="PX141" s="425"/>
      <c r="PY141" s="425"/>
      <c r="PZ141" s="425"/>
      <c r="QA141" s="423"/>
      <c r="QB141" s="425"/>
      <c r="QC141" s="426"/>
      <c r="QD141" s="425"/>
      <c r="QE141" s="425"/>
      <c r="QF141" s="423"/>
      <c r="QG141" s="425"/>
      <c r="QH141" s="426"/>
      <c r="QI141" s="425"/>
      <c r="QJ141" s="425"/>
      <c r="QK141" s="423"/>
      <c r="QL141" s="425"/>
      <c r="QM141" s="426"/>
      <c r="QN141" s="423"/>
      <c r="QO141" s="423"/>
      <c r="QP141" s="423"/>
      <c r="QQ141" s="423"/>
      <c r="QR141" s="423"/>
      <c r="QS141" s="425"/>
      <c r="QT141" s="425"/>
      <c r="QU141" s="423"/>
      <c r="QV141" s="424"/>
      <c r="QW141" s="425"/>
      <c r="QX141" s="425"/>
      <c r="QY141" s="425"/>
      <c r="QZ141" s="423"/>
      <c r="RA141" s="424"/>
      <c r="RB141" s="425"/>
      <c r="RC141" s="425"/>
      <c r="RD141" s="425"/>
      <c r="RE141" s="423"/>
      <c r="RF141" s="424"/>
      <c r="RG141" s="425"/>
      <c r="RH141" s="425"/>
      <c r="RI141" s="425"/>
      <c r="RJ141" s="427"/>
      <c r="RK141" s="424"/>
      <c r="RL141" s="425"/>
      <c r="RM141" s="425"/>
      <c r="RN141" s="424"/>
      <c r="RO141" s="423"/>
      <c r="RP141" s="424"/>
      <c r="RQ141" s="426"/>
      <c r="RR141" s="423"/>
      <c r="RS141" s="423"/>
      <c r="RT141" s="423"/>
      <c r="RU141" s="423"/>
      <c r="RV141" s="423"/>
      <c r="RW141" s="425"/>
      <c r="RX141" s="425"/>
      <c r="RY141" s="423"/>
      <c r="RZ141" s="424"/>
      <c r="SA141" s="425"/>
      <c r="SB141" s="424"/>
      <c r="SC141" s="423"/>
      <c r="SD141" s="428"/>
      <c r="SE141" s="423"/>
      <c r="SF141" s="423"/>
      <c r="SG141" s="423"/>
      <c r="SH141" s="423"/>
      <c r="SI141" s="423"/>
      <c r="SJ141" s="429"/>
      <c r="SK141" s="430"/>
      <c r="SL141" s="423"/>
      <c r="SM141" s="423"/>
      <c r="SN141" s="428"/>
      <c r="SO141" s="429"/>
      <c r="SP141" s="430"/>
      <c r="SQ141" s="423"/>
      <c r="SR141" s="428"/>
      <c r="SS141" s="431"/>
      <c r="ST141" s="425"/>
      <c r="SU141" s="423"/>
      <c r="SV141" s="424"/>
      <c r="SW141" s="423"/>
      <c r="SX141" s="426"/>
      <c r="SY141" s="432"/>
      <c r="SZ141" s="433"/>
      <c r="TA141" s="433"/>
      <c r="TB141" s="434"/>
      <c r="TC141" s="434"/>
      <c r="TD141" s="435"/>
      <c r="TE141" s="425"/>
      <c r="TF141" s="425"/>
      <c r="TG141" s="423"/>
      <c r="TH141" s="424"/>
      <c r="TI141" s="425"/>
      <c r="TJ141" s="425"/>
      <c r="TK141" s="425"/>
      <c r="TL141" s="423"/>
      <c r="TM141" s="425"/>
      <c r="TN141" s="426"/>
      <c r="TO141" s="425"/>
      <c r="TP141" s="425"/>
      <c r="TQ141" s="423"/>
      <c r="TR141" s="425"/>
      <c r="TS141" s="426"/>
      <c r="TT141" s="425"/>
      <c r="TU141" s="425"/>
      <c r="TV141" s="423"/>
      <c r="TW141" s="425"/>
      <c r="TX141" s="426"/>
      <c r="TY141" s="423"/>
      <c r="TZ141" s="423"/>
      <c r="UA141" s="423"/>
      <c r="UB141" s="423"/>
      <c r="UC141" s="423"/>
      <c r="UD141" s="425"/>
      <c r="UE141" s="425"/>
      <c r="UF141" s="423"/>
      <c r="UG141" s="424"/>
      <c r="UH141" s="425"/>
      <c r="UI141" s="425"/>
      <c r="UJ141" s="425"/>
      <c r="UK141" s="423"/>
      <c r="UL141" s="424"/>
      <c r="UM141" s="425"/>
      <c r="UN141" s="425"/>
      <c r="UO141" s="425"/>
      <c r="UP141" s="423"/>
      <c r="UQ141" s="424"/>
      <c r="UR141" s="425"/>
      <c r="US141" s="425"/>
      <c r="UT141" s="425"/>
      <c r="UU141" s="427"/>
      <c r="UV141" s="424"/>
      <c r="UW141" s="425"/>
      <c r="UX141" s="425"/>
      <c r="UY141" s="424"/>
      <c r="UZ141" s="423"/>
      <c r="VA141" s="424"/>
      <c r="VB141" s="426"/>
      <c r="VC141" s="423"/>
      <c r="VD141" s="423"/>
      <c r="VE141" s="423"/>
      <c r="VF141" s="423"/>
      <c r="VG141" s="423"/>
      <c r="VH141" s="425"/>
      <c r="VI141" s="425"/>
      <c r="VJ141" s="423"/>
      <c r="VK141" s="424"/>
      <c r="VL141" s="425"/>
      <c r="VM141" s="424"/>
      <c r="VN141" s="423"/>
      <c r="VO141" s="428"/>
      <c r="VP141" s="423"/>
      <c r="VQ141" s="423"/>
      <c r="VR141" s="423"/>
      <c r="VS141" s="423"/>
      <c r="VT141" s="423"/>
      <c r="VU141" s="429"/>
      <c r="VV141" s="430"/>
      <c r="VW141" s="423"/>
      <c r="VX141" s="423"/>
      <c r="VY141" s="428"/>
      <c r="VZ141" s="429"/>
      <c r="WA141" s="430"/>
      <c r="WB141" s="423"/>
      <c r="WC141" s="428"/>
      <c r="WD141" s="431"/>
      <c r="WE141" s="425"/>
      <c r="WF141" s="423"/>
      <c r="WG141" s="424"/>
      <c r="WH141" s="423"/>
      <c r="WI141" s="426"/>
      <c r="WJ141" s="432"/>
      <c r="WK141" s="433"/>
      <c r="WL141" s="433"/>
      <c r="WM141" s="434"/>
      <c r="WN141" s="434"/>
      <c r="WO141" s="435"/>
      <c r="WP141" s="425"/>
      <c r="WQ141" s="425"/>
      <c r="WR141" s="423"/>
      <c r="WS141" s="424"/>
      <c r="WT141" s="425"/>
      <c r="WU141" s="425"/>
      <c r="WV141" s="425"/>
      <c r="WW141" s="423"/>
      <c r="WX141" s="425"/>
      <c r="WY141" s="426"/>
      <c r="WZ141" s="425"/>
      <c r="XA141" s="425"/>
      <c r="XB141" s="423"/>
      <c r="XC141" s="425"/>
      <c r="XD141" s="426"/>
      <c r="XE141" s="425"/>
      <c r="XF141" s="425"/>
      <c r="XG141" s="423"/>
      <c r="XH141" s="425"/>
      <c r="XI141" s="426"/>
      <c r="XJ141" s="423"/>
      <c r="XK141" s="423"/>
      <c r="XL141" s="423"/>
      <c r="XM141" s="423"/>
      <c r="XN141" s="423"/>
      <c r="XO141" s="425"/>
      <c r="XP141" s="425"/>
      <c r="XQ141" s="423"/>
      <c r="XR141" s="424"/>
      <c r="XS141" s="425"/>
      <c r="XT141" s="425"/>
      <c r="XU141" s="425"/>
      <c r="XV141" s="423"/>
      <c r="XW141" s="424"/>
      <c r="XX141" s="425"/>
      <c r="XY141" s="425"/>
      <c r="XZ141" s="425"/>
      <c r="YA141" s="423"/>
      <c r="YB141" s="424"/>
      <c r="YC141" s="425"/>
      <c r="YD141" s="425"/>
      <c r="YE141" s="425"/>
      <c r="YF141" s="427"/>
      <c r="YG141" s="424"/>
      <c r="YH141" s="425"/>
      <c r="YI141" s="425"/>
      <c r="YJ141" s="424"/>
      <c r="YK141" s="423"/>
      <c r="YL141" s="424"/>
      <c r="YM141" s="426"/>
      <c r="YN141" s="423"/>
      <c r="YO141" s="423"/>
      <c r="YP141" s="423"/>
      <c r="YQ141" s="423"/>
      <c r="YR141" s="423"/>
      <c r="YS141" s="425"/>
      <c r="YT141" s="425"/>
      <c r="YU141" s="423"/>
      <c r="YV141" s="424"/>
      <c r="YW141" s="425"/>
      <c r="YX141" s="424"/>
      <c r="YY141" s="423"/>
      <c r="YZ141" s="428"/>
      <c r="ZA141" s="423"/>
      <c r="ZB141" s="423"/>
      <c r="ZC141" s="423"/>
      <c r="ZD141" s="423"/>
      <c r="ZE141" s="423"/>
      <c r="ZF141" s="429"/>
      <c r="ZG141" s="430"/>
      <c r="ZH141" s="423"/>
      <c r="ZI141" s="423"/>
      <c r="ZJ141" s="428"/>
      <c r="ZK141" s="429"/>
      <c r="ZL141" s="430"/>
      <c r="ZM141" s="423"/>
      <c r="ZN141" s="428"/>
      <c r="ZO141" s="431"/>
      <c r="ZP141" s="425"/>
      <c r="ZQ141" s="423"/>
      <c r="ZR141" s="424"/>
      <c r="ZS141" s="423"/>
      <c r="ZT141" s="426"/>
      <c r="ZU141" s="432"/>
      <c r="ZV141" s="433"/>
      <c r="ZW141" s="433"/>
      <c r="ZX141" s="434"/>
      <c r="ZY141" s="434"/>
      <c r="ZZ141" s="435"/>
      <c r="AAA141" s="425"/>
      <c r="AAB141" s="425"/>
      <c r="AAC141" s="423"/>
      <c r="AAD141" s="424"/>
      <c r="AAE141" s="425"/>
      <c r="AAF141" s="425"/>
      <c r="AAG141" s="425"/>
      <c r="AAH141" s="423"/>
      <c r="AAI141" s="425"/>
      <c r="AAJ141" s="426"/>
      <c r="AAK141" s="425"/>
      <c r="AAL141" s="425"/>
      <c r="AAM141" s="423"/>
      <c r="AAN141" s="425"/>
      <c r="AAO141" s="426"/>
      <c r="AAP141" s="425"/>
      <c r="AAQ141" s="425"/>
      <c r="AAR141" s="423"/>
      <c r="AAS141" s="425"/>
      <c r="AAT141" s="426"/>
      <c r="AAU141" s="423"/>
      <c r="AAV141" s="423"/>
      <c r="AAW141" s="423"/>
      <c r="AAX141" s="423"/>
      <c r="AAY141" s="423"/>
      <c r="AAZ141" s="425"/>
      <c r="ABA141" s="425"/>
      <c r="ABB141" s="423"/>
      <c r="ABC141" s="424"/>
      <c r="ABD141" s="425"/>
      <c r="ABE141" s="425"/>
      <c r="ABF141" s="425"/>
      <c r="ABG141" s="423"/>
      <c r="ABH141" s="424"/>
      <c r="ABI141" s="425"/>
      <c r="ABJ141" s="425"/>
      <c r="ABK141" s="425"/>
      <c r="ABL141" s="423"/>
      <c r="ABM141" s="424"/>
      <c r="ABN141" s="425"/>
      <c r="ABO141" s="425"/>
      <c r="ABP141" s="425"/>
      <c r="ABQ141" s="427"/>
      <c r="ABR141" s="424"/>
      <c r="ABS141" s="425"/>
      <c r="ABT141" s="425"/>
      <c r="ABU141" s="424"/>
      <c r="ABV141" s="423"/>
      <c r="ABW141" s="424"/>
      <c r="ABX141" s="426"/>
      <c r="ABY141" s="423"/>
      <c r="ABZ141" s="423"/>
      <c r="ACA141" s="423"/>
      <c r="ACB141" s="423"/>
      <c r="ACC141" s="423"/>
      <c r="ACD141" s="425"/>
      <c r="ACE141" s="425"/>
      <c r="ACF141" s="423"/>
      <c r="ACG141" s="424"/>
      <c r="ACH141" s="425"/>
      <c r="ACI141" s="424"/>
      <c r="ACJ141" s="423"/>
      <c r="ACK141" s="428"/>
      <c r="ACL141" s="423"/>
      <c r="ACM141" s="423"/>
      <c r="ACN141" s="423"/>
      <c r="ACO141" s="423"/>
      <c r="ACP141" s="423"/>
      <c r="ACQ141" s="429"/>
      <c r="ACR141" s="430"/>
      <c r="ACS141" s="423"/>
      <c r="ACT141" s="423"/>
      <c r="ACU141" s="428"/>
      <c r="ACV141" s="429"/>
      <c r="ACW141" s="430"/>
      <c r="ACX141" s="423"/>
      <c r="ACY141" s="428"/>
      <c r="ACZ141" s="431"/>
      <c r="ADA141" s="425"/>
      <c r="ADB141" s="423"/>
      <c r="ADC141" s="424"/>
      <c r="ADD141" s="423"/>
      <c r="ADE141" s="426"/>
      <c r="ADF141" s="432"/>
      <c r="ADG141" s="433"/>
      <c r="ADH141" s="433"/>
      <c r="ADI141" s="434"/>
      <c r="ADJ141" s="434"/>
      <c r="ADK141" s="435"/>
      <c r="ADL141" s="425"/>
      <c r="ADM141" s="425"/>
      <c r="ADN141" s="423"/>
      <c r="ADO141" s="424"/>
      <c r="ADP141" s="425"/>
      <c r="ADQ141" s="425"/>
      <c r="ADR141" s="425"/>
      <c r="ADS141" s="423"/>
      <c r="ADT141" s="425"/>
      <c r="ADU141" s="426"/>
      <c r="ADV141" s="425"/>
      <c r="ADW141" s="425"/>
      <c r="ADX141" s="423"/>
      <c r="ADY141" s="425"/>
      <c r="ADZ141" s="426"/>
      <c r="AEA141" s="425"/>
      <c r="AEB141" s="425"/>
      <c r="AEC141" s="423"/>
      <c r="AED141" s="425"/>
      <c r="AEE141" s="426"/>
      <c r="AEF141" s="423"/>
      <c r="AEG141" s="423"/>
      <c r="AEH141" s="423"/>
      <c r="AEI141" s="423"/>
      <c r="AEJ141" s="423"/>
      <c r="AEK141" s="425"/>
      <c r="AEL141" s="425"/>
      <c r="AEM141" s="423"/>
      <c r="AEN141" s="424"/>
      <c r="AEO141" s="425"/>
      <c r="AEP141" s="425"/>
      <c r="AEQ141" s="425"/>
      <c r="AER141" s="423"/>
      <c r="AES141" s="424"/>
      <c r="AET141" s="425"/>
      <c r="AEU141" s="425"/>
      <c r="AEV141" s="425"/>
      <c r="AEW141" s="423"/>
      <c r="AEX141" s="424"/>
      <c r="AEY141" s="425"/>
      <c r="AEZ141" s="425"/>
      <c r="AFA141" s="425"/>
      <c r="AFB141" s="427"/>
      <c r="AFC141" s="424"/>
      <c r="AFD141" s="425"/>
      <c r="AFE141" s="425"/>
      <c r="AFF141" s="424"/>
      <c r="AFG141" s="423"/>
      <c r="AFH141" s="424"/>
      <c r="AFI141" s="426"/>
      <c r="AFJ141" s="423"/>
      <c r="AFK141" s="423"/>
      <c r="AFL141" s="423"/>
      <c r="AFM141" s="423"/>
      <c r="AFN141" s="423"/>
      <c r="AFO141" s="425"/>
      <c r="AFP141" s="425"/>
      <c r="AFQ141" s="423"/>
      <c r="AFR141" s="424"/>
      <c r="AFS141" s="425"/>
      <c r="AFT141" s="424"/>
      <c r="AFU141" s="423"/>
      <c r="AFV141" s="428"/>
      <c r="AFW141" s="423"/>
      <c r="AFX141" s="423"/>
      <c r="AFY141" s="423"/>
      <c r="AFZ141" s="423"/>
      <c r="AGA141" s="423"/>
      <c r="AGB141" s="429"/>
      <c r="AGC141" s="430"/>
      <c r="AGD141" s="423"/>
      <c r="AGE141" s="423"/>
      <c r="AGF141" s="428"/>
      <c r="AGG141" s="429"/>
      <c r="AGH141" s="430"/>
      <c r="AGI141" s="423"/>
      <c r="AGJ141" s="428"/>
      <c r="AGK141" s="431"/>
      <c r="AGL141" s="425"/>
      <c r="AGM141" s="423"/>
      <c r="AGN141" s="424"/>
      <c r="AGO141" s="423"/>
      <c r="AGP141" s="426"/>
      <c r="AGQ141" s="432"/>
      <c r="AGR141" s="433"/>
      <c r="AGS141" s="433"/>
      <c r="AGT141" s="434"/>
      <c r="AGU141" s="434"/>
      <c r="AGV141" s="435"/>
      <c r="AGW141" s="425"/>
      <c r="AGX141" s="425"/>
      <c r="AGY141" s="423"/>
      <c r="AGZ141" s="424"/>
      <c r="AHA141" s="425"/>
      <c r="AHB141" s="425"/>
      <c r="AHC141" s="425"/>
      <c r="AHD141" s="423"/>
      <c r="AHE141" s="425"/>
      <c r="AHF141" s="426"/>
      <c r="AHG141" s="425"/>
      <c r="AHH141" s="425"/>
      <c r="AHI141" s="423"/>
      <c r="AHJ141" s="425"/>
      <c r="AHK141" s="426"/>
      <c r="AHL141" s="425"/>
      <c r="AHM141" s="425"/>
      <c r="AHN141" s="423"/>
      <c r="AHO141" s="425"/>
      <c r="AHP141" s="426"/>
      <c r="AHQ141" s="423"/>
      <c r="AHR141" s="423"/>
      <c r="AHS141" s="423"/>
      <c r="AHT141" s="423"/>
      <c r="AHU141" s="423"/>
      <c r="AHV141" s="425"/>
      <c r="AHW141" s="425"/>
      <c r="AHX141" s="423"/>
      <c r="AHY141" s="424"/>
      <c r="AHZ141" s="425"/>
      <c r="AIA141" s="425"/>
      <c r="AIB141" s="425"/>
      <c r="AIC141" s="423"/>
      <c r="AID141" s="424"/>
      <c r="AIE141" s="425"/>
      <c r="AIF141" s="425"/>
      <c r="AIG141" s="425"/>
      <c r="AIH141" s="423"/>
      <c r="AII141" s="424"/>
      <c r="AIJ141" s="425"/>
      <c r="AIK141" s="425"/>
      <c r="AIL141" s="425"/>
      <c r="AIM141" s="427"/>
      <c r="AIN141" s="424"/>
      <c r="AIO141" s="425"/>
      <c r="AIP141" s="425"/>
      <c r="AIQ141" s="424"/>
      <c r="AIR141" s="423"/>
      <c r="AIS141" s="424"/>
      <c r="AIT141" s="426"/>
      <c r="AIU141" s="423"/>
      <c r="AIV141" s="423"/>
      <c r="AIW141" s="423"/>
      <c r="AIX141" s="423"/>
      <c r="AIY141" s="423"/>
      <c r="AIZ141" s="425"/>
      <c r="AJA141" s="425"/>
      <c r="AJB141" s="423"/>
      <c r="AJC141" s="424"/>
      <c r="AJD141" s="425"/>
      <c r="AJE141" s="424"/>
      <c r="AJF141" s="423"/>
      <c r="AJG141" s="428"/>
      <c r="AJH141" s="423"/>
      <c r="AJI141" s="423"/>
      <c r="AJJ141" s="423"/>
      <c r="AJK141" s="423"/>
      <c r="AJL141" s="423"/>
      <c r="AJM141" s="429"/>
      <c r="AJN141" s="430"/>
      <c r="AJO141" s="423"/>
      <c r="AJP141" s="423"/>
      <c r="AJQ141" s="428"/>
      <c r="AJR141" s="429"/>
      <c r="AJS141" s="430"/>
      <c r="AJT141" s="423"/>
      <c r="AJU141" s="428"/>
      <c r="AJV141" s="431"/>
      <c r="AJW141" s="425"/>
      <c r="AJX141" s="423"/>
      <c r="AJY141" s="424"/>
      <c r="AJZ141" s="423"/>
      <c r="AKA141" s="426"/>
      <c r="AKB141" s="432"/>
      <c r="AKC141" s="433"/>
      <c r="AKD141" s="433"/>
      <c r="AKE141" s="434"/>
      <c r="AKF141" s="434"/>
      <c r="AKG141" s="435"/>
      <c r="AKH141" s="425"/>
      <c r="AKI141" s="425"/>
      <c r="AKJ141" s="423"/>
      <c r="AKK141" s="424"/>
      <c r="AKL141" s="425"/>
      <c r="AKM141" s="425"/>
      <c r="AKN141" s="425"/>
      <c r="AKO141" s="423"/>
      <c r="AKP141" s="425"/>
      <c r="AKQ141" s="426"/>
      <c r="AKR141" s="425"/>
      <c r="AKS141" s="425"/>
      <c r="AKT141" s="423"/>
      <c r="AKU141" s="425"/>
      <c r="AKV141" s="426"/>
      <c r="AKW141" s="425"/>
      <c r="AKX141" s="425"/>
      <c r="AKY141" s="423"/>
      <c r="AKZ141" s="425"/>
      <c r="ALA141" s="426"/>
      <c r="ALB141" s="423"/>
      <c r="ALC141" s="423"/>
      <c r="ALD141" s="423"/>
      <c r="ALE141" s="423"/>
      <c r="ALF141" s="423"/>
      <c r="ALG141" s="425"/>
      <c r="ALH141" s="425"/>
      <c r="ALI141" s="423"/>
      <c r="ALJ141" s="424"/>
      <c r="ALK141" s="425"/>
      <c r="ALL141" s="425"/>
      <c r="ALM141" s="425"/>
      <c r="ALN141" s="423"/>
      <c r="ALO141" s="424"/>
      <c r="ALP141" s="425"/>
      <c r="ALQ141" s="425"/>
      <c r="ALR141" s="425"/>
      <c r="ALS141" s="423"/>
      <c r="ALT141" s="424"/>
      <c r="ALU141" s="425"/>
      <c r="ALV141" s="425"/>
      <c r="ALW141" s="425"/>
      <c r="ALX141" s="427"/>
      <c r="ALY141" s="424"/>
      <c r="ALZ141" s="425"/>
      <c r="AMA141" s="425"/>
      <c r="AMB141" s="424"/>
      <c r="AMC141" s="423"/>
      <c r="AMD141" s="424"/>
      <c r="AME141" s="426"/>
      <c r="AMF141" s="423"/>
      <c r="AMG141" s="423"/>
      <c r="AMH141" s="423"/>
      <c r="AMI141" s="423"/>
      <c r="AMJ141" s="423"/>
      <c r="AMK141" s="425"/>
      <c r="AML141" s="425"/>
      <c r="AMM141" s="423"/>
      <c r="AMN141" s="424"/>
      <c r="AMO141" s="425"/>
      <c r="AMP141" s="424"/>
      <c r="AMQ141" s="423"/>
      <c r="AMR141" s="428"/>
      <c r="AMS141" s="423"/>
      <c r="AMT141" s="423"/>
      <c r="AMU141" s="423"/>
      <c r="AMV141" s="423"/>
      <c r="AMW141" s="423"/>
      <c r="AMX141" s="429"/>
      <c r="AMY141" s="430"/>
      <c r="AMZ141" s="423"/>
      <c r="ANA141" s="423"/>
      <c r="ANB141" s="428"/>
      <c r="ANC141" s="429"/>
      <c r="AND141" s="430"/>
      <c r="ANE141" s="423"/>
      <c r="ANF141" s="428"/>
      <c r="ANG141" s="431"/>
      <c r="ANH141" s="425"/>
      <c r="ANI141" s="423"/>
      <c r="ANJ141" s="424"/>
      <c r="ANK141" s="423"/>
      <c r="ANL141" s="426"/>
      <c r="ANM141" s="432"/>
      <c r="ANN141" s="433"/>
      <c r="ANO141" s="433"/>
      <c r="ANP141" s="434"/>
      <c r="ANQ141" s="434"/>
      <c r="ANR141" s="435"/>
      <c r="ANS141" s="425"/>
      <c r="ANT141" s="425"/>
      <c r="ANU141" s="423"/>
      <c r="ANV141" s="424"/>
      <c r="ANW141" s="425"/>
      <c r="ANX141" s="425"/>
      <c r="ANY141" s="425"/>
      <c r="ANZ141" s="423"/>
      <c r="AOA141" s="425"/>
      <c r="AOB141" s="426"/>
      <c r="AOC141" s="425"/>
      <c r="AOD141" s="425"/>
      <c r="AOE141" s="423"/>
      <c r="AOF141" s="425"/>
      <c r="AOG141" s="426"/>
      <c r="AOH141" s="425"/>
      <c r="AOI141" s="425"/>
      <c r="AOJ141" s="423"/>
      <c r="AOK141" s="425"/>
      <c r="AOL141" s="426"/>
      <c r="AOM141" s="423"/>
      <c r="AON141" s="423"/>
      <c r="AOO141" s="423"/>
      <c r="AOP141" s="423"/>
      <c r="AOQ141" s="423"/>
      <c r="AOR141" s="425"/>
      <c r="AOS141" s="425"/>
      <c r="AOT141" s="423"/>
      <c r="AOU141" s="424"/>
      <c r="AOV141" s="425"/>
      <c r="AOW141" s="425"/>
      <c r="AOX141" s="425"/>
      <c r="AOY141" s="423"/>
      <c r="AOZ141" s="424"/>
      <c r="APA141" s="425"/>
      <c r="APB141" s="425"/>
      <c r="APC141" s="425"/>
      <c r="APD141" s="423"/>
      <c r="APE141" s="424"/>
      <c r="APF141" s="425"/>
      <c r="APG141" s="425"/>
      <c r="APH141" s="425"/>
      <c r="API141" s="427"/>
      <c r="APJ141" s="424"/>
      <c r="APK141" s="425"/>
      <c r="APL141" s="425"/>
      <c r="APM141" s="424"/>
      <c r="APN141" s="423"/>
      <c r="APO141" s="424"/>
      <c r="APP141" s="426"/>
      <c r="APQ141" s="423"/>
      <c r="APR141" s="423"/>
      <c r="APS141" s="423"/>
      <c r="APT141" s="423"/>
      <c r="APU141" s="423"/>
      <c r="APV141" s="425"/>
      <c r="APW141" s="425"/>
      <c r="APX141" s="423"/>
      <c r="APY141" s="424"/>
      <c r="APZ141" s="425"/>
      <c r="AQA141" s="424"/>
      <c r="AQB141" s="423"/>
      <c r="AQC141" s="428"/>
      <c r="AQD141" s="423"/>
      <c r="AQE141" s="423"/>
      <c r="AQF141" s="423"/>
      <c r="AQG141" s="423"/>
      <c r="AQH141" s="423"/>
      <c r="AQI141" s="429"/>
      <c r="AQJ141" s="430"/>
      <c r="AQK141" s="423"/>
      <c r="AQL141" s="423"/>
      <c r="AQM141" s="428"/>
      <c r="AQN141" s="429"/>
      <c r="AQO141" s="430"/>
      <c r="AQP141" s="423"/>
      <c r="AQQ141" s="428"/>
      <c r="AQR141" s="431"/>
      <c r="AQS141" s="425"/>
      <c r="AQT141" s="423"/>
      <c r="AQU141" s="424"/>
      <c r="AQV141" s="423"/>
      <c r="AQW141" s="426"/>
      <c r="AQX141" s="432"/>
      <c r="AQY141" s="433"/>
      <c r="AQZ141" s="433"/>
      <c r="ARA141" s="434"/>
      <c r="ARB141" s="434"/>
      <c r="ARC141" s="435"/>
      <c r="ARD141" s="425"/>
      <c r="ARE141" s="425"/>
      <c r="ARF141" s="423"/>
      <c r="ARG141" s="424"/>
      <c r="ARH141" s="425"/>
      <c r="ARI141" s="425"/>
      <c r="ARJ141" s="425"/>
      <c r="ARK141" s="423"/>
      <c r="ARL141" s="425"/>
      <c r="ARM141" s="426"/>
      <c r="ARN141" s="425"/>
      <c r="ARO141" s="425"/>
      <c r="ARP141" s="423"/>
      <c r="ARQ141" s="425"/>
      <c r="ARR141" s="426"/>
      <c r="ARS141" s="425"/>
      <c r="ART141" s="425"/>
      <c r="ARU141" s="423"/>
      <c r="ARV141" s="425"/>
      <c r="ARW141" s="426"/>
      <c r="ARX141" s="423"/>
      <c r="ARY141" s="423"/>
      <c r="ARZ141" s="423"/>
      <c r="ASA141" s="423"/>
      <c r="ASB141" s="423"/>
      <c r="ASC141" s="425"/>
      <c r="ASD141" s="425"/>
      <c r="ASE141" s="423"/>
      <c r="ASF141" s="424"/>
      <c r="ASG141" s="425"/>
      <c r="ASH141" s="425"/>
      <c r="ASI141" s="425"/>
      <c r="ASJ141" s="423"/>
      <c r="ASK141" s="424"/>
      <c r="ASL141" s="425"/>
      <c r="ASM141" s="425"/>
      <c r="ASN141" s="425"/>
      <c r="ASO141" s="423"/>
      <c r="ASP141" s="424"/>
      <c r="ASQ141" s="425"/>
      <c r="ASR141" s="425"/>
      <c r="ASS141" s="425"/>
      <c r="AST141" s="427"/>
      <c r="ASU141" s="424"/>
      <c r="ASV141" s="425"/>
      <c r="ASW141" s="425"/>
      <c r="ASX141" s="424"/>
      <c r="ASY141" s="423"/>
      <c r="ASZ141" s="424"/>
      <c r="ATA141" s="426"/>
      <c r="ATB141" s="423"/>
      <c r="ATC141" s="423"/>
      <c r="ATD141" s="423"/>
      <c r="ATE141" s="423"/>
      <c r="ATF141" s="423"/>
      <c r="ATG141" s="425"/>
      <c r="ATH141" s="425"/>
      <c r="ATI141" s="423"/>
      <c r="ATJ141" s="424"/>
      <c r="ATK141" s="425"/>
      <c r="ATL141" s="424"/>
      <c r="ATM141" s="423"/>
      <c r="ATN141" s="428"/>
      <c r="ATO141" s="423"/>
      <c r="ATP141" s="423"/>
      <c r="ATQ141" s="423"/>
      <c r="ATR141" s="423"/>
      <c r="ATS141" s="423"/>
      <c r="ATT141" s="429"/>
      <c r="ATU141" s="430"/>
      <c r="ATV141" s="423"/>
      <c r="ATW141" s="423"/>
      <c r="ATX141" s="428"/>
      <c r="ATY141" s="429"/>
      <c r="ATZ141" s="430"/>
      <c r="AUA141" s="423"/>
      <c r="AUB141" s="428"/>
      <c r="AUC141" s="431"/>
      <c r="AUD141" s="425"/>
      <c r="AUE141" s="423"/>
      <c r="AUF141" s="424"/>
      <c r="AUG141" s="423"/>
      <c r="AUH141" s="426"/>
      <c r="AUI141" s="432"/>
      <c r="AUJ141" s="433"/>
      <c r="AUK141" s="433"/>
      <c r="AUL141" s="434"/>
      <c r="AUM141" s="434"/>
      <c r="AUN141" s="435"/>
      <c r="AUO141" s="425"/>
      <c r="AUP141" s="425"/>
      <c r="AUQ141" s="423"/>
      <c r="AUR141" s="424"/>
      <c r="AUS141" s="425"/>
      <c r="AUT141" s="425"/>
      <c r="AUU141" s="425"/>
      <c r="AUV141" s="423"/>
      <c r="AUW141" s="425"/>
      <c r="AUX141" s="426"/>
      <c r="AUY141" s="425"/>
      <c r="AUZ141" s="425"/>
      <c r="AVA141" s="423"/>
      <c r="AVB141" s="425"/>
      <c r="AVC141" s="426"/>
      <c r="AVD141" s="425"/>
      <c r="AVE141" s="425"/>
      <c r="AVF141" s="423"/>
      <c r="AVG141" s="425"/>
      <c r="AVH141" s="426"/>
      <c r="AVI141" s="423"/>
      <c r="AVJ141" s="423"/>
      <c r="AVK141" s="423"/>
      <c r="AVL141" s="423"/>
      <c r="AVM141" s="423"/>
      <c r="AVN141" s="425"/>
      <c r="AVO141" s="425"/>
      <c r="AVP141" s="423"/>
      <c r="AVQ141" s="424"/>
      <c r="AVR141" s="425"/>
      <c r="AVS141" s="425"/>
      <c r="AVT141" s="425"/>
      <c r="AVU141" s="423"/>
      <c r="AVV141" s="424"/>
      <c r="AVW141" s="425"/>
      <c r="AVX141" s="425"/>
      <c r="AVY141" s="425"/>
      <c r="AVZ141" s="423"/>
      <c r="AWA141" s="424"/>
      <c r="AWB141" s="425"/>
      <c r="AWC141" s="425"/>
      <c r="AWD141" s="425"/>
      <c r="AWE141" s="427"/>
      <c r="AWF141" s="424"/>
      <c r="AWG141" s="425"/>
      <c r="AWH141" s="425"/>
      <c r="AWI141" s="424"/>
      <c r="AWJ141" s="423"/>
      <c r="AWK141" s="424"/>
      <c r="AWL141" s="426"/>
      <c r="AWM141" s="423"/>
      <c r="AWN141" s="423"/>
      <c r="AWO141" s="423"/>
      <c r="AWP141" s="423"/>
      <c r="AWQ141" s="423"/>
      <c r="AWR141" s="425"/>
      <c r="AWS141" s="425"/>
      <c r="AWT141" s="423"/>
      <c r="AWU141" s="424"/>
      <c r="AWV141" s="425"/>
      <c r="AWW141" s="424"/>
      <c r="AWX141" s="423"/>
      <c r="AWY141" s="428"/>
      <c r="AWZ141" s="423"/>
      <c r="AXA141" s="423"/>
      <c r="AXB141" s="423"/>
      <c r="AXC141" s="423"/>
      <c r="AXD141" s="423"/>
      <c r="AXE141" s="429"/>
      <c r="AXF141" s="430"/>
      <c r="AXG141" s="423"/>
      <c r="AXH141" s="423"/>
      <c r="AXI141" s="428"/>
      <c r="AXJ141" s="429"/>
      <c r="AXK141" s="430"/>
      <c r="AXL141" s="423"/>
      <c r="AXM141" s="428"/>
      <c r="AXN141" s="431"/>
      <c r="AXO141" s="425"/>
      <c r="AXP141" s="423"/>
      <c r="AXQ141" s="424"/>
      <c r="AXR141" s="423"/>
      <c r="AXS141" s="426"/>
      <c r="AXT141" s="432"/>
      <c r="AXU141" s="433"/>
      <c r="AXV141" s="433"/>
      <c r="AXW141" s="434"/>
      <c r="AXX141" s="434"/>
      <c r="AXY141" s="435"/>
      <c r="AXZ141" s="425"/>
      <c r="AYA141" s="425"/>
      <c r="AYB141" s="423"/>
      <c r="AYC141" s="424"/>
      <c r="AYD141" s="425"/>
      <c r="AYE141" s="425"/>
      <c r="AYF141" s="425"/>
      <c r="AYG141" s="423"/>
      <c r="AYH141" s="425"/>
      <c r="AYI141" s="426"/>
      <c r="AYJ141" s="425"/>
      <c r="AYK141" s="425"/>
      <c r="AYL141" s="423"/>
      <c r="AYM141" s="425"/>
      <c r="AYN141" s="426"/>
      <c r="AYO141" s="425"/>
      <c r="AYP141" s="425"/>
      <c r="AYQ141" s="423"/>
      <c r="AYR141" s="425"/>
      <c r="AYS141" s="426"/>
      <c r="AYT141" s="423"/>
      <c r="AYU141" s="423"/>
      <c r="AYV141" s="423"/>
      <c r="AYW141" s="423"/>
      <c r="AYX141" s="423"/>
      <c r="AYY141" s="425"/>
      <c r="AYZ141" s="425"/>
      <c r="AZA141" s="423"/>
      <c r="AZB141" s="424"/>
      <c r="AZC141" s="425"/>
      <c r="AZD141" s="425"/>
      <c r="AZE141" s="425"/>
      <c r="AZF141" s="423"/>
      <c r="AZG141" s="424"/>
      <c r="AZH141" s="425"/>
      <c r="AZI141" s="425"/>
      <c r="AZJ141" s="425"/>
      <c r="AZK141" s="423"/>
      <c r="AZL141" s="424"/>
      <c r="AZM141" s="425"/>
      <c r="AZN141" s="425"/>
      <c r="AZO141" s="425"/>
      <c r="AZP141" s="427"/>
      <c r="AZQ141" s="424"/>
      <c r="AZR141" s="425"/>
      <c r="AZS141" s="425"/>
      <c r="AZT141" s="424"/>
      <c r="AZU141" s="423"/>
      <c r="AZV141" s="424"/>
      <c r="AZW141" s="426"/>
      <c r="AZX141" s="423"/>
      <c r="AZY141" s="423"/>
      <c r="AZZ141" s="423"/>
      <c r="BAA141" s="423"/>
      <c r="BAB141" s="423"/>
      <c r="BAC141" s="425"/>
      <c r="BAD141" s="425"/>
      <c r="BAE141" s="423"/>
      <c r="BAF141" s="424"/>
      <c r="BAG141" s="425"/>
      <c r="BAH141" s="424"/>
      <c r="BAI141" s="423"/>
      <c r="BAJ141" s="428"/>
      <c r="BAK141" s="423"/>
      <c r="BAL141" s="423"/>
      <c r="BAM141" s="423"/>
      <c r="BAN141" s="423"/>
      <c r="BAO141" s="423"/>
      <c r="BAP141" s="429"/>
      <c r="BAQ141" s="430"/>
      <c r="BAR141" s="423"/>
      <c r="BAS141" s="423"/>
      <c r="BAT141" s="428"/>
      <c r="BAU141" s="429"/>
      <c r="BAV141" s="430"/>
      <c r="BAW141" s="423"/>
      <c r="BAX141" s="428"/>
      <c r="BAY141" s="431"/>
      <c r="BAZ141" s="425"/>
      <c r="BBA141" s="423"/>
      <c r="BBB141" s="424"/>
      <c r="BBC141" s="423"/>
      <c r="BBD141" s="426"/>
      <c r="BBE141" s="432"/>
      <c r="BBF141" s="433"/>
      <c r="BBG141" s="433"/>
      <c r="BBH141" s="434"/>
      <c r="BBI141" s="434"/>
      <c r="BBJ141" s="435"/>
      <c r="BBK141" s="425"/>
      <c r="BBL141" s="425"/>
      <c r="BBM141" s="423"/>
      <c r="BBN141" s="424"/>
      <c r="BBO141" s="425"/>
      <c r="BBP141" s="425"/>
      <c r="BBQ141" s="425"/>
      <c r="BBR141" s="423"/>
      <c r="BBS141" s="425"/>
      <c r="BBT141" s="426"/>
      <c r="BBU141" s="425"/>
      <c r="BBV141" s="425"/>
      <c r="BBW141" s="423"/>
      <c r="BBX141" s="425"/>
      <c r="BBY141" s="426"/>
      <c r="BBZ141" s="425"/>
      <c r="BCA141" s="425"/>
      <c r="BCB141" s="423"/>
      <c r="BCC141" s="425"/>
      <c r="BCD141" s="426"/>
      <c r="BCE141" s="423"/>
      <c r="BCF141" s="423"/>
      <c r="BCG141" s="423"/>
      <c r="BCH141" s="423"/>
      <c r="BCI141" s="423"/>
      <c r="BCJ141" s="425"/>
      <c r="BCK141" s="425"/>
      <c r="BCL141" s="423"/>
      <c r="BCM141" s="424"/>
      <c r="BCN141" s="425"/>
      <c r="BCO141" s="425"/>
      <c r="BCP141" s="425"/>
      <c r="BCQ141" s="423"/>
      <c r="BCR141" s="424"/>
      <c r="BCS141" s="425"/>
      <c r="BCT141" s="425"/>
      <c r="BCU141" s="425"/>
      <c r="BCV141" s="423"/>
      <c r="BCW141" s="424"/>
      <c r="BCX141" s="425"/>
      <c r="BCY141" s="425"/>
      <c r="BCZ141" s="425"/>
      <c r="BDA141" s="427"/>
      <c r="BDB141" s="424"/>
      <c r="BDC141" s="425"/>
      <c r="BDD141" s="425"/>
      <c r="BDE141" s="424"/>
      <c r="BDF141" s="423"/>
      <c r="BDG141" s="424"/>
      <c r="BDH141" s="426"/>
      <c r="BDI141" s="423"/>
      <c r="BDJ141" s="423"/>
      <c r="BDK141" s="423"/>
      <c r="BDL141" s="423"/>
      <c r="BDM141" s="423"/>
      <c r="BDN141" s="425"/>
      <c r="BDO141" s="425"/>
      <c r="BDP141" s="423"/>
      <c r="BDQ141" s="424"/>
      <c r="BDR141" s="425"/>
      <c r="BDS141" s="424"/>
      <c r="BDT141" s="423"/>
      <c r="BDU141" s="428"/>
      <c r="BDV141" s="423"/>
      <c r="BDW141" s="423"/>
      <c r="BDX141" s="423"/>
      <c r="BDY141" s="423"/>
      <c r="BDZ141" s="423"/>
      <c r="BEA141" s="429"/>
      <c r="BEB141" s="430"/>
      <c r="BEC141" s="423"/>
      <c r="BED141" s="423"/>
      <c r="BEE141" s="428"/>
      <c r="BEF141" s="429"/>
      <c r="BEG141" s="430"/>
      <c r="BEH141" s="423"/>
      <c r="BEI141" s="428"/>
      <c r="BEJ141" s="431"/>
      <c r="BEK141" s="425"/>
      <c r="BEL141" s="423"/>
      <c r="BEM141" s="424"/>
      <c r="BEN141" s="423"/>
      <c r="BEO141" s="426"/>
      <c r="BEP141" s="432"/>
      <c r="BEQ141" s="433"/>
      <c r="BER141" s="433"/>
      <c r="BES141" s="434"/>
      <c r="BET141" s="434"/>
      <c r="BEU141" s="435"/>
      <c r="BEV141" s="425"/>
      <c r="BEW141" s="425"/>
      <c r="BEX141" s="423"/>
      <c r="BEY141" s="424"/>
      <c r="BEZ141" s="425"/>
      <c r="BFA141" s="425"/>
      <c r="BFB141" s="425"/>
      <c r="BFC141" s="423"/>
      <c r="BFD141" s="425"/>
      <c r="BFE141" s="426"/>
      <c r="BFF141" s="425"/>
      <c r="BFG141" s="425"/>
      <c r="BFH141" s="423"/>
      <c r="BFI141" s="425"/>
      <c r="BFJ141" s="426"/>
      <c r="BFK141" s="425"/>
      <c r="BFL141" s="425"/>
      <c r="BFM141" s="423"/>
      <c r="BFN141" s="425"/>
      <c r="BFO141" s="426"/>
      <c r="BFP141" s="423"/>
      <c r="BFQ141" s="423"/>
      <c r="BFR141" s="423"/>
      <c r="BFS141" s="423"/>
      <c r="BFT141" s="423"/>
      <c r="BFU141" s="425"/>
      <c r="BFV141" s="425"/>
      <c r="BFW141" s="423"/>
      <c r="BFX141" s="424"/>
      <c r="BFY141" s="425"/>
      <c r="BFZ141" s="425"/>
      <c r="BGA141" s="425"/>
      <c r="BGB141" s="423"/>
      <c r="BGC141" s="424"/>
      <c r="BGD141" s="425"/>
      <c r="BGE141" s="425"/>
      <c r="BGF141" s="425"/>
      <c r="BGG141" s="423"/>
      <c r="BGH141" s="424"/>
      <c r="BGI141" s="425"/>
      <c r="BGJ141" s="425"/>
      <c r="BGK141" s="425"/>
      <c r="BGL141" s="427"/>
      <c r="BGM141" s="424"/>
      <c r="BGN141" s="425"/>
      <c r="BGO141" s="425"/>
      <c r="BGP141" s="424"/>
      <c r="BGQ141" s="423"/>
      <c r="BGR141" s="424"/>
      <c r="BGS141" s="426"/>
      <c r="BGT141" s="423"/>
      <c r="BGU141" s="423"/>
      <c r="BGV141" s="423"/>
      <c r="BGW141" s="423"/>
      <c r="BGX141" s="423"/>
      <c r="BGY141" s="425"/>
      <c r="BGZ141" s="425"/>
      <c r="BHA141" s="423"/>
      <c r="BHB141" s="424"/>
      <c r="BHC141" s="425"/>
      <c r="BHD141" s="424"/>
      <c r="BHE141" s="423"/>
      <c r="BHF141" s="428"/>
      <c r="BHG141" s="423"/>
      <c r="BHH141" s="423"/>
      <c r="BHI141" s="423"/>
      <c r="BHJ141" s="423"/>
      <c r="BHK141" s="423"/>
      <c r="BHL141" s="429"/>
      <c r="BHM141" s="430"/>
      <c r="BHN141" s="423"/>
      <c r="BHO141" s="423"/>
      <c r="BHP141" s="428"/>
      <c r="BHQ141" s="429"/>
      <c r="BHR141" s="430"/>
      <c r="BHS141" s="423"/>
      <c r="BHT141" s="428"/>
      <c r="BHU141" s="431"/>
      <c r="BHV141" s="425"/>
      <c r="BHW141" s="423"/>
      <c r="BHX141" s="424"/>
      <c r="BHY141" s="423"/>
      <c r="BHZ141" s="426"/>
      <c r="BIA141" s="432"/>
      <c r="BIB141" s="433"/>
      <c r="BIC141" s="433"/>
      <c r="BID141" s="434"/>
      <c r="BIE141" s="434"/>
      <c r="BIF141" s="435"/>
      <c r="BIG141" s="425"/>
      <c r="BIH141" s="425"/>
      <c r="BII141" s="423"/>
      <c r="BIJ141" s="424"/>
      <c r="BIK141" s="425"/>
      <c r="BIL141" s="425"/>
      <c r="BIM141" s="425"/>
      <c r="BIN141" s="423"/>
      <c r="BIO141" s="425"/>
      <c r="BIP141" s="426"/>
      <c r="BIQ141" s="425"/>
      <c r="BIR141" s="425"/>
      <c r="BIS141" s="423"/>
      <c r="BIT141" s="425"/>
      <c r="BIU141" s="426"/>
      <c r="BIV141" s="425"/>
      <c r="BIW141" s="425"/>
      <c r="BIX141" s="423"/>
      <c r="BIY141" s="425"/>
      <c r="BIZ141" s="426"/>
      <c r="BJA141" s="423"/>
      <c r="BJB141" s="423"/>
      <c r="BJC141" s="423"/>
      <c r="BJD141" s="423"/>
      <c r="BJE141" s="423"/>
      <c r="BJF141" s="425"/>
      <c r="BJG141" s="425"/>
      <c r="BJH141" s="423"/>
      <c r="BJI141" s="424"/>
      <c r="BJJ141" s="425"/>
      <c r="BJK141" s="425"/>
      <c r="BJL141" s="425"/>
      <c r="BJM141" s="423"/>
      <c r="BJN141" s="424"/>
      <c r="BJO141" s="425"/>
      <c r="BJP141" s="425"/>
      <c r="BJQ141" s="425"/>
      <c r="BJR141" s="423"/>
      <c r="BJS141" s="424"/>
      <c r="BJT141" s="425"/>
      <c r="BJU141" s="425"/>
      <c r="BJV141" s="425"/>
      <c r="BJW141" s="427"/>
      <c r="BJX141" s="424"/>
      <c r="BJY141" s="425"/>
      <c r="BJZ141" s="425"/>
      <c r="BKA141" s="424"/>
      <c r="BKB141" s="423"/>
      <c r="BKC141" s="424"/>
      <c r="BKD141" s="426"/>
      <c r="BKE141" s="423"/>
      <c r="BKF141" s="423"/>
      <c r="BKG141" s="423"/>
      <c r="BKH141" s="423"/>
      <c r="BKI141" s="423"/>
      <c r="BKJ141" s="425"/>
      <c r="BKK141" s="425"/>
      <c r="BKL141" s="423"/>
      <c r="BKM141" s="424"/>
      <c r="BKN141" s="425"/>
      <c r="BKO141" s="424"/>
      <c r="BKP141" s="423"/>
      <c r="BKQ141" s="428"/>
      <c r="BKR141" s="423"/>
      <c r="BKS141" s="423"/>
      <c r="BKT141" s="423"/>
      <c r="BKU141" s="423"/>
      <c r="BKV141" s="423"/>
      <c r="BKW141" s="429"/>
      <c r="BKX141" s="430"/>
      <c r="BKY141" s="423"/>
      <c r="BKZ141" s="423"/>
      <c r="BLA141" s="428"/>
      <c r="BLB141" s="429"/>
      <c r="BLC141" s="430"/>
      <c r="BLD141" s="423"/>
      <c r="BLE141" s="428"/>
      <c r="BLF141" s="431"/>
      <c r="BLG141" s="425"/>
      <c r="BLH141" s="423"/>
      <c r="BLI141" s="424"/>
      <c r="BLJ141" s="423"/>
      <c r="BLK141" s="426"/>
      <c r="BLL141" s="432"/>
      <c r="BLM141" s="433"/>
      <c r="BLN141" s="433"/>
      <c r="BLO141" s="434"/>
      <c r="BLP141" s="434"/>
      <c r="BLQ141" s="435"/>
      <c r="BLR141" s="425"/>
      <c r="BLS141" s="425"/>
      <c r="BLT141" s="423"/>
      <c r="BLU141" s="424"/>
      <c r="BLV141" s="425"/>
      <c r="BLW141" s="425"/>
      <c r="BLX141" s="425"/>
      <c r="BLY141" s="423"/>
      <c r="BLZ141" s="425"/>
      <c r="BMA141" s="426"/>
      <c r="BMB141" s="425"/>
      <c r="BMC141" s="425"/>
      <c r="BMD141" s="423"/>
      <c r="BME141" s="425"/>
      <c r="BMF141" s="426"/>
      <c r="BMG141" s="425"/>
      <c r="BMH141" s="425"/>
      <c r="BMI141" s="423"/>
      <c r="BMJ141" s="425"/>
      <c r="BMK141" s="426"/>
      <c r="BML141" s="423"/>
      <c r="BMM141" s="423"/>
      <c r="BMN141" s="423"/>
      <c r="BMO141" s="423"/>
      <c r="BMP141" s="423"/>
      <c r="BMQ141" s="425"/>
      <c r="BMR141" s="425"/>
      <c r="BMS141" s="423"/>
      <c r="BMT141" s="424"/>
      <c r="BMU141" s="425"/>
      <c r="BMV141" s="425"/>
      <c r="BMW141" s="425"/>
      <c r="BMX141" s="423"/>
      <c r="BMY141" s="424"/>
      <c r="BMZ141" s="425"/>
      <c r="BNA141" s="425"/>
      <c r="BNB141" s="425"/>
      <c r="BNC141" s="423"/>
      <c r="BND141" s="424"/>
      <c r="BNE141" s="425"/>
      <c r="BNF141" s="425"/>
      <c r="BNG141" s="425"/>
      <c r="BNH141" s="427"/>
      <c r="BNI141" s="424"/>
      <c r="BNJ141" s="425"/>
      <c r="BNK141" s="425"/>
      <c r="BNL141" s="424"/>
      <c r="BNM141" s="423"/>
      <c r="BNN141" s="424"/>
      <c r="BNO141" s="426"/>
      <c r="BNP141" s="423"/>
      <c r="BNQ141" s="423"/>
      <c r="BNR141" s="423"/>
      <c r="BNS141" s="423"/>
      <c r="BNT141" s="423"/>
      <c r="BNU141" s="425"/>
      <c r="BNV141" s="425"/>
      <c r="BNW141" s="423"/>
      <c r="BNX141" s="424"/>
      <c r="BNY141" s="425"/>
      <c r="BNZ141" s="424"/>
      <c r="BOA141" s="423"/>
      <c r="BOB141" s="428"/>
      <c r="BOC141" s="423"/>
      <c r="BOD141" s="423"/>
      <c r="BOE141" s="423"/>
      <c r="BOF141" s="423"/>
      <c r="BOG141" s="423"/>
      <c r="BOH141" s="429"/>
      <c r="BOI141" s="430"/>
      <c r="BOJ141" s="423"/>
      <c r="BOK141" s="423"/>
      <c r="BOL141" s="428"/>
      <c r="BOM141" s="429"/>
      <c r="BON141" s="430"/>
      <c r="BOO141" s="423"/>
      <c r="BOP141" s="428"/>
      <c r="BOQ141" s="431"/>
      <c r="BOR141" s="425"/>
      <c r="BOS141" s="423"/>
      <c r="BOT141" s="424"/>
      <c r="BOU141" s="423"/>
      <c r="BOV141" s="426"/>
      <c r="BOW141" s="432"/>
      <c r="BOX141" s="433"/>
      <c r="BOY141" s="433"/>
      <c r="BOZ141" s="434"/>
      <c r="BPA141" s="434"/>
      <c r="BPB141" s="435"/>
      <c r="BPC141" s="425"/>
      <c r="BPD141" s="425"/>
      <c r="BPE141" s="423"/>
      <c r="BPF141" s="424"/>
      <c r="BPG141" s="425"/>
      <c r="BPH141" s="425"/>
      <c r="BPI141" s="425"/>
      <c r="BPJ141" s="423"/>
      <c r="BPK141" s="425"/>
      <c r="BPL141" s="426"/>
      <c r="BPM141" s="425"/>
      <c r="BPN141" s="425"/>
      <c r="BPO141" s="423"/>
      <c r="BPP141" s="425"/>
      <c r="BPQ141" s="426"/>
      <c r="BPR141" s="425"/>
      <c r="BPS141" s="425"/>
      <c r="BPT141" s="423"/>
      <c r="BPU141" s="425"/>
      <c r="BPV141" s="426"/>
      <c r="BPW141" s="423"/>
      <c r="BPX141" s="423"/>
      <c r="BPY141" s="423"/>
      <c r="BPZ141" s="423"/>
      <c r="BQA141" s="423"/>
      <c r="BQB141" s="425"/>
      <c r="BQC141" s="425"/>
      <c r="BQD141" s="423"/>
      <c r="BQE141" s="424"/>
      <c r="BQF141" s="425"/>
      <c r="BQG141" s="425"/>
      <c r="BQH141" s="425"/>
      <c r="BQI141" s="423"/>
      <c r="BQJ141" s="424"/>
      <c r="BQK141" s="425"/>
      <c r="BQL141" s="425"/>
      <c r="BQM141" s="425"/>
      <c r="BQN141" s="423"/>
      <c r="BQO141" s="424"/>
      <c r="BQP141" s="425"/>
      <c r="BQQ141" s="425"/>
      <c r="BQR141" s="425"/>
      <c r="BQS141" s="427"/>
      <c r="BQT141" s="424"/>
      <c r="BQU141" s="425"/>
      <c r="BQV141" s="425"/>
      <c r="BQW141" s="424"/>
      <c r="BQX141" s="423"/>
      <c r="BQY141" s="424"/>
      <c r="BQZ141" s="426"/>
      <c r="BRA141" s="423"/>
      <c r="BRB141" s="423"/>
      <c r="BRC141" s="423"/>
      <c r="BRD141" s="423"/>
      <c r="BRE141" s="423"/>
      <c r="BRF141" s="425"/>
      <c r="BRG141" s="425"/>
      <c r="BRH141" s="423"/>
      <c r="BRI141" s="424"/>
      <c r="BRJ141" s="425"/>
      <c r="BRK141" s="424"/>
      <c r="BRL141" s="423"/>
      <c r="BRM141" s="428"/>
      <c r="BRN141" s="423"/>
      <c r="BRO141" s="423"/>
      <c r="BRP141" s="423"/>
      <c r="BRQ141" s="423"/>
      <c r="BRR141" s="423"/>
      <c r="BRS141" s="429"/>
      <c r="BRT141" s="430"/>
      <c r="BRU141" s="423"/>
      <c r="BRV141" s="423"/>
      <c r="BRW141" s="428"/>
      <c r="BRX141" s="429"/>
      <c r="BRY141" s="430"/>
      <c r="BRZ141" s="423"/>
      <c r="BSA141" s="428"/>
      <c r="BSB141" s="431"/>
      <c r="BSC141" s="425"/>
      <c r="BSD141" s="423"/>
      <c r="BSE141" s="424"/>
      <c r="BSF141" s="423"/>
      <c r="BSG141" s="426"/>
      <c r="BSH141" s="432"/>
      <c r="BSI141" s="433"/>
      <c r="BSJ141" s="433"/>
      <c r="BSK141" s="434"/>
      <c r="BSL141" s="434"/>
      <c r="BSM141" s="435"/>
      <c r="BSN141" s="425"/>
      <c r="BSO141" s="425"/>
      <c r="BSP141" s="423"/>
      <c r="BSQ141" s="424"/>
      <c r="BSR141" s="425"/>
      <c r="BSS141" s="425"/>
      <c r="BST141" s="425"/>
      <c r="BSU141" s="423"/>
      <c r="BSV141" s="425"/>
      <c r="BSW141" s="426"/>
      <c r="BSX141" s="425"/>
      <c r="BSY141" s="425"/>
      <c r="BSZ141" s="423"/>
      <c r="BTA141" s="425"/>
      <c r="BTB141" s="426"/>
      <c r="BTC141" s="425"/>
      <c r="BTD141" s="425"/>
      <c r="BTE141" s="423"/>
      <c r="BTF141" s="425"/>
      <c r="BTG141" s="426"/>
      <c r="BTH141" s="423"/>
      <c r="BTI141" s="423"/>
      <c r="BTJ141" s="423"/>
      <c r="BTK141" s="423"/>
      <c r="BTL141" s="423"/>
      <c r="BTM141" s="425"/>
      <c r="BTN141" s="425"/>
      <c r="BTO141" s="423"/>
      <c r="BTP141" s="424"/>
      <c r="BTQ141" s="425"/>
      <c r="BTR141" s="425"/>
      <c r="BTS141" s="425"/>
      <c r="BTT141" s="423"/>
      <c r="BTU141" s="424"/>
      <c r="BTV141" s="425"/>
      <c r="BTW141" s="425"/>
      <c r="BTX141" s="425"/>
      <c r="BTY141" s="423"/>
      <c r="BTZ141" s="424"/>
      <c r="BUA141" s="425"/>
      <c r="BUB141" s="425"/>
      <c r="BUC141" s="425"/>
      <c r="BUD141" s="427"/>
      <c r="BUE141" s="424"/>
      <c r="BUF141" s="425"/>
      <c r="BUG141" s="425"/>
      <c r="BUH141" s="424"/>
      <c r="BUI141" s="423"/>
      <c r="BUJ141" s="424"/>
      <c r="BUK141" s="426"/>
      <c r="BUL141" s="423"/>
      <c r="BUM141" s="423"/>
      <c r="BUN141" s="423"/>
      <c r="BUO141" s="423"/>
      <c r="BUP141" s="423"/>
      <c r="BUQ141" s="425"/>
      <c r="BUR141" s="425"/>
      <c r="BUS141" s="423"/>
      <c r="BUT141" s="424"/>
      <c r="BUU141" s="425"/>
      <c r="BUV141" s="424"/>
      <c r="BUW141" s="423"/>
      <c r="BUX141" s="428"/>
      <c r="BUY141" s="423"/>
      <c r="BUZ141" s="423"/>
      <c r="BVA141" s="423"/>
      <c r="BVB141" s="423"/>
      <c r="BVC141" s="423"/>
      <c r="BVD141" s="429"/>
      <c r="BVE141" s="430"/>
      <c r="BVF141" s="423"/>
      <c r="BVG141" s="423"/>
      <c r="BVH141" s="428"/>
      <c r="BVI141" s="429"/>
      <c r="BVJ141" s="430"/>
      <c r="BVK141" s="423"/>
      <c r="BVL141" s="428"/>
      <c r="BVM141" s="431"/>
      <c r="BVN141" s="425"/>
      <c r="BVO141" s="423"/>
      <c r="BVP141" s="424"/>
      <c r="BVQ141" s="423"/>
      <c r="BVR141" s="426"/>
      <c r="BVS141" s="432"/>
      <c r="BVT141" s="433"/>
      <c r="BVU141" s="433"/>
      <c r="BVV141" s="434"/>
      <c r="BVW141" s="434"/>
      <c r="BVX141" s="435"/>
      <c r="BVY141" s="425"/>
      <c r="BVZ141" s="425"/>
      <c r="BWA141" s="423"/>
      <c r="BWB141" s="424"/>
      <c r="BWC141" s="425"/>
      <c r="BWD141" s="425"/>
      <c r="BWE141" s="425"/>
      <c r="BWF141" s="423"/>
      <c r="BWG141" s="425"/>
      <c r="BWH141" s="426"/>
      <c r="BWI141" s="425"/>
      <c r="BWJ141" s="425"/>
      <c r="BWK141" s="423"/>
      <c r="BWL141" s="425"/>
      <c r="BWM141" s="426"/>
      <c r="BWN141" s="425"/>
      <c r="BWO141" s="425"/>
      <c r="BWP141" s="423"/>
      <c r="BWQ141" s="425"/>
      <c r="BWR141" s="426"/>
      <c r="BWS141" s="423"/>
      <c r="BWT141" s="423"/>
      <c r="BWU141" s="423"/>
      <c r="BWV141" s="423"/>
      <c r="BWW141" s="423"/>
      <c r="BWX141" s="425"/>
      <c r="BWY141" s="425"/>
      <c r="BWZ141" s="423"/>
      <c r="BXA141" s="424"/>
      <c r="BXB141" s="425"/>
      <c r="BXC141" s="425"/>
      <c r="BXD141" s="425"/>
      <c r="BXE141" s="423"/>
      <c r="BXF141" s="424"/>
      <c r="BXG141" s="425"/>
      <c r="BXH141" s="425"/>
      <c r="BXI141" s="425"/>
      <c r="BXJ141" s="423"/>
      <c r="BXK141" s="424"/>
      <c r="BXL141" s="425"/>
      <c r="BXM141" s="425"/>
      <c r="BXN141" s="425"/>
      <c r="BXO141" s="427"/>
      <c r="BXP141" s="424"/>
      <c r="BXQ141" s="425"/>
      <c r="BXR141" s="425"/>
      <c r="BXS141" s="424"/>
      <c r="BXT141" s="423"/>
      <c r="BXU141" s="424"/>
      <c r="BXV141" s="426"/>
      <c r="BXW141" s="423"/>
      <c r="BXX141" s="423"/>
      <c r="BXY141" s="423"/>
      <c r="BXZ141" s="423"/>
      <c r="BYA141" s="423"/>
      <c r="BYB141" s="425"/>
      <c r="BYC141" s="425"/>
      <c r="BYD141" s="423"/>
      <c r="BYE141" s="424"/>
      <c r="BYF141" s="425"/>
      <c r="BYG141" s="424"/>
      <c r="BYH141" s="423"/>
      <c r="BYI141" s="428"/>
      <c r="BYJ141" s="423"/>
      <c r="BYK141" s="423"/>
      <c r="BYL141" s="423"/>
      <c r="BYM141" s="423"/>
      <c r="BYN141" s="423"/>
      <c r="BYO141" s="429"/>
      <c r="BYP141" s="430"/>
      <c r="BYQ141" s="423"/>
      <c r="BYR141" s="423"/>
      <c r="BYS141" s="428"/>
      <c r="BYT141" s="429"/>
      <c r="BYU141" s="430"/>
      <c r="BYV141" s="423"/>
      <c r="BYW141" s="428"/>
      <c r="BYX141" s="431"/>
      <c r="BYY141" s="425"/>
      <c r="BYZ141" s="423"/>
      <c r="BZA141" s="424"/>
      <c r="BZB141" s="423"/>
      <c r="BZC141" s="426"/>
      <c r="BZD141" s="432"/>
      <c r="BZE141" s="433"/>
      <c r="BZF141" s="433"/>
      <c r="BZG141" s="434"/>
      <c r="BZH141" s="434"/>
      <c r="BZI141" s="435"/>
      <c r="BZJ141" s="425"/>
      <c r="BZK141" s="425"/>
      <c r="BZL141" s="423"/>
      <c r="BZM141" s="424"/>
      <c r="BZN141" s="425"/>
      <c r="BZO141" s="425"/>
      <c r="BZP141" s="425"/>
      <c r="BZQ141" s="423"/>
      <c r="BZR141" s="425"/>
      <c r="BZS141" s="426"/>
      <c r="BZT141" s="425"/>
      <c r="BZU141" s="425"/>
      <c r="BZV141" s="423"/>
      <c r="BZW141" s="425"/>
      <c r="BZX141" s="426"/>
      <c r="BZY141" s="425"/>
      <c r="BZZ141" s="425"/>
      <c r="CAA141" s="423"/>
      <c r="CAB141" s="425"/>
      <c r="CAC141" s="426"/>
      <c r="CAD141" s="423"/>
      <c r="CAE141" s="423"/>
      <c r="CAF141" s="423"/>
      <c r="CAG141" s="423"/>
      <c r="CAH141" s="423"/>
      <c r="CAI141" s="425"/>
      <c r="CAJ141" s="425"/>
      <c r="CAK141" s="423"/>
      <c r="CAL141" s="424"/>
      <c r="CAM141" s="425"/>
      <c r="CAN141" s="425"/>
      <c r="CAO141" s="425"/>
      <c r="CAP141" s="423"/>
      <c r="CAQ141" s="424"/>
      <c r="CAR141" s="425"/>
      <c r="CAS141" s="425"/>
      <c r="CAT141" s="425"/>
      <c r="CAU141" s="423"/>
      <c r="CAV141" s="424"/>
      <c r="CAW141" s="425"/>
      <c r="CAX141" s="425"/>
      <c r="CAY141" s="425"/>
      <c r="CAZ141" s="427"/>
      <c r="CBA141" s="424"/>
      <c r="CBB141" s="425"/>
      <c r="CBC141" s="425"/>
      <c r="CBD141" s="424"/>
      <c r="CBE141" s="423"/>
      <c r="CBF141" s="424"/>
      <c r="CBG141" s="426"/>
      <c r="CBH141" s="423"/>
      <c r="CBI141" s="423"/>
      <c r="CBJ141" s="423"/>
      <c r="CBK141" s="423"/>
      <c r="CBL141" s="423"/>
      <c r="CBM141" s="425"/>
      <c r="CBN141" s="425"/>
      <c r="CBO141" s="423"/>
      <c r="CBP141" s="424"/>
      <c r="CBQ141" s="425"/>
      <c r="CBR141" s="424"/>
      <c r="CBS141" s="423"/>
      <c r="CBT141" s="428"/>
      <c r="CBU141" s="423"/>
      <c r="CBV141" s="423"/>
      <c r="CBW141" s="423"/>
      <c r="CBX141" s="423"/>
      <c r="CBY141" s="423"/>
      <c r="CBZ141" s="429"/>
      <c r="CCA141" s="430"/>
      <c r="CCB141" s="423"/>
      <c r="CCC141" s="423"/>
      <c r="CCD141" s="428"/>
      <c r="CCE141" s="429"/>
      <c r="CCF141" s="430"/>
      <c r="CCG141" s="423"/>
      <c r="CCH141" s="428"/>
      <c r="CCI141" s="431"/>
      <c r="CCJ141" s="425"/>
      <c r="CCK141" s="423"/>
      <c r="CCL141" s="424"/>
      <c r="CCM141" s="423"/>
      <c r="CCN141" s="426"/>
      <c r="CCO141" s="432"/>
      <c r="CCP141" s="433"/>
      <c r="CCQ141" s="433"/>
      <c r="CCR141" s="434"/>
      <c r="CCS141" s="434"/>
      <c r="CCT141" s="435"/>
      <c r="CCU141" s="425"/>
      <c r="CCV141" s="425"/>
      <c r="CCW141" s="423"/>
      <c r="CCX141" s="424"/>
      <c r="CCY141" s="425"/>
      <c r="CCZ141" s="425"/>
      <c r="CDA141" s="425"/>
      <c r="CDB141" s="423"/>
      <c r="CDC141" s="425"/>
      <c r="CDD141" s="426"/>
      <c r="CDE141" s="425"/>
      <c r="CDF141" s="425"/>
      <c r="CDG141" s="423"/>
      <c r="CDH141" s="425"/>
      <c r="CDI141" s="426"/>
      <c r="CDJ141" s="425"/>
      <c r="CDK141" s="425"/>
      <c r="CDL141" s="423"/>
      <c r="CDM141" s="425"/>
      <c r="CDN141" s="426"/>
      <c r="CDO141" s="423"/>
      <c r="CDP141" s="423"/>
      <c r="CDQ141" s="423"/>
      <c r="CDR141" s="423"/>
      <c r="CDS141" s="423"/>
      <c r="CDT141" s="425"/>
      <c r="CDU141" s="425"/>
      <c r="CDV141" s="423"/>
      <c r="CDW141" s="424"/>
      <c r="CDX141" s="425"/>
      <c r="CDY141" s="425"/>
      <c r="CDZ141" s="425"/>
      <c r="CEA141" s="423"/>
      <c r="CEB141" s="424"/>
      <c r="CEC141" s="425"/>
      <c r="CED141" s="425"/>
      <c r="CEE141" s="425"/>
      <c r="CEF141" s="423"/>
      <c r="CEG141" s="424"/>
      <c r="CEH141" s="425"/>
      <c r="CEI141" s="425"/>
      <c r="CEJ141" s="425"/>
      <c r="CEK141" s="427"/>
      <c r="CEL141" s="424"/>
      <c r="CEM141" s="425"/>
      <c r="CEN141" s="425"/>
      <c r="CEO141" s="424"/>
      <c r="CEP141" s="423"/>
      <c r="CEQ141" s="424"/>
      <c r="CER141" s="426"/>
      <c r="CES141" s="423"/>
      <c r="CET141" s="423"/>
      <c r="CEU141" s="423"/>
      <c r="CEV141" s="423"/>
      <c r="CEW141" s="423"/>
      <c r="CEX141" s="425"/>
      <c r="CEY141" s="425"/>
      <c r="CEZ141" s="423"/>
      <c r="CFA141" s="424"/>
      <c r="CFB141" s="425"/>
      <c r="CFC141" s="424"/>
      <c r="CFD141" s="423"/>
      <c r="CFE141" s="428"/>
      <c r="CFF141" s="423"/>
      <c r="CFG141" s="423"/>
      <c r="CFH141" s="423"/>
      <c r="CFI141" s="423"/>
      <c r="CFJ141" s="423"/>
      <c r="CFK141" s="429"/>
      <c r="CFL141" s="430"/>
      <c r="CFM141" s="423"/>
      <c r="CFN141" s="423"/>
      <c r="CFO141" s="428"/>
      <c r="CFP141" s="429"/>
      <c r="CFQ141" s="430"/>
      <c r="CFR141" s="423"/>
      <c r="CFS141" s="428"/>
      <c r="CFT141" s="431"/>
      <c r="CFU141" s="425"/>
      <c r="CFV141" s="423"/>
      <c r="CFW141" s="424"/>
      <c r="CFX141" s="423"/>
      <c r="CFY141" s="426"/>
      <c r="CFZ141" s="432"/>
      <c r="CGA141" s="433"/>
      <c r="CGB141" s="433"/>
      <c r="CGC141" s="434"/>
      <c r="CGD141" s="434"/>
      <c r="CGE141" s="435"/>
      <c r="CGF141" s="425"/>
      <c r="CGG141" s="425"/>
      <c r="CGH141" s="423"/>
      <c r="CGI141" s="424"/>
      <c r="CGJ141" s="425"/>
      <c r="CGK141" s="425"/>
      <c r="CGL141" s="425"/>
      <c r="CGM141" s="423"/>
      <c r="CGN141" s="425"/>
      <c r="CGO141" s="426"/>
      <c r="CGP141" s="425"/>
      <c r="CGQ141" s="425"/>
      <c r="CGR141" s="423"/>
      <c r="CGS141" s="425"/>
      <c r="CGT141" s="426"/>
      <c r="CGU141" s="425"/>
      <c r="CGV141" s="425"/>
      <c r="CGW141" s="423"/>
      <c r="CGX141" s="425"/>
      <c r="CGY141" s="426"/>
      <c r="CGZ141" s="423"/>
      <c r="CHA141" s="423"/>
      <c r="CHB141" s="423"/>
      <c r="CHC141" s="423"/>
      <c r="CHD141" s="423"/>
      <c r="CHE141" s="425"/>
      <c r="CHF141" s="425"/>
      <c r="CHG141" s="423"/>
      <c r="CHH141" s="424"/>
      <c r="CHI141" s="425"/>
      <c r="CHJ141" s="425"/>
      <c r="CHK141" s="425"/>
      <c r="CHL141" s="423"/>
      <c r="CHM141" s="424"/>
      <c r="CHN141" s="425"/>
      <c r="CHO141" s="425"/>
      <c r="CHP141" s="425"/>
      <c r="CHQ141" s="423"/>
      <c r="CHR141" s="424"/>
      <c r="CHS141" s="425"/>
      <c r="CHT141" s="425"/>
      <c r="CHU141" s="425"/>
      <c r="CHV141" s="427"/>
      <c r="CHW141" s="424"/>
      <c r="CHX141" s="425"/>
      <c r="CHY141" s="425"/>
      <c r="CHZ141" s="424"/>
      <c r="CIA141" s="423"/>
      <c r="CIB141" s="424"/>
      <c r="CIC141" s="426"/>
      <c r="CID141" s="423"/>
      <c r="CIE141" s="423"/>
      <c r="CIF141" s="423"/>
      <c r="CIG141" s="423"/>
      <c r="CIH141" s="423"/>
      <c r="CII141" s="425"/>
      <c r="CIJ141" s="425"/>
      <c r="CIK141" s="423"/>
      <c r="CIL141" s="424"/>
      <c r="CIM141" s="425"/>
      <c r="CIN141" s="424"/>
      <c r="CIO141" s="423"/>
      <c r="CIP141" s="428"/>
      <c r="CIQ141" s="423"/>
      <c r="CIR141" s="423"/>
      <c r="CIS141" s="423"/>
      <c r="CIT141" s="423"/>
      <c r="CIU141" s="423"/>
      <c r="CIV141" s="429"/>
      <c r="CIW141" s="430"/>
      <c r="CIX141" s="423"/>
      <c r="CIY141" s="423"/>
      <c r="CIZ141" s="428"/>
      <c r="CJA141" s="429"/>
      <c r="CJB141" s="430"/>
      <c r="CJC141" s="423"/>
      <c r="CJD141" s="428"/>
      <c r="CJE141" s="431"/>
      <c r="CJF141" s="425"/>
      <c r="CJG141" s="423"/>
      <c r="CJH141" s="424"/>
      <c r="CJI141" s="423"/>
      <c r="CJJ141" s="426"/>
      <c r="CJK141" s="432"/>
      <c r="CJL141" s="433"/>
      <c r="CJM141" s="433"/>
      <c r="CJN141" s="434"/>
      <c r="CJO141" s="434"/>
      <c r="CJP141" s="435"/>
      <c r="CJQ141" s="425"/>
      <c r="CJR141" s="425"/>
      <c r="CJS141" s="423"/>
      <c r="CJT141" s="424"/>
      <c r="CJU141" s="425"/>
      <c r="CJV141" s="425"/>
      <c r="CJW141" s="425"/>
      <c r="CJX141" s="423"/>
      <c r="CJY141" s="425"/>
      <c r="CJZ141" s="426"/>
      <c r="CKA141" s="425"/>
      <c r="CKB141" s="425"/>
      <c r="CKC141" s="423"/>
      <c r="CKD141" s="425"/>
      <c r="CKE141" s="426"/>
      <c r="CKF141" s="425"/>
      <c r="CKG141" s="425"/>
      <c r="CKH141" s="423"/>
      <c r="CKI141" s="425"/>
      <c r="CKJ141" s="426"/>
      <c r="CKK141" s="423"/>
      <c r="CKL141" s="423"/>
      <c r="CKM141" s="423"/>
      <c r="CKN141" s="423"/>
      <c r="CKO141" s="423"/>
      <c r="CKP141" s="425"/>
      <c r="CKQ141" s="425"/>
      <c r="CKR141" s="423"/>
      <c r="CKS141" s="424"/>
      <c r="CKT141" s="425"/>
      <c r="CKU141" s="425"/>
      <c r="CKV141" s="425"/>
      <c r="CKW141" s="423"/>
      <c r="CKX141" s="424"/>
      <c r="CKY141" s="425"/>
      <c r="CKZ141" s="425"/>
      <c r="CLA141" s="425"/>
      <c r="CLB141" s="423"/>
      <c r="CLC141" s="424"/>
      <c r="CLD141" s="425"/>
      <c r="CLE141" s="425"/>
      <c r="CLF141" s="425"/>
      <c r="CLG141" s="427"/>
      <c r="CLH141" s="424"/>
      <c r="CLI141" s="425"/>
      <c r="CLJ141" s="425"/>
      <c r="CLK141" s="424"/>
      <c r="CLL141" s="423"/>
      <c r="CLM141" s="424"/>
      <c r="CLN141" s="426"/>
      <c r="CLO141" s="423"/>
      <c r="CLP141" s="423"/>
      <c r="CLQ141" s="423"/>
      <c r="CLR141" s="423"/>
      <c r="CLS141" s="423"/>
      <c r="CLT141" s="425"/>
      <c r="CLU141" s="425"/>
      <c r="CLV141" s="423"/>
      <c r="CLW141" s="424"/>
      <c r="CLX141" s="425"/>
      <c r="CLY141" s="424"/>
      <c r="CLZ141" s="423"/>
      <c r="CMA141" s="428"/>
      <c r="CMB141" s="423"/>
      <c r="CMC141" s="423"/>
      <c r="CMD141" s="423"/>
      <c r="CME141" s="423"/>
      <c r="CMF141" s="423"/>
      <c r="CMG141" s="429"/>
      <c r="CMH141" s="430"/>
      <c r="CMI141" s="423"/>
      <c r="CMJ141" s="423"/>
      <c r="CMK141" s="428"/>
      <c r="CML141" s="429"/>
      <c r="CMM141" s="430"/>
      <c r="CMN141" s="423"/>
      <c r="CMO141" s="428"/>
      <c r="CMP141" s="431"/>
      <c r="CMQ141" s="425"/>
      <c r="CMR141" s="423"/>
      <c r="CMS141" s="424"/>
      <c r="CMT141" s="423"/>
      <c r="CMU141" s="426"/>
      <c r="CMV141" s="432"/>
      <c r="CMW141" s="433"/>
      <c r="CMX141" s="433"/>
      <c r="CMY141" s="434"/>
      <c r="CMZ141" s="434"/>
      <c r="CNA141" s="435"/>
      <c r="CNB141" s="425"/>
      <c r="CNC141" s="425"/>
      <c r="CND141" s="423"/>
      <c r="CNE141" s="424"/>
      <c r="CNF141" s="425"/>
      <c r="CNG141" s="425"/>
      <c r="CNH141" s="425"/>
      <c r="CNI141" s="423"/>
      <c r="CNJ141" s="425"/>
      <c r="CNK141" s="426"/>
      <c r="CNL141" s="425"/>
      <c r="CNM141" s="425"/>
      <c r="CNN141" s="423"/>
      <c r="CNO141" s="425"/>
      <c r="CNP141" s="426"/>
      <c r="CNQ141" s="425"/>
      <c r="CNR141" s="425"/>
      <c r="CNS141" s="423"/>
      <c r="CNT141" s="425"/>
      <c r="CNU141" s="426"/>
      <c r="CNV141" s="423"/>
      <c r="CNW141" s="423"/>
      <c r="CNX141" s="423"/>
      <c r="CNY141" s="423"/>
      <c r="CNZ141" s="423"/>
      <c r="COA141" s="425"/>
      <c r="COB141" s="425"/>
      <c r="COC141" s="423"/>
      <c r="COD141" s="424"/>
      <c r="COE141" s="425"/>
      <c r="COF141" s="425"/>
      <c r="COG141" s="425"/>
      <c r="COH141" s="423"/>
      <c r="COI141" s="424"/>
      <c r="COJ141" s="425"/>
      <c r="COK141" s="425"/>
      <c r="COL141" s="425"/>
      <c r="COM141" s="423"/>
      <c r="CON141" s="424"/>
      <c r="COO141" s="425"/>
      <c r="COP141" s="425"/>
      <c r="COQ141" s="425"/>
      <c r="COR141" s="427"/>
      <c r="COS141" s="424"/>
      <c r="COT141" s="425"/>
      <c r="COU141" s="425"/>
      <c r="COV141" s="424"/>
      <c r="COW141" s="423"/>
      <c r="COX141" s="424"/>
      <c r="COY141" s="426"/>
      <c r="COZ141" s="423"/>
      <c r="CPA141" s="423"/>
      <c r="CPB141" s="423"/>
      <c r="CPC141" s="423"/>
      <c r="CPD141" s="423"/>
      <c r="CPE141" s="425"/>
      <c r="CPF141" s="425"/>
      <c r="CPG141" s="423"/>
      <c r="CPH141" s="424"/>
      <c r="CPI141" s="425"/>
      <c r="CPJ141" s="424"/>
      <c r="CPK141" s="423"/>
      <c r="CPL141" s="428"/>
      <c r="CPM141" s="423"/>
      <c r="CPN141" s="423"/>
      <c r="CPO141" s="423"/>
      <c r="CPP141" s="423"/>
      <c r="CPQ141" s="423"/>
      <c r="CPR141" s="429"/>
      <c r="CPS141" s="430"/>
      <c r="CPT141" s="423"/>
      <c r="CPU141" s="423"/>
      <c r="CPV141" s="428"/>
      <c r="CPW141" s="429"/>
      <c r="CPX141" s="430"/>
      <c r="CPY141" s="423"/>
      <c r="CPZ141" s="428"/>
      <c r="CQA141" s="431"/>
      <c r="CQB141" s="425"/>
      <c r="CQC141" s="423"/>
      <c r="CQD141" s="424"/>
      <c r="CQE141" s="423"/>
      <c r="CQF141" s="426"/>
      <c r="CQG141" s="432"/>
      <c r="CQH141" s="433"/>
      <c r="CQI141" s="433"/>
      <c r="CQJ141" s="434"/>
      <c r="CQK141" s="434"/>
      <c r="CQL141" s="435"/>
      <c r="CQM141" s="425"/>
      <c r="CQN141" s="425"/>
      <c r="CQO141" s="423"/>
      <c r="CQP141" s="424"/>
      <c r="CQQ141" s="425"/>
      <c r="CQR141" s="425"/>
      <c r="CQS141" s="425"/>
      <c r="CQT141" s="423"/>
      <c r="CQU141" s="425"/>
      <c r="CQV141" s="426"/>
      <c r="CQW141" s="425"/>
      <c r="CQX141" s="425"/>
      <c r="CQY141" s="423"/>
      <c r="CQZ141" s="425"/>
      <c r="CRA141" s="426"/>
      <c r="CRB141" s="425"/>
      <c r="CRC141" s="425"/>
      <c r="CRD141" s="423"/>
      <c r="CRE141" s="425"/>
      <c r="CRF141" s="426"/>
      <c r="CRG141" s="423"/>
      <c r="CRH141" s="423"/>
      <c r="CRI141" s="423"/>
      <c r="CRJ141" s="423"/>
      <c r="CRK141" s="423"/>
      <c r="CRL141" s="425"/>
      <c r="CRM141" s="425"/>
      <c r="CRN141" s="423"/>
      <c r="CRO141" s="424"/>
      <c r="CRP141" s="425"/>
      <c r="CRQ141" s="425"/>
      <c r="CRR141" s="425"/>
      <c r="CRS141" s="423"/>
      <c r="CRT141" s="424"/>
      <c r="CRU141" s="425"/>
      <c r="CRV141" s="425"/>
      <c r="CRW141" s="425"/>
      <c r="CRX141" s="423"/>
      <c r="CRY141" s="424"/>
      <c r="CRZ141" s="425"/>
      <c r="CSA141" s="425"/>
      <c r="CSB141" s="425"/>
      <c r="CSC141" s="427"/>
      <c r="CSD141" s="424"/>
      <c r="CSE141" s="425"/>
      <c r="CSF141" s="425"/>
      <c r="CSG141" s="424"/>
      <c r="CSH141" s="423"/>
      <c r="CSI141" s="424"/>
      <c r="CSJ141" s="426"/>
      <c r="CSK141" s="423"/>
      <c r="CSL141" s="423"/>
      <c r="CSM141" s="423"/>
      <c r="CSN141" s="423"/>
      <c r="CSO141" s="423"/>
      <c r="CSP141" s="425"/>
      <c r="CSQ141" s="425"/>
      <c r="CSR141" s="423"/>
      <c r="CSS141" s="424"/>
      <c r="CST141" s="425"/>
      <c r="CSU141" s="424"/>
      <c r="CSV141" s="423"/>
      <c r="CSW141" s="428"/>
      <c r="CSX141" s="423"/>
      <c r="CSY141" s="423"/>
      <c r="CSZ141" s="423"/>
      <c r="CTA141" s="423"/>
      <c r="CTB141" s="423"/>
      <c r="CTC141" s="429"/>
      <c r="CTD141" s="430"/>
      <c r="CTE141" s="423"/>
      <c r="CTF141" s="423"/>
      <c r="CTG141" s="428"/>
      <c r="CTH141" s="429"/>
      <c r="XEI141" s="172"/>
      <c r="XEJ141" s="172"/>
      <c r="XEK141" s="172"/>
      <c r="XEL141" s="172"/>
      <c r="XEM141" s="172"/>
      <c r="XEN141" s="172"/>
      <c r="XEO141" s="172"/>
      <c r="XEP141" s="172"/>
      <c r="XEQ141" s="172"/>
      <c r="XER141" s="172"/>
      <c r="XES141" s="164"/>
      <c r="XET141" s="164"/>
      <c r="XEU141" s="164"/>
      <c r="XEV141" s="164"/>
      <c r="XEW141" s="164"/>
      <c r="XEX141" s="164"/>
      <c r="XEY141" s="164"/>
      <c r="XEZ141" s="164"/>
      <c r="XFA141" s="164"/>
      <c r="XFB141" s="164"/>
      <c r="XFC141" s="164"/>
      <c r="XFD141" s="164"/>
    </row>
    <row r="142" s="159" customFormat="1" ht="16.2" spans="1:16384">
      <c r="A142" s="204" t="s">
        <v>135</v>
      </c>
      <c r="B142" s="205">
        <v>5580.63845000001</v>
      </c>
      <c r="C142" s="206">
        <v>6946.38836545</v>
      </c>
      <c r="D142" s="207">
        <v>0.803387048981746</v>
      </c>
      <c r="E142" s="208">
        <v>-1365.74991544999</v>
      </c>
      <c r="F142" s="209">
        <v>3294.825773</v>
      </c>
      <c r="G142" s="205">
        <v>222.660224</v>
      </c>
      <c r="H142" s="206">
        <v>218.62855769</v>
      </c>
      <c r="I142" s="207">
        <v>1.01844071219514</v>
      </c>
      <c r="J142" s="208">
        <v>4.03166630999993</v>
      </c>
      <c r="K142" s="209">
        <v>244.210645999999</v>
      </c>
      <c r="L142" s="205">
        <v>3911.0349430495</v>
      </c>
      <c r="M142" s="206">
        <v>5029.69495225</v>
      </c>
      <c r="N142" s="207">
        <v>0.777588895584994</v>
      </c>
      <c r="O142" s="208">
        <v>-1118.6600092005</v>
      </c>
      <c r="P142" s="209">
        <v>2541.01043199999</v>
      </c>
      <c r="Q142" s="205">
        <v>1091.89739095051</v>
      </c>
      <c r="R142" s="206">
        <v>1512.21753942</v>
      </c>
      <c r="S142" s="207">
        <v>0.722050473881754</v>
      </c>
      <c r="T142" s="208">
        <v>-420.32014846949</v>
      </c>
      <c r="U142" s="209">
        <v>420.146574000008</v>
      </c>
      <c r="V142" s="233">
        <v>0.195658149284068</v>
      </c>
      <c r="W142" s="234">
        <v>0.217698386537309</v>
      </c>
      <c r="X142" s="234">
        <v>0.898757920975846</v>
      </c>
      <c r="Y142" s="207">
        <v>-0.0220402372532412</v>
      </c>
      <c r="Z142" s="251">
        <v>0.127517083738682</v>
      </c>
      <c r="AA142" s="205">
        <v>747.308307999999</v>
      </c>
      <c r="AB142" s="206">
        <v>727.94838498</v>
      </c>
      <c r="AC142" s="207">
        <v>1.02659518644379</v>
      </c>
      <c r="AD142" s="208">
        <v>19.3599230199991</v>
      </c>
      <c r="AE142" s="209">
        <v>444.416534</v>
      </c>
      <c r="AF142" s="205">
        <v>135.633583</v>
      </c>
      <c r="AG142" s="206">
        <v>392.94548741</v>
      </c>
      <c r="AH142" s="207">
        <v>0.345171499217344</v>
      </c>
      <c r="AI142" s="208">
        <v>-257.31190441</v>
      </c>
      <c r="AJ142" s="209">
        <v>167.214729000001</v>
      </c>
      <c r="AK142" s="205">
        <v>0.94818</v>
      </c>
      <c r="AL142" s="206">
        <v>0.1</v>
      </c>
      <c r="AM142" s="234">
        <v>9.48179999999999</v>
      </c>
      <c r="AN142" s="208">
        <v>0.84818</v>
      </c>
      <c r="AO142" s="209">
        <v>5.127559</v>
      </c>
      <c r="AP142" s="205">
        <v>10.131825</v>
      </c>
      <c r="AQ142" s="206">
        <v>0</v>
      </c>
      <c r="AR142" s="234" t="s">
        <v>161</v>
      </c>
      <c r="AS142" s="208">
        <v>10.131825</v>
      </c>
      <c r="AT142" s="209">
        <v>0</v>
      </c>
      <c r="AU142" s="205">
        <v>554.817746950511</v>
      </c>
      <c r="AV142" s="206">
        <v>577.27098312</v>
      </c>
      <c r="AW142" s="207">
        <v>0.961104512740039</v>
      </c>
      <c r="AX142" s="208">
        <v>-22.4532361694891</v>
      </c>
      <c r="AY142" s="209">
        <v>-96.8990089999929</v>
      </c>
      <c r="AZ142" s="233">
        <v>0.0994183285517287</v>
      </c>
      <c r="BA142" s="234">
        <v>0.0831037587807838</v>
      </c>
      <c r="BB142" s="234">
        <v>1.19631566622613</v>
      </c>
      <c r="BC142" s="207">
        <v>0.0163145697709449</v>
      </c>
      <c r="BD142" s="251">
        <v>-0.0294094485341374</v>
      </c>
      <c r="BE142" s="205">
        <v>181.125</v>
      </c>
      <c r="BF142" s="208">
        <v>123</v>
      </c>
      <c r="BG142" s="234">
        <v>1.47256097560976</v>
      </c>
      <c r="BH142" s="206">
        <v>58.125</v>
      </c>
      <c r="BI142" s="277">
        <v>573.333333326667</v>
      </c>
      <c r="BJ142" s="205">
        <v>30.8109783298827</v>
      </c>
      <c r="BK142" s="208">
        <v>56.4747021581301</v>
      </c>
      <c r="BL142" s="234">
        <v>0.545571329329219</v>
      </c>
      <c r="BM142" s="277">
        <v>-25.6637238282474</v>
      </c>
      <c r="BN142" s="233">
        <v>0.133910898313077</v>
      </c>
      <c r="BO142" s="234">
        <v>0.104795232670934</v>
      </c>
      <c r="BP142" s="234">
        <v>1.27783387564556</v>
      </c>
      <c r="BQ142" s="234">
        <v>0.0291156656421433</v>
      </c>
      <c r="BR142" s="251">
        <v>0.134883166703941</v>
      </c>
      <c r="BS142" s="290">
        <v>7.46765209252834</v>
      </c>
      <c r="BT142" s="291">
        <v>9.54241881536814</v>
      </c>
      <c r="BU142" s="234">
        <v>0.782574338542093</v>
      </c>
      <c r="BV142" s="234">
        <v>-2.07476672283979</v>
      </c>
      <c r="BW142" s="277">
        <v>7.41382356624922</v>
      </c>
      <c r="BX142" s="290">
        <v>0.742421489244987</v>
      </c>
      <c r="BY142" s="291">
        <v>0.793010871417567</v>
      </c>
      <c r="BZ142" s="234">
        <v>0.936205941184455</v>
      </c>
      <c r="CA142" s="234">
        <v>-0.0505893821725792</v>
      </c>
      <c r="CB142" s="277">
        <v>-0.218036462612782</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ht="16.95" spans="1:16384">
      <c r="A143" s="329" t="s">
        <v>136</v>
      </c>
      <c r="B143" s="330">
        <v>7042.06227900001</v>
      </c>
      <c r="C143" s="331">
        <v>8481.89211118</v>
      </c>
      <c r="D143" s="332">
        <v>0.830246622651313</v>
      </c>
      <c r="E143" s="331">
        <v>-1439.82983217999</v>
      </c>
      <c r="F143" s="333">
        <v>4721.267984</v>
      </c>
      <c r="G143" s="330">
        <v>391.87403</v>
      </c>
      <c r="H143" s="331">
        <v>351.33847769</v>
      </c>
      <c r="I143" s="332">
        <v>1.11537464548863</v>
      </c>
      <c r="J143" s="331">
        <v>40.5355523099998</v>
      </c>
      <c r="K143" s="333">
        <v>379.111214999998</v>
      </c>
      <c r="L143" s="330">
        <v>3911.0349430495</v>
      </c>
      <c r="M143" s="331">
        <v>5029.69495225</v>
      </c>
      <c r="N143" s="332">
        <v>0.777588895584994</v>
      </c>
      <c r="O143" s="331">
        <v>-1118.6600092005</v>
      </c>
      <c r="P143" s="333">
        <v>2592.54784799999</v>
      </c>
      <c r="Q143" s="330">
        <v>2113.07613395051</v>
      </c>
      <c r="R143" s="331">
        <v>2655.42748753</v>
      </c>
      <c r="S143" s="332">
        <v>0.795757422815574</v>
      </c>
      <c r="T143" s="331">
        <v>-542.351353579492</v>
      </c>
      <c r="U143" s="333">
        <v>1711.68821600002</v>
      </c>
      <c r="V143" s="362">
        <v>0.300064959699642</v>
      </c>
      <c r="W143" s="363">
        <v>0.313070179710241</v>
      </c>
      <c r="X143" s="363">
        <v>0.958459090474105</v>
      </c>
      <c r="Y143" s="332">
        <v>-0.013005220010599</v>
      </c>
      <c r="Z143" s="367">
        <v>0.362548413223056</v>
      </c>
      <c r="AA143" s="330">
        <v>1216.072065</v>
      </c>
      <c r="AB143" s="331">
        <v>1191.33167981</v>
      </c>
      <c r="AC143" s="332">
        <v>1.020767000164</v>
      </c>
      <c r="AD143" s="331">
        <v>24.7403851899983</v>
      </c>
      <c r="AE143" s="333">
        <v>889.518611999999</v>
      </c>
      <c r="AF143" s="330">
        <v>971.451051999998</v>
      </c>
      <c r="AG143" s="331">
        <v>1209.73052371</v>
      </c>
      <c r="AH143" s="332">
        <v>0.803030950248948</v>
      </c>
      <c r="AI143" s="331">
        <v>-238.279471710002</v>
      </c>
      <c r="AJ143" s="333">
        <v>804.984118</v>
      </c>
      <c r="AK143" s="330">
        <v>18.202604</v>
      </c>
      <c r="AL143" s="331">
        <v>0.1</v>
      </c>
      <c r="AM143" s="363">
        <v>182.02604</v>
      </c>
      <c r="AN143" s="331">
        <v>18.102604</v>
      </c>
      <c r="AO143" s="333">
        <v>12.024679</v>
      </c>
      <c r="AP143" s="330">
        <v>10.372266</v>
      </c>
      <c r="AQ143" s="331">
        <v>0</v>
      </c>
      <c r="AR143" s="363" t="s">
        <v>161</v>
      </c>
      <c r="AS143" s="331">
        <v>10.372266</v>
      </c>
      <c r="AT143" s="333">
        <v>0.5775</v>
      </c>
      <c r="AU143" s="330">
        <v>559.460526950511</v>
      </c>
      <c r="AV143" s="331">
        <v>699.89647772</v>
      </c>
      <c r="AW143" s="332">
        <v>0.799347538900357</v>
      </c>
      <c r="AX143" s="331">
        <v>-140.435950769489</v>
      </c>
      <c r="AY143" s="333">
        <v>66.5533700000178</v>
      </c>
      <c r="AZ143" s="362">
        <v>0.0794455522807384</v>
      </c>
      <c r="BA143" s="363">
        <v>0.0825165503811897</v>
      </c>
      <c r="BB143" s="363">
        <v>0.962783246678822</v>
      </c>
      <c r="BC143" s="332">
        <v>-0.00307099810045133</v>
      </c>
      <c r="BD143" s="367">
        <v>0.0140965033600215</v>
      </c>
      <c r="BE143" s="330">
        <v>250.25</v>
      </c>
      <c r="BF143" s="331">
        <v>194.125</v>
      </c>
      <c r="BG143" s="363">
        <v>1.28911783644559</v>
      </c>
      <c r="BH143" s="331">
        <v>56.125</v>
      </c>
      <c r="BI143" s="381">
        <v>1136.5</v>
      </c>
      <c r="BJ143" s="330">
        <v>28.140109006993</v>
      </c>
      <c r="BK143" s="331">
        <v>43.6929406886285</v>
      </c>
      <c r="BL143" s="363">
        <v>0.644042460028716</v>
      </c>
      <c r="BM143" s="381">
        <v>-15.5528316816354</v>
      </c>
      <c r="BN143" s="362">
        <v>0.172686922782041</v>
      </c>
      <c r="BO143" s="363">
        <v>0.140455886987728</v>
      </c>
      <c r="BP143" s="363">
        <v>1.22947443845575</v>
      </c>
      <c r="BQ143" s="363">
        <v>0.0322310357943131</v>
      </c>
      <c r="BR143" s="396">
        <v>0.18840671934203</v>
      </c>
      <c r="BS143" s="397">
        <v>5.7908264499111</v>
      </c>
      <c r="BT143" s="398">
        <v>7.11967309769915</v>
      </c>
      <c r="BU143" s="363">
        <v>0.81335566541426</v>
      </c>
      <c r="BV143" s="363">
        <v>-1.32884664778805</v>
      </c>
      <c r="BW143" s="381">
        <v>5.30766632682893</v>
      </c>
      <c r="BX143" s="397">
        <v>0.460055405475095</v>
      </c>
      <c r="BY143" s="398">
        <v>0.587490863863893</v>
      </c>
      <c r="BZ143" s="363">
        <v>0.783085208252155</v>
      </c>
      <c r="CA143" s="363">
        <v>-0.127435458388798</v>
      </c>
      <c r="CB143" s="381">
        <v>0.0748195362100168</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ht="16.2" spans="1:80">
      <c r="A144" s="334"/>
      <c r="B144" s="334"/>
      <c r="C144" s="335"/>
      <c r="D144" s="498"/>
      <c r="E144" s="337"/>
      <c r="F144" s="334"/>
      <c r="G144" s="334"/>
      <c r="H144" s="334"/>
      <c r="I144" s="334"/>
      <c r="J144" s="334"/>
      <c r="K144" s="334"/>
      <c r="L144" s="334"/>
      <c r="M144" s="334"/>
      <c r="N144" s="334"/>
      <c r="O144" s="334"/>
      <c r="P144" s="334"/>
      <c r="Q144" s="334"/>
      <c r="R144" s="334"/>
      <c r="S144" s="334"/>
      <c r="T144" s="334"/>
      <c r="U144" s="334"/>
      <c r="V144" s="334"/>
      <c r="W144" s="334"/>
      <c r="X144" s="334"/>
      <c r="Y144" s="368"/>
      <c r="Z144" s="334"/>
      <c r="AA144" s="334"/>
      <c r="AB144" s="334"/>
      <c r="AC144" s="334"/>
      <c r="AD144" s="334"/>
      <c r="AE144" s="334"/>
      <c r="AF144" s="334"/>
      <c r="AG144" s="334"/>
      <c r="AH144" s="334"/>
      <c r="AI144" s="334"/>
      <c r="AJ144" s="334"/>
      <c r="AK144" s="334"/>
      <c r="AL144" s="334"/>
      <c r="AM144" s="334"/>
      <c r="AN144" s="334"/>
      <c r="AO144" s="334"/>
      <c r="AP144" s="334"/>
      <c r="AQ144" s="334"/>
      <c r="AR144" s="368"/>
      <c r="AS144" s="334"/>
      <c r="AT144" s="334"/>
      <c r="AU144" s="334"/>
      <c r="AV144" s="334"/>
      <c r="AW144" s="609"/>
      <c r="AX144" s="366"/>
      <c r="AY144" s="337"/>
      <c r="AZ144" s="334"/>
      <c r="BA144" s="334"/>
      <c r="BB144" s="334"/>
      <c r="BC144" s="368"/>
      <c r="BD144" s="334"/>
      <c r="BE144" s="334"/>
      <c r="BF144" s="334"/>
      <c r="BG144" s="382"/>
      <c r="BH144" s="383"/>
      <c r="BI144" s="384"/>
      <c r="BJ144" s="383"/>
      <c r="BK144" s="383"/>
      <c r="BL144" s="382"/>
      <c r="BM144" s="384"/>
      <c r="BN144" s="382"/>
      <c r="BO144" s="382"/>
      <c r="BP144" s="382"/>
      <c r="BQ144" s="382"/>
      <c r="BR144" s="382"/>
      <c r="BS144" s="383"/>
      <c r="BT144" s="383"/>
      <c r="BU144" s="382"/>
      <c r="BV144" s="382"/>
      <c r="BW144" s="415"/>
      <c r="BX144" s="383"/>
      <c r="BY144" s="383"/>
      <c r="BZ144" s="382"/>
      <c r="CA144" s="415"/>
      <c r="CB144" s="382"/>
    </row>
    <row r="145" s="165" customFormat="1" ht="16.2" spans="1:80">
      <c r="A145" s="338"/>
      <c r="B145" s="334"/>
      <c r="C145" s="339"/>
      <c r="D145" s="340"/>
      <c r="E145" s="341"/>
      <c r="F145" s="340"/>
      <c r="G145" s="341"/>
      <c r="H145" s="341"/>
      <c r="I145" s="341"/>
      <c r="J145" s="341"/>
      <c r="K145" s="341"/>
      <c r="L145" s="341"/>
      <c r="M145" s="341"/>
      <c r="N145" s="341"/>
      <c r="O145" s="341"/>
      <c r="P145" s="341"/>
      <c r="Q145" s="341"/>
      <c r="R145" s="341"/>
      <c r="S145" s="341"/>
      <c r="T145" s="341"/>
      <c r="U145" s="341"/>
      <c r="V145" s="340"/>
      <c r="W145" s="340"/>
      <c r="X145" s="340"/>
      <c r="Y145" s="308"/>
      <c r="Z145" s="340"/>
      <c r="AA145" s="341"/>
      <c r="AB145" s="341"/>
      <c r="AC145" s="341"/>
      <c r="AD145" s="341"/>
      <c r="AE145" s="341"/>
      <c r="AF145" s="341"/>
      <c r="AG145" s="341"/>
      <c r="AH145" s="341"/>
      <c r="AI145" s="341"/>
      <c r="AJ145" s="341"/>
      <c r="AK145" s="341"/>
      <c r="AL145" s="341"/>
      <c r="AM145" s="341"/>
      <c r="AN145" s="341"/>
      <c r="AO145" s="341"/>
      <c r="AP145" s="341"/>
      <c r="AQ145" s="341"/>
      <c r="AR145" s="377"/>
      <c r="AS145" s="341"/>
      <c r="AT145" s="341"/>
      <c r="AU145" s="341"/>
      <c r="AV145" s="341"/>
      <c r="AW145" s="341"/>
      <c r="AX145" s="341"/>
      <c r="AY145" s="341"/>
      <c r="AZ145" s="340"/>
      <c r="BA145" s="340"/>
      <c r="BB145" s="340"/>
      <c r="BC145" s="308"/>
      <c r="BD145" s="340"/>
      <c r="BE145" s="720"/>
      <c r="BF145" s="720"/>
      <c r="BG145" s="720"/>
      <c r="BH145" s="720"/>
      <c r="BI145" s="721"/>
      <c r="BJ145" s="720"/>
      <c r="BK145" s="720"/>
      <c r="BL145" s="720"/>
      <c r="BM145" s="721"/>
      <c r="BN145" s="661"/>
      <c r="BO145" s="661"/>
      <c r="BP145" s="661"/>
      <c r="BQ145" s="725"/>
      <c r="BR145" s="725"/>
      <c r="BS145" s="720"/>
      <c r="BT145" s="720"/>
      <c r="BU145" s="720"/>
      <c r="BV145" s="725"/>
      <c r="BW145" s="728"/>
      <c r="BX145" s="720"/>
      <c r="BY145" s="720"/>
      <c r="BZ145" s="720"/>
      <c r="CA145" s="729"/>
      <c r="CB145" s="725"/>
    </row>
    <row r="146" s="159" customFormat="1" spans="1:16384">
      <c r="A146" s="342" t="s">
        <v>172</v>
      </c>
      <c r="B146" s="343">
        <v>3036.03884300001</v>
      </c>
      <c r="C146" s="343">
        <v>2545.09103256</v>
      </c>
      <c r="D146" s="711">
        <v>1.19289990187352</v>
      </c>
      <c r="E146" s="343">
        <v>490.947810440011</v>
      </c>
      <c r="F146" s="345">
        <v>2213.801786</v>
      </c>
      <c r="G146" s="343">
        <v>137.82106</v>
      </c>
      <c r="H146" s="343">
        <v>113.74179769</v>
      </c>
      <c r="I146" s="711">
        <v>1.21170108789407</v>
      </c>
      <c r="J146" s="343">
        <v>24.0792623099999</v>
      </c>
      <c r="K146" s="345">
        <v>244.162505999999</v>
      </c>
      <c r="L146" s="343">
        <v>2247.312236</v>
      </c>
      <c r="M146" s="343">
        <v>1830.77267311</v>
      </c>
      <c r="N146" s="711">
        <v>1.22752118218064</v>
      </c>
      <c r="O146" s="343">
        <v>416.539562889999</v>
      </c>
      <c r="P146" s="345">
        <v>1870.45594999999</v>
      </c>
      <c r="Q146" s="343">
        <v>626.629640000012</v>
      </c>
      <c r="R146" s="343">
        <v>574.64157208</v>
      </c>
      <c r="S146" s="711">
        <v>1.09047042616815</v>
      </c>
      <c r="T146" s="343">
        <v>51.988067920012</v>
      </c>
      <c r="U146" s="345">
        <v>55.1635970000135</v>
      </c>
      <c r="V146" s="364">
        <v>0.206397108997729</v>
      </c>
      <c r="W146" s="364">
        <v>0.225784290121046</v>
      </c>
      <c r="X146" s="711">
        <v>0.914134056391064</v>
      </c>
      <c r="Y146" s="369">
        <v>-0.0193871811233173</v>
      </c>
      <c r="Z146" s="370">
        <v>0.024918037987351</v>
      </c>
      <c r="AA146" s="343">
        <v>196.088048</v>
      </c>
      <c r="AB146" s="343">
        <v>222.36576718</v>
      </c>
      <c r="AC146" s="711">
        <v>0.881826598071955</v>
      </c>
      <c r="AD146" s="343">
        <v>-26.2777191800002</v>
      </c>
      <c r="AE146" s="345">
        <v>216.730239</v>
      </c>
      <c r="AF146" s="343">
        <v>183.696491</v>
      </c>
      <c r="AG146" s="343">
        <v>152.97001533</v>
      </c>
      <c r="AH146" s="711">
        <v>1.20086600373095</v>
      </c>
      <c r="AI146" s="343">
        <v>30.7264756699997</v>
      </c>
      <c r="AJ146" s="345">
        <v>163.400503000001</v>
      </c>
      <c r="AK146" s="343">
        <v>0.6189</v>
      </c>
      <c r="AL146" s="343">
        <v>0.1</v>
      </c>
      <c r="AM146" s="711">
        <v>6.189</v>
      </c>
      <c r="AN146" s="343">
        <v>0.5189</v>
      </c>
      <c r="AO146" s="345">
        <v>2.855284</v>
      </c>
      <c r="AP146" s="343">
        <v>10.07973</v>
      </c>
      <c r="AQ146" s="343">
        <v>0</v>
      </c>
      <c r="AR146" s="719" t="s">
        <v>161</v>
      </c>
      <c r="AS146" s="343">
        <v>10.07973</v>
      </c>
      <c r="AT146" s="345">
        <v>0</v>
      </c>
      <c r="AU146" s="343">
        <v>261.660178000012</v>
      </c>
      <c r="AV146" s="343">
        <v>225.34077925</v>
      </c>
      <c r="AW146" s="719">
        <v>1.16117543780089</v>
      </c>
      <c r="AX146" s="343">
        <v>36.3193987500124</v>
      </c>
      <c r="AY146" s="345">
        <v>-278.092127999987</v>
      </c>
      <c r="AZ146" s="364"/>
      <c r="BA146" s="364"/>
      <c r="BB146" s="711"/>
      <c r="BC146" s="369"/>
      <c r="BD146" s="370"/>
      <c r="BE146" s="343">
        <v>66.75</v>
      </c>
      <c r="BF146" s="343">
        <v>59.75</v>
      </c>
      <c r="BG146" s="364">
        <v>1.11715481171548</v>
      </c>
      <c r="BH146" s="343">
        <v>7</v>
      </c>
      <c r="BI146" s="387">
        <v>395.33333332</v>
      </c>
      <c r="BJ146" s="343">
        <v>45.4837279850189</v>
      </c>
      <c r="BK146" s="343">
        <v>42.5956658169038</v>
      </c>
      <c r="BL146" s="364">
        <v>1.06780178482312</v>
      </c>
      <c r="BM146" s="387">
        <v>2.88806216811513</v>
      </c>
      <c r="BN146" s="400">
        <v>0.0645868047611139</v>
      </c>
      <c r="BO146" s="364">
        <v>0.0873704572194935</v>
      </c>
      <c r="BP146" s="364">
        <v>0.739229332391587</v>
      </c>
      <c r="BQ146" s="401">
        <v>-0.0227836524583796</v>
      </c>
      <c r="BR146" s="402">
        <v>0.0978995682317152</v>
      </c>
      <c r="BS146" s="403">
        <v>15.4830387367618</v>
      </c>
      <c r="BT146" s="404">
        <v>11.4455163887695</v>
      </c>
      <c r="BU146" s="364">
        <v>1.35276017357801</v>
      </c>
      <c r="BV146" s="401">
        <v>4.0375223479923</v>
      </c>
      <c r="BW146" s="418">
        <v>10.2145496457465</v>
      </c>
      <c r="BX146" s="403" t="s">
        <v>161</v>
      </c>
      <c r="BY146" s="404" t="s">
        <v>161</v>
      </c>
      <c r="BZ146" s="364" t="s">
        <v>161</v>
      </c>
      <c r="CA146" s="419" t="s">
        <v>161</v>
      </c>
      <c r="CB146" s="419" t="s">
        <v>161</v>
      </c>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1:16384">
      <c r="A147" s="159" t="s">
        <v>173</v>
      </c>
      <c r="B147" s="173">
        <v>1209.685511</v>
      </c>
      <c r="C147" s="173">
        <v>2865.43321607</v>
      </c>
      <c r="D147" s="661">
        <v>0.422164964172192</v>
      </c>
      <c r="E147" s="173">
        <v>-1655.74770507</v>
      </c>
      <c r="F147" s="346">
        <v>0</v>
      </c>
      <c r="G147" s="173">
        <v>84.695331</v>
      </c>
      <c r="H147" s="173">
        <v>104.88676</v>
      </c>
      <c r="I147" s="661">
        <v>0.807493062041386</v>
      </c>
      <c r="J147" s="173">
        <v>-20.191429</v>
      </c>
      <c r="K147" s="346">
        <v>0</v>
      </c>
      <c r="L147" s="173">
        <v>726.7656990495</v>
      </c>
      <c r="M147" s="173">
        <v>2179.70236629</v>
      </c>
      <c r="N147" s="661">
        <v>0.333424283190784</v>
      </c>
      <c r="O147" s="173">
        <v>-1452.9366672405</v>
      </c>
      <c r="P147" s="346">
        <v>0</v>
      </c>
      <c r="Q147" s="173">
        <v>145.0924339505</v>
      </c>
      <c r="R147" s="173">
        <v>537.54176337</v>
      </c>
      <c r="S147" s="661">
        <v>0.269918439529004</v>
      </c>
      <c r="T147" s="173">
        <v>-392.4493294195</v>
      </c>
      <c r="U147" s="346">
        <v>0</v>
      </c>
      <c r="V147" s="340">
        <v>0.119942276427331</v>
      </c>
      <c r="W147" s="340">
        <v>0.187595285890924</v>
      </c>
      <c r="X147" s="661">
        <v>0.639367220011442</v>
      </c>
      <c r="Y147" s="308">
        <v>-0.067653009463592</v>
      </c>
      <c r="Z147" s="371" t="s">
        <v>161</v>
      </c>
      <c r="AA147" s="173">
        <v>328.763964</v>
      </c>
      <c r="AB147" s="173">
        <v>185.93379847</v>
      </c>
      <c r="AC147" s="661">
        <v>1.76817752719146</v>
      </c>
      <c r="AD147" s="173">
        <v>142.83016553</v>
      </c>
      <c r="AE147" s="346">
        <v>0</v>
      </c>
      <c r="AF147" s="173">
        <v>80.1460219999999</v>
      </c>
      <c r="AG147" s="173">
        <v>161.8439391</v>
      </c>
      <c r="AH147" s="661">
        <v>0.495205581659004</v>
      </c>
      <c r="AI147" s="173">
        <v>-81.6979171000001</v>
      </c>
      <c r="AJ147" s="346">
        <v>0</v>
      </c>
      <c r="AK147" s="173">
        <v>0.07928</v>
      </c>
      <c r="AL147" s="173">
        <v>0</v>
      </c>
      <c r="AM147" s="661" t="s">
        <v>161</v>
      </c>
      <c r="AN147" s="173">
        <v>0.07928</v>
      </c>
      <c r="AO147" s="346">
        <v>0</v>
      </c>
      <c r="AP147" s="173">
        <v>0.002743</v>
      </c>
      <c r="AQ147" s="173">
        <v>0</v>
      </c>
      <c r="AR147" s="665" t="s">
        <v>161</v>
      </c>
      <c r="AS147" s="173">
        <v>0.002743</v>
      </c>
      <c r="AT147" s="346">
        <v>0</v>
      </c>
      <c r="AU147" s="173">
        <v>-10.6089680495003</v>
      </c>
      <c r="AV147" s="173">
        <v>233.06635221</v>
      </c>
      <c r="AW147" s="665">
        <v>-0.0455190890873052</v>
      </c>
      <c r="AX147" s="173">
        <v>-243.6753202595</v>
      </c>
      <c r="AY147" s="346">
        <v>0</v>
      </c>
      <c r="AZ147" s="340"/>
      <c r="BA147" s="340"/>
      <c r="BB147" s="661"/>
      <c r="BC147" s="308"/>
      <c r="BD147" s="371"/>
      <c r="BE147" s="173">
        <v>88</v>
      </c>
      <c r="BF147" s="173">
        <v>37.125</v>
      </c>
      <c r="BG147" s="340">
        <v>2.37037037037037</v>
      </c>
      <c r="BH147" s="173">
        <v>50.875</v>
      </c>
      <c r="BI147" s="160">
        <v>4.99999999666667</v>
      </c>
      <c r="BJ147" s="173">
        <v>13.7464262613636</v>
      </c>
      <c r="BK147" s="173">
        <v>77.1833862914478</v>
      </c>
      <c r="BL147" s="340">
        <v>0.178100844260143</v>
      </c>
      <c r="BM147" s="160">
        <v>-63.4369600300842</v>
      </c>
      <c r="BN147" s="405">
        <v>0.271776392302346</v>
      </c>
      <c r="BO147" s="340">
        <v>0.0648885471932275</v>
      </c>
      <c r="BP147" s="340">
        <v>4.18835686817028</v>
      </c>
      <c r="BQ147" s="406">
        <v>0.206887845109118</v>
      </c>
      <c r="BR147" s="407" t="s">
        <v>161</v>
      </c>
      <c r="BS147" s="408">
        <v>3.6794954540699</v>
      </c>
      <c r="BT147" s="409">
        <v>15.411040056455</v>
      </c>
      <c r="BU147" s="340">
        <v>0.238757114418681</v>
      </c>
      <c r="BV147" s="406">
        <v>-11.7315446023851</v>
      </c>
      <c r="BW147" s="420" t="s">
        <v>161</v>
      </c>
      <c r="BX147" s="408" t="s">
        <v>161</v>
      </c>
      <c r="BY147" s="409" t="s">
        <v>161</v>
      </c>
      <c r="BZ147" s="340" t="s">
        <v>161</v>
      </c>
      <c r="CA147" s="421" t="s">
        <v>161</v>
      </c>
      <c r="CB147" s="421" t="s">
        <v>161</v>
      </c>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6" customFormat="1" spans="1:80">
      <c r="A148" s="159" t="s">
        <v>174</v>
      </c>
      <c r="B148" s="173">
        <v>0</v>
      </c>
      <c r="C148" s="173">
        <v>0</v>
      </c>
      <c r="D148" s="661" t="s">
        <v>161</v>
      </c>
      <c r="E148" s="173">
        <v>0</v>
      </c>
      <c r="F148" s="346">
        <v>0</v>
      </c>
      <c r="G148" s="173">
        <v>0</v>
      </c>
      <c r="H148" s="173">
        <v>0</v>
      </c>
      <c r="I148" s="661" t="s">
        <v>161</v>
      </c>
      <c r="J148" s="173">
        <v>0</v>
      </c>
      <c r="K148" s="346">
        <v>0</v>
      </c>
      <c r="L148" s="173">
        <v>0</v>
      </c>
      <c r="M148" s="173">
        <v>0</v>
      </c>
      <c r="N148" s="661" t="s">
        <v>161</v>
      </c>
      <c r="O148" s="173">
        <v>0</v>
      </c>
      <c r="P148" s="346">
        <v>0</v>
      </c>
      <c r="Q148" s="173">
        <v>0</v>
      </c>
      <c r="R148" s="173">
        <v>0</v>
      </c>
      <c r="S148" s="661" t="s">
        <v>161</v>
      </c>
      <c r="T148" s="173">
        <v>0</v>
      </c>
      <c r="U148" s="173">
        <v>0</v>
      </c>
      <c r="V148" s="340" t="s">
        <v>161</v>
      </c>
      <c r="W148" s="340" t="s">
        <v>161</v>
      </c>
      <c r="X148" s="661" t="s">
        <v>161</v>
      </c>
      <c r="Y148" s="308" t="s">
        <v>161</v>
      </c>
      <c r="Z148" s="371" t="s">
        <v>161</v>
      </c>
      <c r="AA148" s="173">
        <v>40.930331</v>
      </c>
      <c r="AB148" s="173">
        <v>43.19938457</v>
      </c>
      <c r="AC148" s="661">
        <v>0.947474863529057</v>
      </c>
      <c r="AD148" s="173">
        <v>-2.26905357</v>
      </c>
      <c r="AE148" s="346">
        <v>0</v>
      </c>
      <c r="AF148" s="173">
        <v>40.779061</v>
      </c>
      <c r="AG148" s="173">
        <v>12.63878033</v>
      </c>
      <c r="AH148" s="661">
        <v>3.2265028693635</v>
      </c>
      <c r="AI148" s="173">
        <v>28.14028067</v>
      </c>
      <c r="AJ148" s="346">
        <v>0</v>
      </c>
      <c r="AK148" s="173">
        <v>0</v>
      </c>
      <c r="AL148" s="173">
        <v>0</v>
      </c>
      <c r="AM148" s="661" t="s">
        <v>161</v>
      </c>
      <c r="AN148" s="173">
        <v>0</v>
      </c>
      <c r="AO148" s="346">
        <v>0</v>
      </c>
      <c r="AP148" s="173">
        <v>0</v>
      </c>
      <c r="AQ148" s="173">
        <v>0</v>
      </c>
      <c r="AR148" s="665" t="s">
        <v>161</v>
      </c>
      <c r="AS148" s="173">
        <v>0</v>
      </c>
      <c r="AT148" s="346">
        <v>0</v>
      </c>
      <c r="AU148" s="173">
        <v>-81.709392</v>
      </c>
      <c r="AV148" s="173">
        <v>-74.55397441</v>
      </c>
      <c r="AW148" s="665">
        <v>1.09597633991516</v>
      </c>
      <c r="AX148" s="173">
        <v>-7.15541758999998</v>
      </c>
      <c r="AY148" s="346">
        <v>-45.5773339999999</v>
      </c>
      <c r="AZ148" s="340"/>
      <c r="BA148" s="340"/>
      <c r="BB148" s="661"/>
      <c r="BC148" s="308"/>
      <c r="BD148" s="371"/>
      <c r="BE148" s="173">
        <v>4.375</v>
      </c>
      <c r="BF148" s="173">
        <v>3.75</v>
      </c>
      <c r="BG148" s="340">
        <v>1.16666666666667</v>
      </c>
      <c r="BH148" s="173">
        <v>0.625</v>
      </c>
      <c r="BI148" s="160">
        <v>15.58333334</v>
      </c>
      <c r="BJ148" s="173"/>
      <c r="BK148" s="173"/>
      <c r="BL148" s="340"/>
      <c r="BM148" s="160"/>
      <c r="BN148" s="405"/>
      <c r="BO148" s="340"/>
      <c r="BP148" s="340"/>
      <c r="BQ148" s="406"/>
      <c r="BR148" s="407"/>
      <c r="BS148" s="408"/>
      <c r="BT148" s="409"/>
      <c r="BU148" s="340"/>
      <c r="BV148" s="406"/>
      <c r="BW148" s="420"/>
      <c r="BX148" s="408"/>
      <c r="BY148" s="409"/>
      <c r="BZ148" s="340"/>
      <c r="CA148" s="421"/>
      <c r="CB148" s="421"/>
    </row>
    <row r="149" s="159" customFormat="1" spans="1:80">
      <c r="A149" s="159" t="s">
        <v>175</v>
      </c>
      <c r="B149" s="664">
        <v>4245.72435400001</v>
      </c>
      <c r="C149" s="664">
        <v>5410.52424863</v>
      </c>
      <c r="D149" s="661">
        <v>0.784715890530399</v>
      </c>
      <c r="E149" s="664">
        <v>-1164.79989462999</v>
      </c>
      <c r="F149" s="712">
        <v>2213.801786</v>
      </c>
      <c r="G149" s="664"/>
      <c r="H149" s="664"/>
      <c r="I149" s="661"/>
      <c r="J149" s="664"/>
      <c r="K149" s="712"/>
      <c r="L149" s="664"/>
      <c r="M149" s="664"/>
      <c r="N149" s="661"/>
      <c r="O149" s="664"/>
      <c r="P149" s="712"/>
      <c r="Q149" s="664"/>
      <c r="R149" s="664"/>
      <c r="S149" s="661"/>
      <c r="T149" s="664"/>
      <c r="U149" s="712"/>
      <c r="V149" s="661"/>
      <c r="W149" s="661"/>
      <c r="X149" s="661"/>
      <c r="Y149" s="665"/>
      <c r="Z149" s="716"/>
      <c r="AA149" s="664">
        <v>565.782343</v>
      </c>
      <c r="AB149" s="664">
        <v>451.49895022</v>
      </c>
      <c r="AC149" s="661">
        <v>1.25311995238154</v>
      </c>
      <c r="AD149" s="664">
        <v>114.28339278</v>
      </c>
      <c r="AE149" s="712">
        <v>216.730239</v>
      </c>
      <c r="AF149" s="664">
        <v>304.621574</v>
      </c>
      <c r="AG149" s="664">
        <v>327.45273476</v>
      </c>
      <c r="AH149" s="661">
        <v>0.930276469436928</v>
      </c>
      <c r="AI149" s="664">
        <v>-22.8311607600003</v>
      </c>
      <c r="AJ149" s="712"/>
      <c r="AK149" s="664"/>
      <c r="AL149" s="664"/>
      <c r="AM149" s="661"/>
      <c r="AN149" s="664"/>
      <c r="AO149" s="712"/>
      <c r="AP149" s="664"/>
      <c r="AQ149" s="664"/>
      <c r="AR149" s="665"/>
      <c r="AS149" s="664"/>
      <c r="AT149" s="712"/>
      <c r="AU149" s="664">
        <v>169.341817950512</v>
      </c>
      <c r="AV149" s="664">
        <v>383.85315705</v>
      </c>
      <c r="AW149" s="665">
        <v>0.44116301986922</v>
      </c>
      <c r="AX149" s="664">
        <v>-214.511339099488</v>
      </c>
      <c r="AY149" s="712">
        <v>-323.669461999987</v>
      </c>
      <c r="AZ149" s="661"/>
      <c r="BA149" s="661"/>
      <c r="BB149" s="661"/>
      <c r="BC149" s="665"/>
      <c r="BD149" s="716"/>
      <c r="BE149" s="722"/>
      <c r="BF149" s="723"/>
      <c r="BG149" s="340"/>
      <c r="BH149" s="723"/>
      <c r="BI149" s="721"/>
      <c r="BJ149" s="722"/>
      <c r="BK149" s="723"/>
      <c r="BL149" s="340"/>
      <c r="BM149" s="721"/>
      <c r="BN149" s="726"/>
      <c r="BO149" s="661"/>
      <c r="BP149" s="314"/>
      <c r="BQ149" s="314"/>
      <c r="BR149" s="314"/>
      <c r="BS149" s="722"/>
      <c r="BT149" s="723"/>
      <c r="BU149" s="340"/>
      <c r="BV149" s="340"/>
      <c r="BW149" s="414"/>
      <c r="BX149" s="722"/>
      <c r="BY149" s="723"/>
      <c r="BZ149" s="340"/>
      <c r="CA149" s="414"/>
      <c r="CB149" s="340"/>
    </row>
    <row r="150" s="159" customFormat="1" spans="1:16384">
      <c r="A150" s="166" t="s">
        <v>176</v>
      </c>
      <c r="B150" s="348">
        <v>4245.72435400001</v>
      </c>
      <c r="C150" s="349">
        <v>5410.52424863</v>
      </c>
      <c r="D150" s="713">
        <v>0.784715890530399</v>
      </c>
      <c r="E150" s="714">
        <v>-1164.79989462999</v>
      </c>
      <c r="F150" s="352">
        <v>2213.801786</v>
      </c>
      <c r="G150" s="349"/>
      <c r="H150" s="349"/>
      <c r="I150" s="713"/>
      <c r="J150" s="714"/>
      <c r="K150" s="352"/>
      <c r="L150" s="349"/>
      <c r="M150" s="349"/>
      <c r="N150" s="713"/>
      <c r="O150" s="714"/>
      <c r="P150" s="352"/>
      <c r="Q150" s="349"/>
      <c r="R150" s="349"/>
      <c r="S150" s="713"/>
      <c r="T150" s="714"/>
      <c r="U150" s="352"/>
      <c r="V150" s="365"/>
      <c r="W150" s="365"/>
      <c r="X150" s="713"/>
      <c r="Y150" s="717"/>
      <c r="Z150" s="374"/>
      <c r="AA150" s="348">
        <v>524.852011999999</v>
      </c>
      <c r="AB150" s="349">
        <v>408.29956565</v>
      </c>
      <c r="AC150" s="713">
        <v>1.28545816884339</v>
      </c>
      <c r="AD150" s="714">
        <v>116.552446349999</v>
      </c>
      <c r="AE150" s="352">
        <v>216.730239</v>
      </c>
      <c r="AF150" s="348">
        <v>263.842513</v>
      </c>
      <c r="AG150" s="349">
        <v>314.81395443</v>
      </c>
      <c r="AH150" s="713">
        <v>0.838090272960458</v>
      </c>
      <c r="AI150" s="714">
        <v>-50.9714414300003</v>
      </c>
      <c r="AJ150" s="352"/>
      <c r="AK150" s="349"/>
      <c r="AL150" s="349"/>
      <c r="AM150" s="713"/>
      <c r="AN150" s="714"/>
      <c r="AO150" s="352"/>
      <c r="AP150" s="349"/>
      <c r="AQ150" s="349"/>
      <c r="AR150" s="717"/>
      <c r="AS150" s="714"/>
      <c r="AT150" s="352"/>
      <c r="AU150" s="349">
        <v>251.051209950512</v>
      </c>
      <c r="AV150" s="349">
        <v>458.40713146</v>
      </c>
      <c r="AW150" s="717">
        <v>0.547659913472394</v>
      </c>
      <c r="AX150" s="714">
        <v>-207.355921509488</v>
      </c>
      <c r="AY150" s="352">
        <v>-278.092127999987</v>
      </c>
      <c r="AZ150" s="365"/>
      <c r="BA150" s="365"/>
      <c r="BB150" s="713"/>
      <c r="BC150" s="717"/>
      <c r="BD150" s="374"/>
      <c r="BE150" s="390"/>
      <c r="BF150" s="391"/>
      <c r="BG150" s="713"/>
      <c r="BH150" s="391"/>
      <c r="BI150" s="392"/>
      <c r="BJ150" s="390"/>
      <c r="BK150" s="391"/>
      <c r="BL150" s="365"/>
      <c r="BM150" s="392"/>
      <c r="BN150" s="411"/>
      <c r="BO150" s="365"/>
      <c r="BP150" s="365"/>
      <c r="BQ150" s="412"/>
      <c r="BR150" s="412"/>
      <c r="BS150" s="390"/>
      <c r="BT150" s="391"/>
      <c r="BU150" s="365"/>
      <c r="BV150" s="412"/>
      <c r="BW150" s="422"/>
      <c r="BX150" s="390"/>
      <c r="BY150" s="391"/>
      <c r="BZ150" s="365"/>
      <c r="CA150" s="422"/>
      <c r="CB150" s="412"/>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16384">
      <c r="B151" s="335"/>
      <c r="C151" s="710"/>
      <c r="D151" s="710"/>
      <c r="E151" s="664"/>
      <c r="F151" s="715"/>
      <c r="G151" s="664"/>
      <c r="H151" s="664"/>
      <c r="I151" s="710"/>
      <c r="J151" s="664"/>
      <c r="K151" s="715"/>
      <c r="L151" s="664"/>
      <c r="M151" s="664"/>
      <c r="N151" s="710"/>
      <c r="O151" s="664"/>
      <c r="P151" s="715"/>
      <c r="Q151" s="664"/>
      <c r="R151" s="664"/>
      <c r="S151" s="710"/>
      <c r="T151" s="664"/>
      <c r="U151" s="715"/>
      <c r="V151" s="710"/>
      <c r="W151" s="710"/>
      <c r="X151" s="710"/>
      <c r="Y151" s="718"/>
      <c r="Z151" s="710"/>
      <c r="AA151" s="664"/>
      <c r="AB151" s="664"/>
      <c r="AC151" s="661"/>
      <c r="AD151" s="664"/>
      <c r="AE151" s="715"/>
      <c r="AF151" s="664"/>
      <c r="AG151" s="664"/>
      <c r="AH151" s="710"/>
      <c r="AI151" s="664"/>
      <c r="AJ151" s="715"/>
      <c r="AK151" s="664"/>
      <c r="AL151" s="664"/>
      <c r="AM151" s="710"/>
      <c r="AN151" s="664"/>
      <c r="AO151" s="715"/>
      <c r="AP151" s="664"/>
      <c r="AQ151" s="664"/>
      <c r="AR151" s="718"/>
      <c r="AS151" s="664"/>
      <c r="AT151" s="715"/>
      <c r="AU151" s="715"/>
      <c r="AV151" s="715"/>
      <c r="AW151" s="715"/>
      <c r="AX151" s="715"/>
      <c r="AY151" s="715"/>
      <c r="AZ151" s="710"/>
      <c r="BA151" s="710"/>
      <c r="BB151" s="710"/>
      <c r="BC151" s="718"/>
      <c r="BD151" s="710"/>
      <c r="BE151" s="724"/>
      <c r="BF151" s="724"/>
      <c r="BG151" s="661"/>
      <c r="BH151" s="724"/>
      <c r="BI151" s="721"/>
      <c r="BJ151" s="724"/>
      <c r="BK151" s="724"/>
      <c r="BL151" s="724"/>
      <c r="BM151" s="721"/>
      <c r="BN151" s="661"/>
      <c r="BO151" s="661"/>
      <c r="BP151" s="661"/>
      <c r="BQ151" s="727"/>
      <c r="BR151" s="727"/>
      <c r="BS151" s="724"/>
      <c r="BT151" s="724"/>
      <c r="BU151" s="661"/>
      <c r="BV151" s="727"/>
      <c r="BW151" s="729"/>
      <c r="BX151" s="724"/>
      <c r="BY151" s="724"/>
      <c r="BZ151" s="661"/>
      <c r="CA151" s="729"/>
      <c r="CB151" s="729"/>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65" customFormat="1" spans="1:80">
      <c r="A152" s="354" t="s">
        <v>177</v>
      </c>
      <c r="B152" s="355">
        <v>185.289365787296</v>
      </c>
      <c r="C152" s="355">
        <v>133.871513354231</v>
      </c>
      <c r="D152" s="711">
        <v>1.38408359735959</v>
      </c>
      <c r="E152" s="343">
        <v>51.417852433065</v>
      </c>
      <c r="F152" s="356">
        <v>185.651527623386</v>
      </c>
      <c r="S152" s="366">
        <v>0.715081477237136</v>
      </c>
      <c r="V152" s="366"/>
      <c r="W152" s="366"/>
      <c r="X152" s="366"/>
      <c r="Y152" s="376"/>
      <c r="Z152" s="366"/>
      <c r="AA152" s="338"/>
      <c r="AB152" s="338"/>
      <c r="AC152" s="338"/>
      <c r="AD152" s="338"/>
      <c r="AE152" s="338"/>
      <c r="AR152" s="379"/>
      <c r="AZ152" s="366"/>
      <c r="BA152" s="366"/>
      <c r="BB152" s="366"/>
      <c r="BC152" s="376"/>
      <c r="BD152" s="366"/>
      <c r="BE152" s="720"/>
      <c r="BF152" s="720"/>
      <c r="BG152" s="720"/>
      <c r="BH152" s="720"/>
      <c r="BI152" s="721"/>
      <c r="BJ152" s="720"/>
      <c r="BK152" s="720"/>
      <c r="BL152" s="720"/>
      <c r="BM152" s="721"/>
      <c r="BN152" s="661"/>
      <c r="BO152" s="661"/>
      <c r="BP152" s="661"/>
      <c r="BQ152" s="725"/>
      <c r="BR152" s="725"/>
      <c r="BS152" s="720"/>
      <c r="BT152" s="720"/>
      <c r="BU152" s="720"/>
      <c r="BV152" s="725"/>
      <c r="BW152" s="728"/>
      <c r="BX152" s="720"/>
      <c r="BY152" s="720"/>
      <c r="BZ152" s="720"/>
      <c r="CA152" s="729"/>
      <c r="CB152" s="725"/>
    </row>
    <row r="153" s="165" customFormat="1" spans="1:80">
      <c r="A153" s="357" t="s">
        <v>178</v>
      </c>
      <c r="B153" s="165">
        <v>44.0161918558996</v>
      </c>
      <c r="C153" s="165">
        <v>72.7520717352128</v>
      </c>
      <c r="D153" s="661">
        <v>0.605016335701067</v>
      </c>
      <c r="E153" s="173">
        <v>-28.7358798793131</v>
      </c>
      <c r="F153" s="358">
        <v>20.1085877241951</v>
      </c>
      <c r="S153" s="366">
        <v>0.284918522762864</v>
      </c>
      <c r="V153" s="366"/>
      <c r="W153" s="366"/>
      <c r="X153" s="366"/>
      <c r="Y153" s="376"/>
      <c r="Z153" s="366"/>
      <c r="AA153" s="338"/>
      <c r="AB153" s="338"/>
      <c r="AC153" s="338"/>
      <c r="AD153" s="338"/>
      <c r="AE153" s="338"/>
      <c r="AR153" s="379"/>
      <c r="AZ153" s="366"/>
      <c r="BA153" s="366"/>
      <c r="BB153" s="366"/>
      <c r="BC153" s="376"/>
      <c r="BD153" s="366"/>
      <c r="BE153" s="720"/>
      <c r="BF153" s="720"/>
      <c r="BG153" s="720"/>
      <c r="BH153" s="720"/>
      <c r="BI153" s="721"/>
      <c r="BJ153" s="720"/>
      <c r="BK153" s="720"/>
      <c r="BL153" s="720"/>
      <c r="BM153" s="721"/>
      <c r="BN153" s="661"/>
      <c r="BO153" s="661"/>
      <c r="BP153" s="661"/>
      <c r="BQ153" s="725"/>
      <c r="BR153" s="725"/>
      <c r="BS153" s="720"/>
      <c r="BT153" s="720"/>
      <c r="BU153" s="720"/>
      <c r="BV153" s="725"/>
      <c r="BW153" s="728"/>
      <c r="BX153" s="720"/>
      <c r="BY153" s="720"/>
      <c r="BZ153" s="720"/>
      <c r="CA153" s="729"/>
      <c r="CB153" s="725"/>
    </row>
    <row r="154" s="165" customFormat="1" spans="1:80">
      <c r="A154" s="359" t="s">
        <v>179</v>
      </c>
      <c r="B154" s="360">
        <v>94.6846894769959</v>
      </c>
      <c r="C154" s="360">
        <v>74.6153100190741</v>
      </c>
      <c r="D154" s="713">
        <v>1.26897133380256</v>
      </c>
      <c r="E154" s="348">
        <v>20.0693794579219</v>
      </c>
      <c r="F154" s="361">
        <v>17.0083970039984</v>
      </c>
      <c r="G154" s="661" t="s">
        <v>161</v>
      </c>
      <c r="V154" s="366"/>
      <c r="W154" s="366"/>
      <c r="X154" s="366"/>
      <c r="Y154" s="376"/>
      <c r="Z154" s="366"/>
      <c r="AA154" s="338"/>
      <c r="AB154" s="338"/>
      <c r="AC154" s="338"/>
      <c r="AD154" s="338"/>
      <c r="AE154" s="338"/>
      <c r="AR154" s="379"/>
      <c r="AZ154" s="366"/>
      <c r="BA154" s="366"/>
      <c r="BB154" s="366"/>
      <c r="BC154" s="376"/>
      <c r="BD154" s="366"/>
      <c r="BE154" s="720"/>
      <c r="BF154" s="720"/>
      <c r="BG154" s="720"/>
      <c r="BH154" s="720"/>
      <c r="BI154" s="721"/>
      <c r="BJ154" s="720"/>
      <c r="BK154" s="720"/>
      <c r="BL154" s="720"/>
      <c r="BM154" s="721"/>
      <c r="BN154" s="661"/>
      <c r="BO154" s="661"/>
      <c r="BP154" s="661"/>
      <c r="BQ154" s="725"/>
      <c r="BR154" s="725"/>
      <c r="BS154" s="720"/>
      <c r="BT154" s="720"/>
      <c r="BU154" s="720"/>
      <c r="BV154" s="725"/>
      <c r="BW154" s="728"/>
      <c r="BX154" s="720"/>
      <c r="BY154" s="720"/>
      <c r="BZ154" s="720"/>
      <c r="CA154" s="729"/>
      <c r="CB154" s="725"/>
    </row>
    <row r="155" s="165" customFormat="1" spans="1:80">
      <c r="A155" s="338"/>
      <c r="D155" s="341"/>
      <c r="V155" s="366"/>
      <c r="W155" s="366"/>
      <c r="X155" s="366"/>
      <c r="Y155" s="376"/>
      <c r="Z155" s="366"/>
      <c r="AR155" s="379"/>
      <c r="AZ155" s="366"/>
      <c r="BA155" s="366"/>
      <c r="BB155" s="366"/>
      <c r="BC155" s="376"/>
      <c r="BD155" s="366"/>
      <c r="BE155" s="720"/>
      <c r="BF155" s="720"/>
      <c r="BG155" s="720"/>
      <c r="BH155" s="720"/>
      <c r="BI155" s="721"/>
      <c r="BJ155" s="720"/>
      <c r="BK155" s="720"/>
      <c r="BL155" s="720"/>
      <c r="BM155" s="721"/>
      <c r="BN155" s="661"/>
      <c r="BO155" s="661"/>
      <c r="BP155" s="661"/>
      <c r="BQ155" s="725"/>
      <c r="BR155" s="725"/>
      <c r="BS155" s="720"/>
      <c r="BT155" s="720"/>
      <c r="BU155" s="720"/>
      <c r="BV155" s="725"/>
      <c r="BW155" s="728"/>
      <c r="BX155" s="720"/>
      <c r="BY155" s="720"/>
      <c r="BZ155" s="720"/>
      <c r="CA155" s="729"/>
      <c r="CB155" s="725"/>
    </row>
    <row r="156" s="159" customFormat="1" ht="16.2" spans="22:16384">
      <c r="V156" s="167"/>
      <c r="W156" s="167"/>
      <c r="X156" s="167"/>
      <c r="Y156" s="168"/>
      <c r="Z156" s="167"/>
      <c r="AR156" s="169"/>
      <c r="AZ156" s="170"/>
      <c r="BA156" s="170"/>
      <c r="BB156" s="170"/>
      <c r="BC156" s="170"/>
      <c r="BD156" s="170"/>
      <c r="BE156" s="170"/>
      <c r="BF156" s="395"/>
      <c r="BG156" s="170"/>
      <c r="BH156" s="395"/>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R157" s="169"/>
      <c r="AZ157" s="170"/>
      <c r="BA157" s="170"/>
      <c r="BB157" s="170"/>
      <c r="BC157" s="170"/>
      <c r="BD157" s="170"/>
      <c r="BE157" s="170"/>
      <c r="BF157" s="394"/>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79" s="159" customFormat="1" spans="2:16384">
      <c r="B179" s="175"/>
      <c r="C179" s="175"/>
      <c r="D179" s="175"/>
      <c r="V179" s="167"/>
      <c r="W179" s="167"/>
      <c r="X179" s="167"/>
      <c r="Y179" s="168"/>
      <c r="Z179" s="167"/>
      <c r="AR179" s="169"/>
      <c r="AZ179" s="170"/>
      <c r="BA179" s="170"/>
      <c r="BB179" s="170"/>
      <c r="BC179" s="170"/>
      <c r="BD179" s="170"/>
      <c r="BE179" s="170"/>
      <c r="BF179" s="170"/>
      <c r="BG179" s="170"/>
      <c r="BH179" s="170"/>
      <c r="BI179" s="170"/>
      <c r="BJ179" s="170"/>
      <c r="BK179" s="170"/>
      <c r="BL179" s="170"/>
      <c r="BM179" s="171"/>
      <c r="BN179" s="167"/>
      <c r="BO179" s="167"/>
      <c r="BP179" s="167"/>
      <c r="BQ179" s="167"/>
      <c r="BR179" s="167"/>
      <c r="BS179" s="170"/>
      <c r="BT179" s="170"/>
      <c r="BU179" s="170"/>
      <c r="BV179" s="167"/>
      <c r="BW179" s="171"/>
      <c r="BX179" s="170"/>
      <c r="BY179" s="170"/>
      <c r="BZ179" s="170"/>
      <c r="CA179" s="171"/>
      <c r="CB179" s="167"/>
      <c r="XEI179" s="172"/>
      <c r="XEJ179" s="172"/>
      <c r="XEK179" s="172"/>
      <c r="XEL179" s="172"/>
      <c r="XEM179" s="172"/>
      <c r="XEN179" s="172"/>
      <c r="XEO179" s="172"/>
      <c r="XEP179" s="172"/>
      <c r="XEQ179" s="172"/>
      <c r="XER179" s="172"/>
      <c r="XES179" s="164"/>
      <c r="XET179" s="164"/>
      <c r="XEU179" s="164"/>
      <c r="XEV179" s="164"/>
      <c r="XEW179" s="164"/>
      <c r="XEX179" s="164"/>
      <c r="XEY179" s="164"/>
      <c r="XEZ179" s="164"/>
      <c r="XFA179" s="164"/>
      <c r="XFB179" s="164"/>
      <c r="XFC179" s="164"/>
      <c r="XFD179" s="164"/>
    </row>
    <row r="180" s="159" customFormat="1" spans="2:16384">
      <c r="B180" s="175"/>
      <c r="C180" s="175"/>
      <c r="D180" s="175"/>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1" s="159" customFormat="1" spans="2:16384">
      <c r="B181" s="175"/>
      <c r="C181" s="175"/>
      <c r="D181" s="175"/>
      <c r="V181" s="167"/>
      <c r="W181" s="167"/>
      <c r="X181" s="167"/>
      <c r="Y181" s="168"/>
      <c r="Z181" s="167"/>
      <c r="AR181" s="169"/>
      <c r="AZ181" s="170"/>
      <c r="BA181" s="170"/>
      <c r="BB181" s="170"/>
      <c r="BC181" s="170"/>
      <c r="BD181" s="170"/>
      <c r="BE181" s="170"/>
      <c r="BF181" s="170"/>
      <c r="BG181" s="170"/>
      <c r="BH181" s="170"/>
      <c r="BI181" s="170"/>
      <c r="BJ181" s="170"/>
      <c r="BK181" s="170"/>
      <c r="BL181" s="170"/>
      <c r="BM181" s="171"/>
      <c r="BN181" s="167"/>
      <c r="BO181" s="167"/>
      <c r="BP181" s="167"/>
      <c r="BQ181" s="167"/>
      <c r="BR181" s="167"/>
      <c r="BS181" s="170"/>
      <c r="BT181" s="170"/>
      <c r="BU181" s="170"/>
      <c r="BV181" s="167"/>
      <c r="BW181" s="171"/>
      <c r="BX181" s="170"/>
      <c r="BY181" s="170"/>
      <c r="BZ181" s="170"/>
      <c r="CA181" s="171"/>
      <c r="CB181" s="167"/>
      <c r="XEI181" s="172"/>
      <c r="XEJ181" s="172"/>
      <c r="XEK181" s="172"/>
      <c r="XEL181" s="172"/>
      <c r="XEM181" s="172"/>
      <c r="XEN181" s="172"/>
      <c r="XEO181" s="172"/>
      <c r="XEP181" s="172"/>
      <c r="XEQ181" s="172"/>
      <c r="XER181" s="172"/>
      <c r="XES181" s="164"/>
      <c r="XET181" s="164"/>
      <c r="XEU181" s="164"/>
      <c r="XEV181" s="164"/>
      <c r="XEW181" s="164"/>
      <c r="XEX181" s="164"/>
      <c r="XEY181" s="164"/>
      <c r="XEZ181" s="164"/>
      <c r="XFA181" s="164"/>
      <c r="XFB181" s="164"/>
      <c r="XFC181" s="164"/>
      <c r="XFD181" s="164"/>
    </row>
    <row r="182" s="159" customFormat="1" spans="2:16384">
      <c r="B182" s="175"/>
      <c r="C182" s="175"/>
      <c r="D182" s="175"/>
      <c r="V182" s="167"/>
      <c r="W182" s="167"/>
      <c r="X182" s="167"/>
      <c r="Y182" s="168"/>
      <c r="Z182" s="167"/>
      <c r="AR182" s="169"/>
      <c r="AZ182" s="170"/>
      <c r="BA182" s="170"/>
      <c r="BB182" s="170"/>
      <c r="BC182" s="170"/>
      <c r="BD182" s="170"/>
      <c r="BE182" s="170"/>
      <c r="BF182" s="170"/>
      <c r="BG182" s="170"/>
      <c r="BH182" s="170"/>
      <c r="BI182" s="170"/>
      <c r="BJ182" s="170"/>
      <c r="BK182" s="170"/>
      <c r="BL182" s="170"/>
      <c r="BM182" s="171"/>
      <c r="BN182" s="167"/>
      <c r="BO182" s="167"/>
      <c r="BP182" s="167"/>
      <c r="BQ182" s="167"/>
      <c r="BR182" s="167"/>
      <c r="BS182" s="170"/>
      <c r="BT182" s="170"/>
      <c r="BU182" s="170"/>
      <c r="BV182" s="167"/>
      <c r="BW182" s="171"/>
      <c r="BX182" s="170"/>
      <c r="BY182" s="170"/>
      <c r="BZ182" s="170"/>
      <c r="CA182" s="171"/>
      <c r="CB182" s="167"/>
      <c r="XEI182" s="172"/>
      <c r="XEJ182" s="172"/>
      <c r="XEK182" s="172"/>
      <c r="XEL182" s="172"/>
      <c r="XEM182" s="172"/>
      <c r="XEN182" s="172"/>
      <c r="XEO182" s="172"/>
      <c r="XEP182" s="172"/>
      <c r="XEQ182" s="172"/>
      <c r="XER182" s="172"/>
      <c r="XES182" s="164"/>
      <c r="XET182" s="164"/>
      <c r="XEU182" s="164"/>
      <c r="XEV182" s="164"/>
      <c r="XEW182" s="164"/>
      <c r="XEX182" s="164"/>
      <c r="XEY182" s="164"/>
      <c r="XEZ182" s="164"/>
      <c r="XFA182" s="164"/>
      <c r="XFB182" s="164"/>
      <c r="XFC182" s="164"/>
      <c r="XFD182" s="164"/>
    </row>
    <row r="183" s="159" customFormat="1" spans="2:16384">
      <c r="B183" s="175"/>
      <c r="C183" s="175"/>
      <c r="D183" s="175"/>
      <c r="V183" s="167"/>
      <c r="W183" s="167"/>
      <c r="X183" s="167"/>
      <c r="Y183" s="168"/>
      <c r="Z183" s="167"/>
      <c r="AR183" s="169"/>
      <c r="AZ183" s="170"/>
      <c r="BA183" s="170"/>
      <c r="BB183" s="170"/>
      <c r="BC183" s="170"/>
      <c r="BD183" s="170"/>
      <c r="BE183" s="170"/>
      <c r="BF183" s="170"/>
      <c r="BG183" s="170"/>
      <c r="BH183" s="170"/>
      <c r="BI183" s="170"/>
      <c r="BJ183" s="170"/>
      <c r="BK183" s="170"/>
      <c r="BL183" s="170"/>
      <c r="BM183" s="171"/>
      <c r="BN183" s="167"/>
      <c r="BO183" s="167"/>
      <c r="BP183" s="167"/>
      <c r="BQ183" s="167"/>
      <c r="BR183" s="167"/>
      <c r="BS183" s="170"/>
      <c r="BT183" s="170"/>
      <c r="BU183" s="170"/>
      <c r="BV183" s="167"/>
      <c r="BW183" s="171"/>
      <c r="BX183" s="170"/>
      <c r="BY183" s="170"/>
      <c r="BZ183" s="170"/>
      <c r="CA183" s="171"/>
      <c r="CB183" s="167"/>
      <c r="XEI183" s="172"/>
      <c r="XEJ183" s="172"/>
      <c r="XEK183" s="172"/>
      <c r="XEL183" s="172"/>
      <c r="XEM183" s="172"/>
      <c r="XEN183" s="172"/>
      <c r="XEO183" s="172"/>
      <c r="XEP183" s="172"/>
      <c r="XEQ183" s="172"/>
      <c r="XER183" s="172"/>
      <c r="XES183" s="164"/>
      <c r="XET183" s="164"/>
      <c r="XEU183" s="164"/>
      <c r="XEV183" s="164"/>
      <c r="XEW183" s="164"/>
      <c r="XEX183" s="164"/>
      <c r="XEY183" s="164"/>
      <c r="XEZ183" s="164"/>
      <c r="XFA183" s="164"/>
      <c r="XFB183" s="164"/>
      <c r="XFC183" s="164"/>
      <c r="XFD183" s="164"/>
    </row>
    <row r="184" s="159" customFormat="1" spans="2:16384">
      <c r="B184" s="175"/>
      <c r="C184" s="175"/>
      <c r="D184" s="175"/>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7" s="159" customFormat="1" spans="2:16384">
      <c r="B187" s="436"/>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91" s="159" customFormat="1" spans="2:16384">
      <c r="B191" s="436"/>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1"/>
  <sheetViews>
    <sheetView zoomScale="70" zoomScaleNormal="70" topLeftCell="A3" workbookViewId="0">
      <pane xSplit="1" ySplit="5" topLeftCell="B72" activePane="bottomRight" state="frozen"/>
      <selection/>
      <selection pane="topRight"/>
      <selection pane="bottomLeft"/>
      <selection pane="bottomRight" activeCell="A96" sqref="A96"/>
    </sheetView>
  </sheetViews>
  <sheetFormatPr defaultColWidth="10.4166666666667" defaultRowHeight="15.6"/>
  <cols>
    <col min="1" max="1" width="28" style="159" customWidth="1"/>
    <col min="2" max="3" width="10.6666666666667"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181</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-5</v>
      </c>
      <c r="BG2" s="167"/>
      <c r="BH2" s="167"/>
      <c r="BI2" s="167"/>
      <c r="BJ2" s="167"/>
      <c r="BK2" s="167"/>
      <c r="BL2" s="167"/>
      <c r="BS2" s="167"/>
      <c r="BT2" s="167"/>
      <c r="BU2" s="167"/>
      <c r="BX2" s="167"/>
      <c r="BY2" s="167"/>
      <c r="BZ2" s="167"/>
      <c r="CC2" s="301"/>
    </row>
    <row r="3" s="159" customFormat="1" ht="16.2" spans="1:81">
      <c r="A3" s="174" t="s">
        <v>138</v>
      </c>
      <c r="B3" s="174">
        <v>202602</v>
      </c>
      <c r="C3" s="174">
        <v>202502</v>
      </c>
      <c r="E3" s="175"/>
      <c r="F3" s="173"/>
      <c r="Q3" s="159">
        <v>651.685811999999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60" customFormat="1" ht="16.95" spans="2:81">
      <c r="B4" s="176" t="s">
        <v>141</v>
      </c>
      <c r="C4" s="176"/>
      <c r="D4" s="661"/>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170">
        <v>7</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9"/>
      <c r="BI6" s="268"/>
      <c r="BJ6" s="267" t="s">
        <v>152</v>
      </c>
      <c r="BK6" s="268"/>
      <c r="BL6" s="268"/>
      <c r="BM6" s="280"/>
      <c r="BN6" s="281" t="s">
        <v>153</v>
      </c>
      <c r="BO6" s="282"/>
      <c r="BP6" s="282"/>
      <c r="BQ6" s="268"/>
      <c r="BR6" s="269"/>
      <c r="BS6" s="267" t="s">
        <v>154</v>
      </c>
      <c r="BT6" s="268"/>
      <c r="BU6" s="268"/>
      <c r="BV6" s="268"/>
      <c r="BW6" s="280"/>
      <c r="BX6" s="267" t="s">
        <v>155</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156</v>
      </c>
      <c r="C7" s="188" t="s">
        <v>157</v>
      </c>
      <c r="D7" s="189" t="s">
        <v>158</v>
      </c>
      <c r="E7" s="188" t="s">
        <v>159</v>
      </c>
      <c r="F7" s="190" t="s">
        <v>160</v>
      </c>
      <c r="G7" s="187" t="s">
        <v>156</v>
      </c>
      <c r="H7" s="188" t="s">
        <v>157</v>
      </c>
      <c r="I7" s="189" t="s">
        <v>158</v>
      </c>
      <c r="J7" s="188" t="s">
        <v>159</v>
      </c>
      <c r="K7" s="190" t="s">
        <v>160</v>
      </c>
      <c r="L7" s="187" t="s">
        <v>156</v>
      </c>
      <c r="M7" s="188" t="s">
        <v>157</v>
      </c>
      <c r="N7" s="189" t="s">
        <v>158</v>
      </c>
      <c r="O7" s="188" t="s">
        <v>159</v>
      </c>
      <c r="P7" s="190" t="s">
        <v>160</v>
      </c>
      <c r="Q7" s="225" t="s">
        <v>156</v>
      </c>
      <c r="R7" s="226" t="s">
        <v>157</v>
      </c>
      <c r="S7" s="226" t="s">
        <v>158</v>
      </c>
      <c r="T7" s="226" t="s">
        <v>159</v>
      </c>
      <c r="U7" s="227" t="s">
        <v>160</v>
      </c>
      <c r="V7" s="228" t="s">
        <v>156</v>
      </c>
      <c r="W7" s="188" t="s">
        <v>157</v>
      </c>
      <c r="X7" s="229" t="s">
        <v>158</v>
      </c>
      <c r="Y7" s="229" t="s">
        <v>159</v>
      </c>
      <c r="Z7" s="245" t="s">
        <v>160</v>
      </c>
      <c r="AA7" s="246" t="s">
        <v>156</v>
      </c>
      <c r="AB7" s="226" t="s">
        <v>157</v>
      </c>
      <c r="AC7" s="226" t="s">
        <v>158</v>
      </c>
      <c r="AD7" s="247" t="s">
        <v>159</v>
      </c>
      <c r="AE7" s="247" t="s">
        <v>160</v>
      </c>
      <c r="AF7" s="187" t="s">
        <v>156</v>
      </c>
      <c r="AG7" s="188" t="s">
        <v>157</v>
      </c>
      <c r="AH7" s="189" t="s">
        <v>158</v>
      </c>
      <c r="AI7" s="188" t="s">
        <v>159</v>
      </c>
      <c r="AJ7" s="190" t="s">
        <v>160</v>
      </c>
      <c r="AK7" s="246" t="s">
        <v>156</v>
      </c>
      <c r="AL7" s="226" t="s">
        <v>157</v>
      </c>
      <c r="AM7" s="226" t="s">
        <v>158</v>
      </c>
      <c r="AN7" s="247" t="s">
        <v>159</v>
      </c>
      <c r="AO7" s="247" t="s">
        <v>160</v>
      </c>
      <c r="AP7" s="187" t="s">
        <v>156</v>
      </c>
      <c r="AQ7" s="188" t="s">
        <v>157</v>
      </c>
      <c r="AR7" s="189" t="s">
        <v>158</v>
      </c>
      <c r="AS7" s="188" t="s">
        <v>159</v>
      </c>
      <c r="AT7" s="190" t="s">
        <v>160</v>
      </c>
      <c r="AU7" s="246" t="s">
        <v>156</v>
      </c>
      <c r="AV7" s="226" t="s">
        <v>157</v>
      </c>
      <c r="AW7" s="226" t="s">
        <v>158</v>
      </c>
      <c r="AX7" s="247" t="s">
        <v>159</v>
      </c>
      <c r="AY7" s="247" t="s">
        <v>160</v>
      </c>
      <c r="AZ7" s="246" t="s">
        <v>156</v>
      </c>
      <c r="BA7" s="226" t="s">
        <v>157</v>
      </c>
      <c r="BB7" s="226" t="s">
        <v>158</v>
      </c>
      <c r="BC7" s="247" t="s">
        <v>159</v>
      </c>
      <c r="BD7" s="247" t="s">
        <v>160</v>
      </c>
      <c r="BE7" s="270" t="s">
        <v>156</v>
      </c>
      <c r="BF7" s="271" t="s">
        <v>157</v>
      </c>
      <c r="BG7" s="272" t="s">
        <v>158</v>
      </c>
      <c r="BH7" s="271" t="s">
        <v>159</v>
      </c>
      <c r="BI7" s="273" t="s">
        <v>160</v>
      </c>
      <c r="BJ7" s="270" t="s">
        <v>156</v>
      </c>
      <c r="BK7" s="271" t="s">
        <v>157</v>
      </c>
      <c r="BL7" s="272" t="s">
        <v>158</v>
      </c>
      <c r="BM7" s="273" t="s">
        <v>159</v>
      </c>
      <c r="BN7" s="283" t="s">
        <v>156</v>
      </c>
      <c r="BO7" s="271" t="s">
        <v>157</v>
      </c>
      <c r="BP7" s="272" t="s">
        <v>158</v>
      </c>
      <c r="BQ7" s="272" t="s">
        <v>159</v>
      </c>
      <c r="BR7" s="284" t="s">
        <v>160</v>
      </c>
      <c r="BS7" s="270" t="s">
        <v>156</v>
      </c>
      <c r="BT7" s="271" t="s">
        <v>157</v>
      </c>
      <c r="BU7" s="272" t="s">
        <v>158</v>
      </c>
      <c r="BV7" s="272" t="s">
        <v>159</v>
      </c>
      <c r="BW7" s="296" t="s">
        <v>160</v>
      </c>
      <c r="BX7" s="270" t="s">
        <v>156</v>
      </c>
      <c r="BY7" s="271" t="s">
        <v>157</v>
      </c>
      <c r="BZ7" s="272" t="s">
        <v>158</v>
      </c>
      <c r="CA7" s="297" t="s">
        <v>159</v>
      </c>
      <c r="CB7" s="298" t="s">
        <v>160</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662" t="s">
        <v>5</v>
      </c>
      <c r="B8" s="663">
        <v>49.72731</v>
      </c>
      <c r="C8" s="664">
        <v>35.1097</v>
      </c>
      <c r="D8" s="665">
        <v>1.41634106813786</v>
      </c>
      <c r="E8" s="666">
        <v>14.61761</v>
      </c>
      <c r="F8" s="667">
        <v>96.385084</v>
      </c>
      <c r="G8" s="663">
        <v>29.2267100000001</v>
      </c>
      <c r="H8" s="664">
        <v>14.33167</v>
      </c>
      <c r="I8" s="665">
        <v>2.03930944544496</v>
      </c>
      <c r="J8" s="666">
        <v>14.8950400000001</v>
      </c>
      <c r="K8" s="667">
        <v>41.299689</v>
      </c>
      <c r="L8" s="663">
        <v>0</v>
      </c>
      <c r="M8" s="664">
        <v>0</v>
      </c>
      <c r="N8" s="665" t="s">
        <v>161</v>
      </c>
      <c r="O8" s="666">
        <v>0</v>
      </c>
      <c r="P8" s="667">
        <v>0</v>
      </c>
      <c r="Q8" s="663">
        <v>20.5005999999999</v>
      </c>
      <c r="R8" s="664">
        <v>20.77803</v>
      </c>
      <c r="S8" s="665">
        <v>0.986647916092135</v>
      </c>
      <c r="T8" s="666">
        <v>-0.277430000000127</v>
      </c>
      <c r="U8" s="667">
        <v>55.085395</v>
      </c>
      <c r="V8" s="677">
        <v>0.412260385691482</v>
      </c>
      <c r="W8" s="661">
        <v>0.591803119935516</v>
      </c>
      <c r="X8" s="661">
        <v>0.696617459090791</v>
      </c>
      <c r="Y8" s="682">
        <v>-0.179542734244035</v>
      </c>
      <c r="Z8" s="683">
        <v>0.571513689815324</v>
      </c>
      <c r="AA8" s="663">
        <v>32.025626</v>
      </c>
      <c r="AB8" s="664">
        <v>31.51770911</v>
      </c>
      <c r="AC8" s="665">
        <v>1.01611528579781</v>
      </c>
      <c r="AD8" s="666">
        <v>0.507916889999962</v>
      </c>
      <c r="AE8" s="667">
        <v>32.224329</v>
      </c>
      <c r="AF8" s="663">
        <v>13.9198569999999</v>
      </c>
      <c r="AG8" s="664">
        <v>10.589799</v>
      </c>
      <c r="AH8" s="665">
        <v>1.31445903741892</v>
      </c>
      <c r="AI8" s="666">
        <v>3.33005799999987</v>
      </c>
      <c r="AJ8" s="667">
        <v>14.688956</v>
      </c>
      <c r="AK8" s="663">
        <v>0</v>
      </c>
      <c r="AL8" s="664">
        <v>0</v>
      </c>
      <c r="AM8" s="661" t="s">
        <v>161</v>
      </c>
      <c r="AN8" s="666">
        <v>0</v>
      </c>
      <c r="AO8" s="667">
        <v>0</v>
      </c>
      <c r="AP8" s="663">
        <v>0</v>
      </c>
      <c r="AQ8" s="664">
        <v>0</v>
      </c>
      <c r="AR8" s="661" t="s">
        <v>161</v>
      </c>
      <c r="AS8" s="666">
        <v>0</v>
      </c>
      <c r="AT8" s="667">
        <v>0</v>
      </c>
      <c r="AU8" s="663">
        <v>-25.444883</v>
      </c>
      <c r="AV8" s="664">
        <v>-21.32947811</v>
      </c>
      <c r="AW8" s="665">
        <v>0.807055528092339</v>
      </c>
      <c r="AX8" s="666">
        <v>-4.11540488999997</v>
      </c>
      <c r="AY8" s="667">
        <v>8.17210999999999</v>
      </c>
      <c r="AZ8" s="677">
        <v>-0.511688305681525</v>
      </c>
      <c r="BA8" s="661">
        <v>-0.60750955177629</v>
      </c>
      <c r="BB8" s="661">
        <v>1.15772796627575</v>
      </c>
      <c r="BC8" s="682">
        <v>0.0958212460947645</v>
      </c>
      <c r="BD8" s="683">
        <v>0.0847860442804614</v>
      </c>
      <c r="BE8" s="663">
        <v>7.71428571428571</v>
      </c>
      <c r="BF8" s="664">
        <v>7.14285714285714</v>
      </c>
      <c r="BG8" s="661">
        <v>1.08</v>
      </c>
      <c r="BH8" s="664">
        <v>0.571428571428571</v>
      </c>
      <c r="BI8" s="690">
        <v>44.66666667</v>
      </c>
      <c r="BJ8" s="663">
        <v>6.44613277777778</v>
      </c>
      <c r="BK8" s="664">
        <v>4.915358</v>
      </c>
      <c r="BL8" s="661">
        <v>1.31142691494247</v>
      </c>
      <c r="BM8" s="690">
        <v>1.53077477777778</v>
      </c>
      <c r="BN8" s="677">
        <v>0.644024903016069</v>
      </c>
      <c r="BO8" s="661">
        <v>0.897692350262178</v>
      </c>
      <c r="BP8" s="661">
        <v>0.71742273711921</v>
      </c>
      <c r="BQ8" s="661">
        <v>-0.25366744724611</v>
      </c>
      <c r="BR8" s="683">
        <v>0.334329002607914</v>
      </c>
      <c r="BS8" s="694">
        <v>1.55273498791249</v>
      </c>
      <c r="BT8" s="695">
        <v>1.11396738504894</v>
      </c>
      <c r="BU8" s="661">
        <v>1.39387832063348</v>
      </c>
      <c r="BV8" s="699">
        <v>0.438767602863549</v>
      </c>
      <c r="BW8" s="690">
        <v>2.99106566346191</v>
      </c>
      <c r="BX8" s="694">
        <v>-0.794516335137368</v>
      </c>
      <c r="BY8" s="695">
        <v>-0.67674582678449</v>
      </c>
      <c r="BZ8" s="661">
        <v>0.82597527211589</v>
      </c>
      <c r="CA8" s="699">
        <v>-0.117770508352878</v>
      </c>
      <c r="CB8" s="690">
        <v>0.253600625788049</v>
      </c>
    </row>
    <row r="9" s="660" customFormat="1" outlineLevel="1" spans="1:81">
      <c r="A9" s="662" t="s">
        <v>6</v>
      </c>
      <c r="B9" s="663">
        <v>13.148245</v>
      </c>
      <c r="C9" s="664">
        <v>15.56478</v>
      </c>
      <c r="D9" s="665">
        <v>0.84474338859913</v>
      </c>
      <c r="E9" s="666">
        <v>-2.41653500000004</v>
      </c>
      <c r="F9" s="667">
        <v>40.04611</v>
      </c>
      <c r="G9" s="663">
        <v>7.79134199999996</v>
      </c>
      <c r="H9" s="664">
        <v>5.14122</v>
      </c>
      <c r="I9" s="665">
        <v>1.51546558987944</v>
      </c>
      <c r="J9" s="666">
        <v>2.65012199999996</v>
      </c>
      <c r="K9" s="667">
        <v>13.227769</v>
      </c>
      <c r="L9" s="663">
        <v>0</v>
      </c>
      <c r="M9" s="664">
        <v>0</v>
      </c>
      <c r="N9" s="665" t="s">
        <v>161</v>
      </c>
      <c r="O9" s="666">
        <v>0</v>
      </c>
      <c r="P9" s="667">
        <v>0</v>
      </c>
      <c r="Q9" s="663">
        <v>5.356903</v>
      </c>
      <c r="R9" s="664">
        <v>10.42356</v>
      </c>
      <c r="S9" s="665">
        <v>0.513922594583808</v>
      </c>
      <c r="T9" s="666">
        <v>-5.066657</v>
      </c>
      <c r="U9" s="667">
        <v>26.818341</v>
      </c>
      <c r="V9" s="677">
        <v>0.407423424190834</v>
      </c>
      <c r="W9" s="661">
        <v>0.669688874497423</v>
      </c>
      <c r="X9" s="661">
        <v>0.608377172902254</v>
      </c>
      <c r="Y9" s="682">
        <v>-0.262265450306589</v>
      </c>
      <c r="Z9" s="683">
        <v>0.669686543836592</v>
      </c>
      <c r="AA9" s="663">
        <v>13.487362</v>
      </c>
      <c r="AB9" s="664">
        <v>16.16767905</v>
      </c>
      <c r="AC9" s="665">
        <v>0.834217574352455</v>
      </c>
      <c r="AD9" s="666">
        <v>-2.68031704999999</v>
      </c>
      <c r="AE9" s="667">
        <v>15.248623</v>
      </c>
      <c r="AF9" s="663">
        <v>2.42409699999998</v>
      </c>
      <c r="AG9" s="664">
        <v>2.501275</v>
      </c>
      <c r="AH9" s="665">
        <v>0.969144536286487</v>
      </c>
      <c r="AI9" s="666">
        <v>-0.0771780000000177</v>
      </c>
      <c r="AJ9" s="667">
        <v>3.069814</v>
      </c>
      <c r="AK9" s="663">
        <v>0</v>
      </c>
      <c r="AL9" s="664">
        <v>0</v>
      </c>
      <c r="AM9" s="661" t="s">
        <v>161</v>
      </c>
      <c r="AN9" s="666">
        <v>0</v>
      </c>
      <c r="AO9" s="667">
        <v>0</v>
      </c>
      <c r="AP9" s="663">
        <v>0</v>
      </c>
      <c r="AQ9" s="664">
        <v>0</v>
      </c>
      <c r="AR9" s="661" t="s">
        <v>161</v>
      </c>
      <c r="AS9" s="666">
        <v>0</v>
      </c>
      <c r="AT9" s="667">
        <v>0</v>
      </c>
      <c r="AU9" s="663">
        <v>-10.554556</v>
      </c>
      <c r="AV9" s="664">
        <v>-8.24539405</v>
      </c>
      <c r="AW9" s="665">
        <v>0.719945228087675</v>
      </c>
      <c r="AX9" s="666">
        <v>-2.30916194999999</v>
      </c>
      <c r="AY9" s="667">
        <v>8.499904</v>
      </c>
      <c r="AZ9" s="677">
        <v>-0.802734965769197</v>
      </c>
      <c r="BA9" s="661">
        <v>-0.529746906156078</v>
      </c>
      <c r="BB9" s="661">
        <v>0.484682106793296</v>
      </c>
      <c r="BC9" s="682">
        <v>-0.272988059613119</v>
      </c>
      <c r="BD9" s="683">
        <v>0.212252925440199</v>
      </c>
      <c r="BE9" s="663">
        <v>3.57142857142857</v>
      </c>
      <c r="BF9" s="664">
        <v>3.85714285714286</v>
      </c>
      <c r="BG9" s="661">
        <v>0.925925925925926</v>
      </c>
      <c r="BH9" s="664">
        <v>-0.285714285714286</v>
      </c>
      <c r="BI9" s="690">
        <v>28.3333333366667</v>
      </c>
      <c r="BJ9" s="663">
        <v>3.68150859999999</v>
      </c>
      <c r="BK9" s="664">
        <v>4.03531333333333</v>
      </c>
      <c r="BL9" s="661">
        <v>0.91232285968706</v>
      </c>
      <c r="BM9" s="690">
        <v>-0.353804733333344</v>
      </c>
      <c r="BN9" s="677">
        <v>1.02579180719556</v>
      </c>
      <c r="BO9" s="661">
        <v>1.03873482631942</v>
      </c>
      <c r="BP9" s="661">
        <v>0.98753963110131</v>
      </c>
      <c r="BQ9" s="661">
        <v>-0.0129430191238564</v>
      </c>
      <c r="BR9" s="683">
        <v>0.38077663473431</v>
      </c>
      <c r="BS9" s="694">
        <v>0.974856684353838</v>
      </c>
      <c r="BT9" s="695">
        <v>0.962709610443436</v>
      </c>
      <c r="BU9" s="661">
        <v>1.01261758870861</v>
      </c>
      <c r="BV9" s="699">
        <v>0.0121470739104024</v>
      </c>
      <c r="BW9" s="690">
        <v>2.6262115602176</v>
      </c>
      <c r="BX9" s="694">
        <v>-0.782551547144652</v>
      </c>
      <c r="BY9" s="695">
        <v>-0.509992437659133</v>
      </c>
      <c r="BZ9" s="661">
        <v>0.465562448854015</v>
      </c>
      <c r="CA9" s="699">
        <v>-0.272559109485518</v>
      </c>
      <c r="CB9" s="690">
        <v>0.557421086481054</v>
      </c>
      <c r="CC9" s="159"/>
    </row>
    <row r="10" s="163" customFormat="1" spans="1:81">
      <c r="A10" s="668" t="s">
        <v>7</v>
      </c>
      <c r="B10" s="669">
        <v>62.8755549999999</v>
      </c>
      <c r="C10" s="670">
        <v>50.67448</v>
      </c>
      <c r="D10" s="671">
        <v>1.24077356097191</v>
      </c>
      <c r="E10" s="670">
        <v>12.201075</v>
      </c>
      <c r="F10" s="672">
        <v>136.431194</v>
      </c>
      <c r="G10" s="669">
        <v>37.0180520000001</v>
      </c>
      <c r="H10" s="670">
        <v>19.47289</v>
      </c>
      <c r="I10" s="671">
        <v>1.90100452475211</v>
      </c>
      <c r="J10" s="670">
        <v>17.5451620000001</v>
      </c>
      <c r="K10" s="672">
        <v>54.527458</v>
      </c>
      <c r="L10" s="669">
        <v>0</v>
      </c>
      <c r="M10" s="670">
        <v>0</v>
      </c>
      <c r="N10" s="671" t="s">
        <v>161</v>
      </c>
      <c r="O10" s="670">
        <v>0</v>
      </c>
      <c r="P10" s="672">
        <v>0</v>
      </c>
      <c r="Q10" s="669">
        <v>25.8575029999999</v>
      </c>
      <c r="R10" s="670">
        <v>31.20159</v>
      </c>
      <c r="S10" s="671">
        <v>0.828723888750537</v>
      </c>
      <c r="T10" s="670">
        <v>-5.34408700000012</v>
      </c>
      <c r="U10" s="672">
        <v>81.903736</v>
      </c>
      <c r="V10" s="678">
        <v>0.411248902693581</v>
      </c>
      <c r="W10" s="679">
        <v>0.615725903847459</v>
      </c>
      <c r="X10" s="679">
        <v>0.667909048691679</v>
      </c>
      <c r="Y10" s="671">
        <v>-0.204477001153878</v>
      </c>
      <c r="Z10" s="684">
        <v>0.600329980253636</v>
      </c>
      <c r="AA10" s="669">
        <v>45.512988</v>
      </c>
      <c r="AB10" s="670">
        <v>47.68538816</v>
      </c>
      <c r="AC10" s="671">
        <v>0.954443064346862</v>
      </c>
      <c r="AD10" s="670">
        <v>-2.17240016000003</v>
      </c>
      <c r="AE10" s="672">
        <v>47.472952</v>
      </c>
      <c r="AF10" s="669">
        <v>16.3439539999999</v>
      </c>
      <c r="AG10" s="670">
        <v>13.091074</v>
      </c>
      <c r="AH10" s="671">
        <v>1.24848075872154</v>
      </c>
      <c r="AI10" s="670">
        <v>3.25287999999986</v>
      </c>
      <c r="AJ10" s="672">
        <v>17.75877</v>
      </c>
      <c r="AK10" s="669">
        <v>0</v>
      </c>
      <c r="AL10" s="670">
        <v>0</v>
      </c>
      <c r="AM10" s="679" t="s">
        <v>161</v>
      </c>
      <c r="AN10" s="670">
        <v>0</v>
      </c>
      <c r="AO10" s="672">
        <v>0</v>
      </c>
      <c r="AP10" s="669">
        <v>0</v>
      </c>
      <c r="AQ10" s="670">
        <v>0</v>
      </c>
      <c r="AR10" s="679" t="s">
        <v>161</v>
      </c>
      <c r="AS10" s="670">
        <v>0</v>
      </c>
      <c r="AT10" s="672">
        <v>0</v>
      </c>
      <c r="AU10" s="669">
        <v>-35.999439</v>
      </c>
      <c r="AV10" s="670">
        <v>-29.57487216</v>
      </c>
      <c r="AW10" s="671">
        <v>0.782769412992115</v>
      </c>
      <c r="AX10" s="670">
        <v>-6.42456683999996</v>
      </c>
      <c r="AY10" s="672">
        <v>16.672014</v>
      </c>
      <c r="AZ10" s="678">
        <v>-0.572550635934744</v>
      </c>
      <c r="BA10" s="679">
        <v>-0.583624581051448</v>
      </c>
      <c r="BB10" s="679">
        <v>1.01897443232558</v>
      </c>
      <c r="BC10" s="671">
        <v>0.0110739451167041</v>
      </c>
      <c r="BD10" s="684">
        <v>0.122200894906776</v>
      </c>
      <c r="BE10" s="669">
        <v>11.2857142857143</v>
      </c>
      <c r="BF10" s="670">
        <v>11</v>
      </c>
      <c r="BG10" s="679">
        <v>1.02597402597403</v>
      </c>
      <c r="BH10" s="670">
        <v>0.285714285714286</v>
      </c>
      <c r="BI10" s="691">
        <v>73.0000000066667</v>
      </c>
      <c r="BJ10" s="669">
        <v>5.57125170886075</v>
      </c>
      <c r="BK10" s="670">
        <v>4.60677090909091</v>
      </c>
      <c r="BL10" s="679">
        <v>1.20936157208655</v>
      </c>
      <c r="BM10" s="691">
        <v>0.964480799769846</v>
      </c>
      <c r="BN10" s="678">
        <v>0.723858230754385</v>
      </c>
      <c r="BO10" s="679">
        <v>0.941013862599083</v>
      </c>
      <c r="BP10" s="679">
        <v>0.769232271196394</v>
      </c>
      <c r="BQ10" s="679">
        <v>-0.217155631844699</v>
      </c>
      <c r="BR10" s="684">
        <v>0.347962592777719</v>
      </c>
      <c r="BS10" s="696">
        <v>1.38148598373721</v>
      </c>
      <c r="BT10" s="697">
        <v>1.06268360089616</v>
      </c>
      <c r="BU10" s="679">
        <v>1.29999746168305</v>
      </c>
      <c r="BV10" s="679">
        <v>0.318802382841052</v>
      </c>
      <c r="BW10" s="691">
        <v>2.87387213670639</v>
      </c>
      <c r="BX10" s="696">
        <v>-0.790970678523677</v>
      </c>
      <c r="BY10" s="697">
        <v>-0.620208271363267</v>
      </c>
      <c r="BZ10" s="679">
        <v>0.724669252177078</v>
      </c>
      <c r="CA10" s="679">
        <v>-0.17076240716041</v>
      </c>
      <c r="CB10" s="691">
        <v>0.35118974695317</v>
      </c>
      <c r="CC10" s="159"/>
    </row>
    <row r="11" s="164" customFormat="1" outlineLevel="1" spans="1:81">
      <c r="A11" s="662" t="s">
        <v>8</v>
      </c>
      <c r="B11" s="663">
        <v>13.939387</v>
      </c>
      <c r="C11" s="664">
        <v>15.76</v>
      </c>
      <c r="D11" s="665">
        <v>0.884478870558375</v>
      </c>
      <c r="E11" s="666">
        <v>-1.82061300000001</v>
      </c>
      <c r="F11" s="667">
        <v>88.90831</v>
      </c>
      <c r="G11" s="663">
        <v>0</v>
      </c>
      <c r="H11" s="664">
        <v>0</v>
      </c>
      <c r="I11" s="665" t="s">
        <v>161</v>
      </c>
      <c r="J11" s="666">
        <v>0</v>
      </c>
      <c r="K11" s="667">
        <v>0</v>
      </c>
      <c r="L11" s="663">
        <v>0</v>
      </c>
      <c r="M11" s="664">
        <v>0</v>
      </c>
      <c r="N11" s="665" t="s">
        <v>161</v>
      </c>
      <c r="O11" s="666">
        <v>0</v>
      </c>
      <c r="P11" s="667">
        <v>0.192071</v>
      </c>
      <c r="Q11" s="663">
        <v>13.939387</v>
      </c>
      <c r="R11" s="664">
        <v>15.76</v>
      </c>
      <c r="S11" s="665">
        <v>0.884478870558375</v>
      </c>
      <c r="T11" s="666">
        <v>-1.82061300000001</v>
      </c>
      <c r="U11" s="667">
        <v>88.716239</v>
      </c>
      <c r="V11" s="677">
        <v>1</v>
      </c>
      <c r="W11" s="661">
        <v>1</v>
      </c>
      <c r="X11" s="661">
        <v>1</v>
      </c>
      <c r="Y11" s="682">
        <v>0</v>
      </c>
      <c r="Z11" s="683">
        <v>0.99783967325439</v>
      </c>
      <c r="AA11" s="663">
        <v>10.426741</v>
      </c>
      <c r="AB11" s="664">
        <v>12.17126239</v>
      </c>
      <c r="AC11" s="665">
        <v>0.856668820858442</v>
      </c>
      <c r="AD11" s="666">
        <v>-1.74452139</v>
      </c>
      <c r="AE11" s="667">
        <v>14.509094</v>
      </c>
      <c r="AF11" s="663">
        <v>41.427481</v>
      </c>
      <c r="AG11" s="664">
        <v>44.460138</v>
      </c>
      <c r="AH11" s="665">
        <v>0.931789303038151</v>
      </c>
      <c r="AI11" s="666">
        <v>-3.032657</v>
      </c>
      <c r="AJ11" s="667">
        <v>55.174254</v>
      </c>
      <c r="AK11" s="663">
        <v>0</v>
      </c>
      <c r="AL11" s="664">
        <v>0</v>
      </c>
      <c r="AM11" s="661" t="s">
        <v>161</v>
      </c>
      <c r="AN11" s="666">
        <v>0</v>
      </c>
      <c r="AO11" s="667">
        <v>0</v>
      </c>
      <c r="AP11" s="663">
        <v>0</v>
      </c>
      <c r="AQ11" s="664">
        <v>0</v>
      </c>
      <c r="AR11" s="661" t="s">
        <v>161</v>
      </c>
      <c r="AS11" s="666">
        <v>0</v>
      </c>
      <c r="AT11" s="667">
        <v>0</v>
      </c>
      <c r="AU11" s="663">
        <v>-37.914835</v>
      </c>
      <c r="AV11" s="664">
        <v>-40.87140039</v>
      </c>
      <c r="AW11" s="665">
        <v>1.07233824536933</v>
      </c>
      <c r="AX11" s="666">
        <v>2.95656538999998</v>
      </c>
      <c r="AY11" s="667">
        <v>19.032891</v>
      </c>
      <c r="AZ11" s="677">
        <v>-2.71997864755459</v>
      </c>
      <c r="BA11" s="661">
        <v>-2.59336296890863</v>
      </c>
      <c r="BB11" s="661">
        <v>0.951177031459177</v>
      </c>
      <c r="BC11" s="682">
        <v>-0.126615678645962</v>
      </c>
      <c r="BD11" s="683">
        <v>0.21407325142048</v>
      </c>
      <c r="BE11" s="663">
        <v>2.14285714285714</v>
      </c>
      <c r="BF11" s="664">
        <v>2.14285714285714</v>
      </c>
      <c r="BG11" s="661">
        <v>1</v>
      </c>
      <c r="BH11" s="664">
        <v>0</v>
      </c>
      <c r="BI11" s="690">
        <v>15.58333333</v>
      </c>
      <c r="BJ11" s="663">
        <v>6.50504726666666</v>
      </c>
      <c r="BK11" s="664">
        <v>7.35466666666667</v>
      </c>
      <c r="BL11" s="661">
        <v>0.884478870558375</v>
      </c>
      <c r="BM11" s="690">
        <v>-0.849619400000006</v>
      </c>
      <c r="BN11" s="677">
        <v>0.74800570498545</v>
      </c>
      <c r="BO11" s="661">
        <v>0.772288222715736</v>
      </c>
      <c r="BP11" s="661">
        <v>0.96855770032994</v>
      </c>
      <c r="BQ11" s="661">
        <v>-0.0242825177302862</v>
      </c>
      <c r="BR11" s="683">
        <v>0.163191652163898</v>
      </c>
      <c r="BS11" s="694">
        <v>1.33688819929449</v>
      </c>
      <c r="BT11" s="695">
        <v>1.2948533599069</v>
      </c>
      <c r="BU11" s="661">
        <v>1.03246301140278</v>
      </c>
      <c r="BV11" s="699">
        <v>0.0420348393875845</v>
      </c>
      <c r="BW11" s="690">
        <v>6.12776442140357</v>
      </c>
      <c r="BX11" s="694">
        <v>-3.63630735624871</v>
      </c>
      <c r="BY11" s="695">
        <v>-3.35802475374948</v>
      </c>
      <c r="BZ11" s="661">
        <v>0.91712907947194</v>
      </c>
      <c r="CA11" s="699">
        <v>-0.278282602499233</v>
      </c>
      <c r="CB11" s="690">
        <v>1.3117904536286</v>
      </c>
      <c r="CC11" s="159"/>
    </row>
    <row r="12" s="159" customFormat="1" outlineLevel="1" spans="1:80">
      <c r="A12" s="662" t="s">
        <v>9</v>
      </c>
      <c r="B12" s="663">
        <v>7.78366199999999</v>
      </c>
      <c r="C12" s="664">
        <v>13.4</v>
      </c>
      <c r="D12" s="665">
        <v>0.580870298507462</v>
      </c>
      <c r="E12" s="666">
        <v>-5.61633800000001</v>
      </c>
      <c r="F12" s="667">
        <v>17.553003</v>
      </c>
      <c r="G12" s="663">
        <v>6.25707099999999</v>
      </c>
      <c r="H12" s="664">
        <v>4.4</v>
      </c>
      <c r="I12" s="665">
        <v>1.42206159090909</v>
      </c>
      <c r="J12" s="666">
        <v>1.85707099999999</v>
      </c>
      <c r="K12" s="667">
        <v>6.045756</v>
      </c>
      <c r="L12" s="663">
        <v>0</v>
      </c>
      <c r="M12" s="664">
        <v>0</v>
      </c>
      <c r="N12" s="665" t="s">
        <v>161</v>
      </c>
      <c r="O12" s="666">
        <v>0</v>
      </c>
      <c r="P12" s="667">
        <v>0</v>
      </c>
      <c r="Q12" s="663">
        <v>1.526591</v>
      </c>
      <c r="R12" s="664">
        <v>9</v>
      </c>
      <c r="S12" s="665">
        <v>0.169621222222222</v>
      </c>
      <c r="T12" s="666">
        <v>-7.473409</v>
      </c>
      <c r="U12" s="667">
        <v>11.507247</v>
      </c>
      <c r="V12" s="677">
        <v>0.196127606774292</v>
      </c>
      <c r="W12" s="661">
        <v>0.671641791044776</v>
      </c>
      <c r="X12" s="661">
        <v>0.292012214530613</v>
      </c>
      <c r="Y12" s="682">
        <v>-0.475514184270484</v>
      </c>
      <c r="Z12" s="683">
        <v>0.655571414190495</v>
      </c>
      <c r="AA12" s="663">
        <v>7.01263500000001</v>
      </c>
      <c r="AB12" s="664">
        <v>6.24366803</v>
      </c>
      <c r="AC12" s="665">
        <v>1.1231594899513</v>
      </c>
      <c r="AD12" s="666">
        <v>0.768966970000008</v>
      </c>
      <c r="AE12" s="667">
        <v>7.873018</v>
      </c>
      <c r="AF12" s="663">
        <v>3.99055699999998</v>
      </c>
      <c r="AG12" s="664">
        <v>1.880662</v>
      </c>
      <c r="AH12" s="665">
        <v>2.12188952613494</v>
      </c>
      <c r="AI12" s="666">
        <v>2.10989499999998</v>
      </c>
      <c r="AJ12" s="667">
        <v>1.483982</v>
      </c>
      <c r="AK12" s="663">
        <v>0</v>
      </c>
      <c r="AL12" s="664">
        <v>0</v>
      </c>
      <c r="AM12" s="661" t="s">
        <v>161</v>
      </c>
      <c r="AN12" s="666">
        <v>0</v>
      </c>
      <c r="AO12" s="667">
        <v>0</v>
      </c>
      <c r="AP12" s="663">
        <v>0</v>
      </c>
      <c r="AQ12" s="664">
        <v>0</v>
      </c>
      <c r="AR12" s="661" t="s">
        <v>161</v>
      </c>
      <c r="AS12" s="666">
        <v>0</v>
      </c>
      <c r="AT12" s="667">
        <v>0</v>
      </c>
      <c r="AU12" s="663">
        <v>-9.47660099999999</v>
      </c>
      <c r="AV12" s="664">
        <v>0.875669970000001</v>
      </c>
      <c r="AW12" s="665">
        <v>-10.8221148659466</v>
      </c>
      <c r="AX12" s="666">
        <v>-10.35227097</v>
      </c>
      <c r="AY12" s="667">
        <v>2.150247</v>
      </c>
      <c r="AZ12" s="677">
        <v>-1.21749903837037</v>
      </c>
      <c r="BA12" s="661">
        <v>0.0653485052238806</v>
      </c>
      <c r="BB12" s="661">
        <v>-18.6308628514039</v>
      </c>
      <c r="BC12" s="682">
        <v>-1.28284754359425</v>
      </c>
      <c r="BD12" s="683">
        <v>0.122500235429801</v>
      </c>
      <c r="BE12" s="663">
        <v>1.42857142857143</v>
      </c>
      <c r="BF12" s="664">
        <v>1.42857142857143</v>
      </c>
      <c r="BG12" s="661">
        <v>1</v>
      </c>
      <c r="BH12" s="664">
        <v>0</v>
      </c>
      <c r="BI12" s="690">
        <v>10.0000000033333</v>
      </c>
      <c r="BJ12" s="663">
        <v>5.44856339999999</v>
      </c>
      <c r="BK12" s="664">
        <v>9.38</v>
      </c>
      <c r="BL12" s="661">
        <v>0.580870298507462</v>
      </c>
      <c r="BM12" s="690">
        <v>-3.93143660000001</v>
      </c>
      <c r="BN12" s="677">
        <v>0.900942898085762</v>
      </c>
      <c r="BO12" s="661">
        <v>0.465945375373134</v>
      </c>
      <c r="BP12" s="661">
        <v>1.93358051330433</v>
      </c>
      <c r="BQ12" s="661">
        <v>0.434997522712627</v>
      </c>
      <c r="BR12" s="683">
        <v>0.448528266075041</v>
      </c>
      <c r="BS12" s="694">
        <v>1.1099482576806</v>
      </c>
      <c r="BT12" s="695">
        <v>2.14617432182729</v>
      </c>
      <c r="BU12" s="661">
        <v>0.517175257569743</v>
      </c>
      <c r="BV12" s="699">
        <v>-1.03622606414669</v>
      </c>
      <c r="BW12" s="690">
        <v>2.22951389162326</v>
      </c>
      <c r="BX12" s="694">
        <v>-1.351360936367</v>
      </c>
      <c r="BY12" s="695">
        <v>0.140249283881289</v>
      </c>
      <c r="BZ12" s="661">
        <v>-9.63542129392136</v>
      </c>
      <c r="CA12" s="699">
        <v>-1.49161022024829</v>
      </c>
      <c r="CB12" s="690">
        <v>0.273115976617861</v>
      </c>
    </row>
    <row r="13" s="164" customFormat="1" outlineLevel="1" spans="1:81">
      <c r="A13" s="662" t="s">
        <v>10</v>
      </c>
      <c r="B13" s="663">
        <v>8.86141699999999</v>
      </c>
      <c r="C13" s="664">
        <v>9</v>
      </c>
      <c r="D13" s="665">
        <v>0.984601888888888</v>
      </c>
      <c r="E13" s="666">
        <v>-0.138583000000009</v>
      </c>
      <c r="F13" s="667">
        <v>16.004814</v>
      </c>
      <c r="G13" s="663">
        <v>18.39236</v>
      </c>
      <c r="H13" s="664">
        <v>5.55</v>
      </c>
      <c r="I13" s="665">
        <v>3.31393873873874</v>
      </c>
      <c r="J13" s="666">
        <v>12.84236</v>
      </c>
      <c r="K13" s="667">
        <v>9.778646</v>
      </c>
      <c r="L13" s="663">
        <v>0</v>
      </c>
      <c r="M13" s="664">
        <v>0</v>
      </c>
      <c r="N13" s="665" t="s">
        <v>161</v>
      </c>
      <c r="O13" s="666">
        <v>0</v>
      </c>
      <c r="P13" s="667">
        <v>0</v>
      </c>
      <c r="Q13" s="663">
        <v>-9.53094300000001</v>
      </c>
      <c r="R13" s="664">
        <v>3.45</v>
      </c>
      <c r="S13" s="665">
        <v>-2.76259217391305</v>
      </c>
      <c r="T13" s="666">
        <v>-12.980943</v>
      </c>
      <c r="U13" s="667">
        <v>6.226168</v>
      </c>
      <c r="V13" s="677">
        <v>-1.07555518491005</v>
      </c>
      <c r="W13" s="661">
        <v>0.383333333333333</v>
      </c>
      <c r="X13" s="661">
        <v>-2.80579613454794</v>
      </c>
      <c r="Y13" s="682">
        <v>-1.45888851824338</v>
      </c>
      <c r="Z13" s="683">
        <v>0.389018454072631</v>
      </c>
      <c r="AA13" s="663">
        <v>13.728258</v>
      </c>
      <c r="AB13" s="664">
        <v>17.25445138</v>
      </c>
      <c r="AC13" s="665">
        <v>0.795635728871259</v>
      </c>
      <c r="AD13" s="666">
        <v>-3.52619337999999</v>
      </c>
      <c r="AE13" s="667">
        <v>18.917473</v>
      </c>
      <c r="AF13" s="663">
        <v>4.281569</v>
      </c>
      <c r="AG13" s="664">
        <v>3.640614</v>
      </c>
      <c r="AH13" s="665">
        <v>1.17605684096144</v>
      </c>
      <c r="AI13" s="666">
        <v>0.640954999999998</v>
      </c>
      <c r="AJ13" s="667">
        <v>1.301618</v>
      </c>
      <c r="AK13" s="663">
        <v>0</v>
      </c>
      <c r="AL13" s="664">
        <v>0</v>
      </c>
      <c r="AM13" s="661" t="s">
        <v>161</v>
      </c>
      <c r="AN13" s="666">
        <v>0</v>
      </c>
      <c r="AO13" s="667">
        <v>0</v>
      </c>
      <c r="AP13" s="663">
        <v>0</v>
      </c>
      <c r="AQ13" s="664">
        <v>0</v>
      </c>
      <c r="AR13" s="661" t="s">
        <v>161</v>
      </c>
      <c r="AS13" s="666">
        <v>0</v>
      </c>
      <c r="AT13" s="667">
        <v>0</v>
      </c>
      <c r="AU13" s="663">
        <v>-27.54077</v>
      </c>
      <c r="AV13" s="664">
        <v>-17.44506538</v>
      </c>
      <c r="AW13" s="665">
        <v>0.421285939600187</v>
      </c>
      <c r="AX13" s="666">
        <v>-10.09570462</v>
      </c>
      <c r="AY13" s="667">
        <v>-13.992923</v>
      </c>
      <c r="AZ13" s="677">
        <v>-3.10794199167019</v>
      </c>
      <c r="BA13" s="661">
        <v>-1.93834059777778</v>
      </c>
      <c r="BB13" s="661">
        <v>0.396596555201235</v>
      </c>
      <c r="BC13" s="682">
        <v>-1.16960139389241</v>
      </c>
      <c r="BD13" s="683">
        <v>-0.874294634101964</v>
      </c>
      <c r="BE13" s="692">
        <v>3.14285714285714</v>
      </c>
      <c r="BF13" s="664">
        <v>3.42857142857143</v>
      </c>
      <c r="BG13" s="661">
        <v>0.916666666666667</v>
      </c>
      <c r="BH13" s="664">
        <v>-0.285714285714286</v>
      </c>
      <c r="BI13" s="690">
        <v>23.75</v>
      </c>
      <c r="BJ13" s="692">
        <v>2.81954177272727</v>
      </c>
      <c r="BK13" s="664">
        <v>2.625</v>
      </c>
      <c r="BL13" s="661">
        <v>1.07411115151515</v>
      </c>
      <c r="BM13" s="690">
        <v>0.19454177272727</v>
      </c>
      <c r="BN13" s="677">
        <v>1.54921701574365</v>
      </c>
      <c r="BO13" s="661">
        <v>1.91716126444444</v>
      </c>
      <c r="BP13" s="661">
        <v>0.808078613142948</v>
      </c>
      <c r="BQ13" s="661">
        <v>-0.367944248700797</v>
      </c>
      <c r="BR13" s="683">
        <v>1.18198643233217</v>
      </c>
      <c r="BS13" s="698">
        <v>0.645487358993398</v>
      </c>
      <c r="BT13" s="695">
        <v>0.521604529856689</v>
      </c>
      <c r="BU13" s="661">
        <v>1.23750336135069</v>
      </c>
      <c r="BV13" s="699">
        <v>0.123882829136709</v>
      </c>
      <c r="BW13" s="690">
        <v>0.846033399915517</v>
      </c>
      <c r="BX13" s="698">
        <v>-2.00613726810787</v>
      </c>
      <c r="BY13" s="695">
        <v>-1.01104723620601</v>
      </c>
      <c r="BZ13" s="661">
        <v>0.0157828474602569</v>
      </c>
      <c r="CA13" s="699">
        <v>-0.995090031901858</v>
      </c>
      <c r="CB13" s="690">
        <v>-0.739682461817178</v>
      </c>
      <c r="CC13" s="159"/>
    </row>
    <row r="14" s="163" customFormat="1" spans="1:81">
      <c r="A14" s="668" t="s">
        <v>11</v>
      </c>
      <c r="B14" s="669">
        <v>30.584466</v>
      </c>
      <c r="C14" s="670">
        <v>38.16</v>
      </c>
      <c r="D14" s="671">
        <v>0.801479716981131</v>
      </c>
      <c r="E14" s="670">
        <v>-7.57553400000003</v>
      </c>
      <c r="F14" s="672">
        <v>122.466127</v>
      </c>
      <c r="G14" s="669">
        <v>24.649431</v>
      </c>
      <c r="H14" s="670">
        <v>9.95</v>
      </c>
      <c r="I14" s="671">
        <v>2.47732974874372</v>
      </c>
      <c r="J14" s="670">
        <v>14.699431</v>
      </c>
      <c r="K14" s="672">
        <v>15.824402</v>
      </c>
      <c r="L14" s="669">
        <v>0</v>
      </c>
      <c r="M14" s="670">
        <v>0</v>
      </c>
      <c r="N14" s="671" t="s">
        <v>161</v>
      </c>
      <c r="O14" s="670">
        <v>0</v>
      </c>
      <c r="P14" s="672">
        <v>0.192071</v>
      </c>
      <c r="Q14" s="669">
        <v>5.93503499999997</v>
      </c>
      <c r="R14" s="670">
        <v>28.21</v>
      </c>
      <c r="S14" s="671">
        <v>0.210387628500531</v>
      </c>
      <c r="T14" s="670">
        <v>-22.274965</v>
      </c>
      <c r="U14" s="672">
        <v>106.449654</v>
      </c>
      <c r="V14" s="678">
        <v>0.194053903049999</v>
      </c>
      <c r="W14" s="679">
        <v>0.739255765199161</v>
      </c>
      <c r="X14" s="679">
        <v>0.262499005331016</v>
      </c>
      <c r="Y14" s="671">
        <v>-0.545201862149163</v>
      </c>
      <c r="Z14" s="684">
        <v>0.869217118297536</v>
      </c>
      <c r="AA14" s="669">
        <v>31.167634</v>
      </c>
      <c r="AB14" s="670">
        <v>35.6693818</v>
      </c>
      <c r="AC14" s="671">
        <v>0.873792379547212</v>
      </c>
      <c r="AD14" s="670">
        <v>-4.50174779999998</v>
      </c>
      <c r="AE14" s="672">
        <v>41.299585</v>
      </c>
      <c r="AF14" s="669">
        <v>49.699607</v>
      </c>
      <c r="AG14" s="670">
        <v>49.981414</v>
      </c>
      <c r="AH14" s="671">
        <v>0.994361764154971</v>
      </c>
      <c r="AI14" s="670">
        <v>-0.281807000000022</v>
      </c>
      <c r="AJ14" s="672">
        <v>57.959854</v>
      </c>
      <c r="AK14" s="669">
        <v>0</v>
      </c>
      <c r="AL14" s="670">
        <v>0</v>
      </c>
      <c r="AM14" s="679" t="s">
        <v>161</v>
      </c>
      <c r="AN14" s="670">
        <v>0</v>
      </c>
      <c r="AO14" s="672">
        <v>0</v>
      </c>
      <c r="AP14" s="669">
        <v>0</v>
      </c>
      <c r="AQ14" s="670">
        <v>0</v>
      </c>
      <c r="AR14" s="679" t="s">
        <v>161</v>
      </c>
      <c r="AS14" s="670">
        <v>0</v>
      </c>
      <c r="AT14" s="672">
        <v>0</v>
      </c>
      <c r="AU14" s="669">
        <v>-74.932206</v>
      </c>
      <c r="AV14" s="670">
        <v>-57.4407958</v>
      </c>
      <c r="AW14" s="671">
        <v>0.695488024558322</v>
      </c>
      <c r="AX14" s="670">
        <v>-17.4914102</v>
      </c>
      <c r="AY14" s="672">
        <v>7.19021499999999</v>
      </c>
      <c r="AZ14" s="678">
        <v>-2.45000864164181</v>
      </c>
      <c r="BA14" s="679">
        <v>-1.50526194444444</v>
      </c>
      <c r="BB14" s="679">
        <v>0.372370569332338</v>
      </c>
      <c r="BC14" s="671">
        <v>-0.944746697197365</v>
      </c>
      <c r="BD14" s="684">
        <v>0.058711867323117</v>
      </c>
      <c r="BE14" s="669">
        <v>6.71428571428571</v>
      </c>
      <c r="BF14" s="670">
        <v>7</v>
      </c>
      <c r="BG14" s="679">
        <v>0.959183673469388</v>
      </c>
      <c r="BH14" s="670">
        <v>-0.285714285714286</v>
      </c>
      <c r="BI14" s="691">
        <v>49.3333333333333</v>
      </c>
      <c r="BJ14" s="669">
        <v>4.55513323404255</v>
      </c>
      <c r="BK14" s="670">
        <v>5.45142857142857</v>
      </c>
      <c r="BL14" s="679">
        <v>0.835585236852669</v>
      </c>
      <c r="BM14" s="691">
        <v>-0.896295337386023</v>
      </c>
      <c r="BN14" s="678">
        <v>1.01906745731641</v>
      </c>
      <c r="BO14" s="679">
        <v>0.934732227463312</v>
      </c>
      <c r="BP14" s="679">
        <v>1.09022394582667</v>
      </c>
      <c r="BQ14" s="679">
        <v>0.0843352298530929</v>
      </c>
      <c r="BR14" s="684">
        <v>0.337232719052183</v>
      </c>
      <c r="BS14" s="696">
        <v>0.981289308004578</v>
      </c>
      <c r="BT14" s="697">
        <v>1.06982510137027</v>
      </c>
      <c r="BU14" s="679">
        <v>0.917242740657051</v>
      </c>
      <c r="BV14" s="679">
        <v>-0.0885357933656959</v>
      </c>
      <c r="BW14" s="691">
        <v>2.96531132213556</v>
      </c>
      <c r="BX14" s="696">
        <v>-2.40416728456193</v>
      </c>
      <c r="BY14" s="697">
        <v>-1.61036701230409</v>
      </c>
      <c r="BZ14" s="679">
        <v>0.507068720240317</v>
      </c>
      <c r="CA14" s="679">
        <v>-0.793800272257833</v>
      </c>
      <c r="CB14" s="691">
        <v>0.17409896491696</v>
      </c>
      <c r="CC14" s="159"/>
    </row>
    <row r="15" s="163" customFormat="1" spans="1:81">
      <c r="A15" s="668" t="s">
        <v>12</v>
      </c>
      <c r="B15" s="669">
        <v>354.492501</v>
      </c>
      <c r="C15" s="673">
        <v>416.72589182</v>
      </c>
      <c r="D15" s="671">
        <v>0.850661089119748</v>
      </c>
      <c r="E15" s="673">
        <v>-62.2333908200005</v>
      </c>
      <c r="F15" s="672">
        <v>429.027812</v>
      </c>
      <c r="G15" s="669">
        <v>0</v>
      </c>
      <c r="H15" s="673">
        <v>0</v>
      </c>
      <c r="I15" s="671" t="s">
        <v>161</v>
      </c>
      <c r="J15" s="673">
        <v>0</v>
      </c>
      <c r="K15" s="672">
        <v>0</v>
      </c>
      <c r="L15" s="669">
        <v>-1.05879118406788e-21</v>
      </c>
      <c r="M15" s="673">
        <v>0</v>
      </c>
      <c r="N15" s="671" t="s">
        <v>161</v>
      </c>
      <c r="O15" s="673">
        <v>-1.05879118406788e-21</v>
      </c>
      <c r="P15" s="672">
        <v>0</v>
      </c>
      <c r="Q15" s="669">
        <v>311.302936</v>
      </c>
      <c r="R15" s="673">
        <v>354.40326842</v>
      </c>
      <c r="S15" s="671">
        <v>0.878386188106701</v>
      </c>
      <c r="T15" s="673">
        <v>-43.1003324200002</v>
      </c>
      <c r="U15" s="672">
        <v>429.027812</v>
      </c>
      <c r="V15" s="678">
        <v>0.878165081410284</v>
      </c>
      <c r="W15" s="679">
        <v>0.850446961363947</v>
      </c>
      <c r="X15" s="679">
        <v>1.03259241470142</v>
      </c>
      <c r="Y15" s="671">
        <v>0.0277181200463368</v>
      </c>
      <c r="Z15" s="684">
        <v>1</v>
      </c>
      <c r="AA15" s="669">
        <v>127.665192</v>
      </c>
      <c r="AB15" s="673">
        <v>69.4915559</v>
      </c>
      <c r="AC15" s="671">
        <v>1.83713244503711</v>
      </c>
      <c r="AD15" s="673">
        <v>58.1736360999999</v>
      </c>
      <c r="AE15" s="672">
        <v>85.38114</v>
      </c>
      <c r="AF15" s="669">
        <v>61.2322199999998</v>
      </c>
      <c r="AG15" s="673">
        <v>121.79381207</v>
      </c>
      <c r="AH15" s="671">
        <v>0.502753128088372</v>
      </c>
      <c r="AI15" s="673">
        <v>-60.5615920700002</v>
      </c>
      <c r="AJ15" s="672">
        <v>95.932912</v>
      </c>
      <c r="AK15" s="669">
        <v>0</v>
      </c>
      <c r="AL15" s="664">
        <v>0</v>
      </c>
      <c r="AM15" s="661" t="s">
        <v>161</v>
      </c>
      <c r="AN15" s="666">
        <v>0</v>
      </c>
      <c r="AO15" s="667">
        <v>0</v>
      </c>
      <c r="AP15" s="669">
        <v>0</v>
      </c>
      <c r="AQ15" s="664">
        <v>0</v>
      </c>
      <c r="AR15" s="661" t="s">
        <v>161</v>
      </c>
      <c r="AS15" s="666">
        <v>0</v>
      </c>
      <c r="AT15" s="667">
        <v>0</v>
      </c>
      <c r="AU15" s="669">
        <v>165.595089</v>
      </c>
      <c r="AV15" s="673">
        <v>225.44052385</v>
      </c>
      <c r="AW15" s="671">
        <v>0.734540029325787</v>
      </c>
      <c r="AX15" s="673">
        <v>-59.8454348500002</v>
      </c>
      <c r="AY15" s="672">
        <v>247.71376</v>
      </c>
      <c r="AZ15" s="678">
        <v>0.467132840702884</v>
      </c>
      <c r="BA15" s="679">
        <v>0.540980362092251</v>
      </c>
      <c r="BB15" s="679">
        <v>0.863493156935012</v>
      </c>
      <c r="BC15" s="671">
        <v>-0.0738475213893671</v>
      </c>
      <c r="BD15" s="684">
        <v>0.577383920276012</v>
      </c>
      <c r="BE15" s="669">
        <v>9</v>
      </c>
      <c r="BF15" s="670">
        <v>9</v>
      </c>
      <c r="BG15" s="679">
        <v>1</v>
      </c>
      <c r="BH15" s="670">
        <v>0</v>
      </c>
      <c r="BI15" s="691">
        <v>62.75</v>
      </c>
      <c r="BJ15" s="669">
        <v>39.3880556666666</v>
      </c>
      <c r="BK15" s="670">
        <v>46.3028768688889</v>
      </c>
      <c r="BL15" s="679">
        <v>0.850661089119748</v>
      </c>
      <c r="BM15" s="691">
        <v>-6.91482120222227</v>
      </c>
      <c r="BN15" s="678">
        <v>0.360135099162507</v>
      </c>
      <c r="BO15" s="679">
        <v>0.166756031396331</v>
      </c>
      <c r="BP15" s="679">
        <v>2.15965261434274</v>
      </c>
      <c r="BQ15" s="679">
        <v>0.193379067766176</v>
      </c>
      <c r="BR15" s="684">
        <v>0.199010734530189</v>
      </c>
      <c r="BS15" s="696">
        <v>2.77673573702063</v>
      </c>
      <c r="BT15" s="697">
        <v>5.99678459379552</v>
      </c>
      <c r="BU15" s="679">
        <v>0.463037431741926</v>
      </c>
      <c r="BV15" s="679">
        <v>-3.22004885677489</v>
      </c>
      <c r="BW15" s="691">
        <v>5.02485457561237</v>
      </c>
      <c r="BX15" s="696">
        <v>1.29710445271566</v>
      </c>
      <c r="BY15" s="697">
        <v>3.24414270094073</v>
      </c>
      <c r="BZ15" s="679">
        <v>0.399829653713916</v>
      </c>
      <c r="CA15" s="679">
        <v>-1.94703824822507</v>
      </c>
      <c r="CB15" s="691">
        <v>2.90127023368393</v>
      </c>
      <c r="CC15" s="159"/>
    </row>
    <row r="16" s="163" customFormat="1" spans="1:81">
      <c r="A16" s="668" t="s">
        <v>13</v>
      </c>
      <c r="B16" s="669">
        <v>73.0766829999999</v>
      </c>
      <c r="C16" s="673">
        <v>86.76</v>
      </c>
      <c r="D16" s="671">
        <v>0.842285419548177</v>
      </c>
      <c r="E16" s="673">
        <v>-13.6833170000001</v>
      </c>
      <c r="F16" s="672">
        <v>232.886778</v>
      </c>
      <c r="G16" s="669">
        <v>0</v>
      </c>
      <c r="H16" s="673">
        <v>0</v>
      </c>
      <c r="I16" s="671" t="s">
        <v>161</v>
      </c>
      <c r="J16" s="673">
        <v>0</v>
      </c>
      <c r="K16" s="672">
        <v>0</v>
      </c>
      <c r="L16" s="669">
        <v>0</v>
      </c>
      <c r="M16" s="673">
        <v>0</v>
      </c>
      <c r="N16" s="671" t="s">
        <v>161</v>
      </c>
      <c r="O16" s="673">
        <v>0</v>
      </c>
      <c r="P16" s="672">
        <v>0</v>
      </c>
      <c r="Q16" s="669">
        <v>53.7074129999999</v>
      </c>
      <c r="R16" s="673">
        <v>75.12</v>
      </c>
      <c r="S16" s="671">
        <v>0.714954912140573</v>
      </c>
      <c r="T16" s="673">
        <v>-21.4125870000001</v>
      </c>
      <c r="U16" s="672">
        <v>232.886778</v>
      </c>
      <c r="V16" s="678">
        <v>0.734945960806677</v>
      </c>
      <c r="W16" s="679">
        <v>0.865836791147994</v>
      </c>
      <c r="X16" s="679">
        <v>0.848827363679277</v>
      </c>
      <c r="Y16" s="671">
        <v>-0.130890830341317</v>
      </c>
      <c r="Z16" s="684">
        <v>1</v>
      </c>
      <c r="AA16" s="669">
        <v>77.7688220000001</v>
      </c>
      <c r="AB16" s="673">
        <v>75.45461243</v>
      </c>
      <c r="AC16" s="671">
        <v>1.03067022008955</v>
      </c>
      <c r="AD16" s="673">
        <v>2.31420957000007</v>
      </c>
      <c r="AE16" s="672">
        <v>75.217629</v>
      </c>
      <c r="AF16" s="669">
        <v>38.418328</v>
      </c>
      <c r="AG16" s="673">
        <v>37.542233</v>
      </c>
      <c r="AH16" s="671">
        <v>1.02333625173548</v>
      </c>
      <c r="AI16" s="673">
        <v>0.876094999999971</v>
      </c>
      <c r="AJ16" s="672">
        <v>91.342509</v>
      </c>
      <c r="AK16" s="669">
        <v>0</v>
      </c>
      <c r="AL16" s="664">
        <v>0</v>
      </c>
      <c r="AM16" s="661" t="s">
        <v>161</v>
      </c>
      <c r="AN16" s="666">
        <v>0</v>
      </c>
      <c r="AO16" s="667">
        <v>0</v>
      </c>
      <c r="AP16" s="669">
        <v>0</v>
      </c>
      <c r="AQ16" s="664">
        <v>0</v>
      </c>
      <c r="AR16" s="661" t="s">
        <v>161</v>
      </c>
      <c r="AS16" s="666">
        <v>0</v>
      </c>
      <c r="AT16" s="667">
        <v>0</v>
      </c>
      <c r="AU16" s="669">
        <v>-43.1104670000002</v>
      </c>
      <c r="AV16" s="673">
        <v>-26.23684543</v>
      </c>
      <c r="AW16" s="671">
        <v>0.356873080835153</v>
      </c>
      <c r="AX16" s="673">
        <v>-16.8736215700002</v>
      </c>
      <c r="AY16" s="672">
        <v>66.32664</v>
      </c>
      <c r="AZ16" s="678">
        <v>-0.589934644406346</v>
      </c>
      <c r="BA16" s="679">
        <v>-0.30240716263255</v>
      </c>
      <c r="BB16" s="679">
        <v>0.0492041283983515</v>
      </c>
      <c r="BC16" s="671">
        <v>-0.287527481773797</v>
      </c>
      <c r="BD16" s="684">
        <v>0.284802085243328</v>
      </c>
      <c r="BE16" s="669">
        <v>9.71428571428571</v>
      </c>
      <c r="BF16" s="670">
        <v>10</v>
      </c>
      <c r="BG16" s="679">
        <v>0.971428571428571</v>
      </c>
      <c r="BH16" s="670">
        <v>-0.285714285714286</v>
      </c>
      <c r="BI16" s="691">
        <v>67.83333333</v>
      </c>
      <c r="BJ16" s="669">
        <v>7.52259972058822</v>
      </c>
      <c r="BK16" s="670">
        <v>8.676</v>
      </c>
      <c r="BL16" s="679">
        <v>0.867058520123124</v>
      </c>
      <c r="BM16" s="691">
        <v>-1.15340027941178</v>
      </c>
      <c r="BN16" s="678">
        <v>1.06420842883633</v>
      </c>
      <c r="BO16" s="679">
        <v>0.869693550368834</v>
      </c>
      <c r="BP16" s="679">
        <v>1.22365910197333</v>
      </c>
      <c r="BQ16" s="679">
        <v>0.194514878467492</v>
      </c>
      <c r="BR16" s="684">
        <v>0.322979387863746</v>
      </c>
      <c r="BS16" s="696">
        <v>0.939665551318236</v>
      </c>
      <c r="BT16" s="697">
        <v>1.14983030468135</v>
      </c>
      <c r="BU16" s="679">
        <v>0.817221069485244</v>
      </c>
      <c r="BV16" s="679">
        <v>-0.210164753363113</v>
      </c>
      <c r="BW16" s="691">
        <v>3.09617281342383</v>
      </c>
      <c r="BX16" s="696">
        <v>-0.554341262877817</v>
      </c>
      <c r="BY16" s="697">
        <v>-0.347716919947607</v>
      </c>
      <c r="BZ16" s="679">
        <v>0.405768511462301</v>
      </c>
      <c r="CA16" s="679">
        <v>-0.20662434293021</v>
      </c>
      <c r="CB16" s="691">
        <v>0.881796473536809</v>
      </c>
      <c r="CC16" s="159"/>
    </row>
    <row r="17" s="164" customFormat="1" outlineLevel="1" spans="1:81">
      <c r="A17" s="674" t="s">
        <v>14</v>
      </c>
      <c r="B17" s="663">
        <v>0</v>
      </c>
      <c r="C17" s="664">
        <v>0</v>
      </c>
      <c r="D17" s="665" t="s">
        <v>161</v>
      </c>
      <c r="E17" s="666">
        <v>0</v>
      </c>
      <c r="F17" s="667">
        <v>0</v>
      </c>
      <c r="G17" s="663">
        <v>0</v>
      </c>
      <c r="H17" s="664">
        <v>0</v>
      </c>
      <c r="I17" s="665" t="s">
        <v>161</v>
      </c>
      <c r="J17" s="666">
        <v>0</v>
      </c>
      <c r="K17" s="667">
        <v>0</v>
      </c>
      <c r="L17" s="663">
        <v>0</v>
      </c>
      <c r="M17" s="664">
        <v>0</v>
      </c>
      <c r="N17" s="665" t="s">
        <v>161</v>
      </c>
      <c r="O17" s="666">
        <v>0</v>
      </c>
      <c r="P17" s="667">
        <v>-0.294775</v>
      </c>
      <c r="Q17" s="663">
        <v>0</v>
      </c>
      <c r="R17" s="664">
        <v>0</v>
      </c>
      <c r="S17" s="665" t="s">
        <v>161</v>
      </c>
      <c r="T17" s="666">
        <v>0</v>
      </c>
      <c r="U17" s="667">
        <v>0.294775</v>
      </c>
      <c r="V17" s="677" t="s">
        <v>161</v>
      </c>
      <c r="W17" s="661" t="s">
        <v>161</v>
      </c>
      <c r="X17" s="661" t="s">
        <v>161</v>
      </c>
      <c r="Y17" s="682" t="s">
        <v>161</v>
      </c>
      <c r="Z17" s="683" t="s">
        <v>161</v>
      </c>
      <c r="AA17" s="663">
        <v>7.483446</v>
      </c>
      <c r="AB17" s="664">
        <v>13.8812287</v>
      </c>
      <c r="AC17" s="665">
        <v>0.539105446767835</v>
      </c>
      <c r="AD17" s="666">
        <v>-6.3977827</v>
      </c>
      <c r="AE17" s="667">
        <v>14.859883</v>
      </c>
      <c r="AF17" s="663">
        <v>12.742861</v>
      </c>
      <c r="AG17" s="664">
        <v>13.19498707</v>
      </c>
      <c r="AH17" s="665">
        <v>0.965735012273869</v>
      </c>
      <c r="AI17" s="666">
        <v>-0.452126070000011</v>
      </c>
      <c r="AJ17" s="667">
        <v>11.776869</v>
      </c>
      <c r="AK17" s="663">
        <v>0</v>
      </c>
      <c r="AL17" s="664">
        <v>0</v>
      </c>
      <c r="AM17" s="661" t="s">
        <v>161</v>
      </c>
      <c r="AN17" s="666">
        <v>0</v>
      </c>
      <c r="AO17" s="667">
        <v>0</v>
      </c>
      <c r="AP17" s="663">
        <v>0</v>
      </c>
      <c r="AQ17" s="664">
        <v>0</v>
      </c>
      <c r="AR17" s="661" t="s">
        <v>161</v>
      </c>
      <c r="AS17" s="666">
        <v>0</v>
      </c>
      <c r="AT17" s="667">
        <v>0.000123</v>
      </c>
      <c r="AU17" s="663">
        <v>-20.226307</v>
      </c>
      <c r="AV17" s="664">
        <v>-27.07621577</v>
      </c>
      <c r="AW17" s="665">
        <v>1.2529861937941</v>
      </c>
      <c r="AX17" s="666">
        <v>6.84990877000001</v>
      </c>
      <c r="AY17" s="667">
        <v>-26.3421</v>
      </c>
      <c r="AZ17" s="677" t="s">
        <v>161</v>
      </c>
      <c r="BA17" s="661" t="s">
        <v>161</v>
      </c>
      <c r="BB17" s="661" t="s">
        <v>161</v>
      </c>
      <c r="BC17" s="682" t="s">
        <v>161</v>
      </c>
      <c r="BD17" s="683" t="s">
        <v>161</v>
      </c>
      <c r="BE17" s="692">
        <v>4.42857142857143</v>
      </c>
      <c r="BF17" s="664">
        <v>3.71428571428571</v>
      </c>
      <c r="BG17" s="661">
        <v>1.19230769230769</v>
      </c>
      <c r="BH17" s="664">
        <v>0.714285714285714</v>
      </c>
      <c r="BI17" s="690">
        <v>26.4166666666667</v>
      </c>
      <c r="BJ17" s="692">
        <v>0</v>
      </c>
      <c r="BK17" s="664">
        <v>0</v>
      </c>
      <c r="BL17" s="661" t="s">
        <v>161</v>
      </c>
      <c r="BM17" s="690">
        <v>0</v>
      </c>
      <c r="BN17" s="677" t="s">
        <v>161</v>
      </c>
      <c r="BO17" s="661" t="s">
        <v>161</v>
      </c>
      <c r="BP17" s="661" t="s">
        <v>161</v>
      </c>
      <c r="BQ17" s="661" t="s">
        <v>161</v>
      </c>
      <c r="BR17" s="683" t="s">
        <v>161</v>
      </c>
      <c r="BS17" s="698">
        <v>0</v>
      </c>
      <c r="BT17" s="695">
        <v>0</v>
      </c>
      <c r="BU17" s="661" t="s">
        <v>161</v>
      </c>
      <c r="BV17" s="699">
        <v>0</v>
      </c>
      <c r="BW17" s="690">
        <v>0</v>
      </c>
      <c r="BX17" s="698">
        <v>-2.7028065679902</v>
      </c>
      <c r="BY17" s="695">
        <v>-1.9505633366591</v>
      </c>
      <c r="BZ17" s="661">
        <v>0.614345652256779</v>
      </c>
      <c r="CA17" s="699">
        <v>-0.752243231331104</v>
      </c>
      <c r="CB17" s="690">
        <v>-1.77269901788594</v>
      </c>
      <c r="CC17" s="159"/>
    </row>
    <row r="18" s="164" customFormat="1" outlineLevel="1" spans="1:81">
      <c r="A18" s="674" t="s">
        <v>15</v>
      </c>
      <c r="B18" s="663">
        <v>28.341405</v>
      </c>
      <c r="C18" s="664">
        <v>24.34</v>
      </c>
      <c r="D18" s="665">
        <v>1.16439626129827</v>
      </c>
      <c r="E18" s="666">
        <v>4.001405</v>
      </c>
      <c r="F18" s="667">
        <v>30.554298</v>
      </c>
      <c r="G18" s="663">
        <v>27.386897</v>
      </c>
      <c r="H18" s="664">
        <v>20.4525</v>
      </c>
      <c r="I18" s="665">
        <v>1.33904886933138</v>
      </c>
      <c r="J18" s="666">
        <v>6.93439699999999</v>
      </c>
      <c r="K18" s="667">
        <v>24.55702</v>
      </c>
      <c r="L18" s="663">
        <v>0</v>
      </c>
      <c r="M18" s="664">
        <v>0</v>
      </c>
      <c r="N18" s="665" t="s">
        <v>161</v>
      </c>
      <c r="O18" s="666">
        <v>0</v>
      </c>
      <c r="P18" s="667">
        <v>0</v>
      </c>
      <c r="Q18" s="663">
        <v>0.954508000000011</v>
      </c>
      <c r="R18" s="664">
        <v>3.8875</v>
      </c>
      <c r="S18" s="665">
        <v>0.245532604501611</v>
      </c>
      <c r="T18" s="666">
        <v>-2.93299199999999</v>
      </c>
      <c r="U18" s="667">
        <v>5.997278</v>
      </c>
      <c r="V18" s="677">
        <v>0.0336789231161973</v>
      </c>
      <c r="W18" s="661">
        <v>0.159716516023007</v>
      </c>
      <c r="X18" s="661">
        <v>0.210866878108873</v>
      </c>
      <c r="Y18" s="682">
        <v>-0.12603759290681</v>
      </c>
      <c r="Z18" s="683">
        <v>0.19628263100661</v>
      </c>
      <c r="AA18" s="663">
        <v>24.60296</v>
      </c>
      <c r="AB18" s="664">
        <v>28.02779803</v>
      </c>
      <c r="AC18" s="665">
        <v>0.877805668988546</v>
      </c>
      <c r="AD18" s="666">
        <v>-3.42483803000001</v>
      </c>
      <c r="AE18" s="667">
        <v>28.315788</v>
      </c>
      <c r="AF18" s="663">
        <v>1.102006</v>
      </c>
      <c r="AG18" s="664">
        <v>6.472842</v>
      </c>
      <c r="AH18" s="665">
        <v>0.170250718308897</v>
      </c>
      <c r="AI18" s="666">
        <v>-5.370836</v>
      </c>
      <c r="AJ18" s="667">
        <v>7.695548</v>
      </c>
      <c r="AK18" s="663">
        <v>0</v>
      </c>
      <c r="AL18" s="664">
        <v>0</v>
      </c>
      <c r="AM18" s="661" t="s">
        <v>161</v>
      </c>
      <c r="AN18" s="666">
        <v>0</v>
      </c>
      <c r="AO18" s="667">
        <v>0</v>
      </c>
      <c r="AP18" s="663">
        <v>0</v>
      </c>
      <c r="AQ18" s="664">
        <v>0</v>
      </c>
      <c r="AR18" s="661" t="s">
        <v>161</v>
      </c>
      <c r="AS18" s="666">
        <v>0</v>
      </c>
      <c r="AT18" s="667">
        <v>0</v>
      </c>
      <c r="AU18" s="663">
        <v>-24.750458</v>
      </c>
      <c r="AV18" s="664">
        <v>-30.61314003</v>
      </c>
      <c r="AW18" s="665">
        <v>1.19150867974519</v>
      </c>
      <c r="AX18" s="666">
        <v>5.86268203000002</v>
      </c>
      <c r="AY18" s="667">
        <v>-30.014058</v>
      </c>
      <c r="AZ18" s="677">
        <v>-0.873296789626343</v>
      </c>
      <c r="BA18" s="661">
        <v>-1.25772966433854</v>
      </c>
      <c r="BB18" s="661">
        <v>1.30565620388255</v>
      </c>
      <c r="BC18" s="682">
        <v>0.384432874712195</v>
      </c>
      <c r="BD18" s="683">
        <v>-0.982318690483414</v>
      </c>
      <c r="BE18" s="692">
        <v>5</v>
      </c>
      <c r="BF18" s="664">
        <v>5.28571428571429</v>
      </c>
      <c r="BG18" s="661">
        <v>0.945945945945946</v>
      </c>
      <c r="BH18" s="664">
        <v>-0.285714285714286</v>
      </c>
      <c r="BI18" s="690">
        <v>38.8333333366667</v>
      </c>
      <c r="BJ18" s="692">
        <v>5.668281</v>
      </c>
      <c r="BK18" s="664">
        <v>4.60486486486487</v>
      </c>
      <c r="BL18" s="661">
        <v>1.23093319051532</v>
      </c>
      <c r="BM18" s="690">
        <v>1.06341613513514</v>
      </c>
      <c r="BN18" s="677">
        <v>0.868092460483169</v>
      </c>
      <c r="BO18" s="661">
        <v>1.15151183360723</v>
      </c>
      <c r="BP18" s="661">
        <v>0.753871940476529</v>
      </c>
      <c r="BQ18" s="661">
        <v>-0.283419373124062</v>
      </c>
      <c r="BR18" s="683">
        <v>0.926736657474507</v>
      </c>
      <c r="BS18" s="698">
        <v>1.15195102540507</v>
      </c>
      <c r="BT18" s="695">
        <v>0.86842355485605</v>
      </c>
      <c r="BU18" s="661">
        <v>1.32648523748993</v>
      </c>
      <c r="BV18" s="699">
        <v>0.283527470549024</v>
      </c>
      <c r="BW18" s="690">
        <v>1.079055189988</v>
      </c>
      <c r="BX18" s="698">
        <v>-1.00599513229302</v>
      </c>
      <c r="BY18" s="695">
        <v>-1.09224206615278</v>
      </c>
      <c r="BZ18" s="661">
        <v>1.07896320470749</v>
      </c>
      <c r="CA18" s="699">
        <v>0.0862469338597549</v>
      </c>
      <c r="CB18" s="690">
        <v>-1.05997608118835</v>
      </c>
      <c r="CC18" s="159"/>
    </row>
    <row r="19" s="164" customFormat="1" outlineLevel="1" spans="1:81">
      <c r="A19" s="674" t="s">
        <v>16</v>
      </c>
      <c r="B19" s="663">
        <v>2.262264</v>
      </c>
      <c r="C19" s="664">
        <v>6</v>
      </c>
      <c r="D19" s="665">
        <v>0.377044</v>
      </c>
      <c r="E19" s="666">
        <v>-3.737736</v>
      </c>
      <c r="F19" s="667">
        <v>6.470796</v>
      </c>
      <c r="G19" s="663">
        <v>0</v>
      </c>
      <c r="H19" s="664">
        <v>0</v>
      </c>
      <c r="I19" s="665" t="s">
        <v>161</v>
      </c>
      <c r="J19" s="666">
        <v>0</v>
      </c>
      <c r="K19" s="667">
        <v>0</v>
      </c>
      <c r="L19" s="663">
        <v>0</v>
      </c>
      <c r="M19" s="664">
        <v>0</v>
      </c>
      <c r="N19" s="665" t="s">
        <v>161</v>
      </c>
      <c r="O19" s="666">
        <v>0</v>
      </c>
      <c r="P19" s="667">
        <v>0</v>
      </c>
      <c r="Q19" s="663">
        <v>2.262264</v>
      </c>
      <c r="R19" s="664">
        <v>6</v>
      </c>
      <c r="S19" s="665">
        <v>0.377044</v>
      </c>
      <c r="T19" s="666">
        <v>-3.737736</v>
      </c>
      <c r="U19" s="667">
        <v>6.470796</v>
      </c>
      <c r="V19" s="677">
        <v>1</v>
      </c>
      <c r="W19" s="661">
        <v>1</v>
      </c>
      <c r="X19" s="661">
        <v>1</v>
      </c>
      <c r="Y19" s="682">
        <v>0</v>
      </c>
      <c r="Z19" s="683">
        <v>1</v>
      </c>
      <c r="AA19" s="663">
        <v>0</v>
      </c>
      <c r="AB19" s="664">
        <v>0</v>
      </c>
      <c r="AC19" s="665" t="s">
        <v>161</v>
      </c>
      <c r="AD19" s="666">
        <v>0</v>
      </c>
      <c r="AE19" s="667">
        <v>0</v>
      </c>
      <c r="AF19" s="663">
        <v>-2.496632</v>
      </c>
      <c r="AG19" s="664">
        <v>2.3712</v>
      </c>
      <c r="AH19" s="665">
        <v>-1.05289811066127</v>
      </c>
      <c r="AI19" s="666">
        <v>-4.867832</v>
      </c>
      <c r="AJ19" s="667">
        <v>-6.30879</v>
      </c>
      <c r="AK19" s="663">
        <v>0</v>
      </c>
      <c r="AL19" s="664">
        <v>0</v>
      </c>
      <c r="AM19" s="661" t="s">
        <v>161</v>
      </c>
      <c r="AN19" s="666">
        <v>0</v>
      </c>
      <c r="AO19" s="667">
        <v>0</v>
      </c>
      <c r="AP19" s="663">
        <v>0</v>
      </c>
      <c r="AQ19" s="664">
        <v>0</v>
      </c>
      <c r="AR19" s="661" t="s">
        <v>161</v>
      </c>
      <c r="AS19" s="666">
        <v>0</v>
      </c>
      <c r="AT19" s="667">
        <v>0</v>
      </c>
      <c r="AU19" s="663">
        <v>4.758896</v>
      </c>
      <c r="AV19" s="664">
        <v>3.6288</v>
      </c>
      <c r="AW19" s="665">
        <v>1.3114241622575</v>
      </c>
      <c r="AX19" s="666">
        <v>1.130096</v>
      </c>
      <c r="AY19" s="667">
        <v>12.779586</v>
      </c>
      <c r="AZ19" s="677">
        <v>2.10359887263379</v>
      </c>
      <c r="BA19" s="661">
        <v>0.6048</v>
      </c>
      <c r="BB19" s="661">
        <v>3.47817273914316</v>
      </c>
      <c r="BC19" s="682">
        <v>1.49879887263379</v>
      </c>
      <c r="BD19" s="683">
        <v>1.97496351298975</v>
      </c>
      <c r="BE19" s="692">
        <v>0</v>
      </c>
      <c r="BF19" s="664">
        <v>0</v>
      </c>
      <c r="BG19" s="661" t="s">
        <v>161</v>
      </c>
      <c r="BH19" s="664">
        <v>0</v>
      </c>
      <c r="BI19" s="690">
        <v>0</v>
      </c>
      <c r="BJ19" s="692" t="s">
        <v>161</v>
      </c>
      <c r="BK19" s="664" t="s">
        <v>161</v>
      </c>
      <c r="BL19" s="661" t="s">
        <v>161</v>
      </c>
      <c r="BM19" s="690" t="s">
        <v>161</v>
      </c>
      <c r="BN19" s="677">
        <v>0</v>
      </c>
      <c r="BO19" s="661">
        <v>0</v>
      </c>
      <c r="BP19" s="661" t="s">
        <v>161</v>
      </c>
      <c r="BQ19" s="661">
        <v>0</v>
      </c>
      <c r="BR19" s="683">
        <v>0</v>
      </c>
      <c r="BS19" s="698" t="s">
        <v>161</v>
      </c>
      <c r="BT19" s="695" t="s">
        <v>161</v>
      </c>
      <c r="BU19" s="661" t="s">
        <v>161</v>
      </c>
      <c r="BV19" s="699" t="s">
        <v>161</v>
      </c>
      <c r="BW19" s="690" t="s">
        <v>161</v>
      </c>
      <c r="BX19" s="698" t="s">
        <v>161</v>
      </c>
      <c r="BY19" s="695" t="s">
        <v>161</v>
      </c>
      <c r="BZ19" s="661" t="s">
        <v>161</v>
      </c>
      <c r="CA19" s="699" t="s">
        <v>161</v>
      </c>
      <c r="CB19" s="690" t="s">
        <v>161</v>
      </c>
      <c r="CC19" s="159"/>
    </row>
    <row r="20" s="164" customFormat="1" outlineLevel="1" spans="1:81">
      <c r="A20" s="674" t="s">
        <v>17</v>
      </c>
      <c r="B20" s="663">
        <v>44.7354569999999</v>
      </c>
      <c r="C20" s="664">
        <v>44.8</v>
      </c>
      <c r="D20" s="665">
        <v>0.998559308035712</v>
      </c>
      <c r="E20" s="666">
        <v>-0.0645430000000999</v>
      </c>
      <c r="F20" s="667">
        <v>41.90287</v>
      </c>
      <c r="G20" s="663">
        <v>0</v>
      </c>
      <c r="H20" s="664">
        <v>0</v>
      </c>
      <c r="I20" s="665" t="s">
        <v>161</v>
      </c>
      <c r="J20" s="666">
        <v>0</v>
      </c>
      <c r="K20" s="667">
        <v>0</v>
      </c>
      <c r="L20" s="663">
        <v>0</v>
      </c>
      <c r="M20" s="664">
        <v>0</v>
      </c>
      <c r="N20" s="665" t="s">
        <v>161</v>
      </c>
      <c r="O20" s="666">
        <v>0</v>
      </c>
      <c r="P20" s="667">
        <v>0</v>
      </c>
      <c r="Q20" s="663">
        <v>18.9811819999999</v>
      </c>
      <c r="R20" s="664">
        <v>18.17884528</v>
      </c>
      <c r="S20" s="665">
        <v>1.04413573621657</v>
      </c>
      <c r="T20" s="666">
        <v>0.802336719999925</v>
      </c>
      <c r="U20" s="667">
        <v>41.90287</v>
      </c>
      <c r="V20" s="677">
        <v>0.424298381482947</v>
      </c>
      <c r="W20" s="661">
        <v>0.405777796428571</v>
      </c>
      <c r="X20" s="661">
        <v>1.04564218450931</v>
      </c>
      <c r="Y20" s="682">
        <v>0.0185205850543755</v>
      </c>
      <c r="Z20" s="683">
        <v>1</v>
      </c>
      <c r="AA20" s="663">
        <v>25.754275</v>
      </c>
      <c r="AB20" s="664">
        <v>26.62115472</v>
      </c>
      <c r="AC20" s="665">
        <v>0.967436434327593</v>
      </c>
      <c r="AD20" s="666">
        <v>-0.866879720000025</v>
      </c>
      <c r="AE20" s="667">
        <v>25.995304</v>
      </c>
      <c r="AF20" s="663">
        <v>0.290036999999999</v>
      </c>
      <c r="AG20" s="664">
        <v>0.54</v>
      </c>
      <c r="AH20" s="665">
        <v>0.537105555555553</v>
      </c>
      <c r="AI20" s="666">
        <v>-0.249963000000001</v>
      </c>
      <c r="AJ20" s="667">
        <v>0.314732</v>
      </c>
      <c r="AK20" s="663">
        <v>0.0259999999999999</v>
      </c>
      <c r="AL20" s="664">
        <v>0</v>
      </c>
      <c r="AM20" s="661" t="s">
        <v>161</v>
      </c>
      <c r="AN20" s="666">
        <v>0.0259999999999999</v>
      </c>
      <c r="AO20" s="667">
        <v>0.028</v>
      </c>
      <c r="AP20" s="663">
        <v>0</v>
      </c>
      <c r="AQ20" s="664">
        <v>0</v>
      </c>
      <c r="AR20" s="661" t="s">
        <v>161</v>
      </c>
      <c r="AS20" s="666">
        <v>0</v>
      </c>
      <c r="AT20" s="667">
        <v>0</v>
      </c>
      <c r="AU20" s="663">
        <v>18.7171449999999</v>
      </c>
      <c r="AV20" s="664">
        <v>17.63884528</v>
      </c>
      <c r="AW20" s="665">
        <v>1.06113210376773</v>
      </c>
      <c r="AX20" s="666">
        <v>1.07829971999993</v>
      </c>
      <c r="AY20" s="667">
        <v>15.620834</v>
      </c>
      <c r="AZ20" s="677">
        <v>0.418396195214905</v>
      </c>
      <c r="BA20" s="661">
        <v>0.393724225</v>
      </c>
      <c r="BB20" s="661">
        <v>1.06266307391907</v>
      </c>
      <c r="BC20" s="682">
        <v>0.0246719702149045</v>
      </c>
      <c r="BD20" s="683">
        <v>0.372786732746468</v>
      </c>
      <c r="BE20" s="692">
        <v>7</v>
      </c>
      <c r="BF20" s="664">
        <v>6.85714285714286</v>
      </c>
      <c r="BG20" s="661">
        <v>1.02083333333333</v>
      </c>
      <c r="BH20" s="664">
        <v>0.142857142857143</v>
      </c>
      <c r="BI20" s="690">
        <v>48.5</v>
      </c>
      <c r="BJ20" s="692">
        <v>6.39077957142856</v>
      </c>
      <c r="BK20" s="664">
        <v>6.53333333333333</v>
      </c>
      <c r="BL20" s="661">
        <v>0.978180546647228</v>
      </c>
      <c r="BM20" s="690">
        <v>-0.142553761904776</v>
      </c>
      <c r="BN20" s="677">
        <v>0.575701618517053</v>
      </c>
      <c r="BO20" s="661">
        <v>0.594222203571429</v>
      </c>
      <c r="BP20" s="661">
        <v>0.968832223126194</v>
      </c>
      <c r="BQ20" s="661">
        <v>-0.0185205850543755</v>
      </c>
      <c r="BR20" s="683">
        <v>0.620370490135878</v>
      </c>
      <c r="BS20" s="698">
        <v>1.73701092342921</v>
      </c>
      <c r="BT20" s="695">
        <v>1.68287215454041</v>
      </c>
      <c r="BU20" s="661">
        <v>1.03217045854775</v>
      </c>
      <c r="BV20" s="699">
        <v>0.0541387688888051</v>
      </c>
      <c r="BW20" s="690">
        <v>1.61193998731463</v>
      </c>
      <c r="BX20" s="698">
        <v>0.726758761409511</v>
      </c>
      <c r="BY20" s="695">
        <v>0.662587534820503</v>
      </c>
      <c r="BZ20" s="661">
        <v>1.09684943228881</v>
      </c>
      <c r="CA20" s="699">
        <v>0.0641712265890083</v>
      </c>
      <c r="CB20" s="690">
        <v>0.600909841254405</v>
      </c>
      <c r="CC20" s="159"/>
    </row>
    <row r="21" s="163" customFormat="1" spans="1:81">
      <c r="A21" s="668" t="s">
        <v>18</v>
      </c>
      <c r="B21" s="669">
        <v>75.3391259999999</v>
      </c>
      <c r="C21" s="670">
        <v>75.14</v>
      </c>
      <c r="D21" s="671">
        <v>1.00265006654245</v>
      </c>
      <c r="E21" s="670">
        <v>0.199125999999907</v>
      </c>
      <c r="F21" s="672">
        <v>78.927964</v>
      </c>
      <c r="G21" s="669">
        <v>27.386897</v>
      </c>
      <c r="H21" s="670">
        <v>20.4525</v>
      </c>
      <c r="I21" s="671">
        <v>1.33904886933138</v>
      </c>
      <c r="J21" s="670">
        <v>6.93439699999999</v>
      </c>
      <c r="K21" s="672">
        <v>24.55702</v>
      </c>
      <c r="L21" s="669">
        <v>0</v>
      </c>
      <c r="M21" s="670">
        <v>0</v>
      </c>
      <c r="N21" s="671" t="s">
        <v>161</v>
      </c>
      <c r="O21" s="670">
        <v>0</v>
      </c>
      <c r="P21" s="672">
        <v>-0.294775</v>
      </c>
      <c r="Q21" s="669">
        <v>22.1979539999999</v>
      </c>
      <c r="R21" s="670">
        <v>28.06634528</v>
      </c>
      <c r="S21" s="671">
        <v>0.790910030449106</v>
      </c>
      <c r="T21" s="670">
        <v>-5.86839128000006</v>
      </c>
      <c r="U21" s="672">
        <v>54.665719</v>
      </c>
      <c r="V21" s="678">
        <v>0.294640450169278</v>
      </c>
      <c r="W21" s="679">
        <v>0.373520698429598</v>
      </c>
      <c r="X21" s="679">
        <v>0.788819606003207</v>
      </c>
      <c r="Y21" s="671">
        <v>-0.07888024826032</v>
      </c>
      <c r="Z21" s="684">
        <v>0.692602675016424</v>
      </c>
      <c r="AA21" s="669">
        <v>57.840681</v>
      </c>
      <c r="AB21" s="670">
        <v>68.53018145</v>
      </c>
      <c r="AC21" s="671">
        <v>0.844017625171485</v>
      </c>
      <c r="AD21" s="670">
        <v>-10.68950045</v>
      </c>
      <c r="AE21" s="672">
        <v>69.170975</v>
      </c>
      <c r="AF21" s="669">
        <v>11.638272</v>
      </c>
      <c r="AG21" s="670">
        <v>22.57902907</v>
      </c>
      <c r="AH21" s="671">
        <v>0.515446078922117</v>
      </c>
      <c r="AI21" s="670">
        <v>-10.94075707</v>
      </c>
      <c r="AJ21" s="672">
        <v>13.478359</v>
      </c>
      <c r="AK21" s="669">
        <v>0.0259999999999999</v>
      </c>
      <c r="AL21" s="670">
        <v>0</v>
      </c>
      <c r="AM21" s="679" t="s">
        <v>161</v>
      </c>
      <c r="AN21" s="670">
        <v>0.0259999999999999</v>
      </c>
      <c r="AO21" s="672">
        <v>0.028</v>
      </c>
      <c r="AP21" s="669">
        <v>0</v>
      </c>
      <c r="AQ21" s="670">
        <v>0</v>
      </c>
      <c r="AR21" s="679" t="s">
        <v>161</v>
      </c>
      <c r="AS21" s="670">
        <v>0</v>
      </c>
      <c r="AT21" s="672">
        <v>0.000123</v>
      </c>
      <c r="AU21" s="669">
        <v>-21.500724</v>
      </c>
      <c r="AV21" s="670">
        <v>-36.42171052</v>
      </c>
      <c r="AW21" s="671">
        <v>1.40967286563344</v>
      </c>
      <c r="AX21" s="670">
        <v>14.92098652</v>
      </c>
      <c r="AY21" s="672">
        <v>-27.955738</v>
      </c>
      <c r="AZ21" s="678">
        <v>-0.285385896300417</v>
      </c>
      <c r="BA21" s="679">
        <v>-0.484718</v>
      </c>
      <c r="BB21" s="679">
        <v>1.41123313699838</v>
      </c>
      <c r="BC21" s="671">
        <v>0.199332103699583</v>
      </c>
      <c r="BD21" s="684">
        <v>-0.354193071545593</v>
      </c>
      <c r="BE21" s="669">
        <v>16.4285714285714</v>
      </c>
      <c r="BF21" s="670">
        <v>15.8571428571429</v>
      </c>
      <c r="BG21" s="679">
        <v>1.03603603603604</v>
      </c>
      <c r="BH21" s="670">
        <v>0.571428571428573</v>
      </c>
      <c r="BI21" s="691">
        <v>113.750000003333</v>
      </c>
      <c r="BJ21" s="669">
        <v>4.58585984347825</v>
      </c>
      <c r="BK21" s="670">
        <v>4.73855855855856</v>
      </c>
      <c r="BL21" s="679">
        <v>0.967775281619237</v>
      </c>
      <c r="BM21" s="691">
        <v>-0.152698715080304</v>
      </c>
      <c r="BN21" s="678">
        <v>0.767737616175691</v>
      </c>
      <c r="BO21" s="679">
        <v>0.912033290524355</v>
      </c>
      <c r="BP21" s="679">
        <v>0.841786834046701</v>
      </c>
      <c r="BQ21" s="679">
        <v>-0.144295674348663</v>
      </c>
      <c r="BR21" s="684">
        <v>0.876381088456811</v>
      </c>
      <c r="BS21" s="696">
        <v>1.3025283364143</v>
      </c>
      <c r="BT21" s="697">
        <v>1.09645120456631</v>
      </c>
      <c r="BU21" s="679">
        <v>1.18794920466114</v>
      </c>
      <c r="BV21" s="679">
        <v>0.20607713184799</v>
      </c>
      <c r="BW21" s="691">
        <v>1.14105611493838</v>
      </c>
      <c r="BX21" s="696">
        <v>-0.371723216744285</v>
      </c>
      <c r="BY21" s="697">
        <v>-0.531469634974971</v>
      </c>
      <c r="BZ21" s="679">
        <v>1.30057487336639</v>
      </c>
      <c r="CA21" s="679">
        <v>0.159746418230686</v>
      </c>
      <c r="CB21" s="691">
        <v>-0.404154170155907</v>
      </c>
      <c r="CC21" s="159"/>
    </row>
    <row r="22" s="164" customFormat="1" outlineLevel="1" spans="1:81">
      <c r="A22" s="674" t="s">
        <v>19</v>
      </c>
      <c r="B22" s="663">
        <v>1.316667</v>
      </c>
      <c r="C22" s="664">
        <v>1.24</v>
      </c>
      <c r="D22" s="665">
        <v>1.06182822580645</v>
      </c>
      <c r="E22" s="666">
        <v>0.076667</v>
      </c>
      <c r="F22" s="667">
        <v>1.316667</v>
      </c>
      <c r="G22" s="663">
        <v>0</v>
      </c>
      <c r="H22" s="664">
        <v>0</v>
      </c>
      <c r="I22" s="665" t="s">
        <v>161</v>
      </c>
      <c r="J22" s="666">
        <v>0</v>
      </c>
      <c r="K22" s="667">
        <v>0</v>
      </c>
      <c r="L22" s="663">
        <v>0</v>
      </c>
      <c r="M22" s="664">
        <v>0</v>
      </c>
      <c r="N22" s="665" t="s">
        <v>161</v>
      </c>
      <c r="O22" s="666">
        <v>0</v>
      </c>
      <c r="P22" s="667">
        <v>0</v>
      </c>
      <c r="Q22" s="663">
        <v>0</v>
      </c>
      <c r="R22" s="664">
        <v>0</v>
      </c>
      <c r="S22" s="665" t="s">
        <v>161</v>
      </c>
      <c r="T22" s="666">
        <v>0</v>
      </c>
      <c r="U22" s="667">
        <v>1.316667</v>
      </c>
      <c r="V22" s="677">
        <v>0</v>
      </c>
      <c r="W22" s="661">
        <v>0</v>
      </c>
      <c r="X22" s="661" t="s">
        <v>161</v>
      </c>
      <c r="Y22" s="682">
        <v>0</v>
      </c>
      <c r="Z22" s="683">
        <v>1</v>
      </c>
      <c r="AA22" s="663">
        <v>53.1153910000001</v>
      </c>
      <c r="AB22" s="664">
        <v>63.4228636</v>
      </c>
      <c r="AC22" s="665">
        <v>0.83748017647062</v>
      </c>
      <c r="AD22" s="666">
        <v>-10.3074726</v>
      </c>
      <c r="AE22" s="667">
        <v>52.564219</v>
      </c>
      <c r="AF22" s="663">
        <v>13.140929</v>
      </c>
      <c r="AG22" s="664">
        <v>11.08998867</v>
      </c>
      <c r="AH22" s="665">
        <v>1.18493619705384</v>
      </c>
      <c r="AI22" s="666">
        <v>2.05094032999998</v>
      </c>
      <c r="AJ22" s="667">
        <v>10.604113</v>
      </c>
      <c r="AK22" s="663">
        <v>0</v>
      </c>
      <c r="AL22" s="664">
        <v>0</v>
      </c>
      <c r="AM22" s="661" t="s">
        <v>161</v>
      </c>
      <c r="AN22" s="666">
        <v>0</v>
      </c>
      <c r="AO22" s="667">
        <v>0</v>
      </c>
      <c r="AP22" s="663">
        <v>1.287944</v>
      </c>
      <c r="AQ22" s="664">
        <v>0</v>
      </c>
      <c r="AR22" s="661" t="s">
        <v>161</v>
      </c>
      <c r="AS22" s="666">
        <v>1.287944</v>
      </c>
      <c r="AT22" s="667">
        <v>0</v>
      </c>
      <c r="AU22" s="663">
        <v>-66.227597</v>
      </c>
      <c r="AV22" s="664">
        <v>-73.27285227</v>
      </c>
      <c r="AW22" s="665">
        <v>1.09615096248798</v>
      </c>
      <c r="AX22" s="666">
        <v>7.04525526999997</v>
      </c>
      <c r="AY22" s="667">
        <v>-61.851665</v>
      </c>
      <c r="AZ22" s="677">
        <v>-50.2994280254613</v>
      </c>
      <c r="BA22" s="661">
        <v>-59.0910098951613</v>
      </c>
      <c r="BB22" s="661">
        <v>1.14878036244935</v>
      </c>
      <c r="BC22" s="682">
        <v>8.79158186970001</v>
      </c>
      <c r="BD22" s="683">
        <v>-46.9759362086237</v>
      </c>
      <c r="BE22" s="692">
        <v>11</v>
      </c>
      <c r="BF22" s="664">
        <v>11.2857142857143</v>
      </c>
      <c r="BG22" s="661">
        <v>0.974683544303797</v>
      </c>
      <c r="BH22" s="664">
        <v>-0.285714285714286</v>
      </c>
      <c r="BI22" s="690">
        <v>77.5</v>
      </c>
      <c r="BJ22" s="692">
        <v>0.119697</v>
      </c>
      <c r="BK22" s="664">
        <v>0.109873417721519</v>
      </c>
      <c r="BL22" s="661">
        <v>1.0894081797235</v>
      </c>
      <c r="BM22" s="690">
        <v>0.00982358227848101</v>
      </c>
      <c r="BN22" s="677">
        <v>40.3407930782803</v>
      </c>
      <c r="BO22" s="661">
        <v>51.1474706451613</v>
      </c>
      <c r="BP22" s="661">
        <v>0.788715308292506</v>
      </c>
      <c r="BQ22" s="661">
        <v>-10.806677566881</v>
      </c>
      <c r="BR22" s="683">
        <v>39.9221815386882</v>
      </c>
      <c r="BS22" s="698">
        <v>0.0247888036821568</v>
      </c>
      <c r="BT22" s="695">
        <v>0.0195513089383747</v>
      </c>
      <c r="BU22" s="661">
        <v>1.26788460866178</v>
      </c>
      <c r="BV22" s="699">
        <v>0.0052374947437821</v>
      </c>
      <c r="BW22" s="690">
        <v>0.0250487313432736</v>
      </c>
      <c r="BX22" s="698">
        <v>-1.24686264664794</v>
      </c>
      <c r="BY22" s="695">
        <v>-1.15530658994086</v>
      </c>
      <c r="BZ22" s="661">
        <v>0.920751722958866</v>
      </c>
      <c r="CA22" s="699">
        <v>-0.091556056707081</v>
      </c>
      <c r="CB22" s="690">
        <v>-1.17668760568858</v>
      </c>
      <c r="CC22" s="159"/>
    </row>
    <row r="23" s="164" customFormat="1" outlineLevel="1" spans="1:81">
      <c r="A23" s="674" t="s">
        <v>20</v>
      </c>
      <c r="B23" s="663">
        <v>2.53571199999989</v>
      </c>
      <c r="C23" s="664">
        <v>3.62</v>
      </c>
      <c r="D23" s="665">
        <v>0.700472928176765</v>
      </c>
      <c r="E23" s="666">
        <v>-1.08428800000011</v>
      </c>
      <c r="F23" s="667">
        <v>3.504176</v>
      </c>
      <c r="G23" s="663">
        <v>0</v>
      </c>
      <c r="H23" s="664">
        <v>0</v>
      </c>
      <c r="I23" s="665" t="s">
        <v>161</v>
      </c>
      <c r="J23" s="666">
        <v>0</v>
      </c>
      <c r="K23" s="667">
        <v>0</v>
      </c>
      <c r="L23" s="663">
        <v>-8.77076189453874e-14</v>
      </c>
      <c r="M23" s="664">
        <v>0</v>
      </c>
      <c r="N23" s="665" t="s">
        <v>161</v>
      </c>
      <c r="O23" s="666">
        <v>-8.77076189453874e-14</v>
      </c>
      <c r="P23" s="667">
        <v>0.650859</v>
      </c>
      <c r="Q23" s="663">
        <v>0</v>
      </c>
      <c r="R23" s="664">
        <v>0</v>
      </c>
      <c r="S23" s="665" t="s">
        <v>161</v>
      </c>
      <c r="T23" s="666">
        <v>0</v>
      </c>
      <c r="U23" s="667">
        <v>2.853317</v>
      </c>
      <c r="V23" s="677">
        <v>0</v>
      </c>
      <c r="W23" s="661">
        <v>0</v>
      </c>
      <c r="X23" s="661" t="s">
        <v>161</v>
      </c>
      <c r="Y23" s="682">
        <v>0</v>
      </c>
      <c r="Z23" s="683">
        <v>0.81426189780422</v>
      </c>
      <c r="AA23" s="663">
        <v>21.409893</v>
      </c>
      <c r="AB23" s="664">
        <v>21.96225412</v>
      </c>
      <c r="AC23" s="665">
        <v>0.974849525145189</v>
      </c>
      <c r="AD23" s="666">
        <v>-0.552361120000022</v>
      </c>
      <c r="AE23" s="667">
        <v>23.916433</v>
      </c>
      <c r="AF23" s="663">
        <v>-1.832454</v>
      </c>
      <c r="AG23" s="664">
        <v>2.822604</v>
      </c>
      <c r="AH23" s="665">
        <v>-0.649206902562315</v>
      </c>
      <c r="AI23" s="666">
        <v>-4.655058</v>
      </c>
      <c r="AJ23" s="667">
        <v>1.874746</v>
      </c>
      <c r="AK23" s="663">
        <v>0</v>
      </c>
      <c r="AL23" s="664">
        <v>0</v>
      </c>
      <c r="AM23" s="661" t="s">
        <v>161</v>
      </c>
      <c r="AN23" s="666">
        <v>0</v>
      </c>
      <c r="AO23" s="667">
        <v>0.2</v>
      </c>
      <c r="AP23" s="663">
        <v>0.759633</v>
      </c>
      <c r="AQ23" s="664">
        <v>0</v>
      </c>
      <c r="AR23" s="661" t="s">
        <v>161</v>
      </c>
      <c r="AS23" s="666">
        <v>0.759633</v>
      </c>
      <c r="AT23" s="667">
        <v>1.015413</v>
      </c>
      <c r="AU23" s="663">
        <v>-17.80136</v>
      </c>
      <c r="AV23" s="664">
        <v>-21.16485812</v>
      </c>
      <c r="AW23" s="665">
        <v>1.15891900153215</v>
      </c>
      <c r="AX23" s="666">
        <v>3.36349812</v>
      </c>
      <c r="AY23" s="667">
        <v>-23.753275</v>
      </c>
      <c r="AZ23" s="677">
        <v>-7.02026097601021</v>
      </c>
      <c r="BA23" s="661">
        <v>-5.84664588950276</v>
      </c>
      <c r="BB23" s="661">
        <v>0.799266945751822</v>
      </c>
      <c r="BC23" s="682">
        <v>-1.17361508650744</v>
      </c>
      <c r="BD23" s="683">
        <v>-6.77856220692111</v>
      </c>
      <c r="BE23" s="692">
        <v>2.71428571428571</v>
      </c>
      <c r="BF23" s="664">
        <v>3.28571428571429</v>
      </c>
      <c r="BG23" s="661">
        <v>0.826086956521739</v>
      </c>
      <c r="BH23" s="664">
        <v>-0.571428571428571</v>
      </c>
      <c r="BI23" s="690">
        <v>24.5</v>
      </c>
      <c r="BJ23" s="692">
        <v>0.934209684210485</v>
      </c>
      <c r="BK23" s="664">
        <v>1.10173913043478</v>
      </c>
      <c r="BL23" s="661">
        <v>0.847940913056083</v>
      </c>
      <c r="BM23" s="690">
        <v>-0.167529446224298</v>
      </c>
      <c r="BN23" s="677">
        <v>8.44334569541057</v>
      </c>
      <c r="BO23" s="661">
        <v>6.06692102762431</v>
      </c>
      <c r="BP23" s="661">
        <v>1.39170192869921</v>
      </c>
      <c r="BQ23" s="661">
        <v>2.37642466778626</v>
      </c>
      <c r="BR23" s="683">
        <v>6.82512322440425</v>
      </c>
      <c r="BS23" s="698">
        <v>0.118436462993995</v>
      </c>
      <c r="BT23" s="695">
        <v>0.164828253977056</v>
      </c>
      <c r="BU23" s="661">
        <v>0.718544667775716</v>
      </c>
      <c r="BV23" s="699">
        <v>-0.0463917909830609</v>
      </c>
      <c r="BW23" s="690">
        <v>0.146517501167503</v>
      </c>
      <c r="BX23" s="698">
        <v>-0.831454879293419</v>
      </c>
      <c r="BY23" s="695">
        <v>-0.963692433588871</v>
      </c>
      <c r="BZ23" s="661">
        <v>1.13721966644792</v>
      </c>
      <c r="CA23" s="699">
        <v>0.132237554295451</v>
      </c>
      <c r="CB23" s="690">
        <v>-0.993177996066554</v>
      </c>
      <c r="CC23" s="159"/>
    </row>
    <row r="24" s="164" customFormat="1" outlineLevel="1" spans="1:81">
      <c r="A24" s="674" t="s">
        <v>21</v>
      </c>
      <c r="B24" s="663">
        <v>0</v>
      </c>
      <c r="C24" s="664">
        <v>0</v>
      </c>
      <c r="D24" s="665" t="s">
        <v>161</v>
      </c>
      <c r="E24" s="666">
        <v>0</v>
      </c>
      <c r="F24" s="667">
        <v>0</v>
      </c>
      <c r="G24" s="663">
        <v>0</v>
      </c>
      <c r="H24" s="664">
        <v>0</v>
      </c>
      <c r="I24" s="665" t="s">
        <v>161</v>
      </c>
      <c r="J24" s="666">
        <v>0</v>
      </c>
      <c r="K24" s="667">
        <v>0</v>
      </c>
      <c r="L24" s="663">
        <v>0</v>
      </c>
      <c r="M24" s="664">
        <v>0</v>
      </c>
      <c r="N24" s="665" t="s">
        <v>161</v>
      </c>
      <c r="O24" s="666">
        <v>0</v>
      </c>
      <c r="P24" s="667">
        <v>0</v>
      </c>
      <c r="Q24" s="663">
        <v>0</v>
      </c>
      <c r="R24" s="664">
        <v>0</v>
      </c>
      <c r="S24" s="665" t="s">
        <v>161</v>
      </c>
      <c r="T24" s="666">
        <v>0</v>
      </c>
      <c r="U24" s="667">
        <v>0</v>
      </c>
      <c r="V24" s="677" t="s">
        <v>161</v>
      </c>
      <c r="W24" s="661" t="s">
        <v>161</v>
      </c>
      <c r="X24" s="661" t="s">
        <v>161</v>
      </c>
      <c r="Y24" s="682" t="s">
        <v>161</v>
      </c>
      <c r="Z24" s="683" t="s">
        <v>161</v>
      </c>
      <c r="AA24" s="663">
        <v>3.70261599999999</v>
      </c>
      <c r="AB24" s="664">
        <v>3.29445267</v>
      </c>
      <c r="AC24" s="665">
        <v>1.12389412472573</v>
      </c>
      <c r="AD24" s="666">
        <v>0.408163329999988</v>
      </c>
      <c r="AE24" s="667">
        <v>4.98879</v>
      </c>
      <c r="AF24" s="663">
        <v>40.6098489999999</v>
      </c>
      <c r="AG24" s="664">
        <v>46.308476</v>
      </c>
      <c r="AH24" s="665">
        <v>0.876942031087352</v>
      </c>
      <c r="AI24" s="666">
        <v>-5.69862700000009</v>
      </c>
      <c r="AJ24" s="667">
        <v>170.373189</v>
      </c>
      <c r="AK24" s="663">
        <v>0.850655</v>
      </c>
      <c r="AL24" s="664">
        <v>0</v>
      </c>
      <c r="AM24" s="661" t="s">
        <v>161</v>
      </c>
      <c r="AN24" s="666">
        <v>0.850655</v>
      </c>
      <c r="AO24" s="667">
        <v>0</v>
      </c>
      <c r="AP24" s="663">
        <v>0</v>
      </c>
      <c r="AQ24" s="664">
        <v>0</v>
      </c>
      <c r="AR24" s="661" t="s">
        <v>161</v>
      </c>
      <c r="AS24" s="666">
        <v>0</v>
      </c>
      <c r="AT24" s="667">
        <v>0</v>
      </c>
      <c r="AU24" s="663">
        <v>-43.4618099999999</v>
      </c>
      <c r="AV24" s="664">
        <v>-49.60292867</v>
      </c>
      <c r="AW24" s="665">
        <v>1.12380556621678</v>
      </c>
      <c r="AX24" s="666">
        <v>6.1411186700001</v>
      </c>
      <c r="AY24" s="667">
        <v>-175.361979</v>
      </c>
      <c r="AZ24" s="677" t="s">
        <v>161</v>
      </c>
      <c r="BA24" s="661" t="s">
        <v>161</v>
      </c>
      <c r="BB24" s="661" t="s">
        <v>161</v>
      </c>
      <c r="BC24" s="682" t="s">
        <v>161</v>
      </c>
      <c r="BD24" s="683" t="s">
        <v>161</v>
      </c>
      <c r="BE24" s="692">
        <v>0.142857142857143</v>
      </c>
      <c r="BF24" s="664">
        <v>0.142857142857143</v>
      </c>
      <c r="BG24" s="661">
        <v>1</v>
      </c>
      <c r="BH24" s="664">
        <v>0</v>
      </c>
      <c r="BI24" s="690">
        <v>2</v>
      </c>
      <c r="BJ24" s="692">
        <v>0</v>
      </c>
      <c r="BK24" s="664">
        <v>0</v>
      </c>
      <c r="BL24" s="661" t="s">
        <v>161</v>
      </c>
      <c r="BM24" s="690">
        <v>0</v>
      </c>
      <c r="BN24" s="677" t="s">
        <v>161</v>
      </c>
      <c r="BO24" s="661" t="s">
        <v>161</v>
      </c>
      <c r="BP24" s="661" t="s">
        <v>161</v>
      </c>
      <c r="BQ24" s="661" t="s">
        <v>161</v>
      </c>
      <c r="BR24" s="683" t="s">
        <v>161</v>
      </c>
      <c r="BS24" s="698">
        <v>0</v>
      </c>
      <c r="BT24" s="695">
        <v>0</v>
      </c>
      <c r="BU24" s="661" t="s">
        <v>161</v>
      </c>
      <c r="BV24" s="699">
        <v>0</v>
      </c>
      <c r="BW24" s="690">
        <v>0</v>
      </c>
      <c r="BX24" s="698">
        <v>-11.7381359557675</v>
      </c>
      <c r="BY24" s="695">
        <v>-15.0565006204809</v>
      </c>
      <c r="BZ24" s="661">
        <v>1.22039415056375</v>
      </c>
      <c r="CA24" s="699">
        <v>3.31836466471341</v>
      </c>
      <c r="CB24" s="690">
        <v>-35.1512048011642</v>
      </c>
      <c r="CC24" s="159"/>
    </row>
    <row r="25" s="164" customFormat="1" outlineLevel="1" spans="1:81">
      <c r="A25" s="674" t="s">
        <v>22</v>
      </c>
      <c r="B25" s="663">
        <v>254.773555999999</v>
      </c>
      <c r="C25" s="664">
        <v>226.44661463</v>
      </c>
      <c r="D25" s="665">
        <v>1.12509324290974</v>
      </c>
      <c r="E25" s="666">
        <v>28.3269413699995</v>
      </c>
      <c r="F25" s="667">
        <v>216.261998</v>
      </c>
      <c r="G25" s="663">
        <v>0</v>
      </c>
      <c r="H25" s="664">
        <v>0</v>
      </c>
      <c r="I25" s="665" t="s">
        <v>161</v>
      </c>
      <c r="J25" s="666">
        <v>0</v>
      </c>
      <c r="K25" s="667">
        <v>0</v>
      </c>
      <c r="L25" s="663">
        <v>0</v>
      </c>
      <c r="M25" s="664">
        <v>0</v>
      </c>
      <c r="N25" s="665" t="s">
        <v>161</v>
      </c>
      <c r="O25" s="666">
        <v>0</v>
      </c>
      <c r="P25" s="667">
        <v>0</v>
      </c>
      <c r="Q25" s="663">
        <v>180.636696</v>
      </c>
      <c r="R25" s="664">
        <v>156.17460993</v>
      </c>
      <c r="S25" s="665">
        <v>1.15663292567828</v>
      </c>
      <c r="T25" s="666">
        <v>24.4620860699997</v>
      </c>
      <c r="U25" s="667">
        <v>145.152791</v>
      </c>
      <c r="V25" s="677">
        <v>0.709008810945827</v>
      </c>
      <c r="W25" s="661">
        <v>0.689675180992128</v>
      </c>
      <c r="X25" s="661">
        <v>1.02803295012862</v>
      </c>
      <c r="Y25" s="682">
        <v>0.0193336299536985</v>
      </c>
      <c r="Z25" s="683">
        <v>0.671189540198366</v>
      </c>
      <c r="AA25" s="663">
        <v>74.1368599999998</v>
      </c>
      <c r="AB25" s="664">
        <v>70.2720047</v>
      </c>
      <c r="AC25" s="665">
        <v>1.05499850639667</v>
      </c>
      <c r="AD25" s="666">
        <v>3.86485529999982</v>
      </c>
      <c r="AE25" s="667">
        <v>71.109207</v>
      </c>
      <c r="AF25" s="663">
        <v>148.892569</v>
      </c>
      <c r="AG25" s="664">
        <v>154.19559599</v>
      </c>
      <c r="AH25" s="665">
        <v>0.965608440656477</v>
      </c>
      <c r="AI25" s="666">
        <v>-5.30302699000003</v>
      </c>
      <c r="AJ25" s="667">
        <v>103.26551</v>
      </c>
      <c r="AK25" s="663">
        <v>0</v>
      </c>
      <c r="AL25" s="664">
        <v>0</v>
      </c>
      <c r="AM25" s="661" t="s">
        <v>161</v>
      </c>
      <c r="AN25" s="666">
        <v>0</v>
      </c>
      <c r="AO25" s="667">
        <v>0</v>
      </c>
      <c r="AP25" s="663">
        <v>0</v>
      </c>
      <c r="AQ25" s="664">
        <v>0</v>
      </c>
      <c r="AR25" s="661" t="s">
        <v>161</v>
      </c>
      <c r="AS25" s="666">
        <v>0</v>
      </c>
      <c r="AT25" s="667">
        <v>0.0186</v>
      </c>
      <c r="AU25" s="663">
        <v>31.7441269999997</v>
      </c>
      <c r="AV25" s="664">
        <v>1.97901393999996</v>
      </c>
      <c r="AW25" s="665">
        <v>16.0403756428317</v>
      </c>
      <c r="AX25" s="666">
        <v>29.7651130599997</v>
      </c>
      <c r="AY25" s="667">
        <v>41.868681</v>
      </c>
      <c r="AZ25" s="677">
        <v>0.124597417009792</v>
      </c>
      <c r="BA25" s="661">
        <v>0.00873942824552068</v>
      </c>
      <c r="BB25" s="661">
        <v>14.2569300312814</v>
      </c>
      <c r="BC25" s="682">
        <v>0.115857988764272</v>
      </c>
      <c r="BD25" s="683">
        <v>0.193601656265101</v>
      </c>
      <c r="BE25" s="692">
        <v>13</v>
      </c>
      <c r="BF25" s="664">
        <v>13.7142857142857</v>
      </c>
      <c r="BG25" s="661">
        <v>0.947916666666667</v>
      </c>
      <c r="BH25" s="664">
        <v>-0.714285714285714</v>
      </c>
      <c r="BI25" s="690">
        <v>91</v>
      </c>
      <c r="BJ25" s="692">
        <v>19.5979658461538</v>
      </c>
      <c r="BK25" s="664">
        <v>16.5117323167708</v>
      </c>
      <c r="BL25" s="661">
        <v>1.18691155295973</v>
      </c>
      <c r="BM25" s="690">
        <v>3.08623352938297</v>
      </c>
      <c r="BN25" s="677">
        <v>0.290991189054173</v>
      </c>
      <c r="BO25" s="661">
        <v>0.310324819007872</v>
      </c>
      <c r="BP25" s="661">
        <v>0.93769873123423</v>
      </c>
      <c r="BQ25" s="661">
        <v>-0.0193336299536985</v>
      </c>
      <c r="BR25" s="683">
        <v>0.328810459801634</v>
      </c>
      <c r="BS25" s="698">
        <v>3.43653016866374</v>
      </c>
      <c r="BT25" s="695">
        <v>3.22242997900414</v>
      </c>
      <c r="BU25" s="661">
        <v>1.06644060260567</v>
      </c>
      <c r="BV25" s="699">
        <v>0.214100189659598</v>
      </c>
      <c r="BW25" s="690">
        <v>3.04126578151828</v>
      </c>
      <c r="BX25" s="698">
        <v>0.428182782491728</v>
      </c>
      <c r="BY25" s="695">
        <v>0.0281621955777214</v>
      </c>
      <c r="BZ25" s="661">
        <v>15.2041690538665</v>
      </c>
      <c r="CA25" s="699">
        <v>0.400020586914007</v>
      </c>
      <c r="CB25" s="690">
        <v>0.588794092444316</v>
      </c>
      <c r="CC25" s="159"/>
    </row>
    <row r="26" s="164" customFormat="1" outlineLevel="1" spans="1:81">
      <c r="A26" s="674" t="s">
        <v>23</v>
      </c>
      <c r="B26" s="663">
        <v>0</v>
      </c>
      <c r="C26" s="664">
        <v>0</v>
      </c>
      <c r="D26" s="665" t="s">
        <v>161</v>
      </c>
      <c r="E26" s="666">
        <v>0</v>
      </c>
      <c r="F26" s="667">
        <v>0</v>
      </c>
      <c r="G26" s="663">
        <v>0</v>
      </c>
      <c r="H26" s="664">
        <v>0</v>
      </c>
      <c r="I26" s="665" t="s">
        <v>161</v>
      </c>
      <c r="J26" s="666">
        <v>0</v>
      </c>
      <c r="K26" s="667">
        <v>0</v>
      </c>
      <c r="L26" s="663">
        <v>0</v>
      </c>
      <c r="M26" s="664">
        <v>0</v>
      </c>
      <c r="N26" s="665" t="s">
        <v>161</v>
      </c>
      <c r="O26" s="666">
        <v>0</v>
      </c>
      <c r="P26" s="667">
        <v>0</v>
      </c>
      <c r="Q26" s="663">
        <v>0</v>
      </c>
      <c r="R26" s="664">
        <v>0</v>
      </c>
      <c r="S26" s="665" t="s">
        <v>161</v>
      </c>
      <c r="T26" s="666">
        <v>0</v>
      </c>
      <c r="U26" s="667">
        <v>0</v>
      </c>
      <c r="V26" s="677" t="s">
        <v>161</v>
      </c>
      <c r="W26" s="661" t="s">
        <v>161</v>
      </c>
      <c r="X26" s="661" t="s">
        <v>161</v>
      </c>
      <c r="Y26" s="682" t="s">
        <v>161</v>
      </c>
      <c r="Z26" s="683" t="s">
        <v>161</v>
      </c>
      <c r="AA26" s="663">
        <v>0</v>
      </c>
      <c r="AB26" s="664">
        <v>0</v>
      </c>
      <c r="AC26" s="665" t="s">
        <v>161</v>
      </c>
      <c r="AD26" s="666">
        <v>0</v>
      </c>
      <c r="AE26" s="667">
        <v>0</v>
      </c>
      <c r="AF26" s="663">
        <v>0</v>
      </c>
      <c r="AG26" s="664">
        <v>0</v>
      </c>
      <c r="AH26" s="665" t="s">
        <v>161</v>
      </c>
      <c r="AI26" s="666">
        <v>0</v>
      </c>
      <c r="AJ26" s="667">
        <v>0.000215</v>
      </c>
      <c r="AK26" s="663">
        <v>0</v>
      </c>
      <c r="AL26" s="664">
        <v>0</v>
      </c>
      <c r="AM26" s="661" t="s">
        <v>161</v>
      </c>
      <c r="AN26" s="666">
        <v>0</v>
      </c>
      <c r="AO26" s="667">
        <v>0</v>
      </c>
      <c r="AP26" s="663">
        <v>0</v>
      </c>
      <c r="AQ26" s="664">
        <v>0</v>
      </c>
      <c r="AR26" s="661" t="s">
        <v>161</v>
      </c>
      <c r="AS26" s="666">
        <v>0</v>
      </c>
      <c r="AT26" s="667">
        <v>0</v>
      </c>
      <c r="AU26" s="663">
        <v>0</v>
      </c>
      <c r="AV26" s="664">
        <v>0</v>
      </c>
      <c r="AW26" s="665" t="s">
        <v>161</v>
      </c>
      <c r="AX26" s="666">
        <v>0</v>
      </c>
      <c r="AY26" s="667">
        <v>-0.000215</v>
      </c>
      <c r="AZ26" s="677" t="s">
        <v>161</v>
      </c>
      <c r="BA26" s="661" t="s">
        <v>161</v>
      </c>
      <c r="BB26" s="661" t="s">
        <v>161</v>
      </c>
      <c r="BC26" s="682" t="s">
        <v>161</v>
      </c>
      <c r="BD26" s="683" t="s">
        <v>161</v>
      </c>
      <c r="BE26" s="692">
        <v>0</v>
      </c>
      <c r="BF26" s="664">
        <v>0</v>
      </c>
      <c r="BG26" s="661" t="s">
        <v>161</v>
      </c>
      <c r="BH26" s="664">
        <v>0</v>
      </c>
      <c r="BI26" s="690">
        <v>1.5</v>
      </c>
      <c r="BJ26" s="692" t="s">
        <v>161</v>
      </c>
      <c r="BK26" s="664" t="s">
        <v>161</v>
      </c>
      <c r="BL26" s="661" t="s">
        <v>161</v>
      </c>
      <c r="BM26" s="690" t="s">
        <v>161</v>
      </c>
      <c r="BN26" s="677" t="s">
        <v>161</v>
      </c>
      <c r="BO26" s="661" t="s">
        <v>161</v>
      </c>
      <c r="BP26" s="661" t="s">
        <v>161</v>
      </c>
      <c r="BQ26" s="661" t="s">
        <v>161</v>
      </c>
      <c r="BR26" s="683" t="s">
        <v>161</v>
      </c>
      <c r="BS26" s="698" t="s">
        <v>161</v>
      </c>
      <c r="BT26" s="695" t="s">
        <v>161</v>
      </c>
      <c r="BU26" s="661" t="s">
        <v>161</v>
      </c>
      <c r="BV26" s="699" t="s">
        <v>161</v>
      </c>
      <c r="BW26" s="690" t="s">
        <v>161</v>
      </c>
      <c r="BX26" s="698" t="s">
        <v>161</v>
      </c>
      <c r="BY26" s="695" t="s">
        <v>161</v>
      </c>
      <c r="BZ26" s="661" t="s">
        <v>161</v>
      </c>
      <c r="CA26" s="699" t="s">
        <v>161</v>
      </c>
      <c r="CB26" s="690" t="s">
        <v>161</v>
      </c>
      <c r="CC26" s="159"/>
    </row>
    <row r="27" s="163" customFormat="1" spans="1:81">
      <c r="A27" s="668" t="s">
        <v>24</v>
      </c>
      <c r="B27" s="669">
        <v>258.625934999999</v>
      </c>
      <c r="C27" s="670">
        <v>231.30661463</v>
      </c>
      <c r="D27" s="671">
        <v>1.11810868622888</v>
      </c>
      <c r="E27" s="670">
        <v>27.3193203699993</v>
      </c>
      <c r="F27" s="672">
        <v>221.082841</v>
      </c>
      <c r="G27" s="669">
        <v>0</v>
      </c>
      <c r="H27" s="670">
        <v>0</v>
      </c>
      <c r="I27" s="671" t="s">
        <v>161</v>
      </c>
      <c r="J27" s="670">
        <v>0</v>
      </c>
      <c r="K27" s="672">
        <v>0</v>
      </c>
      <c r="L27" s="669">
        <v>-8.77076189453874e-14</v>
      </c>
      <c r="M27" s="670">
        <v>0</v>
      </c>
      <c r="N27" s="671" t="s">
        <v>161</v>
      </c>
      <c r="O27" s="670">
        <v>-8.77076189453874e-14</v>
      </c>
      <c r="P27" s="672">
        <v>0.650859</v>
      </c>
      <c r="Q27" s="669">
        <v>258.625934999999</v>
      </c>
      <c r="R27" s="670">
        <v>231.30661463</v>
      </c>
      <c r="S27" s="671">
        <v>1.11810868622888</v>
      </c>
      <c r="T27" s="670">
        <v>27.3193203699994</v>
      </c>
      <c r="U27" s="672">
        <v>220.431982</v>
      </c>
      <c r="V27" s="678">
        <v>1</v>
      </c>
      <c r="W27" s="679">
        <v>1</v>
      </c>
      <c r="X27" s="679">
        <v>1</v>
      </c>
      <c r="Y27" s="671">
        <v>0</v>
      </c>
      <c r="Z27" s="684">
        <v>0.997056040183598</v>
      </c>
      <c r="AA27" s="669">
        <v>152.36476</v>
      </c>
      <c r="AB27" s="670">
        <v>158.95157509</v>
      </c>
      <c r="AC27" s="671">
        <v>0.958560869332244</v>
      </c>
      <c r="AD27" s="670">
        <v>-6.58681509000016</v>
      </c>
      <c r="AE27" s="672">
        <v>152.578649</v>
      </c>
      <c r="AF27" s="669">
        <v>200.810893</v>
      </c>
      <c r="AG27" s="670">
        <v>214.41666466</v>
      </c>
      <c r="AH27" s="671">
        <v>0.936545176273613</v>
      </c>
      <c r="AI27" s="670">
        <v>-13.6057716600002</v>
      </c>
      <c r="AJ27" s="672">
        <v>286.117773</v>
      </c>
      <c r="AK27" s="669">
        <v>0.850655</v>
      </c>
      <c r="AL27" s="670">
        <v>0</v>
      </c>
      <c r="AM27" s="679" t="s">
        <v>161</v>
      </c>
      <c r="AN27" s="670">
        <v>0.850655</v>
      </c>
      <c r="AO27" s="672">
        <v>0.2</v>
      </c>
      <c r="AP27" s="669">
        <v>2.047577</v>
      </c>
      <c r="AQ27" s="670">
        <v>0</v>
      </c>
      <c r="AR27" s="679" t="s">
        <v>161</v>
      </c>
      <c r="AS27" s="670">
        <v>2.047577</v>
      </c>
      <c r="AT27" s="672">
        <v>1.034013</v>
      </c>
      <c r="AU27" s="669">
        <v>-95.7466400000003</v>
      </c>
      <c r="AV27" s="670">
        <v>-142.06162512</v>
      </c>
      <c r="AW27" s="671">
        <v>1.32602038080922</v>
      </c>
      <c r="AX27" s="670">
        <v>46.3149851199998</v>
      </c>
      <c r="AY27" s="672">
        <v>-219.098453</v>
      </c>
      <c r="AZ27" s="678">
        <v>-0.370212832676663</v>
      </c>
      <c r="BA27" s="679">
        <v>-0.614170179902736</v>
      </c>
      <c r="BB27" s="679">
        <v>1.39721457538806</v>
      </c>
      <c r="BC27" s="671">
        <v>0.243957347226073</v>
      </c>
      <c r="BD27" s="684">
        <v>-0.991024233309902</v>
      </c>
      <c r="BE27" s="669">
        <v>26.8571428571429</v>
      </c>
      <c r="BF27" s="670">
        <v>28.4285714285714</v>
      </c>
      <c r="BG27" s="679">
        <v>0.944723618090452</v>
      </c>
      <c r="BH27" s="670">
        <v>-1.57142857142857</v>
      </c>
      <c r="BI27" s="691">
        <v>196.5</v>
      </c>
      <c r="BJ27" s="669">
        <v>9.62968906914891</v>
      </c>
      <c r="BK27" s="670">
        <v>8.13641357994975</v>
      </c>
      <c r="BL27" s="679">
        <v>1.18352993914653</v>
      </c>
      <c r="BM27" s="691">
        <v>1.49327548919916</v>
      </c>
      <c r="BN27" s="678">
        <v>0.589131789895705</v>
      </c>
      <c r="BO27" s="679">
        <v>0.687189924699128</v>
      </c>
      <c r="BP27" s="679">
        <v>0.857305627921777</v>
      </c>
      <c r="BQ27" s="679">
        <v>-0.0980581348034234</v>
      </c>
      <c r="BR27" s="684">
        <v>0.690142429461543</v>
      </c>
      <c r="BS27" s="696">
        <v>1.69741306979383</v>
      </c>
      <c r="BT27" s="697">
        <v>1.45520177764223</v>
      </c>
      <c r="BU27" s="679">
        <v>1.16644515961494</v>
      </c>
      <c r="BV27" s="679">
        <v>0.242211292151599</v>
      </c>
      <c r="BW27" s="691">
        <v>1.4489762653489</v>
      </c>
      <c r="BX27" s="696">
        <v>-0.628404100790763</v>
      </c>
      <c r="BY27" s="697">
        <v>-0.893741537569309</v>
      </c>
      <c r="BZ27" s="679">
        <v>1.29688385917497</v>
      </c>
      <c r="CA27" s="679">
        <v>0.265337436778546</v>
      </c>
      <c r="CB27" s="691">
        <v>-1.43597059245163</v>
      </c>
      <c r="CC27" s="159"/>
    </row>
    <row r="28" s="159" customFormat="1" ht="16.2" spans="1:16384">
      <c r="A28" s="204" t="s">
        <v>25</v>
      </c>
      <c r="B28" s="205">
        <v>854.994265999999</v>
      </c>
      <c r="C28" s="206">
        <v>898.76698645</v>
      </c>
      <c r="D28" s="207">
        <v>0.951296919991579</v>
      </c>
      <c r="E28" s="208">
        <v>-43.7727204500014</v>
      </c>
      <c r="F28" s="209">
        <v>1220.822716</v>
      </c>
      <c r="G28" s="205">
        <v>89.0543800000001</v>
      </c>
      <c r="H28" s="206">
        <v>49.87539</v>
      </c>
      <c r="I28" s="207">
        <v>1.78553751659887</v>
      </c>
      <c r="J28" s="208">
        <v>39.1789900000001</v>
      </c>
      <c r="K28" s="209">
        <v>94.90888</v>
      </c>
      <c r="L28" s="205">
        <v>-8.77076200041786e-14</v>
      </c>
      <c r="M28" s="206">
        <v>0</v>
      </c>
      <c r="N28" s="207" t="s">
        <v>161</v>
      </c>
      <c r="O28" s="208">
        <v>-8.77076200041786e-14</v>
      </c>
      <c r="P28" s="209">
        <v>0.548155</v>
      </c>
      <c r="Q28" s="205">
        <v>677.626775999999</v>
      </c>
      <c r="R28" s="206">
        <v>748.30781833</v>
      </c>
      <c r="S28" s="207">
        <v>0.905545497990733</v>
      </c>
      <c r="T28" s="208">
        <v>-70.6810423300011</v>
      </c>
      <c r="U28" s="209">
        <v>1125.365681</v>
      </c>
      <c r="V28" s="233">
        <v>0.792551252033777</v>
      </c>
      <c r="W28" s="234">
        <v>0.832593797515536</v>
      </c>
      <c r="X28" s="234">
        <v>0.951906264974293</v>
      </c>
      <c r="Y28" s="207">
        <v>-0.0400425454817595</v>
      </c>
      <c r="Z28" s="251">
        <v>0.921809257192754</v>
      </c>
      <c r="AA28" s="205">
        <v>492.320077</v>
      </c>
      <c r="AB28" s="206">
        <v>455.78269483</v>
      </c>
      <c r="AC28" s="207">
        <v>1.08016403997881</v>
      </c>
      <c r="AD28" s="208">
        <v>36.5373821699998</v>
      </c>
      <c r="AE28" s="209">
        <v>471.12093</v>
      </c>
      <c r="AF28" s="205">
        <v>378.143273999999</v>
      </c>
      <c r="AG28" s="206">
        <v>459.4042268</v>
      </c>
      <c r="AH28" s="207">
        <v>0.823116662713299</v>
      </c>
      <c r="AI28" s="208">
        <v>-81.2609528000007</v>
      </c>
      <c r="AJ28" s="209">
        <v>562.590177</v>
      </c>
      <c r="AK28" s="205">
        <v>0.876655</v>
      </c>
      <c r="AL28" s="206">
        <v>0</v>
      </c>
      <c r="AM28" s="207" t="s">
        <v>161</v>
      </c>
      <c r="AN28" s="208">
        <v>0.876655</v>
      </c>
      <c r="AO28" s="209">
        <v>0.228</v>
      </c>
      <c r="AP28" s="205">
        <v>2.047577</v>
      </c>
      <c r="AQ28" s="206">
        <v>0</v>
      </c>
      <c r="AR28" s="207" t="s">
        <v>161</v>
      </c>
      <c r="AS28" s="208">
        <v>2.047577</v>
      </c>
      <c r="AT28" s="209">
        <v>1.034136</v>
      </c>
      <c r="AU28" s="205">
        <v>-105.694387000001</v>
      </c>
      <c r="AV28" s="206">
        <v>-66.2953251800001</v>
      </c>
      <c r="AW28" s="207">
        <v>0.405703770016556</v>
      </c>
      <c r="AX28" s="208">
        <v>-39.3990618200005</v>
      </c>
      <c r="AY28" s="209">
        <v>90.8484379999999</v>
      </c>
      <c r="AZ28" s="233">
        <v>-0.123619995131056</v>
      </c>
      <c r="BA28" s="234">
        <v>-0.0737625281963872</v>
      </c>
      <c r="BB28" s="234">
        <v>0.324081370937734</v>
      </c>
      <c r="BC28" s="207">
        <v>-0.0498574669346688</v>
      </c>
      <c r="BD28" s="251">
        <v>0.0744157499769196</v>
      </c>
      <c r="BE28" s="205">
        <v>80</v>
      </c>
      <c r="BF28" s="206">
        <v>81.2857142857143</v>
      </c>
      <c r="BG28" s="207">
        <v>0.984182776801406</v>
      </c>
      <c r="BH28" s="208">
        <v>-1.28571428571429</v>
      </c>
      <c r="BI28" s="209">
        <v>563.166666673333</v>
      </c>
      <c r="BJ28" s="205">
        <v>10.687428325</v>
      </c>
      <c r="BK28" s="208">
        <v>11.0568873552724</v>
      </c>
      <c r="BL28" s="234">
        <v>0.966585620491444</v>
      </c>
      <c r="BM28" s="277">
        <v>-0.369459030272425</v>
      </c>
      <c r="BN28" s="233">
        <v>0.575816817232317</v>
      </c>
      <c r="BO28" s="234">
        <v>0.507119978483273</v>
      </c>
      <c r="BP28" s="234">
        <v>1.13546466647697</v>
      </c>
      <c r="BQ28" s="234">
        <v>0.0686968387490436</v>
      </c>
      <c r="BR28" s="251">
        <v>0.385904459202412</v>
      </c>
      <c r="BS28" s="290">
        <v>1.73666341460212</v>
      </c>
      <c r="BT28" s="291">
        <v>1.97191994484395</v>
      </c>
      <c r="BU28" s="234">
        <v>0.880696713445714</v>
      </c>
      <c r="BV28" s="234">
        <v>-0.235256530241829</v>
      </c>
      <c r="BW28" s="277">
        <v>2.59131496450391</v>
      </c>
      <c r="BX28" s="290">
        <v>-0.214686322857397</v>
      </c>
      <c r="BY28" s="291">
        <v>-0.14545380053257</v>
      </c>
      <c r="BZ28" s="234">
        <v>0.524023971382415</v>
      </c>
      <c r="CA28" s="234">
        <v>-0.0692325223248271</v>
      </c>
      <c r="CB28" s="277">
        <v>0.192834646509973</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674" t="s">
        <v>26</v>
      </c>
      <c r="B29" s="663">
        <v>42.4844</v>
      </c>
      <c r="C29" s="664">
        <v>194.18968336</v>
      </c>
      <c r="D29" s="665">
        <v>0.218777842699501</v>
      </c>
      <c r="E29" s="666">
        <v>-151.70528336</v>
      </c>
      <c r="F29" s="667">
        <v>217.086675</v>
      </c>
      <c r="G29" s="663">
        <v>0.843014999999998</v>
      </c>
      <c r="H29" s="664">
        <v>0.55</v>
      </c>
      <c r="I29" s="665">
        <v>1.53275454545454</v>
      </c>
      <c r="J29" s="666">
        <v>0.293014999999998</v>
      </c>
      <c r="K29" s="667">
        <v>0.28881</v>
      </c>
      <c r="L29" s="663">
        <v>38.81108</v>
      </c>
      <c r="M29" s="664">
        <v>163.75228244</v>
      </c>
      <c r="N29" s="665">
        <v>0.237010925415471</v>
      </c>
      <c r="O29" s="666">
        <v>-124.94120244</v>
      </c>
      <c r="P29" s="667">
        <v>187.872941</v>
      </c>
      <c r="Q29" s="663">
        <v>3.67331999999998</v>
      </c>
      <c r="R29" s="664">
        <v>30.43740092</v>
      </c>
      <c r="S29" s="665">
        <v>0.120684417491978</v>
      </c>
      <c r="T29" s="666">
        <v>-26.76408092</v>
      </c>
      <c r="U29" s="667">
        <v>29.213734</v>
      </c>
      <c r="V29" s="677">
        <v>0.0864627957556181</v>
      </c>
      <c r="W29" s="661">
        <v>0.156740566199768</v>
      </c>
      <c r="X29" s="661">
        <v>0.551629982281806</v>
      </c>
      <c r="Y29" s="682">
        <v>-0.0702777704441496</v>
      </c>
      <c r="Z29" s="683">
        <v>0.134571751121989</v>
      </c>
      <c r="AA29" s="663">
        <v>14.257542</v>
      </c>
      <c r="AB29" s="664">
        <v>21.55299445</v>
      </c>
      <c r="AC29" s="665">
        <v>0.661510957703605</v>
      </c>
      <c r="AD29" s="666">
        <v>-7.29545245000002</v>
      </c>
      <c r="AE29" s="667">
        <v>-29.182158</v>
      </c>
      <c r="AF29" s="663">
        <v>17.556583</v>
      </c>
      <c r="AG29" s="664">
        <v>17.84015533</v>
      </c>
      <c r="AH29" s="665">
        <v>0.984104828419114</v>
      </c>
      <c r="AI29" s="666">
        <v>-0.283572330000013</v>
      </c>
      <c r="AJ29" s="667">
        <v>31.057582</v>
      </c>
      <c r="AK29" s="663">
        <v>0.1</v>
      </c>
      <c r="AL29" s="664">
        <v>0</v>
      </c>
      <c r="AM29" s="661" t="s">
        <v>161</v>
      </c>
      <c r="AN29" s="666">
        <v>0.1</v>
      </c>
      <c r="AO29" s="667">
        <v>0</v>
      </c>
      <c r="AP29" s="663">
        <v>0</v>
      </c>
      <c r="AQ29" s="664">
        <v>0</v>
      </c>
      <c r="AR29" s="661" t="s">
        <v>161</v>
      </c>
      <c r="AS29" s="666">
        <v>0</v>
      </c>
      <c r="AT29" s="667">
        <v>0.083948</v>
      </c>
      <c r="AU29" s="252">
        <v>-28.88382</v>
      </c>
      <c r="AV29" s="664">
        <v>-9.50574885999999</v>
      </c>
      <c r="AW29" s="665">
        <v>-1.03856333944846</v>
      </c>
      <c r="AX29" s="666">
        <v>-19.37807114</v>
      </c>
      <c r="AY29" s="667">
        <v>26.965552</v>
      </c>
      <c r="AZ29" s="677">
        <v>-0.679868845976405</v>
      </c>
      <c r="BA29" s="661">
        <v>-0.0489508438117059</v>
      </c>
      <c r="BB29" s="661">
        <v>-11.8888074859666</v>
      </c>
      <c r="BC29" s="682">
        <v>-0.630918002164699</v>
      </c>
      <c r="BD29" s="683">
        <v>0.124215601901867</v>
      </c>
      <c r="BE29" s="663">
        <v>4.85714285714286</v>
      </c>
      <c r="BF29" s="664">
        <v>6.14285714285714</v>
      </c>
      <c r="BG29" s="661">
        <v>0.790697674418605</v>
      </c>
      <c r="BH29" s="664">
        <v>-1.28571428571429</v>
      </c>
      <c r="BI29" s="690">
        <v>35.75</v>
      </c>
      <c r="BJ29" s="663">
        <v>8.74678823529412</v>
      </c>
      <c r="BK29" s="664">
        <v>31.6122740353488</v>
      </c>
      <c r="BL29" s="661">
        <v>0.276689624590545</v>
      </c>
      <c r="BM29" s="690">
        <v>-22.8654858000547</v>
      </c>
      <c r="BN29" s="677">
        <v>0.335594759488188</v>
      </c>
      <c r="BO29" s="661">
        <v>0.110989389740359</v>
      </c>
      <c r="BP29" s="661">
        <v>3.02366523749031</v>
      </c>
      <c r="BQ29" s="661">
        <v>0.224605369747829</v>
      </c>
      <c r="BR29" s="683">
        <v>-0.134426297698834</v>
      </c>
      <c r="BS29" s="694">
        <v>2.97978431345319</v>
      </c>
      <c r="BT29" s="695">
        <v>9.00987024380735</v>
      </c>
      <c r="BU29" s="661">
        <v>0.330724442508065</v>
      </c>
      <c r="BV29" s="699">
        <v>-6.03008593035416</v>
      </c>
      <c r="BW29" s="690">
        <v>-7.43902061663843</v>
      </c>
      <c r="BX29" s="694">
        <v>-2.02586252244602</v>
      </c>
      <c r="BY29" s="695">
        <v>-0.441040751068351</v>
      </c>
      <c r="BZ29" s="661">
        <v>-2.59336811289816</v>
      </c>
      <c r="CA29" s="699">
        <v>-1.58482177137767</v>
      </c>
      <c r="CB29" s="690">
        <v>-0.924042423456141</v>
      </c>
    </row>
    <row r="30" s="159" customFormat="1" outlineLevel="2" spans="1:80">
      <c r="A30" s="674" t="s">
        <v>27</v>
      </c>
      <c r="B30" s="663">
        <v>17.451471</v>
      </c>
      <c r="C30" s="675">
        <v>29.7228</v>
      </c>
      <c r="D30" s="665">
        <v>0.587140881747346</v>
      </c>
      <c r="E30" s="676">
        <v>-12.271329</v>
      </c>
      <c r="F30" s="667">
        <v>44.88904</v>
      </c>
      <c r="G30" s="663">
        <v>11.5059189999999</v>
      </c>
      <c r="H30" s="675">
        <v>20.60681724</v>
      </c>
      <c r="I30" s="665">
        <v>0.558354978645886</v>
      </c>
      <c r="J30" s="676">
        <v>-9.10089824000013</v>
      </c>
      <c r="K30" s="667">
        <v>89.199219</v>
      </c>
      <c r="L30" s="663">
        <v>0</v>
      </c>
      <c r="M30" s="675">
        <v>0</v>
      </c>
      <c r="N30" s="665" t="s">
        <v>161</v>
      </c>
      <c r="O30" s="676">
        <v>0</v>
      </c>
      <c r="P30" s="667">
        <v>0</v>
      </c>
      <c r="Q30" s="663">
        <v>5.94555200000013</v>
      </c>
      <c r="R30" s="675">
        <v>9.11598276</v>
      </c>
      <c r="S30" s="665">
        <v>0.652211852142657</v>
      </c>
      <c r="T30" s="676">
        <v>-3.17043075999987</v>
      </c>
      <c r="U30" s="667">
        <v>-44.310179</v>
      </c>
      <c r="V30" s="680">
        <v>0.340690592787286</v>
      </c>
      <c r="W30" s="681">
        <v>0.3067</v>
      </c>
      <c r="X30" s="661">
        <v>1.11082684312777</v>
      </c>
      <c r="Y30" s="685">
        <v>0.0339905927872859</v>
      </c>
      <c r="Z30" s="686">
        <v>-0.987104625093341</v>
      </c>
      <c r="AA30" s="663">
        <v>8.99582200000001</v>
      </c>
      <c r="AB30" s="675">
        <v>14.07374005</v>
      </c>
      <c r="AC30" s="665">
        <v>0.639191996444471</v>
      </c>
      <c r="AD30" s="676">
        <v>-5.07791804999999</v>
      </c>
      <c r="AE30" s="667">
        <v>14.956951</v>
      </c>
      <c r="AF30" s="663">
        <v>4.66612299999996</v>
      </c>
      <c r="AG30" s="675">
        <v>6.03689</v>
      </c>
      <c r="AH30" s="665">
        <v>0.772934905224372</v>
      </c>
      <c r="AI30" s="676">
        <v>-1.37076700000004</v>
      </c>
      <c r="AJ30" s="667">
        <v>3.678931</v>
      </c>
      <c r="AK30" s="663">
        <v>0</v>
      </c>
      <c r="AL30" s="664">
        <v>0</v>
      </c>
      <c r="AM30" s="661" t="s">
        <v>161</v>
      </c>
      <c r="AN30" s="666">
        <v>0</v>
      </c>
      <c r="AO30" s="667">
        <v>0</v>
      </c>
      <c r="AP30" s="663">
        <v>0</v>
      </c>
      <c r="AQ30" s="664">
        <v>0</v>
      </c>
      <c r="AR30" s="661" t="s">
        <v>161</v>
      </c>
      <c r="AS30" s="666">
        <v>0</v>
      </c>
      <c r="AT30" s="667">
        <v>0</v>
      </c>
      <c r="AU30" s="663">
        <v>-7.71639299999984</v>
      </c>
      <c r="AV30" s="675">
        <v>-10.99464729</v>
      </c>
      <c r="AW30" s="665">
        <v>1.29816820890488</v>
      </c>
      <c r="AX30" s="676">
        <v>3.27825429000016</v>
      </c>
      <c r="AY30" s="667">
        <v>-62.946061</v>
      </c>
      <c r="AZ30" s="680">
        <v>-0.44216289847428</v>
      </c>
      <c r="BA30" s="681">
        <v>-0.369906176066858</v>
      </c>
      <c r="BB30" s="681">
        <v>0.804662027610045</v>
      </c>
      <c r="BC30" s="685">
        <v>-0.0722567224074219</v>
      </c>
      <c r="BD30" s="686">
        <v>-1.40225901467262</v>
      </c>
      <c r="BE30" s="693">
        <v>5.42857142857143</v>
      </c>
      <c r="BF30" s="675">
        <v>5.42857142857143</v>
      </c>
      <c r="BG30" s="681">
        <v>1</v>
      </c>
      <c r="BH30" s="675">
        <v>0</v>
      </c>
      <c r="BI30" s="686">
        <v>38.66666667</v>
      </c>
      <c r="BJ30" s="693">
        <v>3.21474465789474</v>
      </c>
      <c r="BK30" s="675">
        <v>5.47525263157895</v>
      </c>
      <c r="BL30" s="681">
        <v>0.587140881747346</v>
      </c>
      <c r="BM30" s="686">
        <v>-2.26050797368421</v>
      </c>
      <c r="BN30" s="680">
        <v>0.515476431757529</v>
      </c>
      <c r="BO30" s="681">
        <v>0.473499806545817</v>
      </c>
      <c r="BP30" s="681">
        <v>1.08865183180946</v>
      </c>
      <c r="BQ30" s="681">
        <v>0.0419766252117127</v>
      </c>
      <c r="BR30" s="686">
        <v>0.333198281807764</v>
      </c>
      <c r="BS30" s="693">
        <v>1.93995290258077</v>
      </c>
      <c r="BT30" s="675">
        <v>2.11193328101864</v>
      </c>
      <c r="BU30" s="661">
        <v>0.918567324079992</v>
      </c>
      <c r="BV30" s="700">
        <v>-0.17198037843787</v>
      </c>
      <c r="BW30" s="686">
        <v>3.00121595638041</v>
      </c>
      <c r="BX30" s="693">
        <v>-0.857775198308707</v>
      </c>
      <c r="BY30" s="675">
        <v>-0.781217164089939</v>
      </c>
      <c r="BZ30" s="661">
        <v>0.902001597330555</v>
      </c>
      <c r="CA30" s="699">
        <v>-0.0765580342187681</v>
      </c>
      <c r="CB30" s="690">
        <v>-4.20848212981376</v>
      </c>
    </row>
    <row r="31" s="159" customFormat="1" outlineLevel="2" spans="1:80">
      <c r="A31" s="674" t="s">
        <v>28</v>
      </c>
      <c r="B31" s="663">
        <v>18.8668999999999</v>
      </c>
      <c r="C31" s="664">
        <v>27</v>
      </c>
      <c r="D31" s="665">
        <v>0.69877407407407</v>
      </c>
      <c r="E31" s="666">
        <v>-8.1331000000001</v>
      </c>
      <c r="F31" s="667">
        <v>32.598652</v>
      </c>
      <c r="G31" s="663">
        <v>12.6948410000001</v>
      </c>
      <c r="H31" s="664">
        <v>17.55</v>
      </c>
      <c r="I31" s="665">
        <v>0.723352763532768</v>
      </c>
      <c r="J31" s="666">
        <v>-4.85515899999992</v>
      </c>
      <c r="K31" s="667">
        <v>84.501494</v>
      </c>
      <c r="L31" s="663">
        <v>0</v>
      </c>
      <c r="M31" s="664">
        <v>0</v>
      </c>
      <c r="N31" s="665" t="s">
        <v>161</v>
      </c>
      <c r="O31" s="666">
        <v>0</v>
      </c>
      <c r="P31" s="667">
        <v>0</v>
      </c>
      <c r="Q31" s="663">
        <v>6.17205899999983</v>
      </c>
      <c r="R31" s="664">
        <v>9.45</v>
      </c>
      <c r="S31" s="665">
        <v>0.653127936507918</v>
      </c>
      <c r="T31" s="666">
        <v>-3.27794100000017</v>
      </c>
      <c r="U31" s="667">
        <v>-51.902842</v>
      </c>
      <c r="V31" s="677">
        <v>0.327136890533149</v>
      </c>
      <c r="W31" s="661">
        <v>0.35</v>
      </c>
      <c r="X31" s="661">
        <v>0.93467683009471</v>
      </c>
      <c r="Y31" s="682">
        <v>-0.0228631094668515</v>
      </c>
      <c r="Z31" s="683">
        <v>-1.59217755384486</v>
      </c>
      <c r="AA31" s="663">
        <v>7.768929</v>
      </c>
      <c r="AB31" s="664">
        <v>12.15410534</v>
      </c>
      <c r="AC31" s="665">
        <v>0.639202045948369</v>
      </c>
      <c r="AD31" s="666">
        <v>-4.38517634</v>
      </c>
      <c r="AE31" s="667">
        <v>12.40777</v>
      </c>
      <c r="AF31" s="663">
        <v>5.593962</v>
      </c>
      <c r="AG31" s="664">
        <v>5.58683333</v>
      </c>
      <c r="AH31" s="665">
        <v>1.00127597685109</v>
      </c>
      <c r="AI31" s="666">
        <v>0.00712866999999839</v>
      </c>
      <c r="AJ31" s="667">
        <v>5.884839</v>
      </c>
      <c r="AK31" s="663">
        <v>0</v>
      </c>
      <c r="AL31" s="664">
        <v>0</v>
      </c>
      <c r="AM31" s="661" t="s">
        <v>161</v>
      </c>
      <c r="AN31" s="666">
        <v>0</v>
      </c>
      <c r="AO31" s="667">
        <v>0</v>
      </c>
      <c r="AP31" s="663">
        <v>0</v>
      </c>
      <c r="AQ31" s="664">
        <v>0</v>
      </c>
      <c r="AR31" s="661" t="s">
        <v>161</v>
      </c>
      <c r="AS31" s="666">
        <v>0</v>
      </c>
      <c r="AT31" s="667">
        <v>0</v>
      </c>
      <c r="AU31" s="663">
        <v>-7.19083200000017</v>
      </c>
      <c r="AV31" s="664">
        <v>-8.29093867</v>
      </c>
      <c r="AW31" s="665">
        <v>1.13268783111139</v>
      </c>
      <c r="AX31" s="666">
        <v>1.10010666999983</v>
      </c>
      <c r="AY31" s="667">
        <v>-70.195451</v>
      </c>
      <c r="AZ31" s="677">
        <v>-0.381134791619196</v>
      </c>
      <c r="BA31" s="661">
        <v>-0.307071802592592</v>
      </c>
      <c r="BB31" s="661">
        <v>0.758808889643097</v>
      </c>
      <c r="BC31" s="682">
        <v>-0.0740629890266032</v>
      </c>
      <c r="BD31" s="683">
        <v>-2.15332373252734</v>
      </c>
      <c r="BE31" s="663">
        <v>5.28571428571429</v>
      </c>
      <c r="BF31" s="664">
        <v>5.14285714285714</v>
      </c>
      <c r="BG31" s="661">
        <v>1.02777777777778</v>
      </c>
      <c r="BH31" s="664">
        <v>0.142857142857142</v>
      </c>
      <c r="BI31" s="690">
        <v>36.25</v>
      </c>
      <c r="BJ31" s="663">
        <v>3.56941351351349</v>
      </c>
      <c r="BK31" s="664">
        <v>5.25</v>
      </c>
      <c r="BL31" s="661">
        <v>0.679888288288285</v>
      </c>
      <c r="BM31" s="690">
        <v>-1.68058648648651</v>
      </c>
      <c r="BN31" s="677">
        <v>0.411775596414887</v>
      </c>
      <c r="BO31" s="661">
        <v>0.45015204962963</v>
      </c>
      <c r="BP31" s="661">
        <v>0.914747798557582</v>
      </c>
      <c r="BQ31" s="661">
        <v>-0.0383764532147424</v>
      </c>
      <c r="BR31" s="683">
        <v>0.380622180328193</v>
      </c>
      <c r="BS31" s="694">
        <v>2.42850719835384</v>
      </c>
      <c r="BT31" s="695">
        <v>2.22147161347542</v>
      </c>
      <c r="BU31" s="661">
        <v>1.09319749287929</v>
      </c>
      <c r="BV31" s="699">
        <v>0.207035584878423</v>
      </c>
      <c r="BW31" s="690">
        <v>2.62727726255403</v>
      </c>
      <c r="BX31" s="694">
        <v>-0.925588584990308</v>
      </c>
      <c r="BY31" s="695">
        <v>-0.682151292758172</v>
      </c>
      <c r="BZ31" s="661">
        <v>0.64313298997377</v>
      </c>
      <c r="CA31" s="699">
        <v>-0.243437292232136</v>
      </c>
      <c r="CB31" s="690">
        <v>-5.65737848138706</v>
      </c>
    </row>
    <row r="32" s="159" customFormat="1" outlineLevel="2" spans="1:80">
      <c r="A32" s="674" t="s">
        <v>29</v>
      </c>
      <c r="B32" s="663">
        <v>-1.83258699999999</v>
      </c>
      <c r="C32" s="664">
        <v>5.925</v>
      </c>
      <c r="D32" s="665">
        <v>-0.309297383966243</v>
      </c>
      <c r="E32" s="666">
        <v>-7.75758699999999</v>
      </c>
      <c r="F32" s="667">
        <v>4.384603</v>
      </c>
      <c r="G32" s="663">
        <v>0</v>
      </c>
      <c r="H32" s="664">
        <v>0</v>
      </c>
      <c r="I32" s="665" t="s">
        <v>161</v>
      </c>
      <c r="J32" s="666">
        <v>0</v>
      </c>
      <c r="K32" s="667">
        <v>0</v>
      </c>
      <c r="L32" s="663">
        <v>9.76996261670138e-15</v>
      </c>
      <c r="M32" s="664">
        <v>4.1475</v>
      </c>
      <c r="N32" s="665">
        <v>2.35562691180262e-15</v>
      </c>
      <c r="O32" s="666">
        <v>-4.14749999999999</v>
      </c>
      <c r="P32" s="667">
        <v>-41.764318</v>
      </c>
      <c r="Q32" s="663">
        <v>-1.832587</v>
      </c>
      <c r="R32" s="664">
        <v>1.7775</v>
      </c>
      <c r="S32" s="665">
        <v>-1.03099127988748</v>
      </c>
      <c r="T32" s="666">
        <v>-3.610087</v>
      </c>
      <c r="U32" s="667">
        <v>46.148921</v>
      </c>
      <c r="V32" s="677">
        <v>1.00000000000001</v>
      </c>
      <c r="W32" s="661">
        <v>0.3</v>
      </c>
      <c r="X32" s="661">
        <v>3.33333333333335</v>
      </c>
      <c r="Y32" s="682">
        <v>0.700000000000005</v>
      </c>
      <c r="Z32" s="683">
        <v>10.5252222379084</v>
      </c>
      <c r="AA32" s="663">
        <v>0.866586999999997</v>
      </c>
      <c r="AB32" s="664">
        <v>0.7122</v>
      </c>
      <c r="AC32" s="665">
        <v>1.2167747823645</v>
      </c>
      <c r="AD32" s="666">
        <v>0.154386999999997</v>
      </c>
      <c r="AE32" s="667">
        <v>0.323242</v>
      </c>
      <c r="AF32" s="663">
        <v>0.149273</v>
      </c>
      <c r="AG32" s="664">
        <v>0.357503</v>
      </c>
      <c r="AH32" s="665">
        <v>0.417543349286579</v>
      </c>
      <c r="AI32" s="666">
        <v>-0.20823</v>
      </c>
      <c r="AJ32" s="667">
        <v>0.145237</v>
      </c>
      <c r="AK32" s="663">
        <v>0</v>
      </c>
      <c r="AL32" s="664">
        <v>0</v>
      </c>
      <c r="AM32" s="661" t="s">
        <v>161</v>
      </c>
      <c r="AN32" s="666">
        <v>0</v>
      </c>
      <c r="AO32" s="667">
        <v>0.01887</v>
      </c>
      <c r="AP32" s="663">
        <v>0</v>
      </c>
      <c r="AQ32" s="664">
        <v>0</v>
      </c>
      <c r="AR32" s="661" t="s">
        <v>161</v>
      </c>
      <c r="AS32" s="666">
        <v>0</v>
      </c>
      <c r="AT32" s="667">
        <v>0</v>
      </c>
      <c r="AU32" s="663">
        <v>-2.848447</v>
      </c>
      <c r="AV32" s="664">
        <v>0.707797</v>
      </c>
      <c r="AW32" s="665">
        <v>-4.02438411013327</v>
      </c>
      <c r="AX32" s="666">
        <v>-3.556244</v>
      </c>
      <c r="AY32" s="667">
        <v>45.699312</v>
      </c>
      <c r="AZ32" s="677">
        <v>1.55433111770411</v>
      </c>
      <c r="BA32" s="661">
        <v>0.1194594092827</v>
      </c>
      <c r="BB32" s="661">
        <v>13.0113745500431</v>
      </c>
      <c r="BC32" s="682">
        <v>1.4348717084214</v>
      </c>
      <c r="BD32" s="683">
        <v>10.4226795447615</v>
      </c>
      <c r="BE32" s="663">
        <v>0.571428571428571</v>
      </c>
      <c r="BF32" s="664">
        <v>0.428571428571429</v>
      </c>
      <c r="BG32" s="661">
        <v>1.33333333333333</v>
      </c>
      <c r="BH32" s="664">
        <v>0.142857142857143</v>
      </c>
      <c r="BI32" s="690">
        <v>1.83333333333333</v>
      </c>
      <c r="BJ32" s="663">
        <v>-3.20702724999998</v>
      </c>
      <c r="BK32" s="664">
        <v>13.825</v>
      </c>
      <c r="BL32" s="661">
        <v>-0.231973037974682</v>
      </c>
      <c r="BM32" s="690">
        <v>-17.03202725</v>
      </c>
      <c r="BN32" s="677">
        <v>-0.472876321833562</v>
      </c>
      <c r="BO32" s="661">
        <v>0.12020253164557</v>
      </c>
      <c r="BP32" s="661">
        <v>-3.93399635897761</v>
      </c>
      <c r="BQ32" s="661">
        <v>-0.593078853479132</v>
      </c>
      <c r="BR32" s="683">
        <v>0.0737220678816303</v>
      </c>
      <c r="BS32" s="694">
        <v>-2.11471785291032</v>
      </c>
      <c r="BT32" s="695">
        <v>8.31929233361415</v>
      </c>
      <c r="BU32" s="661">
        <v>-0.254194439635904</v>
      </c>
      <c r="BV32" s="699">
        <v>-10.4340101865245</v>
      </c>
      <c r="BW32" s="690">
        <v>13.5644594452454</v>
      </c>
      <c r="BX32" s="694">
        <v>-3.28697176394292</v>
      </c>
      <c r="BY32" s="695">
        <v>0.993817747823645</v>
      </c>
      <c r="BZ32" s="661">
        <v>-3.30741906264106</v>
      </c>
      <c r="CA32" s="699">
        <v>-4.28078951176657</v>
      </c>
      <c r="CB32" s="690">
        <v>141.378013995706</v>
      </c>
    </row>
    <row r="33" s="159" customFormat="1" outlineLevel="2" spans="1:80">
      <c r="A33" s="674" t="s">
        <v>30</v>
      </c>
      <c r="B33" s="663">
        <v>17.453731</v>
      </c>
      <c r="C33" s="664">
        <v>18.1288</v>
      </c>
      <c r="D33" s="665">
        <v>0.962762620802258</v>
      </c>
      <c r="E33" s="666">
        <v>-0.675069000000022</v>
      </c>
      <c r="F33" s="667">
        <v>19.525684</v>
      </c>
      <c r="G33" s="663">
        <v>0</v>
      </c>
      <c r="H33" s="664">
        <v>0</v>
      </c>
      <c r="I33" s="665" t="s">
        <v>161</v>
      </c>
      <c r="J33" s="666">
        <v>0</v>
      </c>
      <c r="K33" s="667">
        <v>0</v>
      </c>
      <c r="L33" s="663">
        <v>12.215701</v>
      </c>
      <c r="M33" s="664">
        <v>12.60000004</v>
      </c>
      <c r="N33" s="665">
        <v>0.969500076287301</v>
      </c>
      <c r="O33" s="666">
        <v>-0.38429904</v>
      </c>
      <c r="P33" s="667">
        <v>13.638094</v>
      </c>
      <c r="Q33" s="663">
        <v>5.23802999999998</v>
      </c>
      <c r="R33" s="664">
        <v>5.52879996</v>
      </c>
      <c r="S33" s="665">
        <v>0.947408124348195</v>
      </c>
      <c r="T33" s="666">
        <v>-0.290769960000022</v>
      </c>
      <c r="U33" s="667">
        <v>5.88759</v>
      </c>
      <c r="V33" s="677">
        <v>0.300109472295636</v>
      </c>
      <c r="W33" s="661">
        <v>0.304973299942633</v>
      </c>
      <c r="X33" s="661">
        <v>0.984051627969034</v>
      </c>
      <c r="Y33" s="682">
        <v>-0.00486382764699661</v>
      </c>
      <c r="Z33" s="683">
        <v>0.301530537931475</v>
      </c>
      <c r="AA33" s="663">
        <v>1.85034300000001</v>
      </c>
      <c r="AB33" s="664">
        <v>2.96130835</v>
      </c>
      <c r="AC33" s="665">
        <v>0.624839692901283</v>
      </c>
      <c r="AD33" s="666">
        <v>-1.11096534999999</v>
      </c>
      <c r="AE33" s="667">
        <v>-6.765197</v>
      </c>
      <c r="AF33" s="663">
        <v>1.002493</v>
      </c>
      <c r="AG33" s="664">
        <v>1.44244033</v>
      </c>
      <c r="AH33" s="665">
        <v>0.6949978998438</v>
      </c>
      <c r="AI33" s="666">
        <v>-0.439947330000002</v>
      </c>
      <c r="AJ33" s="667">
        <v>0.699023</v>
      </c>
      <c r="AK33" s="663">
        <v>0.01176</v>
      </c>
      <c r="AL33" s="664">
        <v>0.14</v>
      </c>
      <c r="AM33" s="661">
        <v>0.084</v>
      </c>
      <c r="AN33" s="666">
        <v>-0.12824</v>
      </c>
      <c r="AO33" s="667">
        <v>0.03996</v>
      </c>
      <c r="AP33" s="663">
        <v>0</v>
      </c>
      <c r="AQ33" s="664">
        <v>0</v>
      </c>
      <c r="AR33" s="661" t="s">
        <v>161</v>
      </c>
      <c r="AS33" s="666">
        <v>0</v>
      </c>
      <c r="AT33" s="667">
        <v>0</v>
      </c>
      <c r="AU33" s="663">
        <v>2.39695399999997</v>
      </c>
      <c r="AV33" s="664">
        <v>1.26505128</v>
      </c>
      <c r="AW33" s="665">
        <v>1.89474848798222</v>
      </c>
      <c r="AX33" s="666">
        <v>1.13190271999997</v>
      </c>
      <c r="AY33" s="667">
        <v>11.993724</v>
      </c>
      <c r="AZ33" s="677">
        <v>0.137331897689954</v>
      </c>
      <c r="BA33" s="661">
        <v>0.0697813026786108</v>
      </c>
      <c r="BB33" s="661">
        <v>1.96803287439987</v>
      </c>
      <c r="BC33" s="682">
        <v>0.0675505950113431</v>
      </c>
      <c r="BD33" s="683">
        <v>0.614253718333248</v>
      </c>
      <c r="BE33" s="663">
        <v>1</v>
      </c>
      <c r="BF33" s="664">
        <v>1</v>
      </c>
      <c r="BG33" s="661">
        <v>1</v>
      </c>
      <c r="BH33" s="664">
        <v>0</v>
      </c>
      <c r="BI33" s="690">
        <v>7.58333333</v>
      </c>
      <c r="BJ33" s="663">
        <v>17.453731</v>
      </c>
      <c r="BK33" s="664">
        <v>18.1288</v>
      </c>
      <c r="BL33" s="661">
        <v>0.962762620802258</v>
      </c>
      <c r="BM33" s="690">
        <v>-0.675069000000022</v>
      </c>
      <c r="BN33" s="677">
        <v>0.106014181151297</v>
      </c>
      <c r="BO33" s="661">
        <v>0.16334828284277</v>
      </c>
      <c r="BP33" s="661">
        <v>0.649007013152019</v>
      </c>
      <c r="BQ33" s="661">
        <v>-0.0573341016914725</v>
      </c>
      <c r="BR33" s="683">
        <v>-0.346476825088432</v>
      </c>
      <c r="BS33" s="694">
        <v>9.43270031556307</v>
      </c>
      <c r="BT33" s="695">
        <v>6.1218886577617</v>
      </c>
      <c r="BU33" s="661">
        <v>1.54081539911768</v>
      </c>
      <c r="BV33" s="699">
        <v>3.31081165780138</v>
      </c>
      <c r="BW33" s="690">
        <v>-2.88619592304555</v>
      </c>
      <c r="BX33" s="694">
        <v>1.2954106346769</v>
      </c>
      <c r="BY33" s="695">
        <v>0.427193365392023</v>
      </c>
      <c r="BZ33" s="661">
        <v>3.03237535884515</v>
      </c>
      <c r="CA33" s="699">
        <v>0.86821726928488</v>
      </c>
      <c r="CB33" s="690">
        <v>-1.77285657756899</v>
      </c>
    </row>
    <row r="34" s="159" customFormat="1" outlineLevel="2" spans="1:80">
      <c r="A34" s="674" t="s">
        <v>31</v>
      </c>
      <c r="B34" s="663">
        <v>26.158988</v>
      </c>
      <c r="C34" s="664">
        <v>25.056</v>
      </c>
      <c r="D34" s="665">
        <v>1.04402091315453</v>
      </c>
      <c r="E34" s="666">
        <v>1.102988</v>
      </c>
      <c r="F34" s="667">
        <v>29.324017</v>
      </c>
      <c r="G34" s="663">
        <v>0</v>
      </c>
      <c r="H34" s="664">
        <v>0</v>
      </c>
      <c r="I34" s="665" t="s">
        <v>161</v>
      </c>
      <c r="J34" s="666">
        <v>0</v>
      </c>
      <c r="K34" s="667">
        <v>0</v>
      </c>
      <c r="L34" s="663">
        <v>20.035098</v>
      </c>
      <c r="M34" s="664">
        <v>17.49999989</v>
      </c>
      <c r="N34" s="665">
        <v>1.14486275005342</v>
      </c>
      <c r="O34" s="666">
        <v>2.53509810999999</v>
      </c>
      <c r="P34" s="667">
        <v>-213.582345</v>
      </c>
      <c r="Q34" s="663">
        <v>6.12389</v>
      </c>
      <c r="R34" s="664">
        <v>7.55600011</v>
      </c>
      <c r="S34" s="665">
        <v>0.810467166602516</v>
      </c>
      <c r="T34" s="666">
        <v>-1.43211011</v>
      </c>
      <c r="U34" s="667">
        <v>242.906362</v>
      </c>
      <c r="V34" s="677">
        <v>0.234102710701194</v>
      </c>
      <c r="W34" s="661">
        <v>0.301564499920179</v>
      </c>
      <c r="X34" s="661">
        <v>0.776293996021278</v>
      </c>
      <c r="Y34" s="682">
        <v>-0.0674617892189848</v>
      </c>
      <c r="Z34" s="683">
        <v>8.28352957236384</v>
      </c>
      <c r="AA34" s="663">
        <v>2.00316</v>
      </c>
      <c r="AB34" s="664">
        <v>2.65137602</v>
      </c>
      <c r="AC34" s="665">
        <v>0.755517129554486</v>
      </c>
      <c r="AD34" s="666">
        <v>-0.648216020000003</v>
      </c>
      <c r="AE34" s="667">
        <v>2.402452</v>
      </c>
      <c r="AF34" s="663">
        <v>0.101464</v>
      </c>
      <c r="AG34" s="664">
        <v>0.34485</v>
      </c>
      <c r="AH34" s="665">
        <v>0.294226475279107</v>
      </c>
      <c r="AI34" s="666">
        <v>-0.243386</v>
      </c>
      <c r="AJ34" s="667">
        <v>0.775983</v>
      </c>
      <c r="AK34" s="663">
        <v>0.024</v>
      </c>
      <c r="AL34" s="664">
        <v>0</v>
      </c>
      <c r="AM34" s="661" t="s">
        <v>161</v>
      </c>
      <c r="AN34" s="666">
        <v>0.024</v>
      </c>
      <c r="AO34" s="667">
        <v>0.07477</v>
      </c>
      <c r="AP34" s="663">
        <v>0</v>
      </c>
      <c r="AQ34" s="664">
        <v>0</v>
      </c>
      <c r="AR34" s="661" t="s">
        <v>161</v>
      </c>
      <c r="AS34" s="666">
        <v>0</v>
      </c>
      <c r="AT34" s="667">
        <v>0</v>
      </c>
      <c r="AU34" s="663">
        <v>4.04326600000001</v>
      </c>
      <c r="AV34" s="664">
        <v>4.55977409</v>
      </c>
      <c r="AW34" s="665">
        <v>0.886725070188731</v>
      </c>
      <c r="AX34" s="666">
        <v>-0.516508089999993</v>
      </c>
      <c r="AY34" s="667">
        <v>239.802697</v>
      </c>
      <c r="AZ34" s="677">
        <v>0.154565077211703</v>
      </c>
      <c r="BA34" s="661">
        <v>0.181983320961047</v>
      </c>
      <c r="BB34" s="661">
        <v>0.849336501803848</v>
      </c>
      <c r="BC34" s="682">
        <v>-0.0274182437493444</v>
      </c>
      <c r="BD34" s="683">
        <v>8.17768919585608</v>
      </c>
      <c r="BE34" s="663">
        <v>0.857142857142857</v>
      </c>
      <c r="BF34" s="664">
        <v>0.857142857142857</v>
      </c>
      <c r="BG34" s="661">
        <v>1</v>
      </c>
      <c r="BH34" s="664">
        <v>0</v>
      </c>
      <c r="BI34" s="690">
        <v>6</v>
      </c>
      <c r="BJ34" s="663">
        <v>30.5188193333333</v>
      </c>
      <c r="BK34" s="664">
        <v>29.232</v>
      </c>
      <c r="BL34" s="661">
        <v>1.04402091315453</v>
      </c>
      <c r="BM34" s="690">
        <v>1.28681933333333</v>
      </c>
      <c r="BN34" s="677">
        <v>0.0765763568529485</v>
      </c>
      <c r="BO34" s="661">
        <v>0.105818008461047</v>
      </c>
      <c r="BP34" s="661">
        <v>0.723660915250896</v>
      </c>
      <c r="BQ34" s="661">
        <v>-0.0292416516080988</v>
      </c>
      <c r="BR34" s="683">
        <v>0.0819277931805864</v>
      </c>
      <c r="BS34" s="694">
        <v>13.0588609996206</v>
      </c>
      <c r="BT34" s="695">
        <v>9.45018730311968</v>
      </c>
      <c r="BU34" s="661">
        <v>1.38186266374949</v>
      </c>
      <c r="BV34" s="699">
        <v>3.60867369650094</v>
      </c>
      <c r="BW34" s="690">
        <v>12.2058700860621</v>
      </c>
      <c r="BX34" s="694">
        <v>2.01844385870325</v>
      </c>
      <c r="BY34" s="695">
        <v>1.71977646912564</v>
      </c>
      <c r="BZ34" s="661">
        <v>1.17366640080234</v>
      </c>
      <c r="CA34" s="699">
        <v>0.298667389577612</v>
      </c>
      <c r="CB34" s="690">
        <v>99.8158119288127</v>
      </c>
    </row>
    <row r="35" s="159" customFormat="1" outlineLevel="2" spans="1:80">
      <c r="A35" s="674" t="s">
        <v>32</v>
      </c>
      <c r="B35" s="663">
        <v>23.92236</v>
      </c>
      <c r="C35" s="664">
        <v>34.8</v>
      </c>
      <c r="D35" s="665">
        <v>0.687424137931034</v>
      </c>
      <c r="E35" s="666">
        <v>-10.87764</v>
      </c>
      <c r="F35" s="667">
        <v>24.402084</v>
      </c>
      <c r="G35" s="663">
        <v>0</v>
      </c>
      <c r="H35" s="664">
        <v>0</v>
      </c>
      <c r="I35" s="665" t="s">
        <v>161</v>
      </c>
      <c r="J35" s="666">
        <v>0</v>
      </c>
      <c r="K35" s="667">
        <v>0</v>
      </c>
      <c r="L35" s="663">
        <v>15.792368</v>
      </c>
      <c r="M35" s="664">
        <v>24.36</v>
      </c>
      <c r="N35" s="665">
        <v>0.648290968801314</v>
      </c>
      <c r="O35" s="666">
        <v>-8.56763199999999</v>
      </c>
      <c r="P35" s="667">
        <v>13.755015</v>
      </c>
      <c r="Q35" s="663">
        <v>8.12999199999998</v>
      </c>
      <c r="R35" s="664">
        <v>10.44</v>
      </c>
      <c r="S35" s="665">
        <v>0.778734865900381</v>
      </c>
      <c r="T35" s="666">
        <v>-2.31000800000002</v>
      </c>
      <c r="U35" s="667">
        <v>10.647069</v>
      </c>
      <c r="V35" s="677">
        <v>0.339849078435405</v>
      </c>
      <c r="W35" s="661">
        <v>0.3</v>
      </c>
      <c r="X35" s="661">
        <v>1.13283026145135</v>
      </c>
      <c r="Y35" s="682">
        <v>0.0398490784354046</v>
      </c>
      <c r="Z35" s="683">
        <v>0.436318021034597</v>
      </c>
      <c r="AA35" s="663">
        <v>1.210382</v>
      </c>
      <c r="AB35" s="664">
        <v>2.08670901</v>
      </c>
      <c r="AC35" s="665">
        <v>0.580043501130039</v>
      </c>
      <c r="AD35" s="666">
        <v>-0.876327010000003</v>
      </c>
      <c r="AE35" s="667">
        <v>1.91415</v>
      </c>
      <c r="AF35" s="663">
        <v>0.417908</v>
      </c>
      <c r="AG35" s="664">
        <v>1.024904</v>
      </c>
      <c r="AH35" s="665">
        <v>0.407753311529665</v>
      </c>
      <c r="AI35" s="666">
        <v>-0.606996</v>
      </c>
      <c r="AJ35" s="667">
        <v>0.50858</v>
      </c>
      <c r="AK35" s="663">
        <v>0.12608</v>
      </c>
      <c r="AL35" s="664">
        <v>0.05</v>
      </c>
      <c r="AM35" s="661">
        <v>2.5216</v>
      </c>
      <c r="AN35" s="666">
        <v>0.0760799999999999</v>
      </c>
      <c r="AO35" s="667">
        <v>0</v>
      </c>
      <c r="AP35" s="663">
        <v>0</v>
      </c>
      <c r="AQ35" s="664">
        <v>0</v>
      </c>
      <c r="AR35" s="661" t="s">
        <v>161</v>
      </c>
      <c r="AS35" s="666">
        <v>0</v>
      </c>
      <c r="AT35" s="667">
        <v>0</v>
      </c>
      <c r="AU35" s="663">
        <v>6.62778199999998</v>
      </c>
      <c r="AV35" s="664">
        <v>7.37838699</v>
      </c>
      <c r="AW35" s="665">
        <v>0.89826977210367</v>
      </c>
      <c r="AX35" s="666">
        <v>-0.750604990000013</v>
      </c>
      <c r="AY35" s="667">
        <v>8.224339</v>
      </c>
      <c r="AZ35" s="677">
        <v>0.27705385254632</v>
      </c>
      <c r="BA35" s="661">
        <v>0.212022614655172</v>
      </c>
      <c r="BB35" s="661">
        <v>1.30671840358592</v>
      </c>
      <c r="BC35" s="682">
        <v>0.0650312378911478</v>
      </c>
      <c r="BD35" s="683">
        <v>0.337034287727228</v>
      </c>
      <c r="BE35" s="663">
        <v>0.857142857142857</v>
      </c>
      <c r="BF35" s="664">
        <v>0.857142857142857</v>
      </c>
      <c r="BG35" s="661">
        <v>1</v>
      </c>
      <c r="BH35" s="664">
        <v>0</v>
      </c>
      <c r="BI35" s="690">
        <v>3</v>
      </c>
      <c r="BJ35" s="663">
        <v>27.90942</v>
      </c>
      <c r="BK35" s="664">
        <v>40.6</v>
      </c>
      <c r="BL35" s="661">
        <v>0.687424137931034</v>
      </c>
      <c r="BM35" s="690">
        <v>-12.69058</v>
      </c>
      <c r="BN35" s="677">
        <v>0.0505962622416851</v>
      </c>
      <c r="BO35" s="661">
        <v>0.0599629025862069</v>
      </c>
      <c r="BP35" s="661">
        <v>0.843792746172424</v>
      </c>
      <c r="BQ35" s="661">
        <v>-0.00936664034452182</v>
      </c>
      <c r="BR35" s="683">
        <v>0.0784420707673984</v>
      </c>
      <c r="BS35" s="694">
        <v>19.7643058141975</v>
      </c>
      <c r="BT35" s="695">
        <v>16.6769778791534</v>
      </c>
      <c r="BU35" s="661">
        <v>1.18512514422073</v>
      </c>
      <c r="BV35" s="699">
        <v>3.08732793504419</v>
      </c>
      <c r="BW35" s="690">
        <v>12.7482611080636</v>
      </c>
      <c r="BX35" s="694">
        <v>5.47577706872706</v>
      </c>
      <c r="BY35" s="695">
        <v>3.53589645448457</v>
      </c>
      <c r="BZ35" s="661">
        <v>1.54862483650565</v>
      </c>
      <c r="CA35" s="699">
        <v>1.9398806142425</v>
      </c>
      <c r="CB35" s="690">
        <v>4.29660110231695</v>
      </c>
    </row>
    <row r="36" s="159" customFormat="1" outlineLevel="2" spans="1:80">
      <c r="A36" s="674" t="s">
        <v>33</v>
      </c>
      <c r="B36" s="663">
        <v>14.480778</v>
      </c>
      <c r="C36" s="664">
        <v>165</v>
      </c>
      <c r="D36" s="665">
        <v>0.0877622909090909</v>
      </c>
      <c r="E36" s="666">
        <v>-150.519222</v>
      </c>
      <c r="F36" s="667">
        <v>0</v>
      </c>
      <c r="G36" s="663">
        <v>0</v>
      </c>
      <c r="H36" s="664">
        <v>1</v>
      </c>
      <c r="I36" s="665">
        <v>0</v>
      </c>
      <c r="J36" s="666">
        <v>-1</v>
      </c>
      <c r="K36" s="667">
        <v>0</v>
      </c>
      <c r="L36" s="663">
        <v>12.260746</v>
      </c>
      <c r="M36" s="664">
        <v>129.525</v>
      </c>
      <c r="N36" s="665">
        <v>0.0946593012931866</v>
      </c>
      <c r="O36" s="666">
        <v>-117.264254</v>
      </c>
      <c r="P36" s="667">
        <v>0</v>
      </c>
      <c r="Q36" s="663">
        <v>2.22003200000001</v>
      </c>
      <c r="R36" s="664">
        <v>35.475</v>
      </c>
      <c r="S36" s="665">
        <v>0.0625801832276252</v>
      </c>
      <c r="T36" s="666">
        <v>-33.254968</v>
      </c>
      <c r="U36" s="667">
        <v>0</v>
      </c>
      <c r="V36" s="677">
        <v>0.153308889895281</v>
      </c>
      <c r="W36" s="661">
        <v>0.215</v>
      </c>
      <c r="X36" s="661">
        <v>0.713064604164098</v>
      </c>
      <c r="Y36" s="682">
        <v>-0.061691110104719</v>
      </c>
      <c r="Z36" s="683" t="s">
        <v>161</v>
      </c>
      <c r="AA36" s="663">
        <v>8.41472599999997</v>
      </c>
      <c r="AB36" s="664">
        <v>12.29344442</v>
      </c>
      <c r="AC36" s="665">
        <v>0.684488879805743</v>
      </c>
      <c r="AD36" s="666">
        <v>-3.87871842000003</v>
      </c>
      <c r="AE36" s="667">
        <v>1.86</v>
      </c>
      <c r="AF36" s="663">
        <v>17.980876</v>
      </c>
      <c r="AG36" s="664">
        <v>17.498286</v>
      </c>
      <c r="AH36" s="665">
        <v>1.02757927262133</v>
      </c>
      <c r="AI36" s="666">
        <v>0.482589999999991</v>
      </c>
      <c r="AJ36" s="667">
        <v>0.499849</v>
      </c>
      <c r="AK36" s="663">
        <v>0.0018</v>
      </c>
      <c r="AL36" s="664">
        <v>0</v>
      </c>
      <c r="AM36" s="661" t="s">
        <v>161</v>
      </c>
      <c r="AN36" s="666">
        <v>0.0018</v>
      </c>
      <c r="AO36" s="667">
        <v>0</v>
      </c>
      <c r="AP36" s="663">
        <v>0</v>
      </c>
      <c r="AQ36" s="664">
        <v>0</v>
      </c>
      <c r="AR36" s="661" t="s">
        <v>161</v>
      </c>
      <c r="AS36" s="666">
        <v>0</v>
      </c>
      <c r="AT36" s="667">
        <v>0</v>
      </c>
      <c r="AU36" s="252">
        <v>-24.17377</v>
      </c>
      <c r="AV36" s="664">
        <v>4.68326957999998</v>
      </c>
      <c r="AW36" s="665">
        <v>-5.16172934038105</v>
      </c>
      <c r="AX36" s="666">
        <v>-28.8570395799999</v>
      </c>
      <c r="AY36" s="667">
        <v>-2.359849</v>
      </c>
      <c r="AZ36" s="677">
        <v>-1.66936956011617</v>
      </c>
      <c r="BA36" s="661">
        <v>0.0283834519999999</v>
      </c>
      <c r="BB36" s="661">
        <v>-58.8148883411426</v>
      </c>
      <c r="BC36" s="682">
        <v>-1.69775301211617</v>
      </c>
      <c r="BD36" s="683" t="s">
        <v>161</v>
      </c>
      <c r="BE36" s="663">
        <v>6.71428571428571</v>
      </c>
      <c r="BF36" s="664">
        <v>7.14285714285714</v>
      </c>
      <c r="BG36" s="661">
        <v>0.94</v>
      </c>
      <c r="BH36" s="664">
        <v>-0.428571428571429</v>
      </c>
      <c r="BI36" s="690">
        <v>16.08333333</v>
      </c>
      <c r="BJ36" s="663">
        <v>2.15671161702128</v>
      </c>
      <c r="BK36" s="664">
        <v>23.1</v>
      </c>
      <c r="BL36" s="661">
        <v>0.0933641392649903</v>
      </c>
      <c r="BM36" s="690">
        <v>-20.9432883829787</v>
      </c>
      <c r="BN36" s="677">
        <v>0.581096264302924</v>
      </c>
      <c r="BO36" s="661">
        <v>0.0745057237575758</v>
      </c>
      <c r="BP36" s="661">
        <v>7.79935064041087</v>
      </c>
      <c r="BQ36" s="661">
        <v>0.506590540545348</v>
      </c>
      <c r="BR36" s="683" t="s">
        <v>161</v>
      </c>
      <c r="BS36" s="694">
        <v>1.72088526709011</v>
      </c>
      <c r="BT36" s="695">
        <v>13.4217876099528</v>
      </c>
      <c r="BU36" s="661">
        <v>0.128215802328297</v>
      </c>
      <c r="BV36" s="699">
        <v>-11.7009023428627</v>
      </c>
      <c r="BW36" s="690">
        <v>0</v>
      </c>
      <c r="BX36" s="694">
        <v>-2.87279348133261</v>
      </c>
      <c r="BY36" s="695">
        <v>0.38095666438129</v>
      </c>
      <c r="BZ36" s="661">
        <v>-7.54099809750882</v>
      </c>
      <c r="CA36" s="699">
        <v>-3.2537501457139</v>
      </c>
      <c r="CB36" s="690">
        <v>-1.26873602150538</v>
      </c>
    </row>
    <row r="37" s="159" customFormat="1" outlineLevel="2" spans="1:80">
      <c r="A37" s="674" t="s">
        <v>34</v>
      </c>
      <c r="B37" s="663">
        <v>24.559951</v>
      </c>
      <c r="C37" s="664">
        <v>237.63864</v>
      </c>
      <c r="D37" s="665">
        <v>0.103349989715477</v>
      </c>
      <c r="E37" s="666">
        <v>-213.078689</v>
      </c>
      <c r="F37" s="667">
        <v>242.601054</v>
      </c>
      <c r="G37" s="663">
        <v>0</v>
      </c>
      <c r="H37" s="664">
        <v>0</v>
      </c>
      <c r="I37" s="665" t="s">
        <v>161</v>
      </c>
      <c r="J37" s="666">
        <v>0</v>
      </c>
      <c r="K37" s="667">
        <v>0</v>
      </c>
      <c r="L37" s="663">
        <v>18.543773</v>
      </c>
      <c r="M37" s="664">
        <v>182.9817528</v>
      </c>
      <c r="N37" s="665">
        <v>0.101342197876246</v>
      </c>
      <c r="O37" s="666">
        <v>-164.4379798</v>
      </c>
      <c r="P37" s="667">
        <v>193.630655</v>
      </c>
      <c r="Q37" s="663">
        <v>6.01617799999999</v>
      </c>
      <c r="R37" s="664">
        <v>54.6568872</v>
      </c>
      <c r="S37" s="665">
        <v>0.110071727612033</v>
      </c>
      <c r="T37" s="666">
        <v>-48.6407092</v>
      </c>
      <c r="U37" s="667">
        <v>48.970399</v>
      </c>
      <c r="V37" s="677">
        <v>0.244958876343035</v>
      </c>
      <c r="W37" s="661">
        <v>0.23</v>
      </c>
      <c r="X37" s="661">
        <v>1.0650385927958</v>
      </c>
      <c r="Y37" s="682">
        <v>0.0149588763430347</v>
      </c>
      <c r="Z37" s="683">
        <v>0.20185567289415</v>
      </c>
      <c r="AA37" s="663">
        <v>6.362448</v>
      </c>
      <c r="AB37" s="664">
        <v>18.98822409</v>
      </c>
      <c r="AC37" s="665">
        <v>0.335073357563267</v>
      </c>
      <c r="AD37" s="666">
        <v>-12.62577609</v>
      </c>
      <c r="AE37" s="667">
        <v>19.505885</v>
      </c>
      <c r="AF37" s="663">
        <v>27.694593</v>
      </c>
      <c r="AG37" s="664">
        <v>39.21714733</v>
      </c>
      <c r="AH37" s="665">
        <v>0.706185811195258</v>
      </c>
      <c r="AI37" s="666">
        <v>-11.52255433</v>
      </c>
      <c r="AJ37" s="667">
        <v>30.375319</v>
      </c>
      <c r="AK37" s="663">
        <v>0</v>
      </c>
      <c r="AL37" s="664">
        <v>0</v>
      </c>
      <c r="AM37" s="661" t="s">
        <v>161</v>
      </c>
      <c r="AN37" s="666">
        <v>0</v>
      </c>
      <c r="AO37" s="667">
        <v>0</v>
      </c>
      <c r="AP37" s="663">
        <v>0</v>
      </c>
      <c r="AQ37" s="664">
        <v>0</v>
      </c>
      <c r="AR37" s="661" t="s">
        <v>161</v>
      </c>
      <c r="AS37" s="666">
        <v>0</v>
      </c>
      <c r="AT37" s="667">
        <v>0.004681</v>
      </c>
      <c r="AU37" s="252">
        <v>-28.040863</v>
      </c>
      <c r="AV37" s="664">
        <v>-3.54848421999998</v>
      </c>
      <c r="AW37" s="665">
        <v>-5.90220873519909</v>
      </c>
      <c r="AX37" s="666">
        <v>-24.49237878</v>
      </c>
      <c r="AY37" s="667">
        <v>-0.915485999999989</v>
      </c>
      <c r="AZ37" s="677">
        <v>-1.14173122739537</v>
      </c>
      <c r="BA37" s="661">
        <v>-0.0149322695164388</v>
      </c>
      <c r="BB37" s="661">
        <v>-74.4606630049397</v>
      </c>
      <c r="BC37" s="682">
        <v>-1.12679895787893</v>
      </c>
      <c r="BD37" s="683">
        <v>-0.00377362746330026</v>
      </c>
      <c r="BE37" s="663">
        <v>4.28571428571429</v>
      </c>
      <c r="BF37" s="664">
        <v>5.42857142857143</v>
      </c>
      <c r="BG37" s="661">
        <v>0.789473684210526</v>
      </c>
      <c r="BH37" s="664">
        <v>-1.14285714285714</v>
      </c>
      <c r="BI37" s="690">
        <v>21.9999999966667</v>
      </c>
      <c r="BJ37" s="663">
        <v>5.73065523333333</v>
      </c>
      <c r="BK37" s="664">
        <v>43.7755389473684</v>
      </c>
      <c r="BL37" s="661">
        <v>0.130909986972938</v>
      </c>
      <c r="BM37" s="690">
        <v>-38.0448837140351</v>
      </c>
      <c r="BN37" s="677">
        <v>0.259057845840165</v>
      </c>
      <c r="BO37" s="661">
        <v>0.0799037736034847</v>
      </c>
      <c r="BP37" s="661">
        <v>3.24212279542286</v>
      </c>
      <c r="BQ37" s="661">
        <v>0.17915407223668</v>
      </c>
      <c r="BR37" s="683">
        <v>0.0804031337802844</v>
      </c>
      <c r="BS37" s="694">
        <v>3.86014172532333</v>
      </c>
      <c r="BT37" s="695">
        <v>12.5150534812337</v>
      </c>
      <c r="BU37" s="661">
        <v>0.3084398904976</v>
      </c>
      <c r="BV37" s="699">
        <v>-8.65491175591036</v>
      </c>
      <c r="BW37" s="690">
        <v>12.4373261710504</v>
      </c>
      <c r="BX37" s="694">
        <v>-4.40724434997347</v>
      </c>
      <c r="BY37" s="695">
        <v>-0.186878151594428</v>
      </c>
      <c r="BZ37" s="661">
        <v>-21.5835185246175</v>
      </c>
      <c r="CA37" s="699">
        <v>-4.22036619837904</v>
      </c>
      <c r="CB37" s="690">
        <v>-0.046933835609099</v>
      </c>
    </row>
    <row r="38" s="159" customFormat="1" outlineLevel="2" spans="1:80">
      <c r="A38" s="674" t="s">
        <v>35</v>
      </c>
      <c r="B38" s="663">
        <v>0</v>
      </c>
      <c r="C38" s="664">
        <v>0</v>
      </c>
      <c r="D38" s="665" t="s">
        <v>161</v>
      </c>
      <c r="E38" s="666">
        <v>0</v>
      </c>
      <c r="F38" s="667">
        <v>20.744949</v>
      </c>
      <c r="G38" s="663">
        <v>0</v>
      </c>
      <c r="H38" s="664">
        <v>0</v>
      </c>
      <c r="I38" s="665" t="s">
        <v>161</v>
      </c>
      <c r="J38" s="666">
        <v>0</v>
      </c>
      <c r="K38" s="667">
        <v>12.039101</v>
      </c>
      <c r="L38" s="663">
        <v>0</v>
      </c>
      <c r="M38" s="664">
        <v>0</v>
      </c>
      <c r="N38" s="665" t="s">
        <v>161</v>
      </c>
      <c r="O38" s="666">
        <v>0</v>
      </c>
      <c r="P38" s="667">
        <v>0</v>
      </c>
      <c r="Q38" s="663">
        <v>0</v>
      </c>
      <c r="R38" s="664">
        <v>0</v>
      </c>
      <c r="S38" s="665" t="s">
        <v>161</v>
      </c>
      <c r="T38" s="666">
        <v>0</v>
      </c>
      <c r="U38" s="667">
        <v>8.705848</v>
      </c>
      <c r="V38" s="677" t="s">
        <v>161</v>
      </c>
      <c r="W38" s="661" t="s">
        <v>161</v>
      </c>
      <c r="X38" s="661" t="s">
        <v>161</v>
      </c>
      <c r="Y38" s="682" t="s">
        <v>161</v>
      </c>
      <c r="Z38" s="683">
        <v>0.41966109437049</v>
      </c>
      <c r="AA38" s="663">
        <v>0</v>
      </c>
      <c r="AB38" s="664">
        <v>0</v>
      </c>
      <c r="AC38" s="665" t="s">
        <v>161</v>
      </c>
      <c r="AD38" s="666">
        <v>0</v>
      </c>
      <c r="AE38" s="667">
        <v>6.09136</v>
      </c>
      <c r="AF38" s="663">
        <v>0.0245639999999999</v>
      </c>
      <c r="AG38" s="664">
        <v>0</v>
      </c>
      <c r="AH38" s="665" t="s">
        <v>161</v>
      </c>
      <c r="AI38" s="666">
        <v>0.0245639999999999</v>
      </c>
      <c r="AJ38" s="667">
        <v>4.623469</v>
      </c>
      <c r="AK38" s="663">
        <v>0</v>
      </c>
      <c r="AL38" s="664">
        <v>0</v>
      </c>
      <c r="AM38" s="661" t="s">
        <v>161</v>
      </c>
      <c r="AN38" s="666">
        <v>0</v>
      </c>
      <c r="AO38" s="667">
        <v>0.0266</v>
      </c>
      <c r="AP38" s="663">
        <v>0</v>
      </c>
      <c r="AQ38" s="664">
        <v>0</v>
      </c>
      <c r="AR38" s="661" t="s">
        <v>161</v>
      </c>
      <c r="AS38" s="666">
        <v>0</v>
      </c>
      <c r="AT38" s="667">
        <v>0</v>
      </c>
      <c r="AU38" s="663">
        <v>-0.0245639999999999</v>
      </c>
      <c r="AV38" s="664">
        <v>0</v>
      </c>
      <c r="AW38" s="665" t="s">
        <v>161</v>
      </c>
      <c r="AX38" s="666">
        <v>-0.0245639999999999</v>
      </c>
      <c r="AY38" s="667">
        <v>-1.982381</v>
      </c>
      <c r="AZ38" s="677" t="s">
        <v>161</v>
      </c>
      <c r="BA38" s="661" t="s">
        <v>161</v>
      </c>
      <c r="BB38" s="661" t="s">
        <v>161</v>
      </c>
      <c r="BC38" s="682" t="s">
        <v>161</v>
      </c>
      <c r="BD38" s="683">
        <v>-0.0955596950370909</v>
      </c>
      <c r="BE38" s="663">
        <v>0.142857142857143</v>
      </c>
      <c r="BF38" s="664">
        <v>0</v>
      </c>
      <c r="BG38" s="661" t="s">
        <v>161</v>
      </c>
      <c r="BH38" s="664">
        <v>0.142857142857143</v>
      </c>
      <c r="BI38" s="690">
        <v>19</v>
      </c>
      <c r="BJ38" s="663">
        <v>0</v>
      </c>
      <c r="BK38" s="664" t="s">
        <v>161</v>
      </c>
      <c r="BL38" s="661" t="s">
        <v>161</v>
      </c>
      <c r="BM38" s="690" t="s">
        <v>161</v>
      </c>
      <c r="BN38" s="677" t="s">
        <v>161</v>
      </c>
      <c r="BO38" s="661" t="s">
        <v>161</v>
      </c>
      <c r="BP38" s="661" t="s">
        <v>161</v>
      </c>
      <c r="BQ38" s="661" t="s">
        <v>161</v>
      </c>
      <c r="BR38" s="683">
        <v>0.293630994224184</v>
      </c>
      <c r="BS38" s="694" t="s">
        <v>161</v>
      </c>
      <c r="BT38" s="695" t="s">
        <v>161</v>
      </c>
      <c r="BU38" s="661" t="s">
        <v>161</v>
      </c>
      <c r="BV38" s="699" t="s">
        <v>161</v>
      </c>
      <c r="BW38" s="690">
        <v>3.40563503060072</v>
      </c>
      <c r="BX38" s="694" t="s">
        <v>161</v>
      </c>
      <c r="BY38" s="695" t="s">
        <v>161</v>
      </c>
      <c r="BZ38" s="661" t="s">
        <v>161</v>
      </c>
      <c r="CA38" s="699" t="s">
        <v>161</v>
      </c>
      <c r="CB38" s="690">
        <v>-0.325441444931838</v>
      </c>
    </row>
    <row r="39" s="159" customFormat="1" outlineLevel="2" spans="1:80">
      <c r="A39" s="674" t="s">
        <v>36</v>
      </c>
      <c r="B39" s="663">
        <v>0</v>
      </c>
      <c r="C39" s="664">
        <v>0</v>
      </c>
      <c r="D39" s="665" t="s">
        <v>161</v>
      </c>
      <c r="E39" s="666">
        <v>0</v>
      </c>
      <c r="F39" s="667">
        <v>0</v>
      </c>
      <c r="G39" s="663">
        <v>0</v>
      </c>
      <c r="H39" s="664">
        <v>0</v>
      </c>
      <c r="I39" s="665" t="s">
        <v>161</v>
      </c>
      <c r="J39" s="666">
        <v>0</v>
      </c>
      <c r="K39" s="667">
        <v>0</v>
      </c>
      <c r="L39" s="663">
        <v>0</v>
      </c>
      <c r="M39" s="664">
        <v>0</v>
      </c>
      <c r="N39" s="665" t="s">
        <v>161</v>
      </c>
      <c r="O39" s="666">
        <v>0</v>
      </c>
      <c r="P39" s="667">
        <v>0</v>
      </c>
      <c r="Q39" s="663">
        <v>0</v>
      </c>
      <c r="R39" s="664">
        <v>0</v>
      </c>
      <c r="S39" s="665" t="s">
        <v>161</v>
      </c>
      <c r="T39" s="666">
        <v>0</v>
      </c>
      <c r="U39" s="667">
        <v>0</v>
      </c>
      <c r="V39" s="677" t="s">
        <v>161</v>
      </c>
      <c r="W39" s="661" t="s">
        <v>161</v>
      </c>
      <c r="X39" s="661" t="s">
        <v>161</v>
      </c>
      <c r="Y39" s="682" t="s">
        <v>161</v>
      </c>
      <c r="Z39" s="683" t="s">
        <v>161</v>
      </c>
      <c r="AA39" s="663">
        <v>0</v>
      </c>
      <c r="AB39" s="664">
        <v>0</v>
      </c>
      <c r="AC39" s="665" t="s">
        <v>161</v>
      </c>
      <c r="AD39" s="666">
        <v>0</v>
      </c>
      <c r="AE39" s="667">
        <v>0</v>
      </c>
      <c r="AF39" s="663">
        <v>0</v>
      </c>
      <c r="AG39" s="664">
        <v>0</v>
      </c>
      <c r="AH39" s="665" t="s">
        <v>161</v>
      </c>
      <c r="AI39" s="666">
        <v>0</v>
      </c>
      <c r="AJ39" s="667">
        <v>0</v>
      </c>
      <c r="AK39" s="663">
        <v>0</v>
      </c>
      <c r="AL39" s="664">
        <v>0</v>
      </c>
      <c r="AM39" s="661" t="s">
        <v>161</v>
      </c>
      <c r="AN39" s="666">
        <v>0</v>
      </c>
      <c r="AO39" s="667">
        <v>0</v>
      </c>
      <c r="AP39" s="663">
        <v>0</v>
      </c>
      <c r="AQ39" s="664">
        <v>0</v>
      </c>
      <c r="AR39" s="661" t="s">
        <v>161</v>
      </c>
      <c r="AS39" s="666">
        <v>0</v>
      </c>
      <c r="AT39" s="667">
        <v>0</v>
      </c>
      <c r="AU39" s="663">
        <v>0</v>
      </c>
      <c r="AV39" s="664">
        <v>0</v>
      </c>
      <c r="AW39" s="665" t="s">
        <v>161</v>
      </c>
      <c r="AX39" s="666">
        <v>0</v>
      </c>
      <c r="AY39" s="667">
        <v>0</v>
      </c>
      <c r="AZ39" s="677" t="s">
        <v>161</v>
      </c>
      <c r="BA39" s="661" t="s">
        <v>161</v>
      </c>
      <c r="BB39" s="661" t="s">
        <v>161</v>
      </c>
      <c r="BC39" s="682" t="s">
        <v>161</v>
      </c>
      <c r="BD39" s="683" t="s">
        <v>161</v>
      </c>
      <c r="BE39" s="663">
        <v>0</v>
      </c>
      <c r="BF39" s="664">
        <v>0</v>
      </c>
      <c r="BG39" s="661" t="s">
        <v>161</v>
      </c>
      <c r="BH39" s="664">
        <v>0</v>
      </c>
      <c r="BI39" s="690">
        <v>0</v>
      </c>
      <c r="BJ39" s="663" t="s">
        <v>161</v>
      </c>
      <c r="BK39" s="664" t="s">
        <v>161</v>
      </c>
      <c r="BL39" s="661" t="s">
        <v>161</v>
      </c>
      <c r="BM39" s="690" t="s">
        <v>161</v>
      </c>
      <c r="BN39" s="677" t="s">
        <v>161</v>
      </c>
      <c r="BO39" s="661" t="s">
        <v>161</v>
      </c>
      <c r="BP39" s="661" t="s">
        <v>161</v>
      </c>
      <c r="BQ39" s="661" t="s">
        <v>161</v>
      </c>
      <c r="BR39" s="683" t="s">
        <v>161</v>
      </c>
      <c r="BS39" s="694" t="s">
        <v>161</v>
      </c>
      <c r="BT39" s="695" t="s">
        <v>161</v>
      </c>
      <c r="BU39" s="661" t="s">
        <v>161</v>
      </c>
      <c r="BV39" s="699" t="s">
        <v>161</v>
      </c>
      <c r="BW39" s="690" t="s">
        <v>161</v>
      </c>
      <c r="BX39" s="694" t="s">
        <v>161</v>
      </c>
      <c r="BY39" s="695" t="s">
        <v>161</v>
      </c>
      <c r="BZ39" s="661" t="s">
        <v>161</v>
      </c>
      <c r="CA39" s="699" t="s">
        <v>161</v>
      </c>
      <c r="CB39" s="690" t="s">
        <v>161</v>
      </c>
    </row>
    <row r="40" s="159" customFormat="1" outlineLevel="2" spans="1:80">
      <c r="A40" s="674" t="s">
        <v>37</v>
      </c>
      <c r="B40" s="663">
        <v>0</v>
      </c>
      <c r="C40" s="664">
        <v>0</v>
      </c>
      <c r="D40" s="665" t="s">
        <v>161</v>
      </c>
      <c r="E40" s="666">
        <v>0</v>
      </c>
      <c r="F40" s="667">
        <v>0</v>
      </c>
      <c r="G40" s="663">
        <v>0</v>
      </c>
      <c r="H40" s="664">
        <v>0</v>
      </c>
      <c r="I40" s="665" t="s">
        <v>161</v>
      </c>
      <c r="J40" s="666">
        <v>0</v>
      </c>
      <c r="K40" s="667">
        <v>0</v>
      </c>
      <c r="L40" s="663">
        <v>0</v>
      </c>
      <c r="M40" s="664">
        <v>0</v>
      </c>
      <c r="N40" s="665" t="s">
        <v>161</v>
      </c>
      <c r="O40" s="666">
        <v>0</v>
      </c>
      <c r="P40" s="667">
        <v>0</v>
      </c>
      <c r="Q40" s="663"/>
      <c r="R40" s="664"/>
      <c r="S40" s="665" t="s">
        <v>161</v>
      </c>
      <c r="T40" s="666">
        <v>0</v>
      </c>
      <c r="U40" s="667"/>
      <c r="V40" s="677" t="s">
        <v>161</v>
      </c>
      <c r="W40" s="661" t="s">
        <v>161</v>
      </c>
      <c r="X40" s="661" t="s">
        <v>161</v>
      </c>
      <c r="Y40" s="682" t="s">
        <v>161</v>
      </c>
      <c r="Z40" s="683" t="s">
        <v>161</v>
      </c>
      <c r="AA40" s="663">
        <v>0</v>
      </c>
      <c r="AB40" s="664">
        <v>0</v>
      </c>
      <c r="AC40" s="665" t="s">
        <v>161</v>
      </c>
      <c r="AD40" s="666">
        <v>0</v>
      </c>
      <c r="AE40" s="667">
        <v>0</v>
      </c>
      <c r="AF40" s="663">
        <v>0.360088999999999</v>
      </c>
      <c r="AG40" s="664">
        <v>0.360089</v>
      </c>
      <c r="AH40" s="665">
        <v>0.999999999999997</v>
      </c>
      <c r="AI40" s="666">
        <v>-9.99200722162641e-16</v>
      </c>
      <c r="AJ40" s="667">
        <v>0.360089</v>
      </c>
      <c r="AK40" s="663">
        <v>0</v>
      </c>
      <c r="AL40" s="664">
        <v>0</v>
      </c>
      <c r="AM40" s="661" t="s">
        <v>161</v>
      </c>
      <c r="AN40" s="666">
        <v>0</v>
      </c>
      <c r="AO40" s="667">
        <v>0</v>
      </c>
      <c r="AP40" s="663">
        <v>0</v>
      </c>
      <c r="AQ40" s="664">
        <v>0</v>
      </c>
      <c r="AR40" s="661" t="s">
        <v>161</v>
      </c>
      <c r="AS40" s="666">
        <v>0</v>
      </c>
      <c r="AT40" s="667">
        <v>0</v>
      </c>
      <c r="AU40" s="663">
        <v>-0.360088999999999</v>
      </c>
      <c r="AV40" s="664">
        <v>-0.360089</v>
      </c>
      <c r="AW40" s="665">
        <v>1</v>
      </c>
      <c r="AX40" s="666">
        <v>9.99200722162641e-16</v>
      </c>
      <c r="AY40" s="667">
        <v>-0.360089</v>
      </c>
      <c r="AZ40" s="677" t="s">
        <v>161</v>
      </c>
      <c r="BA40" s="661" t="s">
        <v>161</v>
      </c>
      <c r="BB40" s="661" t="s">
        <v>161</v>
      </c>
      <c r="BC40" s="682" t="s">
        <v>161</v>
      </c>
      <c r="BD40" s="683" t="s">
        <v>161</v>
      </c>
      <c r="BE40" s="663">
        <v>0</v>
      </c>
      <c r="BF40" s="664">
        <v>0</v>
      </c>
      <c r="BG40" s="661" t="s">
        <v>161</v>
      </c>
      <c r="BH40" s="664">
        <v>0</v>
      </c>
      <c r="BI40" s="690">
        <v>0</v>
      </c>
      <c r="BJ40" s="663" t="s">
        <v>161</v>
      </c>
      <c r="BK40" s="664" t="s">
        <v>161</v>
      </c>
      <c r="BL40" s="661" t="s">
        <v>161</v>
      </c>
      <c r="BM40" s="690" t="s">
        <v>161</v>
      </c>
      <c r="BN40" s="677" t="s">
        <v>161</v>
      </c>
      <c r="BO40" s="661" t="s">
        <v>161</v>
      </c>
      <c r="BP40" s="661" t="s">
        <v>161</v>
      </c>
      <c r="BQ40" s="661" t="s">
        <v>161</v>
      </c>
      <c r="BR40" s="683" t="s">
        <v>161</v>
      </c>
      <c r="BS40" s="694" t="s">
        <v>161</v>
      </c>
      <c r="BT40" s="695" t="s">
        <v>161</v>
      </c>
      <c r="BU40" s="661" t="s">
        <v>161</v>
      </c>
      <c r="BV40" s="699" t="s">
        <v>161</v>
      </c>
      <c r="BW40" s="690" t="s">
        <v>161</v>
      </c>
      <c r="BX40" s="694" t="s">
        <v>161</v>
      </c>
      <c r="BY40" s="695" t="s">
        <v>161</v>
      </c>
      <c r="BZ40" s="661" t="s">
        <v>161</v>
      </c>
      <c r="CA40" s="699" t="s">
        <v>161</v>
      </c>
      <c r="CB40" s="690" t="s">
        <v>161</v>
      </c>
    </row>
    <row r="41" s="163" customFormat="1" spans="1:81">
      <c r="A41" s="668" t="s">
        <v>38</v>
      </c>
      <c r="B41" s="669">
        <v>183.545992</v>
      </c>
      <c r="C41" s="670">
        <v>737.46092336</v>
      </c>
      <c r="D41" s="671">
        <v>0.248889108813702</v>
      </c>
      <c r="E41" s="670">
        <v>-553.91493136</v>
      </c>
      <c r="F41" s="672">
        <v>635.556758</v>
      </c>
      <c r="G41" s="669">
        <v>25.0437749999999</v>
      </c>
      <c r="H41" s="670">
        <v>39.70681724</v>
      </c>
      <c r="I41" s="671">
        <v>0.630717260681656</v>
      </c>
      <c r="J41" s="670">
        <v>-14.6630422400001</v>
      </c>
      <c r="K41" s="672">
        <v>186.028624</v>
      </c>
      <c r="L41" s="669">
        <v>117.658766</v>
      </c>
      <c r="M41" s="670">
        <v>534.86653517</v>
      </c>
      <c r="N41" s="671">
        <v>0.219977804299541</v>
      </c>
      <c r="O41" s="670">
        <v>-417.20776917</v>
      </c>
      <c r="P41" s="672">
        <v>153.550042</v>
      </c>
      <c r="Q41" s="669">
        <v>41.6864659999999</v>
      </c>
      <c r="R41" s="670">
        <v>164.43757095</v>
      </c>
      <c r="S41" s="671">
        <v>0.253509375984855</v>
      </c>
      <c r="T41" s="670">
        <v>-122.75110495</v>
      </c>
      <c r="U41" s="672">
        <v>296.266902</v>
      </c>
      <c r="V41" s="678">
        <v>0.227117277505029</v>
      </c>
      <c r="W41" s="679">
        <v>0.222978012449519</v>
      </c>
      <c r="X41" s="679">
        <v>1.01856355705228</v>
      </c>
      <c r="Y41" s="671">
        <v>0.00413926505551029</v>
      </c>
      <c r="Z41" s="684">
        <v>0.466153334491016</v>
      </c>
      <c r="AA41" s="669">
        <v>51.7299389999999</v>
      </c>
      <c r="AB41" s="670">
        <v>87.47410173</v>
      </c>
      <c r="AC41" s="671">
        <v>0.591374337968865</v>
      </c>
      <c r="AD41" s="670">
        <v>-35.7441627300001</v>
      </c>
      <c r="AE41" s="672">
        <v>23.514455</v>
      </c>
      <c r="AF41" s="669">
        <v>75.5479279999999</v>
      </c>
      <c r="AG41" s="670">
        <v>89.70909832</v>
      </c>
      <c r="AH41" s="671">
        <v>0.842143432659573</v>
      </c>
      <c r="AI41" s="670">
        <v>-14.1611703200001</v>
      </c>
      <c r="AJ41" s="672">
        <v>78.608901</v>
      </c>
      <c r="AK41" s="669">
        <v>0.26364</v>
      </c>
      <c r="AL41" s="670">
        <v>0.19</v>
      </c>
      <c r="AM41" s="679">
        <v>1.38757894736842</v>
      </c>
      <c r="AN41" s="670">
        <v>0.0736399999999999</v>
      </c>
      <c r="AO41" s="672">
        <v>0.1602</v>
      </c>
      <c r="AP41" s="669">
        <v>0</v>
      </c>
      <c r="AQ41" s="670">
        <v>0</v>
      </c>
      <c r="AR41" s="679" t="s">
        <v>161</v>
      </c>
      <c r="AS41" s="670">
        <v>0</v>
      </c>
      <c r="AT41" s="672">
        <v>0.088629</v>
      </c>
      <c r="AU41" s="669">
        <v>-86.170776</v>
      </c>
      <c r="AV41" s="670">
        <v>-14.1056291</v>
      </c>
      <c r="AW41" s="671">
        <v>-4.1089636902476</v>
      </c>
      <c r="AX41" s="670">
        <v>-72.0651469</v>
      </c>
      <c r="AY41" s="672">
        <v>193.926307</v>
      </c>
      <c r="AZ41" s="678">
        <v>-0.469477840736506</v>
      </c>
      <c r="BA41" s="679">
        <v>-0.0191272902104864</v>
      </c>
      <c r="BB41" s="679">
        <v>-22.5449217097735</v>
      </c>
      <c r="BC41" s="671">
        <v>-0.45035055052602</v>
      </c>
      <c r="BD41" s="684">
        <v>0.305128227430476</v>
      </c>
      <c r="BE41" s="669">
        <v>30</v>
      </c>
      <c r="BF41" s="670">
        <v>32.4285714285714</v>
      </c>
      <c r="BG41" s="679">
        <v>0.92511013215859</v>
      </c>
      <c r="BH41" s="670">
        <v>-2.42857142857143</v>
      </c>
      <c r="BI41" s="691">
        <v>186.16666666</v>
      </c>
      <c r="BJ41" s="669">
        <v>6.11819973333333</v>
      </c>
      <c r="BK41" s="670">
        <v>22.7410857423789</v>
      </c>
      <c r="BL41" s="679">
        <v>0.269037274765287</v>
      </c>
      <c r="BM41" s="691">
        <v>-16.6228860090455</v>
      </c>
      <c r="BN41" s="678">
        <v>0.281836385727235</v>
      </c>
      <c r="BO41" s="679">
        <v>0.118615236359173</v>
      </c>
      <c r="BP41" s="679">
        <v>2.37605550836506</v>
      </c>
      <c r="BQ41" s="679">
        <v>0.163221149368062</v>
      </c>
      <c r="BR41" s="684">
        <v>0.0369981983576044</v>
      </c>
      <c r="BS41" s="696">
        <v>3.54815790523163</v>
      </c>
      <c r="BT41" s="697">
        <v>8.43062013527464</v>
      </c>
      <c r="BU41" s="679">
        <v>0.420865588568716</v>
      </c>
      <c r="BV41" s="679">
        <v>-4.88246223004301</v>
      </c>
      <c r="BW41" s="691">
        <v>27.028343119158</v>
      </c>
      <c r="BX41" s="696">
        <v>-1.66578151194031</v>
      </c>
      <c r="BY41" s="697">
        <v>-0.161254917981768</v>
      </c>
      <c r="BZ41" s="679">
        <v>-8.33011292175689</v>
      </c>
      <c r="CA41" s="679">
        <v>-1.50452659395854</v>
      </c>
      <c r="CB41" s="691">
        <v>8.24711042633138</v>
      </c>
      <c r="CC41" s="159"/>
    </row>
    <row r="42" s="159" customFormat="1" outlineLevel="2" spans="1:80">
      <c r="A42" s="674" t="s">
        <v>39</v>
      </c>
      <c r="B42" s="663">
        <v>0</v>
      </c>
      <c r="C42" s="664">
        <v>3.33962264</v>
      </c>
      <c r="D42" s="665">
        <v>0</v>
      </c>
      <c r="E42" s="666">
        <v>-3.33962264</v>
      </c>
      <c r="F42" s="667">
        <v>0</v>
      </c>
      <c r="G42" s="663">
        <v>0</v>
      </c>
      <c r="H42" s="664">
        <v>0</v>
      </c>
      <c r="I42" s="665" t="s">
        <v>161</v>
      </c>
      <c r="J42" s="666">
        <v>0</v>
      </c>
      <c r="K42" s="667">
        <v>0</v>
      </c>
      <c r="L42" s="663">
        <v>0</v>
      </c>
      <c r="M42" s="664">
        <v>0</v>
      </c>
      <c r="N42" s="665" t="s">
        <v>161</v>
      </c>
      <c r="O42" s="666">
        <v>0</v>
      </c>
      <c r="P42" s="667">
        <v>0</v>
      </c>
      <c r="Q42" s="663">
        <v>0</v>
      </c>
      <c r="R42" s="664">
        <v>3.33962264</v>
      </c>
      <c r="S42" s="665">
        <v>0</v>
      </c>
      <c r="T42" s="666">
        <v>-3.33962264</v>
      </c>
      <c r="U42" s="667">
        <v>0</v>
      </c>
      <c r="V42" s="677" t="s">
        <v>161</v>
      </c>
      <c r="W42" s="661" t="s">
        <v>161</v>
      </c>
      <c r="X42" s="661" t="s">
        <v>161</v>
      </c>
      <c r="Y42" s="682" t="s">
        <v>161</v>
      </c>
      <c r="Z42" s="683" t="s">
        <v>161</v>
      </c>
      <c r="AA42" s="663">
        <v>0</v>
      </c>
      <c r="AB42" s="664">
        <v>0</v>
      </c>
      <c r="AC42" s="665" t="s">
        <v>161</v>
      </c>
      <c r="AD42" s="666">
        <v>0</v>
      </c>
      <c r="AE42" s="667">
        <v>0</v>
      </c>
      <c r="AF42" s="663">
        <v>0.280997</v>
      </c>
      <c r="AG42" s="664">
        <v>1.3878785</v>
      </c>
      <c r="AH42" s="665">
        <v>0.202465129332287</v>
      </c>
      <c r="AI42" s="666">
        <v>-1.1068815</v>
      </c>
      <c r="AJ42" s="667">
        <v>0</v>
      </c>
      <c r="AK42" s="663">
        <v>0</v>
      </c>
      <c r="AL42" s="664">
        <v>0</v>
      </c>
      <c r="AM42" s="661" t="s">
        <v>161</v>
      </c>
      <c r="AN42" s="666">
        <v>0</v>
      </c>
      <c r="AO42" s="667">
        <v>0</v>
      </c>
      <c r="AP42" s="663">
        <v>0</v>
      </c>
      <c r="AQ42" s="664">
        <v>0</v>
      </c>
      <c r="AR42" s="661" t="s">
        <v>161</v>
      </c>
      <c r="AS42" s="666">
        <v>0</v>
      </c>
      <c r="AT42" s="667">
        <v>0</v>
      </c>
      <c r="AU42" s="663">
        <v>-0.280997</v>
      </c>
      <c r="AV42" s="664">
        <v>1.95174414</v>
      </c>
      <c r="AW42" s="665">
        <v>-0.143972252428538</v>
      </c>
      <c r="AX42" s="666">
        <v>-2.23274114</v>
      </c>
      <c r="AY42" s="667">
        <v>0</v>
      </c>
      <c r="AZ42" s="677" t="s">
        <v>161</v>
      </c>
      <c r="BA42" s="661">
        <v>0.58442056195906</v>
      </c>
      <c r="BB42" s="661" t="s">
        <v>161</v>
      </c>
      <c r="BC42" s="682" t="s">
        <v>161</v>
      </c>
      <c r="BD42" s="683" t="s">
        <v>161</v>
      </c>
      <c r="BE42" s="663">
        <v>0</v>
      </c>
      <c r="BF42" s="664">
        <v>0</v>
      </c>
      <c r="BG42" s="661" t="s">
        <v>161</v>
      </c>
      <c r="BH42" s="664">
        <v>0</v>
      </c>
      <c r="BI42" s="690">
        <v>0</v>
      </c>
      <c r="BJ42" s="663" t="s">
        <v>161</v>
      </c>
      <c r="BK42" s="664" t="s">
        <v>161</v>
      </c>
      <c r="BL42" s="661" t="s">
        <v>161</v>
      </c>
      <c r="BM42" s="690" t="s">
        <v>161</v>
      </c>
      <c r="BN42" s="677" t="s">
        <v>161</v>
      </c>
      <c r="BO42" s="661">
        <v>0</v>
      </c>
      <c r="BP42" s="661" t="s">
        <v>161</v>
      </c>
      <c r="BQ42" s="661" t="s">
        <v>161</v>
      </c>
      <c r="BR42" s="683" t="s">
        <v>161</v>
      </c>
      <c r="BS42" s="694" t="s">
        <v>161</v>
      </c>
      <c r="BT42" s="695" t="s">
        <v>161</v>
      </c>
      <c r="BU42" s="661" t="s">
        <v>161</v>
      </c>
      <c r="BV42" s="699" t="s">
        <v>161</v>
      </c>
      <c r="BW42" s="690" t="s">
        <v>161</v>
      </c>
      <c r="BX42" s="694" t="s">
        <v>161</v>
      </c>
      <c r="BY42" s="695" t="s">
        <v>161</v>
      </c>
      <c r="BZ42" s="661" t="s">
        <v>161</v>
      </c>
      <c r="CA42" s="699" t="s">
        <v>161</v>
      </c>
      <c r="CB42" s="690" t="s">
        <v>161</v>
      </c>
    </row>
    <row r="43" s="159" customFormat="1" outlineLevel="2" spans="1:80">
      <c r="A43" s="674" t="s">
        <v>40</v>
      </c>
      <c r="B43" s="663">
        <v>15.5109999999999</v>
      </c>
      <c r="C43" s="664">
        <v>0</v>
      </c>
      <c r="D43" s="665" t="s">
        <v>161</v>
      </c>
      <c r="E43" s="666">
        <v>15.5109999999999</v>
      </c>
      <c r="F43" s="667">
        <v>0</v>
      </c>
      <c r="G43" s="663">
        <v>0</v>
      </c>
      <c r="H43" s="664">
        <v>0</v>
      </c>
      <c r="I43" s="665" t="s">
        <v>161</v>
      </c>
      <c r="J43" s="666">
        <v>0</v>
      </c>
      <c r="K43" s="667">
        <v>0</v>
      </c>
      <c r="L43" s="663">
        <v>0</v>
      </c>
      <c r="M43" s="664">
        <v>0</v>
      </c>
      <c r="N43" s="665" t="s">
        <v>161</v>
      </c>
      <c r="O43" s="666">
        <v>0</v>
      </c>
      <c r="P43" s="667">
        <v>0</v>
      </c>
      <c r="Q43" s="663">
        <v>8.11836399999991</v>
      </c>
      <c r="R43" s="664">
        <v>0</v>
      </c>
      <c r="S43" s="665" t="s">
        <v>161</v>
      </c>
      <c r="T43" s="666">
        <v>8.11836399999991</v>
      </c>
      <c r="U43" s="667">
        <v>0</v>
      </c>
      <c r="V43" s="677" t="s">
        <v>161</v>
      </c>
      <c r="W43" s="661" t="s">
        <v>161</v>
      </c>
      <c r="X43" s="661" t="s">
        <v>161</v>
      </c>
      <c r="Y43" s="682" t="s">
        <v>161</v>
      </c>
      <c r="Z43" s="683" t="s">
        <v>161</v>
      </c>
      <c r="AA43" s="663">
        <v>7.39263599999999</v>
      </c>
      <c r="AB43" s="687">
        <v>0</v>
      </c>
      <c r="AC43" s="665" t="s">
        <v>161</v>
      </c>
      <c r="AD43" s="666">
        <v>7.39263599999999</v>
      </c>
      <c r="AE43" s="667">
        <v>0</v>
      </c>
      <c r="AF43" s="663">
        <v>0.398768999999999</v>
      </c>
      <c r="AG43" s="664">
        <v>0</v>
      </c>
      <c r="AH43" s="665" t="s">
        <v>161</v>
      </c>
      <c r="AI43" s="666">
        <v>0.398768999999999</v>
      </c>
      <c r="AJ43" s="667">
        <v>0</v>
      </c>
      <c r="AK43" s="663">
        <v>0</v>
      </c>
      <c r="AL43" s="664">
        <v>0</v>
      </c>
      <c r="AM43" s="661" t="s">
        <v>161</v>
      </c>
      <c r="AN43" s="666">
        <v>0</v>
      </c>
      <c r="AO43" s="667">
        <v>0</v>
      </c>
      <c r="AP43" s="663">
        <v>0</v>
      </c>
      <c r="AQ43" s="664">
        <v>0</v>
      </c>
      <c r="AR43" s="661" t="s">
        <v>161</v>
      </c>
      <c r="AS43" s="666">
        <v>0</v>
      </c>
      <c r="AT43" s="667">
        <v>0</v>
      </c>
      <c r="AU43" s="663">
        <v>7.71959499999991</v>
      </c>
      <c r="AV43" s="664">
        <v>0</v>
      </c>
      <c r="AW43" s="665" t="s">
        <v>161</v>
      </c>
      <c r="AX43" s="666">
        <v>7.71959499999991</v>
      </c>
      <c r="AY43" s="667">
        <v>0</v>
      </c>
      <c r="AZ43" s="689">
        <v>0.497685191154662</v>
      </c>
      <c r="BA43" s="661" t="s">
        <v>161</v>
      </c>
      <c r="BB43" s="661" t="s">
        <v>161</v>
      </c>
      <c r="BC43" s="682" t="s">
        <v>161</v>
      </c>
      <c r="BD43" s="683" t="s">
        <v>161</v>
      </c>
      <c r="BE43" s="663">
        <v>4.85714285714286</v>
      </c>
      <c r="BF43" s="664">
        <v>0</v>
      </c>
      <c r="BG43" s="661" t="s">
        <v>161</v>
      </c>
      <c r="BH43" s="664">
        <v>4.85714285714286</v>
      </c>
      <c r="BI43" s="690">
        <v>0</v>
      </c>
      <c r="BJ43" s="663">
        <v>3.19344117647057</v>
      </c>
      <c r="BK43" s="664" t="s">
        <v>161</v>
      </c>
      <c r="BL43" s="661" t="s">
        <v>161</v>
      </c>
      <c r="BM43" s="690" t="s">
        <v>161</v>
      </c>
      <c r="BN43" s="677">
        <v>0.476606021533108</v>
      </c>
      <c r="BO43" s="661" t="s">
        <v>161</v>
      </c>
      <c r="BP43" s="661" t="s">
        <v>161</v>
      </c>
      <c r="BQ43" s="661" t="s">
        <v>161</v>
      </c>
      <c r="BR43" s="683" t="s">
        <v>161</v>
      </c>
      <c r="BS43" s="694">
        <v>2.09816904281503</v>
      </c>
      <c r="BT43" s="695" t="s">
        <v>161</v>
      </c>
      <c r="BU43" s="661" t="s">
        <v>161</v>
      </c>
      <c r="BV43" s="699" t="s">
        <v>161</v>
      </c>
      <c r="BW43" s="690" t="s">
        <v>161</v>
      </c>
      <c r="BX43" s="694">
        <v>1.04422766114819</v>
      </c>
      <c r="BY43" s="695" t="s">
        <v>161</v>
      </c>
      <c r="BZ43" s="661" t="s">
        <v>161</v>
      </c>
      <c r="CA43" s="699" t="s">
        <v>161</v>
      </c>
      <c r="CB43" s="690" t="s">
        <v>161</v>
      </c>
    </row>
    <row r="44" s="159" customFormat="1" outlineLevel="2" spans="1:80">
      <c r="A44" s="674" t="s">
        <v>41</v>
      </c>
      <c r="B44" s="663">
        <v>97.0289</v>
      </c>
      <c r="C44" s="664">
        <v>0</v>
      </c>
      <c r="D44" s="665" t="s">
        <v>161</v>
      </c>
      <c r="E44" s="666">
        <v>97.0289</v>
      </c>
      <c r="F44" s="667">
        <v>0</v>
      </c>
      <c r="G44" s="663">
        <v>0</v>
      </c>
      <c r="H44" s="664">
        <v>0</v>
      </c>
      <c r="I44" s="665" t="s">
        <v>161</v>
      </c>
      <c r="J44" s="666">
        <v>0</v>
      </c>
      <c r="K44" s="667">
        <v>0</v>
      </c>
      <c r="L44" s="663">
        <v>0</v>
      </c>
      <c r="M44" s="664">
        <v>0</v>
      </c>
      <c r="N44" s="665" t="s">
        <v>161</v>
      </c>
      <c r="O44" s="666">
        <v>0</v>
      </c>
      <c r="P44" s="667">
        <v>0</v>
      </c>
      <c r="Q44" s="663">
        <v>66.278848</v>
      </c>
      <c r="R44" s="664">
        <v>0</v>
      </c>
      <c r="S44" s="665" t="s">
        <v>161</v>
      </c>
      <c r="T44" s="666">
        <v>66.278848</v>
      </c>
      <c r="U44" s="667">
        <v>0</v>
      </c>
      <c r="V44" s="677" t="s">
        <v>161</v>
      </c>
      <c r="W44" s="661" t="s">
        <v>161</v>
      </c>
      <c r="X44" s="661" t="s">
        <v>161</v>
      </c>
      <c r="Y44" s="682" t="s">
        <v>161</v>
      </c>
      <c r="Z44" s="683" t="s">
        <v>161</v>
      </c>
      <c r="AA44" s="663">
        <v>30.750052</v>
      </c>
      <c r="AB44" s="687">
        <v>0</v>
      </c>
      <c r="AC44" s="665" t="s">
        <v>161</v>
      </c>
      <c r="AD44" s="666">
        <v>30.750052</v>
      </c>
      <c r="AE44" s="667">
        <v>0</v>
      </c>
      <c r="AF44" s="663">
        <v>1.377401</v>
      </c>
      <c r="AG44" s="664">
        <v>0</v>
      </c>
      <c r="AH44" s="665" t="s">
        <v>161</v>
      </c>
      <c r="AI44" s="666">
        <v>1.377401</v>
      </c>
      <c r="AJ44" s="667">
        <v>0</v>
      </c>
      <c r="AK44" s="663">
        <v>0</v>
      </c>
      <c r="AL44" s="664">
        <v>0</v>
      </c>
      <c r="AM44" s="661" t="s">
        <v>161</v>
      </c>
      <c r="AN44" s="666">
        <v>0</v>
      </c>
      <c r="AO44" s="667">
        <v>0</v>
      </c>
      <c r="AP44" s="663">
        <v>0</v>
      </c>
      <c r="AQ44" s="664">
        <v>0</v>
      </c>
      <c r="AR44" s="661" t="s">
        <v>161</v>
      </c>
      <c r="AS44" s="666">
        <v>0</v>
      </c>
      <c r="AT44" s="667">
        <v>0</v>
      </c>
      <c r="AU44" s="663">
        <v>64.901447</v>
      </c>
      <c r="AV44" s="664">
        <v>0</v>
      </c>
      <c r="AW44" s="665" t="s">
        <v>161</v>
      </c>
      <c r="AX44" s="666">
        <v>64.901447</v>
      </c>
      <c r="AY44" s="667">
        <v>0</v>
      </c>
      <c r="AZ44" s="689">
        <v>0.668887795285734</v>
      </c>
      <c r="BA44" s="661" t="s">
        <v>161</v>
      </c>
      <c r="BB44" s="661" t="s">
        <v>161</v>
      </c>
      <c r="BC44" s="682" t="s">
        <v>161</v>
      </c>
      <c r="BD44" s="683" t="s">
        <v>161</v>
      </c>
      <c r="BE44" s="663">
        <v>44.4285714285714</v>
      </c>
      <c r="BF44" s="664">
        <v>0</v>
      </c>
      <c r="BG44" s="661" t="s">
        <v>161</v>
      </c>
      <c r="BH44" s="664">
        <v>44.4285714285714</v>
      </c>
      <c r="BI44" s="690">
        <v>0</v>
      </c>
      <c r="BJ44" s="663">
        <v>2.18393022508039</v>
      </c>
      <c r="BK44" s="664" t="s">
        <v>161</v>
      </c>
      <c r="BL44" s="661" t="s">
        <v>161</v>
      </c>
      <c r="BM44" s="690" t="s">
        <v>161</v>
      </c>
      <c r="BN44" s="677">
        <v>0.316916423869589</v>
      </c>
      <c r="BO44" s="661" t="s">
        <v>161</v>
      </c>
      <c r="BP44" s="661" t="s">
        <v>161</v>
      </c>
      <c r="BQ44" s="661" t="s">
        <v>161</v>
      </c>
      <c r="BR44" s="683" t="s">
        <v>161</v>
      </c>
      <c r="BS44" s="694">
        <v>3.15540604614262</v>
      </c>
      <c r="BT44" s="695" t="s">
        <v>161</v>
      </c>
      <c r="BU44" s="661" t="s">
        <v>161</v>
      </c>
      <c r="BV44" s="699" t="s">
        <v>161</v>
      </c>
      <c r="BW44" s="690" t="s">
        <v>161</v>
      </c>
      <c r="BX44" s="694">
        <v>2.11061259343561</v>
      </c>
      <c r="BY44" s="695" t="s">
        <v>161</v>
      </c>
      <c r="BZ44" s="661" t="s">
        <v>161</v>
      </c>
      <c r="CA44" s="699" t="s">
        <v>161</v>
      </c>
      <c r="CB44" s="690" t="s">
        <v>161</v>
      </c>
    </row>
    <row r="45" s="159" customFormat="1" outlineLevel="2" spans="1:80">
      <c r="A45" s="674" t="s">
        <v>42</v>
      </c>
      <c r="B45" s="663">
        <v>0</v>
      </c>
      <c r="C45" s="664">
        <v>0</v>
      </c>
      <c r="D45" s="665" t="s">
        <v>161</v>
      </c>
      <c r="E45" s="666">
        <v>0</v>
      </c>
      <c r="F45" s="667">
        <v>0</v>
      </c>
      <c r="G45" s="663">
        <v>0</v>
      </c>
      <c r="H45" s="664">
        <v>0</v>
      </c>
      <c r="I45" s="665" t="s">
        <v>161</v>
      </c>
      <c r="J45" s="666">
        <v>0</v>
      </c>
      <c r="K45" s="667">
        <v>0</v>
      </c>
      <c r="L45" s="663">
        <v>0</v>
      </c>
      <c r="M45" s="664">
        <v>0</v>
      </c>
      <c r="N45" s="665" t="s">
        <v>161</v>
      </c>
      <c r="O45" s="666">
        <v>0</v>
      </c>
      <c r="P45" s="667">
        <v>0</v>
      </c>
      <c r="Q45" s="663">
        <v>0</v>
      </c>
      <c r="R45" s="664">
        <v>0</v>
      </c>
      <c r="S45" s="665" t="s">
        <v>161</v>
      </c>
      <c r="T45" s="666">
        <v>0</v>
      </c>
      <c r="U45" s="667">
        <v>0</v>
      </c>
      <c r="V45" s="677" t="s">
        <v>161</v>
      </c>
      <c r="W45" s="661" t="s">
        <v>161</v>
      </c>
      <c r="X45" s="661" t="s">
        <v>161</v>
      </c>
      <c r="Y45" s="682" t="s">
        <v>161</v>
      </c>
      <c r="Z45" s="683" t="s">
        <v>161</v>
      </c>
      <c r="AA45" s="663">
        <v>1.393532</v>
      </c>
      <c r="AB45" s="687">
        <v>0</v>
      </c>
      <c r="AC45" s="665" t="s">
        <v>161</v>
      </c>
      <c r="AD45" s="666">
        <v>1.393532</v>
      </c>
      <c r="AE45" s="667">
        <v>0</v>
      </c>
      <c r="AF45" s="663">
        <v>0.308483</v>
      </c>
      <c r="AG45" s="664">
        <v>0</v>
      </c>
      <c r="AH45" s="665" t="s">
        <v>161</v>
      </c>
      <c r="AI45" s="666">
        <v>0.308483</v>
      </c>
      <c r="AJ45" s="667">
        <v>0</v>
      </c>
      <c r="AK45" s="663">
        <v>0</v>
      </c>
      <c r="AL45" s="664">
        <v>0</v>
      </c>
      <c r="AM45" s="661" t="s">
        <v>161</v>
      </c>
      <c r="AN45" s="666">
        <v>0</v>
      </c>
      <c r="AO45" s="667">
        <v>0</v>
      </c>
      <c r="AP45" s="663">
        <v>0</v>
      </c>
      <c r="AQ45" s="664">
        <v>0</v>
      </c>
      <c r="AR45" s="661" t="s">
        <v>161</v>
      </c>
      <c r="AS45" s="666">
        <v>0</v>
      </c>
      <c r="AT45" s="667">
        <v>0</v>
      </c>
      <c r="AU45" s="663">
        <v>-1.702015</v>
      </c>
      <c r="AV45" s="664">
        <v>0</v>
      </c>
      <c r="AW45" s="665" t="s">
        <v>161</v>
      </c>
      <c r="AX45" s="666">
        <v>-1.702015</v>
      </c>
      <c r="AY45" s="667">
        <v>0</v>
      </c>
      <c r="AZ45" s="689" t="s">
        <v>161</v>
      </c>
      <c r="BA45" s="661" t="s">
        <v>161</v>
      </c>
      <c r="BB45" s="661" t="s">
        <v>161</v>
      </c>
      <c r="BC45" s="682" t="s">
        <v>161</v>
      </c>
      <c r="BD45" s="683" t="s">
        <v>161</v>
      </c>
      <c r="BE45" s="663">
        <v>0.142857142857143</v>
      </c>
      <c r="BF45" s="664">
        <v>0</v>
      </c>
      <c r="BG45" s="661" t="s">
        <v>161</v>
      </c>
      <c r="BH45" s="664">
        <v>0.142857142857143</v>
      </c>
      <c r="BI45" s="690">
        <v>0</v>
      </c>
      <c r="BJ45" s="663">
        <v>0</v>
      </c>
      <c r="BK45" s="664" t="s">
        <v>161</v>
      </c>
      <c r="BL45" s="661" t="s">
        <v>161</v>
      </c>
      <c r="BM45" s="690" t="s">
        <v>161</v>
      </c>
      <c r="BN45" s="677" t="s">
        <v>161</v>
      </c>
      <c r="BO45" s="661" t="s">
        <v>161</v>
      </c>
      <c r="BP45" s="661" t="s">
        <v>161</v>
      </c>
      <c r="BQ45" s="661" t="s">
        <v>161</v>
      </c>
      <c r="BR45" s="683" t="s">
        <v>161</v>
      </c>
      <c r="BS45" s="694">
        <v>0</v>
      </c>
      <c r="BT45" s="695" t="s">
        <v>161</v>
      </c>
      <c r="BU45" s="661" t="s">
        <v>161</v>
      </c>
      <c r="BV45" s="699" t="s">
        <v>161</v>
      </c>
      <c r="BW45" s="690" t="s">
        <v>161</v>
      </c>
      <c r="BX45" s="694">
        <v>-1.22136771886114</v>
      </c>
      <c r="BY45" s="695" t="s">
        <v>161</v>
      </c>
      <c r="BZ45" s="661" t="s">
        <v>161</v>
      </c>
      <c r="CA45" s="699" t="s">
        <v>161</v>
      </c>
      <c r="CB45" s="690" t="s">
        <v>161</v>
      </c>
    </row>
    <row r="46" s="159" customFormat="1" outlineLevel="2" spans="1:80">
      <c r="A46" s="674" t="s">
        <v>43</v>
      </c>
      <c r="B46" s="663">
        <v>0</v>
      </c>
      <c r="C46" s="664">
        <v>0</v>
      </c>
      <c r="D46" s="665" t="s">
        <v>161</v>
      </c>
      <c r="E46" s="666">
        <v>0</v>
      </c>
      <c r="F46" s="667">
        <v>0</v>
      </c>
      <c r="G46" s="663">
        <v>0</v>
      </c>
      <c r="H46" s="664">
        <v>0</v>
      </c>
      <c r="I46" s="665" t="s">
        <v>161</v>
      </c>
      <c r="J46" s="666">
        <v>0</v>
      </c>
      <c r="K46" s="667">
        <v>0</v>
      </c>
      <c r="L46" s="663">
        <v>0</v>
      </c>
      <c r="M46" s="664">
        <v>0</v>
      </c>
      <c r="N46" s="665" t="s">
        <v>161</v>
      </c>
      <c r="O46" s="666">
        <v>0</v>
      </c>
      <c r="P46" s="667">
        <v>0</v>
      </c>
      <c r="Q46" s="663">
        <v>0</v>
      </c>
      <c r="R46" s="664">
        <v>0</v>
      </c>
      <c r="S46" s="665" t="s">
        <v>161</v>
      </c>
      <c r="T46" s="666">
        <v>0</v>
      </c>
      <c r="U46" s="667">
        <v>0</v>
      </c>
      <c r="V46" s="677" t="s">
        <v>161</v>
      </c>
      <c r="W46" s="661" t="s">
        <v>161</v>
      </c>
      <c r="X46" s="661" t="s">
        <v>161</v>
      </c>
      <c r="Y46" s="682" t="s">
        <v>161</v>
      </c>
      <c r="Z46" s="683" t="s">
        <v>161</v>
      </c>
      <c r="AA46" s="663">
        <v>1.13252100000001</v>
      </c>
      <c r="AB46" s="687">
        <v>0</v>
      </c>
      <c r="AC46" s="665" t="s">
        <v>161</v>
      </c>
      <c r="AD46" s="666">
        <v>1.13252100000001</v>
      </c>
      <c r="AE46" s="667">
        <v>0</v>
      </c>
      <c r="AF46" s="663">
        <v>0.098394</v>
      </c>
      <c r="AG46" s="664">
        <v>0</v>
      </c>
      <c r="AH46" s="665" t="s">
        <v>161</v>
      </c>
      <c r="AI46" s="666">
        <v>0.098394</v>
      </c>
      <c r="AJ46" s="667">
        <v>0</v>
      </c>
      <c r="AK46" s="663">
        <v>0</v>
      </c>
      <c r="AL46" s="664">
        <v>0</v>
      </c>
      <c r="AM46" s="661" t="s">
        <v>161</v>
      </c>
      <c r="AN46" s="666">
        <v>0</v>
      </c>
      <c r="AO46" s="667">
        <v>0</v>
      </c>
      <c r="AP46" s="663">
        <v>0</v>
      </c>
      <c r="AQ46" s="664">
        <v>0</v>
      </c>
      <c r="AR46" s="661" t="s">
        <v>161</v>
      </c>
      <c r="AS46" s="666">
        <v>0</v>
      </c>
      <c r="AT46" s="667">
        <v>0</v>
      </c>
      <c r="AU46" s="663">
        <v>-1.23091500000001</v>
      </c>
      <c r="AV46" s="664">
        <v>0</v>
      </c>
      <c r="AW46" s="665" t="s">
        <v>161</v>
      </c>
      <c r="AX46" s="666">
        <v>-1.23091500000001</v>
      </c>
      <c r="AY46" s="667">
        <v>0</v>
      </c>
      <c r="AZ46" s="689" t="s">
        <v>161</v>
      </c>
      <c r="BA46" s="661" t="s">
        <v>161</v>
      </c>
      <c r="BB46" s="661" t="s">
        <v>161</v>
      </c>
      <c r="BC46" s="682" t="s">
        <v>161</v>
      </c>
      <c r="BD46" s="683" t="s">
        <v>161</v>
      </c>
      <c r="BE46" s="663">
        <v>0.571428571428571</v>
      </c>
      <c r="BF46" s="664">
        <v>0</v>
      </c>
      <c r="BG46" s="661" t="s">
        <v>161</v>
      </c>
      <c r="BH46" s="664">
        <v>0.571428571428571</v>
      </c>
      <c r="BI46" s="690">
        <v>0</v>
      </c>
      <c r="BJ46" s="663">
        <v>0</v>
      </c>
      <c r="BK46" s="664" t="s">
        <v>161</v>
      </c>
      <c r="BL46" s="661" t="s">
        <v>161</v>
      </c>
      <c r="BM46" s="690" t="s">
        <v>161</v>
      </c>
      <c r="BN46" s="677" t="s">
        <v>161</v>
      </c>
      <c r="BO46" s="661" t="s">
        <v>161</v>
      </c>
      <c r="BP46" s="661" t="s">
        <v>161</v>
      </c>
      <c r="BQ46" s="661" t="s">
        <v>161</v>
      </c>
      <c r="BR46" s="683" t="s">
        <v>161</v>
      </c>
      <c r="BS46" s="694">
        <v>0</v>
      </c>
      <c r="BT46" s="695" t="s">
        <v>161</v>
      </c>
      <c r="BU46" s="661" t="s">
        <v>161</v>
      </c>
      <c r="BV46" s="699" t="s">
        <v>161</v>
      </c>
      <c r="BW46" s="690" t="s">
        <v>161</v>
      </c>
      <c r="BX46" s="694">
        <v>-1.08688050817601</v>
      </c>
      <c r="BY46" s="695" t="s">
        <v>161</v>
      </c>
      <c r="BZ46" s="661" t="s">
        <v>161</v>
      </c>
      <c r="CA46" s="699" t="s">
        <v>161</v>
      </c>
      <c r="CB46" s="690" t="s">
        <v>161</v>
      </c>
    </row>
    <row r="47" s="159" customFormat="1" outlineLevel="2" spans="1:80">
      <c r="A47" s="674" t="s">
        <v>164</v>
      </c>
      <c r="B47" s="663">
        <v>0</v>
      </c>
      <c r="C47" s="664">
        <v>0</v>
      </c>
      <c r="D47" s="665" t="s">
        <v>161</v>
      </c>
      <c r="E47" s="666">
        <v>0</v>
      </c>
      <c r="F47" s="667">
        <v>0</v>
      </c>
      <c r="G47" s="663">
        <v>0</v>
      </c>
      <c r="H47" s="664">
        <v>0</v>
      </c>
      <c r="I47" s="665" t="s">
        <v>161</v>
      </c>
      <c r="J47" s="666">
        <v>0</v>
      </c>
      <c r="K47" s="667">
        <v>0</v>
      </c>
      <c r="L47" s="663">
        <v>0</v>
      </c>
      <c r="M47" s="664">
        <v>0</v>
      </c>
      <c r="N47" s="665" t="s">
        <v>161</v>
      </c>
      <c r="O47" s="666">
        <v>0</v>
      </c>
      <c r="P47" s="667">
        <v>0</v>
      </c>
      <c r="Q47" s="663">
        <v>0</v>
      </c>
      <c r="R47" s="664">
        <v>0</v>
      </c>
      <c r="S47" s="665" t="s">
        <v>161</v>
      </c>
      <c r="T47" s="666">
        <v>0</v>
      </c>
      <c r="U47" s="667">
        <v>0</v>
      </c>
      <c r="V47" s="677" t="s">
        <v>161</v>
      </c>
      <c r="W47" s="661" t="s">
        <v>161</v>
      </c>
      <c r="X47" s="661" t="s">
        <v>161</v>
      </c>
      <c r="Y47" s="682" t="s">
        <v>161</v>
      </c>
      <c r="Z47" s="683" t="s">
        <v>161</v>
      </c>
      <c r="AA47" s="663">
        <v>0</v>
      </c>
      <c r="AB47" s="664">
        <v>0</v>
      </c>
      <c r="AC47" s="665" t="s">
        <v>161</v>
      </c>
      <c r="AD47" s="666">
        <v>0</v>
      </c>
      <c r="AE47" s="667">
        <v>0</v>
      </c>
      <c r="AF47" s="663">
        <v>0</v>
      </c>
      <c r="AG47" s="664">
        <v>0</v>
      </c>
      <c r="AH47" s="665" t="s">
        <v>161</v>
      </c>
      <c r="AI47" s="666">
        <v>0</v>
      </c>
      <c r="AJ47" s="667">
        <v>0</v>
      </c>
      <c r="AK47" s="663">
        <v>0</v>
      </c>
      <c r="AL47" s="664">
        <v>0</v>
      </c>
      <c r="AM47" s="661" t="s">
        <v>161</v>
      </c>
      <c r="AN47" s="666">
        <v>0</v>
      </c>
      <c r="AO47" s="667">
        <v>0</v>
      </c>
      <c r="AP47" s="663">
        <v>0</v>
      </c>
      <c r="AQ47" s="664">
        <v>0</v>
      </c>
      <c r="AR47" s="661" t="s">
        <v>161</v>
      </c>
      <c r="AS47" s="666">
        <v>0</v>
      </c>
      <c r="AT47" s="667">
        <v>0</v>
      </c>
      <c r="AU47" s="663">
        <v>0</v>
      </c>
      <c r="AV47" s="664">
        <v>0</v>
      </c>
      <c r="AW47" s="665" t="s">
        <v>161</v>
      </c>
      <c r="AX47" s="666">
        <v>0</v>
      </c>
      <c r="AY47" s="667">
        <v>0</v>
      </c>
      <c r="AZ47" s="677" t="s">
        <v>161</v>
      </c>
      <c r="BA47" s="661" t="s">
        <v>161</v>
      </c>
      <c r="BB47" s="661" t="s">
        <v>161</v>
      </c>
      <c r="BC47" s="682" t="s">
        <v>161</v>
      </c>
      <c r="BD47" s="683" t="s">
        <v>161</v>
      </c>
      <c r="BE47" s="663">
        <v>0</v>
      </c>
      <c r="BF47" s="664">
        <v>0</v>
      </c>
      <c r="BG47" s="661" t="s">
        <v>161</v>
      </c>
      <c r="BH47" s="664">
        <v>0</v>
      </c>
      <c r="BI47" s="690">
        <v>0</v>
      </c>
      <c r="BJ47" s="663" t="s">
        <v>161</v>
      </c>
      <c r="BK47" s="664" t="s">
        <v>161</v>
      </c>
      <c r="BL47" s="661" t="s">
        <v>161</v>
      </c>
      <c r="BM47" s="690" t="s">
        <v>161</v>
      </c>
      <c r="BN47" s="677" t="s">
        <v>161</v>
      </c>
      <c r="BO47" s="661" t="s">
        <v>161</v>
      </c>
      <c r="BP47" s="661" t="s">
        <v>161</v>
      </c>
      <c r="BQ47" s="661" t="s">
        <v>161</v>
      </c>
      <c r="BR47" s="683" t="s">
        <v>161</v>
      </c>
      <c r="BS47" s="694" t="s">
        <v>161</v>
      </c>
      <c r="BT47" s="695" t="s">
        <v>161</v>
      </c>
      <c r="BU47" s="661" t="s">
        <v>161</v>
      </c>
      <c r="BV47" s="699" t="s">
        <v>161</v>
      </c>
      <c r="BW47" s="690" t="s">
        <v>161</v>
      </c>
      <c r="BX47" s="694" t="s">
        <v>161</v>
      </c>
      <c r="BY47" s="695" t="s">
        <v>161</v>
      </c>
      <c r="BZ47" s="661" t="s">
        <v>161</v>
      </c>
      <c r="CA47" s="699" t="s">
        <v>161</v>
      </c>
      <c r="CB47" s="690" t="s">
        <v>161</v>
      </c>
    </row>
    <row r="48" s="159" customFormat="1" outlineLevel="2" spans="1:80">
      <c r="A48" s="674" t="s">
        <v>44</v>
      </c>
      <c r="B48" s="663">
        <v>0</v>
      </c>
      <c r="C48" s="664">
        <v>320</v>
      </c>
      <c r="D48" s="665">
        <v>0</v>
      </c>
      <c r="E48" s="666">
        <v>-320</v>
      </c>
      <c r="F48" s="667">
        <v>0</v>
      </c>
      <c r="G48" s="663">
        <v>0</v>
      </c>
      <c r="H48" s="664">
        <v>0</v>
      </c>
      <c r="I48" s="665" t="s">
        <v>161</v>
      </c>
      <c r="J48" s="666">
        <v>0</v>
      </c>
      <c r="K48" s="667">
        <v>0</v>
      </c>
      <c r="L48" s="663">
        <v>0</v>
      </c>
      <c r="M48" s="664">
        <v>264</v>
      </c>
      <c r="N48" s="665">
        <v>0</v>
      </c>
      <c r="O48" s="666">
        <v>-264</v>
      </c>
      <c r="P48" s="667">
        <v>0</v>
      </c>
      <c r="Q48" s="663">
        <v>0</v>
      </c>
      <c r="R48" s="664">
        <v>56</v>
      </c>
      <c r="S48" s="665">
        <v>0</v>
      </c>
      <c r="T48" s="666">
        <v>-56</v>
      </c>
      <c r="U48" s="667">
        <v>0</v>
      </c>
      <c r="V48" s="677" t="s">
        <v>161</v>
      </c>
      <c r="W48" s="661">
        <v>0.175</v>
      </c>
      <c r="X48" s="661" t="s">
        <v>161</v>
      </c>
      <c r="Y48" s="682" t="s">
        <v>161</v>
      </c>
      <c r="Z48" s="683" t="s">
        <v>161</v>
      </c>
      <c r="AA48" s="663">
        <v>0</v>
      </c>
      <c r="AB48" s="664">
        <v>22.307822</v>
      </c>
      <c r="AC48" s="665">
        <v>0</v>
      </c>
      <c r="AD48" s="666">
        <v>-22.307822</v>
      </c>
      <c r="AE48" s="667">
        <v>0</v>
      </c>
      <c r="AF48" s="663">
        <v>0</v>
      </c>
      <c r="AG48" s="664">
        <v>17.6</v>
      </c>
      <c r="AH48" s="665">
        <v>0</v>
      </c>
      <c r="AI48" s="666">
        <v>-17.6</v>
      </c>
      <c r="AJ48" s="667">
        <v>0</v>
      </c>
      <c r="AK48" s="663">
        <v>0</v>
      </c>
      <c r="AL48" s="664">
        <v>0</v>
      </c>
      <c r="AM48" s="661" t="s">
        <v>161</v>
      </c>
      <c r="AN48" s="666">
        <v>0</v>
      </c>
      <c r="AO48" s="667">
        <v>0</v>
      </c>
      <c r="AP48" s="663">
        <v>0</v>
      </c>
      <c r="AQ48" s="664">
        <v>0</v>
      </c>
      <c r="AR48" s="661" t="s">
        <v>161</v>
      </c>
      <c r="AS48" s="666">
        <v>0</v>
      </c>
      <c r="AT48" s="667">
        <v>0</v>
      </c>
      <c r="AU48" s="663">
        <v>0</v>
      </c>
      <c r="AV48" s="664">
        <v>16.092178</v>
      </c>
      <c r="AW48" s="665">
        <v>0</v>
      </c>
      <c r="AX48" s="666">
        <v>-16.092178</v>
      </c>
      <c r="AY48" s="667">
        <v>0</v>
      </c>
      <c r="AZ48" s="677" t="s">
        <v>161</v>
      </c>
      <c r="BA48" s="661">
        <v>0.05028805625</v>
      </c>
      <c r="BB48" s="661" t="s">
        <v>161</v>
      </c>
      <c r="BC48" s="682" t="s">
        <v>161</v>
      </c>
      <c r="BD48" s="683" t="s">
        <v>161</v>
      </c>
      <c r="BE48" s="663">
        <v>0</v>
      </c>
      <c r="BF48" s="664">
        <v>5.71428571428571</v>
      </c>
      <c r="BG48" s="661">
        <v>0</v>
      </c>
      <c r="BH48" s="664">
        <v>-5.71428571428571</v>
      </c>
      <c r="BI48" s="690">
        <v>0</v>
      </c>
      <c r="BJ48" s="663" t="s">
        <v>161</v>
      </c>
      <c r="BK48" s="664">
        <v>56</v>
      </c>
      <c r="BL48" s="661" t="s">
        <v>161</v>
      </c>
      <c r="BM48" s="690" t="s">
        <v>161</v>
      </c>
      <c r="BN48" s="677" t="s">
        <v>161</v>
      </c>
      <c r="BO48" s="661">
        <v>0.06971194375</v>
      </c>
      <c r="BP48" s="661" t="s">
        <v>161</v>
      </c>
      <c r="BQ48" s="661" t="s">
        <v>161</v>
      </c>
      <c r="BR48" s="683" t="s">
        <v>161</v>
      </c>
      <c r="BS48" s="694" t="s">
        <v>161</v>
      </c>
      <c r="BT48" s="695">
        <v>14.3447441888321</v>
      </c>
      <c r="BU48" s="661" t="s">
        <v>161</v>
      </c>
      <c r="BV48" s="699" t="s">
        <v>161</v>
      </c>
      <c r="BW48" s="690" t="s">
        <v>161</v>
      </c>
      <c r="BX48" s="694" t="s">
        <v>161</v>
      </c>
      <c r="BY48" s="695">
        <v>0.721369302659848</v>
      </c>
      <c r="BZ48" s="661" t="s">
        <v>161</v>
      </c>
      <c r="CA48" s="699" t="s">
        <v>161</v>
      </c>
      <c r="CB48" s="690" t="s">
        <v>161</v>
      </c>
    </row>
    <row r="49" s="159" customFormat="1" outlineLevel="2" spans="1:80">
      <c r="A49" s="674" t="s">
        <v>45</v>
      </c>
      <c r="B49" s="663">
        <v>0</v>
      </c>
      <c r="C49" s="664">
        <v>240</v>
      </c>
      <c r="D49" s="665">
        <v>0</v>
      </c>
      <c r="E49" s="666">
        <v>-240</v>
      </c>
      <c r="F49" s="667">
        <v>0</v>
      </c>
      <c r="G49" s="663">
        <v>0</v>
      </c>
      <c r="H49" s="664">
        <v>0</v>
      </c>
      <c r="I49" s="665" t="s">
        <v>161</v>
      </c>
      <c r="J49" s="666">
        <v>0</v>
      </c>
      <c r="K49" s="667">
        <v>0</v>
      </c>
      <c r="L49" s="663">
        <v>0</v>
      </c>
      <c r="M49" s="664">
        <v>198</v>
      </c>
      <c r="N49" s="665">
        <v>0</v>
      </c>
      <c r="O49" s="666">
        <v>-198</v>
      </c>
      <c r="P49" s="667">
        <v>0</v>
      </c>
      <c r="Q49" s="663">
        <v>0</v>
      </c>
      <c r="R49" s="664">
        <v>42</v>
      </c>
      <c r="S49" s="665">
        <v>0</v>
      </c>
      <c r="T49" s="666">
        <v>-42</v>
      </c>
      <c r="U49" s="667">
        <v>0</v>
      </c>
      <c r="V49" s="677" t="s">
        <v>161</v>
      </c>
      <c r="W49" s="661">
        <v>0.175</v>
      </c>
      <c r="X49" s="661" t="s">
        <v>161</v>
      </c>
      <c r="Y49" s="682" t="s">
        <v>161</v>
      </c>
      <c r="Z49" s="683" t="s">
        <v>161</v>
      </c>
      <c r="AA49" s="663">
        <v>0</v>
      </c>
      <c r="AB49" s="664">
        <v>16.477722</v>
      </c>
      <c r="AC49" s="665">
        <v>0</v>
      </c>
      <c r="AD49" s="666">
        <v>-16.477722</v>
      </c>
      <c r="AE49" s="667">
        <v>0</v>
      </c>
      <c r="AF49" s="663">
        <v>0</v>
      </c>
      <c r="AG49" s="664">
        <v>13.2</v>
      </c>
      <c r="AH49" s="665">
        <v>0</v>
      </c>
      <c r="AI49" s="666">
        <v>-13.2</v>
      </c>
      <c r="AJ49" s="667">
        <v>0</v>
      </c>
      <c r="AK49" s="663">
        <v>0</v>
      </c>
      <c r="AL49" s="664">
        <v>0</v>
      </c>
      <c r="AM49" s="661" t="s">
        <v>161</v>
      </c>
      <c r="AN49" s="666">
        <v>0</v>
      </c>
      <c r="AO49" s="667">
        <v>0</v>
      </c>
      <c r="AP49" s="663">
        <v>0</v>
      </c>
      <c r="AQ49" s="664">
        <v>0</v>
      </c>
      <c r="AR49" s="661" t="s">
        <v>161</v>
      </c>
      <c r="AS49" s="666">
        <v>0</v>
      </c>
      <c r="AT49" s="667">
        <v>0</v>
      </c>
      <c r="AU49" s="663">
        <v>0</v>
      </c>
      <c r="AV49" s="664">
        <v>12.322278</v>
      </c>
      <c r="AW49" s="665">
        <v>0</v>
      </c>
      <c r="AX49" s="666">
        <v>-12.322278</v>
      </c>
      <c r="AY49" s="667">
        <v>0</v>
      </c>
      <c r="AZ49" s="677" t="s">
        <v>161</v>
      </c>
      <c r="BA49" s="661">
        <v>0.051342825</v>
      </c>
      <c r="BB49" s="661" t="s">
        <v>161</v>
      </c>
      <c r="BC49" s="682" t="s">
        <v>161</v>
      </c>
      <c r="BD49" s="683" t="s">
        <v>161</v>
      </c>
      <c r="BE49" s="663">
        <v>0</v>
      </c>
      <c r="BF49" s="664">
        <v>4.28571428571429</v>
      </c>
      <c r="BG49" s="661">
        <v>0</v>
      </c>
      <c r="BH49" s="664">
        <v>-4.28571428571429</v>
      </c>
      <c r="BI49" s="690">
        <v>0</v>
      </c>
      <c r="BJ49" s="663" t="s">
        <v>161</v>
      </c>
      <c r="BK49" s="664">
        <v>56</v>
      </c>
      <c r="BL49" s="661" t="s">
        <v>161</v>
      </c>
      <c r="BM49" s="690" t="s">
        <v>161</v>
      </c>
      <c r="BN49" s="677" t="s">
        <v>161</v>
      </c>
      <c r="BO49" s="661">
        <v>0.068657175</v>
      </c>
      <c r="BP49" s="661" t="s">
        <v>161</v>
      </c>
      <c r="BQ49" s="661" t="s">
        <v>161</v>
      </c>
      <c r="BR49" s="683" t="s">
        <v>161</v>
      </c>
      <c r="BS49" s="694" t="s">
        <v>161</v>
      </c>
      <c r="BT49" s="695">
        <v>14.565120105801</v>
      </c>
      <c r="BU49" s="661" t="s">
        <v>161</v>
      </c>
      <c r="BV49" s="699" t="s">
        <v>161</v>
      </c>
      <c r="BW49" s="690" t="s">
        <v>161</v>
      </c>
      <c r="BX49" s="694" t="s">
        <v>161</v>
      </c>
      <c r="BY49" s="695">
        <v>0.747814412696124</v>
      </c>
      <c r="BZ49" s="661" t="s">
        <v>161</v>
      </c>
      <c r="CA49" s="699" t="s">
        <v>161</v>
      </c>
      <c r="CB49" s="690" t="s">
        <v>161</v>
      </c>
    </row>
    <row r="50" s="159" customFormat="1" outlineLevel="2" spans="1:80">
      <c r="A50" s="674" t="s">
        <v>165</v>
      </c>
      <c r="B50" s="663">
        <v>0</v>
      </c>
      <c r="C50" s="664">
        <v>0</v>
      </c>
      <c r="D50" s="665" t="s">
        <v>161</v>
      </c>
      <c r="E50" s="666">
        <v>0</v>
      </c>
      <c r="F50" s="667">
        <v>0</v>
      </c>
      <c r="G50" s="663">
        <v>0</v>
      </c>
      <c r="H50" s="664">
        <v>0</v>
      </c>
      <c r="I50" s="665" t="s">
        <v>161</v>
      </c>
      <c r="J50" s="666">
        <v>0</v>
      </c>
      <c r="K50" s="667">
        <v>0</v>
      </c>
      <c r="L50" s="663">
        <v>0</v>
      </c>
      <c r="M50" s="664">
        <v>0</v>
      </c>
      <c r="N50" s="665" t="s">
        <v>161</v>
      </c>
      <c r="O50" s="666">
        <v>0</v>
      </c>
      <c r="P50" s="667">
        <v>0</v>
      </c>
      <c r="Q50" s="663">
        <v>0</v>
      </c>
      <c r="R50" s="664">
        <v>0</v>
      </c>
      <c r="S50" s="665" t="s">
        <v>161</v>
      </c>
      <c r="T50" s="666">
        <v>0</v>
      </c>
      <c r="U50" s="667">
        <v>0</v>
      </c>
      <c r="V50" s="677" t="s">
        <v>161</v>
      </c>
      <c r="W50" s="661" t="s">
        <v>161</v>
      </c>
      <c r="X50" s="661" t="s">
        <v>161</v>
      </c>
      <c r="Y50" s="682" t="s">
        <v>161</v>
      </c>
      <c r="Z50" s="683" t="s">
        <v>161</v>
      </c>
      <c r="AA50" s="663">
        <v>0</v>
      </c>
      <c r="AB50" s="664">
        <v>0</v>
      </c>
      <c r="AC50" s="665" t="s">
        <v>161</v>
      </c>
      <c r="AD50" s="666">
        <v>0</v>
      </c>
      <c r="AE50" s="667">
        <v>0</v>
      </c>
      <c r="AF50" s="663">
        <v>0</v>
      </c>
      <c r="AG50" s="664">
        <v>0</v>
      </c>
      <c r="AH50" s="665" t="s">
        <v>161</v>
      </c>
      <c r="AI50" s="666">
        <v>0</v>
      </c>
      <c r="AJ50" s="667">
        <v>0</v>
      </c>
      <c r="AK50" s="663">
        <v>0</v>
      </c>
      <c r="AL50" s="664">
        <v>0</v>
      </c>
      <c r="AM50" s="661" t="s">
        <v>161</v>
      </c>
      <c r="AN50" s="666">
        <v>0</v>
      </c>
      <c r="AO50" s="667">
        <v>0</v>
      </c>
      <c r="AP50" s="663">
        <v>0</v>
      </c>
      <c r="AQ50" s="664">
        <v>0</v>
      </c>
      <c r="AR50" s="661" t="s">
        <v>161</v>
      </c>
      <c r="AS50" s="666">
        <v>0</v>
      </c>
      <c r="AT50" s="667">
        <v>0</v>
      </c>
      <c r="AU50" s="663">
        <v>0</v>
      </c>
      <c r="AV50" s="664">
        <v>0</v>
      </c>
      <c r="AW50" s="665" t="s">
        <v>161</v>
      </c>
      <c r="AX50" s="666">
        <v>0</v>
      </c>
      <c r="AY50" s="667">
        <v>0</v>
      </c>
      <c r="AZ50" s="677" t="s">
        <v>161</v>
      </c>
      <c r="BA50" s="661" t="s">
        <v>161</v>
      </c>
      <c r="BB50" s="661" t="s">
        <v>161</v>
      </c>
      <c r="BC50" s="682" t="s">
        <v>161</v>
      </c>
      <c r="BD50" s="683" t="s">
        <v>161</v>
      </c>
      <c r="BE50" s="663">
        <v>0</v>
      </c>
      <c r="BF50" s="664">
        <v>0</v>
      </c>
      <c r="BG50" s="661" t="s">
        <v>161</v>
      </c>
      <c r="BH50" s="664">
        <v>0</v>
      </c>
      <c r="BI50" s="690">
        <v>0</v>
      </c>
      <c r="BJ50" s="663" t="s">
        <v>161</v>
      </c>
      <c r="BK50" s="664" t="s">
        <v>161</v>
      </c>
      <c r="BL50" s="661" t="s">
        <v>161</v>
      </c>
      <c r="BM50" s="690" t="s">
        <v>161</v>
      </c>
      <c r="BN50" s="677" t="s">
        <v>161</v>
      </c>
      <c r="BO50" s="661" t="s">
        <v>161</v>
      </c>
      <c r="BP50" s="661" t="s">
        <v>161</v>
      </c>
      <c r="BQ50" s="661" t="s">
        <v>161</v>
      </c>
      <c r="BR50" s="683" t="s">
        <v>161</v>
      </c>
      <c r="BS50" s="694" t="s">
        <v>161</v>
      </c>
      <c r="BT50" s="695" t="s">
        <v>161</v>
      </c>
      <c r="BU50" s="661" t="s">
        <v>161</v>
      </c>
      <c r="BV50" s="699" t="s">
        <v>161</v>
      </c>
      <c r="BW50" s="690" t="s">
        <v>161</v>
      </c>
      <c r="BX50" s="694" t="s">
        <v>161</v>
      </c>
      <c r="BY50" s="695" t="s">
        <v>161</v>
      </c>
      <c r="BZ50" s="661" t="s">
        <v>161</v>
      </c>
      <c r="CA50" s="699" t="s">
        <v>161</v>
      </c>
      <c r="CB50" s="690" t="s">
        <v>161</v>
      </c>
    </row>
    <row r="51" s="163" customFormat="1" spans="1:81">
      <c r="A51" s="668" t="s">
        <v>47</v>
      </c>
      <c r="B51" s="669">
        <v>112.5399</v>
      </c>
      <c r="C51" s="670">
        <v>563.33962264</v>
      </c>
      <c r="D51" s="671">
        <v>0.199772740061492</v>
      </c>
      <c r="E51" s="670">
        <v>-450.79972264</v>
      </c>
      <c r="F51" s="672">
        <v>0</v>
      </c>
      <c r="G51" s="669">
        <v>0</v>
      </c>
      <c r="H51" s="670">
        <v>0</v>
      </c>
      <c r="I51" s="671" t="s">
        <v>161</v>
      </c>
      <c r="J51" s="670">
        <v>0</v>
      </c>
      <c r="K51" s="672">
        <v>0</v>
      </c>
      <c r="L51" s="669">
        <v>0</v>
      </c>
      <c r="M51" s="670">
        <v>462</v>
      </c>
      <c r="N51" s="671">
        <v>0</v>
      </c>
      <c r="O51" s="670">
        <v>-462</v>
      </c>
      <c r="P51" s="672">
        <v>0</v>
      </c>
      <c r="Q51" s="669">
        <v>74.3972119999999</v>
      </c>
      <c r="R51" s="670">
        <v>101.33962264</v>
      </c>
      <c r="S51" s="671">
        <v>0.734137448530763</v>
      </c>
      <c r="T51" s="670">
        <v>-26.9424106400001</v>
      </c>
      <c r="U51" s="672">
        <v>0</v>
      </c>
      <c r="V51" s="678">
        <v>0.661074090167132</v>
      </c>
      <c r="W51" s="679">
        <v>0.179890812872505</v>
      </c>
      <c r="X51" s="679">
        <v>3.67486298833758</v>
      </c>
      <c r="Y51" s="671">
        <v>0.481183277294626</v>
      </c>
      <c r="Z51" s="684" t="s">
        <v>161</v>
      </c>
      <c r="AA51" s="669">
        <v>40.668741</v>
      </c>
      <c r="AB51" s="670">
        <v>38.785544</v>
      </c>
      <c r="AC51" s="671">
        <v>1.04855409530932</v>
      </c>
      <c r="AD51" s="670">
        <v>1.883197</v>
      </c>
      <c r="AE51" s="672">
        <v>0</v>
      </c>
      <c r="AF51" s="669">
        <v>2.464044</v>
      </c>
      <c r="AG51" s="670">
        <v>32.1878785</v>
      </c>
      <c r="AH51" s="671">
        <v>0.0765519231098129</v>
      </c>
      <c r="AI51" s="670">
        <v>-29.7238345</v>
      </c>
      <c r="AJ51" s="672">
        <v>0</v>
      </c>
      <c r="AK51" s="669">
        <v>0</v>
      </c>
      <c r="AL51" s="670">
        <v>0</v>
      </c>
      <c r="AM51" s="679" t="s">
        <v>161</v>
      </c>
      <c r="AN51" s="670">
        <v>0</v>
      </c>
      <c r="AO51" s="672">
        <v>0</v>
      </c>
      <c r="AP51" s="669">
        <v>0</v>
      </c>
      <c r="AQ51" s="670">
        <v>0</v>
      </c>
      <c r="AR51" s="679" t="s">
        <v>161</v>
      </c>
      <c r="AS51" s="670">
        <v>0</v>
      </c>
      <c r="AT51" s="672">
        <v>0</v>
      </c>
      <c r="AU51" s="669">
        <v>69.4071149999999</v>
      </c>
      <c r="AV51" s="670">
        <v>30.36620014</v>
      </c>
      <c r="AW51" s="671">
        <v>2.28567007659852</v>
      </c>
      <c r="AX51" s="670">
        <v>39.0409148599999</v>
      </c>
      <c r="AY51" s="672">
        <v>0</v>
      </c>
      <c r="AZ51" s="678">
        <v>0.616733398554646</v>
      </c>
      <c r="BA51" s="679">
        <v>0.0539038954826109</v>
      </c>
      <c r="BB51" s="679">
        <v>11.4413511868284</v>
      </c>
      <c r="BC51" s="671">
        <v>0.562829503072035</v>
      </c>
      <c r="BD51" s="684" t="s">
        <v>161</v>
      </c>
      <c r="BE51" s="669">
        <v>50</v>
      </c>
      <c r="BF51" s="670">
        <v>10</v>
      </c>
      <c r="BG51" s="679">
        <v>5</v>
      </c>
      <c r="BH51" s="670">
        <v>40</v>
      </c>
      <c r="BI51" s="691">
        <v>0</v>
      </c>
      <c r="BJ51" s="669">
        <v>2.250798</v>
      </c>
      <c r="BK51" s="670">
        <v>56.333962264</v>
      </c>
      <c r="BL51" s="679">
        <v>0.0399545480122985</v>
      </c>
      <c r="BM51" s="691">
        <v>-54.083164264</v>
      </c>
      <c r="BN51" s="678">
        <v>0.361371753484764</v>
      </c>
      <c r="BO51" s="679">
        <v>0.0688493094418565</v>
      </c>
      <c r="BP51" s="679">
        <v>5.24873461207254</v>
      </c>
      <c r="BQ51" s="679">
        <v>0.292522444042908</v>
      </c>
      <c r="BR51" s="684" t="s">
        <v>161</v>
      </c>
      <c r="BS51" s="696">
        <v>2.76723343857632</v>
      </c>
      <c r="BT51" s="697">
        <v>14.52447392874</v>
      </c>
      <c r="BU51" s="679">
        <v>0.190522111310394</v>
      </c>
      <c r="BV51" s="679">
        <v>-11.7572404901637</v>
      </c>
      <c r="BW51" s="691" t="s">
        <v>161</v>
      </c>
      <c r="BX51" s="696">
        <v>1.70664528316723</v>
      </c>
      <c r="BY51" s="697">
        <v>0.78292572459471</v>
      </c>
      <c r="BZ51" s="679">
        <v>2.17983038435823</v>
      </c>
      <c r="CA51" s="679">
        <v>0.923719558572524</v>
      </c>
      <c r="CB51" s="691" t="s">
        <v>161</v>
      </c>
      <c r="CC51" s="159"/>
    </row>
    <row r="52" s="163" customFormat="1" spans="1:81">
      <c r="A52" s="668" t="s">
        <v>48</v>
      </c>
      <c r="B52" s="669">
        <v>0</v>
      </c>
      <c r="C52" s="673">
        <v>0</v>
      </c>
      <c r="D52" s="671" t="s">
        <v>161</v>
      </c>
      <c r="E52" s="673">
        <v>0</v>
      </c>
      <c r="F52" s="672">
        <v>0</v>
      </c>
      <c r="G52" s="669">
        <v>0</v>
      </c>
      <c r="H52" s="673">
        <v>0</v>
      </c>
      <c r="I52" s="671" t="s">
        <v>161</v>
      </c>
      <c r="J52" s="673">
        <v>0</v>
      </c>
      <c r="K52" s="672">
        <v>0</v>
      </c>
      <c r="L52" s="669">
        <v>0</v>
      </c>
      <c r="M52" s="673">
        <v>0</v>
      </c>
      <c r="N52" s="671" t="s">
        <v>161</v>
      </c>
      <c r="O52" s="673">
        <v>0</v>
      </c>
      <c r="P52" s="672">
        <v>0</v>
      </c>
      <c r="Q52" s="673"/>
      <c r="R52" s="673"/>
      <c r="S52" s="671"/>
      <c r="T52" s="673"/>
      <c r="U52" s="672"/>
      <c r="V52" s="678"/>
      <c r="W52" s="679"/>
      <c r="X52" s="679"/>
      <c r="Y52" s="671"/>
      <c r="Z52" s="684"/>
      <c r="AA52" s="669">
        <v>16.524772</v>
      </c>
      <c r="AB52" s="673">
        <v>18.70302072</v>
      </c>
      <c r="AC52" s="671">
        <v>0.88353492451245</v>
      </c>
      <c r="AD52" s="673">
        <v>-2.17824872000002</v>
      </c>
      <c r="AE52" s="672">
        <v>11.619989</v>
      </c>
      <c r="AF52" s="669">
        <v>6.097802</v>
      </c>
      <c r="AG52" s="673">
        <v>9.45208033</v>
      </c>
      <c r="AH52" s="671">
        <v>0.645128033946787</v>
      </c>
      <c r="AI52" s="673">
        <v>-3.35427833</v>
      </c>
      <c r="AJ52" s="672">
        <v>13.162155</v>
      </c>
      <c r="AK52" s="669">
        <v>0</v>
      </c>
      <c r="AL52" s="664">
        <v>0</v>
      </c>
      <c r="AM52" s="661" t="s">
        <v>161</v>
      </c>
      <c r="AN52" s="666">
        <v>0</v>
      </c>
      <c r="AO52" s="667">
        <v>0</v>
      </c>
      <c r="AP52" s="669">
        <v>0</v>
      </c>
      <c r="AQ52" s="664">
        <v>0</v>
      </c>
      <c r="AR52" s="661" t="s">
        <v>161</v>
      </c>
      <c r="AS52" s="666">
        <v>0</v>
      </c>
      <c r="AT52" s="667">
        <v>0</v>
      </c>
      <c r="AU52" s="673">
        <v>-22.622574</v>
      </c>
      <c r="AV52" s="673">
        <v>-28.15510105</v>
      </c>
      <c r="AW52" s="671">
        <v>1.19650176499722</v>
      </c>
      <c r="AX52" s="673">
        <v>5.53252705000002</v>
      </c>
      <c r="AY52" s="672">
        <v>-24.782144</v>
      </c>
      <c r="AZ52" s="678" t="s">
        <v>161</v>
      </c>
      <c r="BA52" s="679" t="s">
        <v>161</v>
      </c>
      <c r="BB52" s="679" t="s">
        <v>161</v>
      </c>
      <c r="BC52" s="671" t="s">
        <v>161</v>
      </c>
      <c r="BD52" s="684" t="s">
        <v>161</v>
      </c>
      <c r="BE52" s="669">
        <v>1.14285714285714</v>
      </c>
      <c r="BF52" s="670">
        <v>1.71428571428571</v>
      </c>
      <c r="BG52" s="679">
        <v>0.666666666666667</v>
      </c>
      <c r="BH52" s="670">
        <v>-0.571428571428571</v>
      </c>
      <c r="BI52" s="691">
        <v>6.5</v>
      </c>
      <c r="BJ52" s="669">
        <v>0</v>
      </c>
      <c r="BK52" s="670">
        <v>0</v>
      </c>
      <c r="BL52" s="679" t="s">
        <v>161</v>
      </c>
      <c r="BM52" s="691">
        <v>0</v>
      </c>
      <c r="BN52" s="678" t="s">
        <v>161</v>
      </c>
      <c r="BO52" s="679" t="s">
        <v>161</v>
      </c>
      <c r="BP52" s="679" t="s">
        <v>161</v>
      </c>
      <c r="BQ52" s="679" t="s">
        <v>161</v>
      </c>
      <c r="BR52" s="684" t="s">
        <v>161</v>
      </c>
      <c r="BS52" s="696">
        <v>0</v>
      </c>
      <c r="BT52" s="697">
        <v>0</v>
      </c>
      <c r="BU52" s="679" t="s">
        <v>161</v>
      </c>
      <c r="BV52" s="679">
        <v>0</v>
      </c>
      <c r="BW52" s="691">
        <v>0</v>
      </c>
      <c r="BX52" s="696">
        <v>-1.36900975093635</v>
      </c>
      <c r="BY52" s="697">
        <v>-1.50537720465082</v>
      </c>
      <c r="BZ52" s="679">
        <v>1.09058689961105</v>
      </c>
      <c r="CA52" s="679">
        <v>0.13636745371447</v>
      </c>
      <c r="CB52" s="691">
        <v>-2.13271664887118</v>
      </c>
      <c r="CC52" s="159"/>
    </row>
    <row r="53" s="159" customFormat="1" ht="16.2" spans="1:80">
      <c r="A53" s="213" t="s">
        <v>49</v>
      </c>
      <c r="B53" s="214">
        <v>296.085892</v>
      </c>
      <c r="C53" s="215">
        <v>1300.800546</v>
      </c>
      <c r="D53" s="216">
        <v>0.227618210117202</v>
      </c>
      <c r="E53" s="215">
        <v>-1004.714654</v>
      </c>
      <c r="F53" s="217">
        <v>635.556758</v>
      </c>
      <c r="G53" s="214">
        <v>25.0437749999999</v>
      </c>
      <c r="H53" s="215">
        <v>39.70681724</v>
      </c>
      <c r="I53" s="216">
        <v>0.630717260681656</v>
      </c>
      <c r="J53" s="215">
        <v>-14.6630422400001</v>
      </c>
      <c r="K53" s="217">
        <v>186.028624</v>
      </c>
      <c r="L53" s="214">
        <v>117.658766</v>
      </c>
      <c r="M53" s="215">
        <v>996.86653517</v>
      </c>
      <c r="N53" s="216">
        <v>0.118028604481075</v>
      </c>
      <c r="O53" s="215">
        <v>-879.20776917</v>
      </c>
      <c r="P53" s="217">
        <v>153.550042</v>
      </c>
      <c r="Q53" s="214">
        <v>116.083678</v>
      </c>
      <c r="R53" s="215">
        <v>265.77719359</v>
      </c>
      <c r="S53" s="216">
        <v>0.436770651506975</v>
      </c>
      <c r="T53" s="215">
        <v>-149.69351559</v>
      </c>
      <c r="U53" s="217">
        <v>296.266902</v>
      </c>
      <c r="V53" s="237">
        <v>0.392060821324104</v>
      </c>
      <c r="W53" s="238">
        <v>0.204318174994062</v>
      </c>
      <c r="X53" s="238">
        <v>1.91887393931302</v>
      </c>
      <c r="Y53" s="216">
        <v>0.187742646330041</v>
      </c>
      <c r="Z53" s="257">
        <v>0.466153334491016</v>
      </c>
      <c r="AA53" s="214">
        <v>108.923452</v>
      </c>
      <c r="AB53" s="215">
        <v>144.96266645</v>
      </c>
      <c r="AC53" s="216">
        <v>0.751389683064152</v>
      </c>
      <c r="AD53" s="215">
        <v>-36.0392144500001</v>
      </c>
      <c r="AE53" s="217">
        <v>35.134444</v>
      </c>
      <c r="AF53" s="214">
        <v>84.1097739999999</v>
      </c>
      <c r="AG53" s="215">
        <v>131.34905715</v>
      </c>
      <c r="AH53" s="216">
        <v>0.640353085320947</v>
      </c>
      <c r="AI53" s="215">
        <v>-47.2392831500001</v>
      </c>
      <c r="AJ53" s="217">
        <v>91.771056</v>
      </c>
      <c r="AK53" s="214">
        <v>0.26364</v>
      </c>
      <c r="AL53" s="215">
        <v>0.19</v>
      </c>
      <c r="AM53" s="238">
        <v>1.38757894736842</v>
      </c>
      <c r="AN53" s="215">
        <v>0.0736399999999999</v>
      </c>
      <c r="AO53" s="217">
        <v>0.1602</v>
      </c>
      <c r="AP53" s="214">
        <v>0</v>
      </c>
      <c r="AQ53" s="215">
        <v>0</v>
      </c>
      <c r="AR53" s="238" t="s">
        <v>161</v>
      </c>
      <c r="AS53" s="215">
        <v>0</v>
      </c>
      <c r="AT53" s="217">
        <v>0.088629</v>
      </c>
      <c r="AU53" s="214">
        <v>-39.3862350000001</v>
      </c>
      <c r="AV53" s="215">
        <v>-11.89453001</v>
      </c>
      <c r="AW53" s="216">
        <v>-1.31128972451095</v>
      </c>
      <c r="AX53" s="215">
        <v>-27.4917049900001</v>
      </c>
      <c r="AY53" s="217">
        <v>169.144163</v>
      </c>
      <c r="AZ53" s="237">
        <v>-0.133023004689464</v>
      </c>
      <c r="BA53" s="238">
        <v>-0.0091440075471801</v>
      </c>
      <c r="BB53" s="238">
        <v>-12.5475606842086</v>
      </c>
      <c r="BC53" s="216">
        <v>-0.123878997142284</v>
      </c>
      <c r="BD53" s="257">
        <v>0.266135417287153</v>
      </c>
      <c r="BE53" s="214">
        <v>81.1428571428571</v>
      </c>
      <c r="BF53" s="215">
        <v>44.1428571428571</v>
      </c>
      <c r="BG53" s="238">
        <v>1.83818770226537</v>
      </c>
      <c r="BH53" s="215">
        <v>37</v>
      </c>
      <c r="BI53" s="279">
        <v>192.66666666</v>
      </c>
      <c r="BJ53" s="214">
        <v>3.64894585211267</v>
      </c>
      <c r="BK53" s="215">
        <v>29.4679735339806</v>
      </c>
      <c r="BL53" s="238">
        <v>0.123827512194041</v>
      </c>
      <c r="BM53" s="279">
        <v>-25.8190276818679</v>
      </c>
      <c r="BN53" s="237">
        <v>0.367877885921022</v>
      </c>
      <c r="BO53" s="238">
        <v>0.111441117468596</v>
      </c>
      <c r="BP53" s="238">
        <v>3.30109652772182</v>
      </c>
      <c r="BQ53" s="238">
        <v>0.256436768452426</v>
      </c>
      <c r="BR53" s="257">
        <v>0.0552813632421481</v>
      </c>
      <c r="BS53" s="292">
        <v>2.71829332034023</v>
      </c>
      <c r="BT53" s="293">
        <v>8.97334864110455</v>
      </c>
      <c r="BU53" s="238">
        <v>0.302929645226136</v>
      </c>
      <c r="BV53" s="238">
        <v>-6.25505532076432</v>
      </c>
      <c r="BW53" s="279">
        <v>18.0892789423393</v>
      </c>
      <c r="BX53" s="292">
        <v>-0.361595545098957</v>
      </c>
      <c r="BY53" s="293">
        <v>-0.0820523676977383</v>
      </c>
      <c r="BZ53" s="238">
        <v>-2.406887396973</v>
      </c>
      <c r="CA53" s="238">
        <v>-0.279543177401219</v>
      </c>
      <c r="CB53" s="279">
        <v>4.81419779974318</v>
      </c>
    </row>
    <row r="54" s="159" customFormat="1" outlineLevel="2" spans="1:16384">
      <c r="A54" s="674" t="s">
        <v>50</v>
      </c>
      <c r="B54" s="663">
        <v>0</v>
      </c>
      <c r="C54" s="664">
        <v>0</v>
      </c>
      <c r="D54" s="665" t="s">
        <v>161</v>
      </c>
      <c r="E54" s="666">
        <v>0</v>
      </c>
      <c r="F54" s="667">
        <v>0</v>
      </c>
      <c r="G54" s="663">
        <v>0</v>
      </c>
      <c r="H54" s="664">
        <v>0</v>
      </c>
      <c r="I54" s="665" t="s">
        <v>161</v>
      </c>
      <c r="J54" s="666">
        <v>0</v>
      </c>
      <c r="K54" s="667">
        <v>0</v>
      </c>
      <c r="L54" s="663">
        <v>0.001171</v>
      </c>
      <c r="M54" s="664">
        <v>0</v>
      </c>
      <c r="N54" s="665" t="s">
        <v>161</v>
      </c>
      <c r="O54" s="666">
        <v>0.001171</v>
      </c>
      <c r="P54" s="667">
        <v>0</v>
      </c>
      <c r="Q54" s="663"/>
      <c r="R54" s="664"/>
      <c r="S54" s="665"/>
      <c r="T54" s="666"/>
      <c r="U54" s="667"/>
      <c r="V54" s="677"/>
      <c r="W54" s="661"/>
      <c r="X54" s="661"/>
      <c r="Y54" s="682"/>
      <c r="Z54" s="683"/>
      <c r="AA54" s="663">
        <v>2.053107</v>
      </c>
      <c r="AB54" s="664">
        <v>2.35358434</v>
      </c>
      <c r="AC54" s="665">
        <v>0.872332027838015</v>
      </c>
      <c r="AD54" s="666">
        <v>-0.300477340000003</v>
      </c>
      <c r="AE54" s="667">
        <v>0</v>
      </c>
      <c r="AF54" s="663">
        <v>0.057132</v>
      </c>
      <c r="AG54" s="664">
        <v>0.140944</v>
      </c>
      <c r="AH54" s="665">
        <v>0.405352480417754</v>
      </c>
      <c r="AI54" s="666">
        <v>-0.083812</v>
      </c>
      <c r="AJ54" s="667">
        <v>0</v>
      </c>
      <c r="AK54" s="663">
        <v>0.121</v>
      </c>
      <c r="AL54" s="664">
        <v>0</v>
      </c>
      <c r="AM54" s="661" t="s">
        <v>161</v>
      </c>
      <c r="AN54" s="666">
        <v>0.121</v>
      </c>
      <c r="AO54" s="667">
        <v>0.0082</v>
      </c>
      <c r="AP54" s="663">
        <v>0</v>
      </c>
      <c r="AQ54" s="664">
        <v>0</v>
      </c>
      <c r="AR54" s="661" t="s">
        <v>161</v>
      </c>
      <c r="AS54" s="666">
        <v>0</v>
      </c>
      <c r="AT54" s="667">
        <v>0</v>
      </c>
      <c r="AU54" s="663">
        <v>-1.99041</v>
      </c>
      <c r="AV54" s="664">
        <v>-2.49452834</v>
      </c>
      <c r="AW54" s="665">
        <v>1.20208964232493</v>
      </c>
      <c r="AX54" s="666">
        <v>0.504118340000003</v>
      </c>
      <c r="AY54" s="667">
        <v>0.0082</v>
      </c>
      <c r="AZ54" s="677" t="s">
        <v>161</v>
      </c>
      <c r="BA54" s="661" t="s">
        <v>161</v>
      </c>
      <c r="BB54" s="661" t="s">
        <v>161</v>
      </c>
      <c r="BC54" s="682" t="s">
        <v>161</v>
      </c>
      <c r="BD54" s="683" t="s">
        <v>161</v>
      </c>
      <c r="BE54" s="663">
        <v>0.285714285714286</v>
      </c>
      <c r="BF54" s="664">
        <v>0.285714285714286</v>
      </c>
      <c r="BG54" s="661">
        <v>1</v>
      </c>
      <c r="BH54" s="664">
        <v>0</v>
      </c>
      <c r="BI54" s="690">
        <v>0.83333333</v>
      </c>
      <c r="BJ54" s="663">
        <v>0</v>
      </c>
      <c r="BK54" s="664">
        <v>0</v>
      </c>
      <c r="BL54" s="661" t="s">
        <v>161</v>
      </c>
      <c r="BM54" s="690">
        <v>0</v>
      </c>
      <c r="BN54" s="677" t="s">
        <v>161</v>
      </c>
      <c r="BO54" s="661" t="s">
        <v>161</v>
      </c>
      <c r="BP54" s="661" t="s">
        <v>161</v>
      </c>
      <c r="BQ54" s="661" t="s">
        <v>161</v>
      </c>
      <c r="BR54" s="683" t="s">
        <v>161</v>
      </c>
      <c r="BS54" s="694">
        <v>0</v>
      </c>
      <c r="BT54" s="695">
        <v>0</v>
      </c>
      <c r="BU54" s="661" t="s">
        <v>161</v>
      </c>
      <c r="BV54" s="699">
        <v>0</v>
      </c>
      <c r="BW54" s="690" t="s">
        <v>161</v>
      </c>
      <c r="BX54" s="694">
        <v>-0.969462380674753</v>
      </c>
      <c r="BY54" s="695">
        <v>-1.05988483081086</v>
      </c>
      <c r="BZ54" s="661">
        <v>1.08531346756509</v>
      </c>
      <c r="CA54" s="699">
        <v>0.0904224501361117</v>
      </c>
      <c r="CB54" s="690" t="s">
        <v>161</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674" t="s">
        <v>51</v>
      </c>
      <c r="B55" s="663">
        <v>18.334614</v>
      </c>
      <c r="C55" s="664">
        <v>21.99996</v>
      </c>
      <c r="D55" s="665">
        <v>0.833393060714656</v>
      </c>
      <c r="E55" s="666">
        <v>-3.665346</v>
      </c>
      <c r="F55" s="667">
        <v>37.785626</v>
      </c>
      <c r="G55" s="663">
        <v>10.11876</v>
      </c>
      <c r="H55" s="664">
        <v>12.26057771</v>
      </c>
      <c r="I55" s="665">
        <v>0.825308581645945</v>
      </c>
      <c r="J55" s="666">
        <v>-2.14181771000001</v>
      </c>
      <c r="K55" s="667">
        <v>22.055319</v>
      </c>
      <c r="L55" s="663">
        <v>0</v>
      </c>
      <c r="M55" s="664">
        <v>0</v>
      </c>
      <c r="N55" s="665" t="s">
        <v>161</v>
      </c>
      <c r="O55" s="666">
        <v>0</v>
      </c>
      <c r="P55" s="667">
        <v>0</v>
      </c>
      <c r="Q55" s="663">
        <v>8.21585400000001</v>
      </c>
      <c r="R55" s="664">
        <v>9.73938229</v>
      </c>
      <c r="S55" s="665">
        <v>0.843570336943824</v>
      </c>
      <c r="T55" s="666">
        <v>-1.52352828999999</v>
      </c>
      <c r="U55" s="667">
        <v>15.730307</v>
      </c>
      <c r="V55" s="677">
        <v>0.448106188654968</v>
      </c>
      <c r="W55" s="661">
        <v>0.442699999909091</v>
      </c>
      <c r="X55" s="661">
        <v>1.01221185621637</v>
      </c>
      <c r="Y55" s="682">
        <v>0.00540618874587678</v>
      </c>
      <c r="Z55" s="683">
        <v>0.416303993481543</v>
      </c>
      <c r="AA55" s="663">
        <v>11.8661189999999</v>
      </c>
      <c r="AB55" s="664">
        <v>20.320658</v>
      </c>
      <c r="AC55" s="665">
        <v>0.583943640014014</v>
      </c>
      <c r="AD55" s="666">
        <v>-8.4545390000001</v>
      </c>
      <c r="AE55" s="667">
        <v>21.469148</v>
      </c>
      <c r="AF55" s="663">
        <v>3.18299999999999</v>
      </c>
      <c r="AG55" s="664">
        <v>8.07136334</v>
      </c>
      <c r="AH55" s="665">
        <v>0.39435716940479</v>
      </c>
      <c r="AI55" s="666">
        <v>-4.88836334000001</v>
      </c>
      <c r="AJ55" s="667">
        <v>2.373743</v>
      </c>
      <c r="AK55" s="663">
        <v>0</v>
      </c>
      <c r="AL55" s="664">
        <v>0</v>
      </c>
      <c r="AM55" s="661" t="s">
        <v>161</v>
      </c>
      <c r="AN55" s="666">
        <v>0</v>
      </c>
      <c r="AO55" s="667">
        <v>0</v>
      </c>
      <c r="AP55" s="663">
        <v>0</v>
      </c>
      <c r="AQ55" s="664">
        <v>0</v>
      </c>
      <c r="AR55" s="661" t="s">
        <v>161</v>
      </c>
      <c r="AS55" s="666">
        <v>0</v>
      </c>
      <c r="AT55" s="667">
        <v>0</v>
      </c>
      <c r="AU55" s="663">
        <v>-6.83326499999988</v>
      </c>
      <c r="AV55" s="664">
        <v>-18.65263905</v>
      </c>
      <c r="AW55" s="665">
        <v>1.63365693285102</v>
      </c>
      <c r="AX55" s="666">
        <v>11.8193740500001</v>
      </c>
      <c r="AY55" s="667">
        <v>-8.112584</v>
      </c>
      <c r="AZ55" s="677">
        <v>-0.372697510839327</v>
      </c>
      <c r="BA55" s="661">
        <v>-0.847848771088675</v>
      </c>
      <c r="BB55" s="661">
        <v>1.56041982538847</v>
      </c>
      <c r="BC55" s="682">
        <v>0.475151260249347</v>
      </c>
      <c r="BD55" s="683">
        <v>-0.214700267239188</v>
      </c>
      <c r="BE55" s="663">
        <v>8.14285714285714</v>
      </c>
      <c r="BF55" s="664">
        <v>8.14285714285714</v>
      </c>
      <c r="BG55" s="661">
        <v>1</v>
      </c>
      <c r="BH55" s="664">
        <v>0</v>
      </c>
      <c r="BI55" s="690">
        <v>59.8333333333333</v>
      </c>
      <c r="BJ55" s="663">
        <v>2.25161926315789</v>
      </c>
      <c r="BK55" s="664">
        <v>2.70174947368421</v>
      </c>
      <c r="BL55" s="661">
        <v>0.833393060714656</v>
      </c>
      <c r="BM55" s="690">
        <v>-0.450130210526316</v>
      </c>
      <c r="BN55" s="677">
        <v>0.647197644848149</v>
      </c>
      <c r="BO55" s="661">
        <v>0.923667952123549</v>
      </c>
      <c r="BP55" s="661">
        <v>0.700682148125001</v>
      </c>
      <c r="BQ55" s="661">
        <v>-0.2764703072754</v>
      </c>
      <c r="BR55" s="683">
        <v>0.568182938136317</v>
      </c>
      <c r="BS55" s="694">
        <v>1.54512305160602</v>
      </c>
      <c r="BT55" s="695">
        <v>1.08264013891676</v>
      </c>
      <c r="BU55" s="661">
        <v>1.42718064485582</v>
      </c>
      <c r="BV55" s="699">
        <v>0.462482912689257</v>
      </c>
      <c r="BW55" s="690">
        <v>1.75999653083578</v>
      </c>
      <c r="BX55" s="694">
        <v>-0.575863515274028</v>
      </c>
      <c r="BY55" s="695">
        <v>-0.917915111311848</v>
      </c>
      <c r="BZ55" s="661">
        <v>1.37263968293209</v>
      </c>
      <c r="CA55" s="699">
        <v>0.34205159603782</v>
      </c>
      <c r="CB55" s="690">
        <v>-0.377871725510486</v>
      </c>
    </row>
    <row r="56" s="159" customFormat="1" outlineLevel="2" spans="1:16384">
      <c r="A56" s="674" t="s">
        <v>52</v>
      </c>
      <c r="B56" s="663">
        <v>11.417081</v>
      </c>
      <c r="C56" s="664">
        <v>19.89</v>
      </c>
      <c r="D56" s="665">
        <v>0.574011111111111</v>
      </c>
      <c r="E56" s="666">
        <v>-8.472919</v>
      </c>
      <c r="F56" s="667">
        <v>18.507648</v>
      </c>
      <c r="G56" s="663">
        <v>0</v>
      </c>
      <c r="H56" s="664">
        <v>0</v>
      </c>
      <c r="I56" s="665" t="s">
        <v>161</v>
      </c>
      <c r="J56" s="666">
        <v>0</v>
      </c>
      <c r="K56" s="667">
        <v>0</v>
      </c>
      <c r="L56" s="663">
        <v>0</v>
      </c>
      <c r="M56" s="664">
        <v>0</v>
      </c>
      <c r="N56" s="665" t="s">
        <v>161</v>
      </c>
      <c r="O56" s="666">
        <v>0</v>
      </c>
      <c r="P56" s="667">
        <v>0</v>
      </c>
      <c r="Q56" s="663">
        <v>3.1458870000001</v>
      </c>
      <c r="R56" s="664">
        <v>1.2848</v>
      </c>
      <c r="S56" s="665">
        <v>2.44854218555425</v>
      </c>
      <c r="T56" s="666">
        <v>1.8610870000001</v>
      </c>
      <c r="U56" s="667">
        <v>1.682313</v>
      </c>
      <c r="V56" s="677">
        <v>0.275542146017892</v>
      </c>
      <c r="W56" s="661">
        <v>0.0645952740070387</v>
      </c>
      <c r="X56" s="661">
        <v>4.26567036448931</v>
      </c>
      <c r="Y56" s="682">
        <v>0.210946872010853</v>
      </c>
      <c r="Z56" s="683">
        <v>0.0908982600058093</v>
      </c>
      <c r="AA56" s="663">
        <v>8.2711939999999</v>
      </c>
      <c r="AB56" s="687">
        <v>18.6052</v>
      </c>
      <c r="AC56" s="665">
        <v>0.44456356287489</v>
      </c>
      <c r="AD56" s="666">
        <v>-10.3340060000001</v>
      </c>
      <c r="AE56" s="688">
        <v>16.825335</v>
      </c>
      <c r="AF56" s="663">
        <v>0.20033</v>
      </c>
      <c r="AG56" s="664">
        <v>0.22106767</v>
      </c>
      <c r="AH56" s="665">
        <v>0.906193112724262</v>
      </c>
      <c r="AI56" s="666">
        <v>-0.0207376700000001</v>
      </c>
      <c r="AJ56" s="667">
        <v>2.2127</v>
      </c>
      <c r="AK56" s="663">
        <v>0</v>
      </c>
      <c r="AL56" s="664">
        <v>0</v>
      </c>
      <c r="AM56" s="661" t="s">
        <v>161</v>
      </c>
      <c r="AN56" s="666">
        <v>0</v>
      </c>
      <c r="AO56" s="667">
        <v>0</v>
      </c>
      <c r="AP56" s="663">
        <v>0</v>
      </c>
      <c r="AQ56" s="664">
        <v>0</v>
      </c>
      <c r="AR56" s="661" t="s">
        <v>161</v>
      </c>
      <c r="AS56" s="666">
        <v>0</v>
      </c>
      <c r="AT56" s="667">
        <v>0</v>
      </c>
      <c r="AU56" s="663">
        <v>2.9455570000001</v>
      </c>
      <c r="AV56" s="664">
        <v>1.06373233</v>
      </c>
      <c r="AW56" s="665">
        <v>2.76907725461357</v>
      </c>
      <c r="AX56" s="666">
        <v>1.8818246700001</v>
      </c>
      <c r="AY56" s="667">
        <v>-0.530387000000003</v>
      </c>
      <c r="AZ56" s="689">
        <v>0.257995629530884</v>
      </c>
      <c r="BA56" s="661">
        <v>0.0534807606837607</v>
      </c>
      <c r="BB56" s="661">
        <v>4.82408302036781</v>
      </c>
      <c r="BC56" s="682">
        <v>0.204514868847124</v>
      </c>
      <c r="BD56" s="683">
        <v>-0.0286577203110845</v>
      </c>
      <c r="BE56" s="663">
        <v>8</v>
      </c>
      <c r="BF56" s="664">
        <v>8</v>
      </c>
      <c r="BG56" s="661">
        <v>1</v>
      </c>
      <c r="BH56" s="664">
        <v>0</v>
      </c>
      <c r="BI56" s="690">
        <v>53.6666666633333</v>
      </c>
      <c r="BJ56" s="663">
        <v>1.427135125</v>
      </c>
      <c r="BK56" s="664">
        <v>2.48625</v>
      </c>
      <c r="BL56" s="661">
        <v>0.574011111111111</v>
      </c>
      <c r="BM56" s="690">
        <v>-1.059114875</v>
      </c>
      <c r="BN56" s="677">
        <v>0.724457853982108</v>
      </c>
      <c r="BO56" s="661">
        <v>0.935404725992961</v>
      </c>
      <c r="BP56" s="661">
        <v>0.774485988632432</v>
      </c>
      <c r="BQ56" s="661">
        <v>-0.210946872010853</v>
      </c>
      <c r="BR56" s="683">
        <v>0.909101739994191</v>
      </c>
      <c r="BS56" s="694">
        <v>1.38034254788367</v>
      </c>
      <c r="BT56" s="695">
        <v>1.0690559628491</v>
      </c>
      <c r="BU56" s="661">
        <v>1.29117894277955</v>
      </c>
      <c r="BV56" s="699">
        <v>0.311286585034576</v>
      </c>
      <c r="BW56" s="690">
        <v>1.09998689476317</v>
      </c>
      <c r="BX56" s="694">
        <v>0.356122344609513</v>
      </c>
      <c r="BY56" s="695">
        <v>0.0571739261066799</v>
      </c>
      <c r="BZ56" s="661">
        <v>6.2287544141193</v>
      </c>
      <c r="CA56" s="699">
        <v>0.298948418502833</v>
      </c>
      <c r="CB56" s="690">
        <v>-0.0315231167759812</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674" t="s">
        <v>53</v>
      </c>
      <c r="B57" s="663">
        <v>7.37788499999999</v>
      </c>
      <c r="C57" s="664">
        <v>20.000064</v>
      </c>
      <c r="D57" s="665">
        <v>0.368893069542177</v>
      </c>
      <c r="E57" s="666">
        <v>-12.622179</v>
      </c>
      <c r="F57" s="667">
        <v>19.999563</v>
      </c>
      <c r="G57" s="663">
        <v>0</v>
      </c>
      <c r="H57" s="664">
        <v>0</v>
      </c>
      <c r="I57" s="665" t="s">
        <v>161</v>
      </c>
      <c r="J57" s="666">
        <v>0</v>
      </c>
      <c r="K57" s="667">
        <v>0</v>
      </c>
      <c r="L57" s="663">
        <v>4.9563779999999</v>
      </c>
      <c r="M57" s="664">
        <v>14.40003968</v>
      </c>
      <c r="N57" s="665">
        <v>0.34419196822657</v>
      </c>
      <c r="O57" s="666">
        <v>-9.4436616800001</v>
      </c>
      <c r="P57" s="667">
        <v>14.037959</v>
      </c>
      <c r="Q57" s="663">
        <v>2.42150700000009</v>
      </c>
      <c r="R57" s="664">
        <v>5.60002432</v>
      </c>
      <c r="S57" s="665">
        <v>0.432410086390498</v>
      </c>
      <c r="T57" s="666">
        <v>-3.17851731999991</v>
      </c>
      <c r="U57" s="667">
        <v>5.961604</v>
      </c>
      <c r="V57" s="677">
        <v>0.328211540299163</v>
      </c>
      <c r="W57" s="661">
        <v>0.280000319998976</v>
      </c>
      <c r="X57" s="661">
        <v>1.17218273286389</v>
      </c>
      <c r="Y57" s="682">
        <v>0.0482112203001876</v>
      </c>
      <c r="Z57" s="683">
        <v>0.298086713194683</v>
      </c>
      <c r="AA57" s="663">
        <v>1.671425</v>
      </c>
      <c r="AB57" s="664">
        <v>2.955918</v>
      </c>
      <c r="AC57" s="665">
        <v>0.565450394767379</v>
      </c>
      <c r="AD57" s="666">
        <v>-1.284493</v>
      </c>
      <c r="AE57" s="667">
        <v>3.180769</v>
      </c>
      <c r="AF57" s="663">
        <v>0.091013</v>
      </c>
      <c r="AG57" s="664">
        <v>0.150396</v>
      </c>
      <c r="AH57" s="665">
        <v>0.605155722226655</v>
      </c>
      <c r="AI57" s="666">
        <v>-0.059383</v>
      </c>
      <c r="AJ57" s="667">
        <v>0.080395</v>
      </c>
      <c r="AK57" s="663">
        <v>0</v>
      </c>
      <c r="AL57" s="664">
        <v>0.02</v>
      </c>
      <c r="AM57" s="661">
        <v>0</v>
      </c>
      <c r="AN57" s="666">
        <v>-0.02</v>
      </c>
      <c r="AO57" s="667">
        <v>0</v>
      </c>
      <c r="AP57" s="663">
        <v>0</v>
      </c>
      <c r="AQ57" s="664">
        <v>0</v>
      </c>
      <c r="AR57" s="661" t="s">
        <v>161</v>
      </c>
      <c r="AS57" s="666">
        <v>0</v>
      </c>
      <c r="AT57" s="667">
        <v>0</v>
      </c>
      <c r="AU57" s="663">
        <v>0.659069000000091</v>
      </c>
      <c r="AV57" s="664">
        <v>2.51371032</v>
      </c>
      <c r="AW57" s="665">
        <v>0.262189718026098</v>
      </c>
      <c r="AX57" s="666">
        <v>-1.85464131999991</v>
      </c>
      <c r="AY57" s="667">
        <v>2.70044</v>
      </c>
      <c r="AZ57" s="677">
        <v>0.0893303433165591</v>
      </c>
      <c r="BA57" s="661">
        <v>0.125685113807636</v>
      </c>
      <c r="BB57" s="661">
        <v>0.710747204742811</v>
      </c>
      <c r="BC57" s="682">
        <v>-0.0363547704910765</v>
      </c>
      <c r="BD57" s="683">
        <v>0.135024950295164</v>
      </c>
      <c r="BE57" s="663">
        <v>1.14285714285714</v>
      </c>
      <c r="BF57" s="664">
        <v>1.14285714285714</v>
      </c>
      <c r="BG57" s="661">
        <v>1</v>
      </c>
      <c r="BH57" s="664">
        <v>0</v>
      </c>
      <c r="BI57" s="690">
        <v>8</v>
      </c>
      <c r="BJ57" s="663">
        <v>6.45564937499999</v>
      </c>
      <c r="BK57" s="664">
        <v>17.500056</v>
      </c>
      <c r="BL57" s="661">
        <v>0.368893069542177</v>
      </c>
      <c r="BM57" s="690">
        <v>-11.044406625</v>
      </c>
      <c r="BN57" s="677">
        <v>0.226545276864576</v>
      </c>
      <c r="BO57" s="661">
        <v>0.147795427054633</v>
      </c>
      <c r="BP57" s="661">
        <v>1.5328300839838</v>
      </c>
      <c r="BQ57" s="661">
        <v>0.0787498498099425</v>
      </c>
      <c r="BR57" s="683">
        <v>0.159041925066063</v>
      </c>
      <c r="BS57" s="694">
        <v>4.41412866266808</v>
      </c>
      <c r="BT57" s="695">
        <v>6.76610920871283</v>
      </c>
      <c r="BU57" s="661">
        <v>0.652388030773126</v>
      </c>
      <c r="BV57" s="699">
        <v>-2.35198054604475</v>
      </c>
      <c r="BW57" s="690">
        <v>6.2876502506155</v>
      </c>
      <c r="BX57" s="694">
        <v>0.394315628879604</v>
      </c>
      <c r="BY57" s="695">
        <v>0.850399205931963</v>
      </c>
      <c r="BZ57" s="661">
        <v>0.463682969279667</v>
      </c>
      <c r="CA57" s="699">
        <v>-0.45608357705236</v>
      </c>
      <c r="CB57" s="690">
        <v>0.848989662562731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674" t="s">
        <v>54</v>
      </c>
      <c r="B58" s="663">
        <v>0</v>
      </c>
      <c r="C58" s="664">
        <v>107.25</v>
      </c>
      <c r="D58" s="665">
        <v>0</v>
      </c>
      <c r="E58" s="666">
        <v>-107.25</v>
      </c>
      <c r="F58" s="667">
        <v>14.182755</v>
      </c>
      <c r="G58" s="663">
        <v>0</v>
      </c>
      <c r="H58" s="664">
        <v>0</v>
      </c>
      <c r="I58" s="665" t="s">
        <v>161</v>
      </c>
      <c r="J58" s="666">
        <v>0</v>
      </c>
      <c r="K58" s="667">
        <v>0</v>
      </c>
      <c r="L58" s="663">
        <v>0</v>
      </c>
      <c r="M58" s="664">
        <v>89.0175</v>
      </c>
      <c r="N58" s="665">
        <v>0</v>
      </c>
      <c r="O58" s="666">
        <v>-89.0175</v>
      </c>
      <c r="P58" s="667">
        <v>13.905575</v>
      </c>
      <c r="Q58" s="663">
        <v>0</v>
      </c>
      <c r="R58" s="664">
        <v>18.2325</v>
      </c>
      <c r="S58" s="665">
        <v>0</v>
      </c>
      <c r="T58" s="666">
        <v>-18.2325</v>
      </c>
      <c r="U58" s="667">
        <v>0.27718</v>
      </c>
      <c r="V58" s="677" t="s">
        <v>161</v>
      </c>
      <c r="W58" s="661">
        <v>0.17</v>
      </c>
      <c r="X58" s="661" t="s">
        <v>161</v>
      </c>
      <c r="Y58" s="682" t="s">
        <v>161</v>
      </c>
      <c r="Z58" s="683">
        <v>0.0195434525943654</v>
      </c>
      <c r="AA58" s="663">
        <v>0.975977999999997</v>
      </c>
      <c r="AB58" s="664">
        <v>15.32664397</v>
      </c>
      <c r="AC58" s="665">
        <v>0.0636785197014006</v>
      </c>
      <c r="AD58" s="666">
        <v>-14.35066597</v>
      </c>
      <c r="AE58" s="667">
        <v>6.564886</v>
      </c>
      <c r="AF58" s="663">
        <v>2.530059</v>
      </c>
      <c r="AG58" s="664">
        <v>4.07839833</v>
      </c>
      <c r="AH58" s="665">
        <v>0.620356030795059</v>
      </c>
      <c r="AI58" s="666">
        <v>-1.54833933</v>
      </c>
      <c r="AJ58" s="667">
        <v>1.92028</v>
      </c>
      <c r="AK58" s="663">
        <v>0</v>
      </c>
      <c r="AL58" s="664">
        <v>0</v>
      </c>
      <c r="AM58" s="661" t="s">
        <v>161</v>
      </c>
      <c r="AN58" s="666">
        <v>0</v>
      </c>
      <c r="AO58" s="667">
        <v>0</v>
      </c>
      <c r="AP58" s="663">
        <v>0.00668399999999999</v>
      </c>
      <c r="AQ58" s="664">
        <v>0</v>
      </c>
      <c r="AR58" s="661" t="s">
        <v>161</v>
      </c>
      <c r="AS58" s="666">
        <v>0.00668399999999999</v>
      </c>
      <c r="AT58" s="667">
        <v>0</v>
      </c>
      <c r="AU58" s="252">
        <v>-3.51272099999999</v>
      </c>
      <c r="AV58" s="664">
        <v>-1.1725423</v>
      </c>
      <c r="AW58" s="665">
        <v>-0.995816014484068</v>
      </c>
      <c r="AX58" s="666">
        <v>-2.34017869999999</v>
      </c>
      <c r="AY58" s="667">
        <v>-8.207986</v>
      </c>
      <c r="AZ58" s="677" t="s">
        <v>161</v>
      </c>
      <c r="BA58" s="661">
        <v>-0.0109327953379954</v>
      </c>
      <c r="BB58" s="661" t="s">
        <v>161</v>
      </c>
      <c r="BC58" s="682" t="s">
        <v>161</v>
      </c>
      <c r="BD58" s="683">
        <v>-0.578730014020548</v>
      </c>
      <c r="BE58" s="663">
        <v>13.5714285714286</v>
      </c>
      <c r="BF58" s="664">
        <v>2.85714285714286</v>
      </c>
      <c r="BG58" s="661">
        <v>4.75</v>
      </c>
      <c r="BH58" s="664">
        <v>10.7142857142857</v>
      </c>
      <c r="BI58" s="690">
        <v>8.41666666333333</v>
      </c>
      <c r="BJ58" s="663">
        <v>0</v>
      </c>
      <c r="BK58" s="664">
        <v>37.5375</v>
      </c>
      <c r="BL58" s="661">
        <v>0</v>
      </c>
      <c r="BM58" s="690">
        <v>-37.5375</v>
      </c>
      <c r="BN58" s="677" t="s">
        <v>161</v>
      </c>
      <c r="BO58" s="661">
        <v>0.142905771282051</v>
      </c>
      <c r="BP58" s="661" t="s">
        <v>161</v>
      </c>
      <c r="BQ58" s="661" t="s">
        <v>161</v>
      </c>
      <c r="BR58" s="683">
        <v>0.462878051549223</v>
      </c>
      <c r="BS58" s="694">
        <v>0</v>
      </c>
      <c r="BT58" s="695">
        <v>6.99761801800372</v>
      </c>
      <c r="BU58" s="661">
        <v>0</v>
      </c>
      <c r="BV58" s="699">
        <v>-6.99761801800372</v>
      </c>
      <c r="BW58" s="690">
        <v>2.16039623536494</v>
      </c>
      <c r="BX58" s="694">
        <v>-3.59918051431488</v>
      </c>
      <c r="BY58" s="695">
        <v>-0.0765035256443035</v>
      </c>
      <c r="BZ58" s="661">
        <v>-45.0459430987397</v>
      </c>
      <c r="CA58" s="699">
        <v>-3.52267698867057</v>
      </c>
      <c r="CB58" s="690">
        <v>-1.25028614358269</v>
      </c>
      <c r="CC58" s="159"/>
    </row>
    <row r="59" s="164" customFormat="1" outlineLevel="2" spans="1:81">
      <c r="A59" s="674" t="s">
        <v>55</v>
      </c>
      <c r="B59" s="663">
        <v>83.8010609999999</v>
      </c>
      <c r="C59" s="664">
        <v>0</v>
      </c>
      <c r="D59" s="665" t="s">
        <v>161</v>
      </c>
      <c r="E59" s="666">
        <v>83.8010609999999</v>
      </c>
      <c r="F59" s="667">
        <v>0</v>
      </c>
      <c r="G59" s="663">
        <v>0</v>
      </c>
      <c r="H59" s="664">
        <v>0</v>
      </c>
      <c r="I59" s="665" t="s">
        <v>161</v>
      </c>
      <c r="J59" s="666">
        <v>0</v>
      </c>
      <c r="K59" s="667">
        <v>0</v>
      </c>
      <c r="L59" s="663">
        <v>76.074655</v>
      </c>
      <c r="M59" s="664">
        <v>0</v>
      </c>
      <c r="N59" s="665" t="s">
        <v>161</v>
      </c>
      <c r="O59" s="666">
        <v>76.074655</v>
      </c>
      <c r="P59" s="667">
        <v>0</v>
      </c>
      <c r="Q59" s="663">
        <v>7.72640599999994</v>
      </c>
      <c r="R59" s="664">
        <v>0</v>
      </c>
      <c r="S59" s="665" t="s">
        <v>161</v>
      </c>
      <c r="T59" s="666">
        <v>7.72640599999994</v>
      </c>
      <c r="U59" s="667">
        <v>0</v>
      </c>
      <c r="V59" s="677">
        <v>0.0921993815806216</v>
      </c>
      <c r="W59" s="661" t="s">
        <v>161</v>
      </c>
      <c r="X59" s="661" t="s">
        <v>161</v>
      </c>
      <c r="Y59" s="682" t="s">
        <v>161</v>
      </c>
      <c r="Z59" s="683" t="s">
        <v>161</v>
      </c>
      <c r="AA59" s="663">
        <v>0</v>
      </c>
      <c r="AB59" s="664">
        <v>0</v>
      </c>
      <c r="AC59" s="665" t="s">
        <v>161</v>
      </c>
      <c r="AD59" s="666">
        <v>0</v>
      </c>
      <c r="AE59" s="667">
        <v>0</v>
      </c>
      <c r="AF59" s="663">
        <v>0</v>
      </c>
      <c r="AG59" s="664">
        <v>0</v>
      </c>
      <c r="AH59" s="665" t="s">
        <v>161</v>
      </c>
      <c r="AI59" s="666">
        <v>0</v>
      </c>
      <c r="AJ59" s="667">
        <v>0</v>
      </c>
      <c r="AK59" s="663">
        <v>0</v>
      </c>
      <c r="AL59" s="664">
        <v>0</v>
      </c>
      <c r="AM59" s="661" t="s">
        <v>161</v>
      </c>
      <c r="AN59" s="666">
        <v>0</v>
      </c>
      <c r="AO59" s="667">
        <v>0</v>
      </c>
      <c r="AP59" s="663">
        <v>0</v>
      </c>
      <c r="AQ59" s="664">
        <v>0</v>
      </c>
      <c r="AR59" s="661" t="s">
        <v>161</v>
      </c>
      <c r="AS59" s="666">
        <v>0</v>
      </c>
      <c r="AT59" s="667">
        <v>0</v>
      </c>
      <c r="AU59" s="663">
        <v>7.72640599999994</v>
      </c>
      <c r="AV59" s="664">
        <v>0</v>
      </c>
      <c r="AW59" s="665" t="s">
        <v>161</v>
      </c>
      <c r="AX59" s="666">
        <v>7.72640599999994</v>
      </c>
      <c r="AY59" s="667">
        <v>0</v>
      </c>
      <c r="AZ59" s="677">
        <v>0.0921993815806216</v>
      </c>
      <c r="BA59" s="661" t="s">
        <v>161</v>
      </c>
      <c r="BB59" s="661" t="s">
        <v>161</v>
      </c>
      <c r="BC59" s="682" t="s">
        <v>161</v>
      </c>
      <c r="BD59" s="683" t="s">
        <v>161</v>
      </c>
      <c r="BE59" s="663">
        <v>0</v>
      </c>
      <c r="BF59" s="664">
        <v>0</v>
      </c>
      <c r="BG59" s="661" t="s">
        <v>161</v>
      </c>
      <c r="BH59" s="664">
        <v>0</v>
      </c>
      <c r="BI59" s="690">
        <v>0</v>
      </c>
      <c r="BJ59" s="663" t="s">
        <v>161</v>
      </c>
      <c r="BK59" s="664" t="s">
        <v>161</v>
      </c>
      <c r="BL59" s="661" t="s">
        <v>161</v>
      </c>
      <c r="BM59" s="690" t="s">
        <v>161</v>
      </c>
      <c r="BN59" s="677">
        <v>0</v>
      </c>
      <c r="BO59" s="661" t="s">
        <v>161</v>
      </c>
      <c r="BP59" s="661" t="s">
        <v>161</v>
      </c>
      <c r="BQ59" s="661" t="s">
        <v>161</v>
      </c>
      <c r="BR59" s="683" t="s">
        <v>161</v>
      </c>
      <c r="BS59" s="694" t="s">
        <v>161</v>
      </c>
      <c r="BT59" s="695" t="s">
        <v>161</v>
      </c>
      <c r="BU59" s="661" t="s">
        <v>161</v>
      </c>
      <c r="BV59" s="699" t="s">
        <v>161</v>
      </c>
      <c r="BW59" s="690" t="s">
        <v>161</v>
      </c>
      <c r="BX59" s="694" t="s">
        <v>161</v>
      </c>
      <c r="BY59" s="695" t="s">
        <v>161</v>
      </c>
      <c r="BZ59" s="661" t="s">
        <v>161</v>
      </c>
      <c r="CA59" s="699" t="s">
        <v>161</v>
      </c>
      <c r="CB59" s="690" t="s">
        <v>161</v>
      </c>
      <c r="CC59" s="159"/>
    </row>
    <row r="60" s="164" customFormat="1" outlineLevel="2" spans="1:81">
      <c r="A60" s="674" t="s">
        <v>56</v>
      </c>
      <c r="B60" s="663">
        <v>0</v>
      </c>
      <c r="C60" s="664">
        <v>0</v>
      </c>
      <c r="D60" s="665" t="s">
        <v>161</v>
      </c>
      <c r="E60" s="666">
        <v>0</v>
      </c>
      <c r="F60" s="667">
        <v>0</v>
      </c>
      <c r="G60" s="663">
        <v>0</v>
      </c>
      <c r="H60" s="664">
        <v>0</v>
      </c>
      <c r="I60" s="665" t="s">
        <v>161</v>
      </c>
      <c r="J60" s="666">
        <v>0</v>
      </c>
      <c r="K60" s="667">
        <v>0</v>
      </c>
      <c r="L60" s="663">
        <v>0</v>
      </c>
      <c r="M60" s="664">
        <v>0</v>
      </c>
      <c r="N60" s="665" t="s">
        <v>161</v>
      </c>
      <c r="O60" s="666">
        <v>0</v>
      </c>
      <c r="P60" s="667">
        <v>0</v>
      </c>
      <c r="Q60" s="663">
        <v>0</v>
      </c>
      <c r="R60" s="664">
        <v>0</v>
      </c>
      <c r="S60" s="665" t="s">
        <v>161</v>
      </c>
      <c r="T60" s="666">
        <v>0</v>
      </c>
      <c r="U60" s="667">
        <v>0</v>
      </c>
      <c r="V60" s="677" t="s">
        <v>161</v>
      </c>
      <c r="W60" s="661" t="s">
        <v>161</v>
      </c>
      <c r="X60" s="661" t="s">
        <v>161</v>
      </c>
      <c r="Y60" s="682" t="s">
        <v>161</v>
      </c>
      <c r="Z60" s="683" t="s">
        <v>161</v>
      </c>
      <c r="AA60" s="663">
        <v>0</v>
      </c>
      <c r="AB60" s="664">
        <v>0</v>
      </c>
      <c r="AC60" s="665" t="s">
        <v>161</v>
      </c>
      <c r="AD60" s="666">
        <v>0</v>
      </c>
      <c r="AE60" s="667">
        <v>0</v>
      </c>
      <c r="AF60" s="663">
        <v>0.0680199999999999</v>
      </c>
      <c r="AG60" s="664">
        <v>0</v>
      </c>
      <c r="AH60" s="665" t="s">
        <v>161</v>
      </c>
      <c r="AI60" s="666">
        <v>0.0680199999999999</v>
      </c>
      <c r="AJ60" s="667">
        <v>0</v>
      </c>
      <c r="AK60" s="663">
        <v>0</v>
      </c>
      <c r="AL60" s="664">
        <v>0</v>
      </c>
      <c r="AM60" s="661" t="s">
        <v>161</v>
      </c>
      <c r="AN60" s="666">
        <v>0</v>
      </c>
      <c r="AO60" s="667">
        <v>0</v>
      </c>
      <c r="AP60" s="663">
        <v>0</v>
      </c>
      <c r="AQ60" s="664">
        <v>0</v>
      </c>
      <c r="AR60" s="661" t="s">
        <v>161</v>
      </c>
      <c r="AS60" s="666">
        <v>0</v>
      </c>
      <c r="AT60" s="667">
        <v>0</v>
      </c>
      <c r="AU60" s="663">
        <v>-0.0680199999999999</v>
      </c>
      <c r="AV60" s="664">
        <v>0</v>
      </c>
      <c r="AW60" s="665" t="s">
        <v>161</v>
      </c>
      <c r="AX60" s="666">
        <v>-0.0680199999999999</v>
      </c>
      <c r="AY60" s="667">
        <v>0</v>
      </c>
      <c r="AZ60" s="677" t="s">
        <v>161</v>
      </c>
      <c r="BA60" s="661" t="s">
        <v>161</v>
      </c>
      <c r="BB60" s="661" t="s">
        <v>161</v>
      </c>
      <c r="BC60" s="682" t="s">
        <v>161</v>
      </c>
      <c r="BD60" s="683" t="s">
        <v>161</v>
      </c>
      <c r="BE60" s="663">
        <v>0</v>
      </c>
      <c r="BF60" s="664">
        <v>0</v>
      </c>
      <c r="BG60" s="661" t="s">
        <v>161</v>
      </c>
      <c r="BH60" s="664">
        <v>0</v>
      </c>
      <c r="BI60" s="690">
        <v>0</v>
      </c>
      <c r="BJ60" s="663" t="s">
        <v>161</v>
      </c>
      <c r="BK60" s="664" t="s">
        <v>161</v>
      </c>
      <c r="BL60" s="661" t="s">
        <v>161</v>
      </c>
      <c r="BM60" s="690" t="s">
        <v>161</v>
      </c>
      <c r="BN60" s="677" t="s">
        <v>161</v>
      </c>
      <c r="BO60" s="661" t="s">
        <v>161</v>
      </c>
      <c r="BP60" s="661" t="s">
        <v>161</v>
      </c>
      <c r="BQ60" s="661" t="s">
        <v>161</v>
      </c>
      <c r="BR60" s="683" t="s">
        <v>161</v>
      </c>
      <c r="BS60" s="694" t="s">
        <v>161</v>
      </c>
      <c r="BT60" s="695" t="s">
        <v>161</v>
      </c>
      <c r="BU60" s="661" t="s">
        <v>161</v>
      </c>
      <c r="BV60" s="699" t="s">
        <v>161</v>
      </c>
      <c r="BW60" s="690" t="s">
        <v>161</v>
      </c>
      <c r="BX60" s="694" t="s">
        <v>161</v>
      </c>
      <c r="BY60" s="695" t="s">
        <v>161</v>
      </c>
      <c r="BZ60" s="661" t="s">
        <v>161</v>
      </c>
      <c r="CA60" s="699" t="s">
        <v>161</v>
      </c>
      <c r="CB60" s="690" t="s">
        <v>161</v>
      </c>
      <c r="CC60" s="159"/>
    </row>
    <row r="61" s="159" customFormat="1" outlineLevel="2" spans="1:80">
      <c r="A61" s="674" t="s">
        <v>57</v>
      </c>
      <c r="B61" s="663">
        <v>0</v>
      </c>
      <c r="C61" s="664">
        <v>0</v>
      </c>
      <c r="D61" s="665" t="s">
        <v>161</v>
      </c>
      <c r="E61" s="666">
        <v>0</v>
      </c>
      <c r="F61" s="667">
        <v>0</v>
      </c>
      <c r="G61" s="663">
        <v>0</v>
      </c>
      <c r="H61" s="664">
        <v>0</v>
      </c>
      <c r="I61" s="665" t="s">
        <v>161</v>
      </c>
      <c r="J61" s="666">
        <v>0</v>
      </c>
      <c r="K61" s="667">
        <v>0</v>
      </c>
      <c r="L61" s="663">
        <v>0</v>
      </c>
      <c r="M61" s="664">
        <v>0</v>
      </c>
      <c r="N61" s="665" t="s">
        <v>161</v>
      </c>
      <c r="O61" s="666">
        <v>0</v>
      </c>
      <c r="P61" s="667">
        <v>0</v>
      </c>
      <c r="Q61" s="663">
        <v>0</v>
      </c>
      <c r="R61" s="664">
        <v>0</v>
      </c>
      <c r="S61" s="665" t="s">
        <v>161</v>
      </c>
      <c r="T61" s="666">
        <v>0</v>
      </c>
      <c r="U61" s="667">
        <v>0</v>
      </c>
      <c r="V61" s="677" t="s">
        <v>161</v>
      </c>
      <c r="W61" s="661" t="s">
        <v>161</v>
      </c>
      <c r="X61" s="661" t="s">
        <v>161</v>
      </c>
      <c r="Y61" s="682" t="s">
        <v>161</v>
      </c>
      <c r="Z61" s="683" t="s">
        <v>161</v>
      </c>
      <c r="AA61" s="663">
        <v>0</v>
      </c>
      <c r="AB61" s="664">
        <v>0</v>
      </c>
      <c r="AC61" s="665" t="s">
        <v>161</v>
      </c>
      <c r="AD61" s="666">
        <v>0</v>
      </c>
      <c r="AE61" s="667">
        <v>0</v>
      </c>
      <c r="AF61" s="663">
        <v>0.01</v>
      </c>
      <c r="AG61" s="664">
        <v>0.186617</v>
      </c>
      <c r="AH61" s="665">
        <v>0.0535856861915045</v>
      </c>
      <c r="AI61" s="666">
        <v>-0.176617</v>
      </c>
      <c r="AJ61" s="667">
        <v>0.216617</v>
      </c>
      <c r="AK61" s="663">
        <v>0</v>
      </c>
      <c r="AL61" s="664">
        <v>0</v>
      </c>
      <c r="AM61" s="661" t="s">
        <v>161</v>
      </c>
      <c r="AN61" s="666">
        <v>0</v>
      </c>
      <c r="AO61" s="667">
        <v>0</v>
      </c>
      <c r="AP61" s="663">
        <v>0</v>
      </c>
      <c r="AQ61" s="664">
        <v>0</v>
      </c>
      <c r="AR61" s="661" t="s">
        <v>161</v>
      </c>
      <c r="AS61" s="666">
        <v>0</v>
      </c>
      <c r="AT61" s="667">
        <v>0</v>
      </c>
      <c r="AU61" s="663">
        <v>-0.01</v>
      </c>
      <c r="AV61" s="664">
        <v>-0.186617</v>
      </c>
      <c r="AW61" s="665">
        <v>1.9464143138085</v>
      </c>
      <c r="AX61" s="666">
        <v>0.176617</v>
      </c>
      <c r="AY61" s="667">
        <v>-0.216617</v>
      </c>
      <c r="AZ61" s="677" t="s">
        <v>161</v>
      </c>
      <c r="BA61" s="661" t="s">
        <v>161</v>
      </c>
      <c r="BB61" s="661" t="s">
        <v>161</v>
      </c>
      <c r="BC61" s="682" t="s">
        <v>161</v>
      </c>
      <c r="BD61" s="683" t="s">
        <v>161</v>
      </c>
      <c r="BE61" s="663">
        <v>0</v>
      </c>
      <c r="BF61" s="664">
        <v>0</v>
      </c>
      <c r="BG61" s="661" t="s">
        <v>161</v>
      </c>
      <c r="BH61" s="664">
        <v>0</v>
      </c>
      <c r="BI61" s="690">
        <v>1.5</v>
      </c>
      <c r="BJ61" s="663" t="s">
        <v>161</v>
      </c>
      <c r="BK61" s="664" t="s">
        <v>161</v>
      </c>
      <c r="BL61" s="661" t="s">
        <v>161</v>
      </c>
      <c r="BM61" s="690" t="s">
        <v>161</v>
      </c>
      <c r="BN61" s="677" t="s">
        <v>161</v>
      </c>
      <c r="BO61" s="661" t="s">
        <v>161</v>
      </c>
      <c r="BP61" s="661" t="s">
        <v>161</v>
      </c>
      <c r="BQ61" s="661" t="s">
        <v>161</v>
      </c>
      <c r="BR61" s="683" t="s">
        <v>161</v>
      </c>
      <c r="BS61" s="694" t="s">
        <v>161</v>
      </c>
      <c r="BT61" s="695" t="s">
        <v>161</v>
      </c>
      <c r="BU61" s="661" t="s">
        <v>161</v>
      </c>
      <c r="BV61" s="699" t="s">
        <v>161</v>
      </c>
      <c r="BW61" s="690" t="s">
        <v>161</v>
      </c>
      <c r="BX61" s="694" t="s">
        <v>161</v>
      </c>
      <c r="BY61" s="695" t="s">
        <v>161</v>
      </c>
      <c r="BZ61" s="661" t="s">
        <v>161</v>
      </c>
      <c r="CA61" s="699" t="s">
        <v>161</v>
      </c>
      <c r="CB61" s="690" t="s">
        <v>161</v>
      </c>
    </row>
    <row r="62" s="163" customFormat="1" spans="1:81">
      <c r="A62" s="668" t="s">
        <v>58</v>
      </c>
      <c r="B62" s="669">
        <v>120.930641</v>
      </c>
      <c r="C62" s="670">
        <v>169.140024</v>
      </c>
      <c r="D62" s="671">
        <v>0.71497353577294</v>
      </c>
      <c r="E62" s="670">
        <v>-48.209383</v>
      </c>
      <c r="F62" s="672">
        <v>90.475592</v>
      </c>
      <c r="G62" s="669">
        <v>10.11876</v>
      </c>
      <c r="H62" s="670">
        <v>12.26057771</v>
      </c>
      <c r="I62" s="671">
        <v>0.825308581645945</v>
      </c>
      <c r="J62" s="670">
        <v>-2.14181771000001</v>
      </c>
      <c r="K62" s="672">
        <v>22.055319</v>
      </c>
      <c r="L62" s="669">
        <v>81.0322039999999</v>
      </c>
      <c r="M62" s="670">
        <v>103.41753968</v>
      </c>
      <c r="N62" s="671">
        <v>0.783544109159181</v>
      </c>
      <c r="O62" s="670">
        <v>-22.3853356800001</v>
      </c>
      <c r="P62" s="672">
        <v>27.943534</v>
      </c>
      <c r="Q62" s="669">
        <v>21.5096540000001</v>
      </c>
      <c r="R62" s="670">
        <v>34.85670661</v>
      </c>
      <c r="S62" s="671">
        <v>0.617087960737784</v>
      </c>
      <c r="T62" s="670">
        <v>-13.3470526099999</v>
      </c>
      <c r="U62" s="672">
        <v>23.651404</v>
      </c>
      <c r="V62" s="678">
        <v>0.177867691944179</v>
      </c>
      <c r="W62" s="679">
        <v>0.206081953789956</v>
      </c>
      <c r="X62" s="679">
        <v>0.863092030491262</v>
      </c>
      <c r="Y62" s="671">
        <v>-0.0282142618457763</v>
      </c>
      <c r="Z62" s="684">
        <v>0.261411983908323</v>
      </c>
      <c r="AA62" s="669">
        <v>24.8378229999998</v>
      </c>
      <c r="AB62" s="670">
        <v>59.56200431</v>
      </c>
      <c r="AC62" s="671">
        <v>0.4170078439726</v>
      </c>
      <c r="AD62" s="670">
        <v>-34.7241813100002</v>
      </c>
      <c r="AE62" s="672">
        <v>48.040138</v>
      </c>
      <c r="AF62" s="669">
        <v>6.13955399999999</v>
      </c>
      <c r="AG62" s="670">
        <v>12.84878634</v>
      </c>
      <c r="AH62" s="671">
        <v>0.477831433844202</v>
      </c>
      <c r="AI62" s="670">
        <v>-6.70923234000001</v>
      </c>
      <c r="AJ62" s="672">
        <v>6.803735</v>
      </c>
      <c r="AK62" s="669">
        <v>0.121</v>
      </c>
      <c r="AL62" s="670">
        <v>0.02</v>
      </c>
      <c r="AM62" s="679">
        <v>6.05</v>
      </c>
      <c r="AN62" s="670">
        <v>0.101</v>
      </c>
      <c r="AO62" s="672">
        <v>0.0082</v>
      </c>
      <c r="AP62" s="669">
        <v>0.00668399999999999</v>
      </c>
      <c r="AQ62" s="670">
        <v>0</v>
      </c>
      <c r="AR62" s="679" t="s">
        <v>161</v>
      </c>
      <c r="AS62" s="670">
        <v>0.00668399999999999</v>
      </c>
      <c r="AT62" s="672">
        <v>0</v>
      </c>
      <c r="AU62" s="669">
        <v>-1.08338399999974</v>
      </c>
      <c r="AV62" s="670">
        <v>-18.92888404</v>
      </c>
      <c r="AW62" s="671">
        <v>1.94276556411301</v>
      </c>
      <c r="AX62" s="670">
        <v>17.8455000400003</v>
      </c>
      <c r="AY62" s="672">
        <v>-14.358934</v>
      </c>
      <c r="AZ62" s="678">
        <v>-0.00895872204960643</v>
      </c>
      <c r="BA62" s="679">
        <v>-0.111912506527728</v>
      </c>
      <c r="BB62" s="679">
        <v>1.9199488749956</v>
      </c>
      <c r="BC62" s="671">
        <v>0.102953784478121</v>
      </c>
      <c r="BD62" s="684">
        <v>-0.15870505716061</v>
      </c>
      <c r="BE62" s="669">
        <v>31.1428571428571</v>
      </c>
      <c r="BF62" s="670">
        <v>20.4285714285714</v>
      </c>
      <c r="BG62" s="679">
        <v>1.52447552447552</v>
      </c>
      <c r="BH62" s="670">
        <v>10.7142857142857</v>
      </c>
      <c r="BI62" s="691">
        <v>132.24999999</v>
      </c>
      <c r="BJ62" s="669">
        <v>3.88309397706422</v>
      </c>
      <c r="BK62" s="670">
        <v>8.27958159440559</v>
      </c>
      <c r="BL62" s="679">
        <v>0.468996401906103</v>
      </c>
      <c r="BM62" s="691">
        <v>-4.39648761734138</v>
      </c>
      <c r="BN62" s="678">
        <v>0.20538899649097</v>
      </c>
      <c r="BO62" s="679">
        <v>0.352146126631743</v>
      </c>
      <c r="BP62" s="679">
        <v>0.58324934156029</v>
      </c>
      <c r="BQ62" s="679">
        <v>-0.146757130140772</v>
      </c>
      <c r="BR62" s="684">
        <v>0.530973458565488</v>
      </c>
      <c r="BS62" s="696">
        <v>4.86880999997467</v>
      </c>
      <c r="BT62" s="697">
        <v>2.83973022666738</v>
      </c>
      <c r="BU62" s="679">
        <v>1.71453258279698</v>
      </c>
      <c r="BV62" s="679">
        <v>2.02907977330729</v>
      </c>
      <c r="BW62" s="691">
        <v>1.88333330766036</v>
      </c>
      <c r="BX62" s="696">
        <v>-0.0436183155021174</v>
      </c>
      <c r="BY62" s="697">
        <v>-0.317801327528899</v>
      </c>
      <c r="BZ62" s="679">
        <v>1.86274973789041</v>
      </c>
      <c r="CA62" s="679">
        <v>0.274183012026782</v>
      </c>
      <c r="CB62" s="691">
        <v>-0.298894520244717</v>
      </c>
      <c r="CC62" s="159"/>
    </row>
    <row r="63" s="164" customFormat="1" outlineLevel="2" spans="1:81">
      <c r="A63" s="674" t="s">
        <v>59</v>
      </c>
      <c r="B63" s="663">
        <v>9.07197699999999</v>
      </c>
      <c r="C63" s="664">
        <v>54.148</v>
      </c>
      <c r="D63" s="665">
        <v>0.167540389303391</v>
      </c>
      <c r="E63" s="666">
        <v>-45.076023</v>
      </c>
      <c r="F63" s="667">
        <v>0</v>
      </c>
      <c r="G63" s="663">
        <v>4.99015999999999</v>
      </c>
      <c r="H63" s="664">
        <v>37.9036</v>
      </c>
      <c r="I63" s="665">
        <v>0.131653985373421</v>
      </c>
      <c r="J63" s="666">
        <v>-32.91344</v>
      </c>
      <c r="K63" s="667">
        <v>0</v>
      </c>
      <c r="L63" s="663">
        <v>0</v>
      </c>
      <c r="M63" s="664">
        <v>0</v>
      </c>
      <c r="N63" s="665" t="s">
        <v>161</v>
      </c>
      <c r="O63" s="666">
        <v>0</v>
      </c>
      <c r="P63" s="667">
        <v>0</v>
      </c>
      <c r="Q63" s="663">
        <v>4.081817</v>
      </c>
      <c r="R63" s="664">
        <v>16.2444</v>
      </c>
      <c r="S63" s="665">
        <v>0.251275331806654</v>
      </c>
      <c r="T63" s="666">
        <v>-12.162583</v>
      </c>
      <c r="U63" s="667">
        <v>0</v>
      </c>
      <c r="V63" s="677">
        <v>0.449936877044553</v>
      </c>
      <c r="W63" s="661">
        <v>0.3</v>
      </c>
      <c r="X63" s="661">
        <v>1.49978959014851</v>
      </c>
      <c r="Y63" s="682">
        <v>0.149936877044552</v>
      </c>
      <c r="Z63" s="683" t="s">
        <v>161</v>
      </c>
      <c r="AA63" s="663">
        <v>7.51826999999998</v>
      </c>
      <c r="AB63" s="664">
        <v>13.86027273</v>
      </c>
      <c r="AC63" s="665">
        <v>0.542433049223266</v>
      </c>
      <c r="AD63" s="666">
        <v>-6.34200273000002</v>
      </c>
      <c r="AE63" s="667">
        <v>0</v>
      </c>
      <c r="AF63" s="663">
        <v>3.426466</v>
      </c>
      <c r="AG63" s="664">
        <v>12.77272727</v>
      </c>
      <c r="AH63" s="665">
        <v>0.268264242050163</v>
      </c>
      <c r="AI63" s="666">
        <v>-9.34626127</v>
      </c>
      <c r="AJ63" s="667">
        <v>0</v>
      </c>
      <c r="AK63" s="663">
        <v>0</v>
      </c>
      <c r="AL63" s="664">
        <v>0</v>
      </c>
      <c r="AM63" s="661" t="s">
        <v>161</v>
      </c>
      <c r="AN63" s="666">
        <v>0</v>
      </c>
      <c r="AO63" s="667">
        <v>0</v>
      </c>
      <c r="AP63" s="663">
        <v>0</v>
      </c>
      <c r="AQ63" s="664">
        <v>0</v>
      </c>
      <c r="AR63" s="661" t="s">
        <v>161</v>
      </c>
      <c r="AS63" s="666">
        <v>0</v>
      </c>
      <c r="AT63" s="667">
        <v>0</v>
      </c>
      <c r="AU63" s="663">
        <v>-6.86291899999998</v>
      </c>
      <c r="AV63" s="664">
        <v>-10.3886</v>
      </c>
      <c r="AW63" s="665">
        <v>1.33937980093564</v>
      </c>
      <c r="AX63" s="666">
        <v>3.52568100000002</v>
      </c>
      <c r="AY63" s="667">
        <v>0</v>
      </c>
      <c r="AZ63" s="677">
        <v>-0.756496516690903</v>
      </c>
      <c r="BA63" s="661">
        <v>-0.191855654871833</v>
      </c>
      <c r="BB63" s="661">
        <v>-1.94305040003263</v>
      </c>
      <c r="BC63" s="682">
        <v>-0.56464086181907</v>
      </c>
      <c r="BD63" s="683" t="s">
        <v>161</v>
      </c>
      <c r="BE63" s="663">
        <v>5.28571428571429</v>
      </c>
      <c r="BF63" s="664">
        <v>3.71428571428571</v>
      </c>
      <c r="BG63" s="661">
        <v>1.42307692307692</v>
      </c>
      <c r="BH63" s="664">
        <v>1.57142857142857</v>
      </c>
      <c r="BI63" s="690">
        <v>0</v>
      </c>
      <c r="BJ63" s="663">
        <v>1.71631997297297</v>
      </c>
      <c r="BK63" s="664">
        <v>14.5783076923077</v>
      </c>
      <c r="BL63" s="661">
        <v>0.117731084375356</v>
      </c>
      <c r="BM63" s="690">
        <v>-12.8619877193347</v>
      </c>
      <c r="BN63" s="677">
        <v>0.828735566679676</v>
      </c>
      <c r="BO63" s="661">
        <v>0.255970169350669</v>
      </c>
      <c r="BP63" s="661">
        <v>3.23762557481588</v>
      </c>
      <c r="BQ63" s="661">
        <v>0.572765397329008</v>
      </c>
      <c r="BR63" s="683" t="s">
        <v>161</v>
      </c>
      <c r="BS63" s="694">
        <v>1.20665751562527</v>
      </c>
      <c r="BT63" s="695">
        <v>3.90670523263217</v>
      </c>
      <c r="BU63" s="661">
        <v>0.308868328622858</v>
      </c>
      <c r="BV63" s="699">
        <v>-2.7000477170069</v>
      </c>
      <c r="BW63" s="690" t="s">
        <v>161</v>
      </c>
      <c r="BX63" s="694">
        <v>-0.912832207409416</v>
      </c>
      <c r="BY63" s="695">
        <v>-0.749523490797861</v>
      </c>
      <c r="BZ63" s="661">
        <v>0.78211661326623</v>
      </c>
      <c r="CA63" s="699">
        <v>-0.163308716611556</v>
      </c>
      <c r="CB63" s="690" t="s">
        <v>161</v>
      </c>
      <c r="CC63" s="159"/>
    </row>
    <row r="64" s="164" customFormat="1" outlineLevel="2" spans="1:81">
      <c r="A64" s="674" t="s">
        <v>60</v>
      </c>
      <c r="B64" s="663">
        <v>2.544754</v>
      </c>
      <c r="C64" s="664">
        <v>19.0476</v>
      </c>
      <c r="D64" s="665">
        <v>0.133599718599719</v>
      </c>
      <c r="E64" s="666">
        <v>-16.502846</v>
      </c>
      <c r="F64" s="667">
        <v>0</v>
      </c>
      <c r="G64" s="663">
        <v>0</v>
      </c>
      <c r="H64" s="664">
        <v>0</v>
      </c>
      <c r="I64" s="665" t="s">
        <v>161</v>
      </c>
      <c r="J64" s="666">
        <v>0</v>
      </c>
      <c r="K64" s="667">
        <v>0</v>
      </c>
      <c r="L64" s="663">
        <v>1.81988500000001</v>
      </c>
      <c r="M64" s="664">
        <v>13.33332</v>
      </c>
      <c r="N64" s="665">
        <v>0.136491511491512</v>
      </c>
      <c r="O64" s="666">
        <v>-11.513435</v>
      </c>
      <c r="P64" s="667">
        <v>0</v>
      </c>
      <c r="Q64" s="663">
        <v>0.724868999999991</v>
      </c>
      <c r="R64" s="664">
        <v>5.71428</v>
      </c>
      <c r="S64" s="665">
        <v>0.1268522018522</v>
      </c>
      <c r="T64" s="666">
        <v>-4.98941100000001</v>
      </c>
      <c r="U64" s="667">
        <v>0</v>
      </c>
      <c r="V64" s="677">
        <v>0.284848358623266</v>
      </c>
      <c r="W64" s="661">
        <v>0.3</v>
      </c>
      <c r="X64" s="661">
        <v>0.94949452874422</v>
      </c>
      <c r="Y64" s="682">
        <v>-0.015151641376734</v>
      </c>
      <c r="Z64" s="683" t="s">
        <v>161</v>
      </c>
      <c r="AA64" s="663">
        <v>0.44090999999999</v>
      </c>
      <c r="AB64" s="664">
        <v>1.93</v>
      </c>
      <c r="AC64" s="665">
        <v>0.228450777202067</v>
      </c>
      <c r="AD64" s="666">
        <v>-1.48909000000001</v>
      </c>
      <c r="AE64" s="667">
        <v>0</v>
      </c>
      <c r="AF64" s="663">
        <v>0.03291</v>
      </c>
      <c r="AG64" s="664">
        <v>0</v>
      </c>
      <c r="AH64" s="665" t="s">
        <v>161</v>
      </c>
      <c r="AI64" s="666">
        <v>0.03291</v>
      </c>
      <c r="AJ64" s="667">
        <v>0</v>
      </c>
      <c r="AK64" s="663">
        <v>0</v>
      </c>
      <c r="AL64" s="664">
        <v>0</v>
      </c>
      <c r="AM64" s="661" t="s">
        <v>161</v>
      </c>
      <c r="AN64" s="666">
        <v>0</v>
      </c>
      <c r="AO64" s="667">
        <v>0</v>
      </c>
      <c r="AP64" s="663">
        <v>0</v>
      </c>
      <c r="AQ64" s="664">
        <v>0</v>
      </c>
      <c r="AR64" s="661" t="s">
        <v>161</v>
      </c>
      <c r="AS64" s="666">
        <v>0</v>
      </c>
      <c r="AT64" s="667">
        <v>0</v>
      </c>
      <c r="AU64" s="663">
        <v>0.251049000000001</v>
      </c>
      <c r="AV64" s="664">
        <v>3.78428</v>
      </c>
      <c r="AW64" s="665">
        <v>0.0663399642732571</v>
      </c>
      <c r="AX64" s="666">
        <v>-3.533231</v>
      </c>
      <c r="AY64" s="667">
        <v>0</v>
      </c>
      <c r="AZ64" s="677">
        <v>0.0986535437217117</v>
      </c>
      <c r="BA64" s="661">
        <v>0.198674898674899</v>
      </c>
      <c r="BB64" s="661">
        <v>0.496557664706014</v>
      </c>
      <c r="BC64" s="682">
        <v>-0.100021354953187</v>
      </c>
      <c r="BD64" s="683" t="s">
        <v>161</v>
      </c>
      <c r="BE64" s="663">
        <v>0.857142857142857</v>
      </c>
      <c r="BF64" s="664">
        <v>0.571428571428571</v>
      </c>
      <c r="BG64" s="661">
        <v>1.5</v>
      </c>
      <c r="BH64" s="664">
        <v>0.285714285714286</v>
      </c>
      <c r="BI64" s="690">
        <v>0</v>
      </c>
      <c r="BJ64" s="663">
        <v>2.96887966666667</v>
      </c>
      <c r="BK64" s="664">
        <v>33.3333</v>
      </c>
      <c r="BL64" s="661">
        <v>0.089066479066479</v>
      </c>
      <c r="BM64" s="690">
        <v>-30.3644203333333</v>
      </c>
      <c r="BN64" s="677">
        <v>0.17326232712474</v>
      </c>
      <c r="BO64" s="661">
        <v>0.101325101325101</v>
      </c>
      <c r="BP64" s="661">
        <v>1.70996450888145</v>
      </c>
      <c r="BQ64" s="661">
        <v>0.0719372257996383</v>
      </c>
      <c r="BR64" s="683" t="s">
        <v>161</v>
      </c>
      <c r="BS64" s="694">
        <v>5.77159511011331</v>
      </c>
      <c r="BT64" s="695">
        <v>9.86922279792746</v>
      </c>
      <c r="BU64" s="661">
        <v>0.58480745933969</v>
      </c>
      <c r="BV64" s="699">
        <v>-4.09762768781415</v>
      </c>
      <c r="BW64" s="690" t="s">
        <v>161</v>
      </c>
      <c r="BX64" s="694">
        <v>0.569388310539581</v>
      </c>
      <c r="BY64" s="695">
        <v>1.96076683937824</v>
      </c>
      <c r="BZ64" s="661">
        <v>0.290390626312374</v>
      </c>
      <c r="CA64" s="699">
        <v>-1.39137852883866</v>
      </c>
      <c r="CB64" s="690" t="s">
        <v>161</v>
      </c>
      <c r="CC64" s="159"/>
    </row>
    <row r="65" s="164" customFormat="1" outlineLevel="2" spans="1:81">
      <c r="A65" s="674" t="s">
        <v>61</v>
      </c>
      <c r="B65" s="663">
        <v>2.81767899999998</v>
      </c>
      <c r="C65" s="664">
        <v>0</v>
      </c>
      <c r="D65" s="665" t="s">
        <v>161</v>
      </c>
      <c r="E65" s="666">
        <v>2.81767899999998</v>
      </c>
      <c r="F65" s="667">
        <v>0</v>
      </c>
      <c r="G65" s="663">
        <v>0</v>
      </c>
      <c r="H65" s="664">
        <v>0</v>
      </c>
      <c r="I65" s="665" t="s">
        <v>161</v>
      </c>
      <c r="J65" s="666">
        <v>0</v>
      </c>
      <c r="K65" s="667">
        <v>0</v>
      </c>
      <c r="L65" s="663">
        <v>2.648294</v>
      </c>
      <c r="M65" s="664">
        <v>0</v>
      </c>
      <c r="N65" s="665" t="s">
        <v>161</v>
      </c>
      <c r="O65" s="666">
        <v>2.648294</v>
      </c>
      <c r="P65" s="667">
        <v>0</v>
      </c>
      <c r="Q65" s="663">
        <v>0.169384999999981</v>
      </c>
      <c r="R65" s="664">
        <v>0</v>
      </c>
      <c r="S65" s="665" t="s">
        <v>161</v>
      </c>
      <c r="T65" s="666">
        <v>0.169384999999981</v>
      </c>
      <c r="U65" s="667">
        <v>0</v>
      </c>
      <c r="V65" s="677">
        <v>0.0601150805325882</v>
      </c>
      <c r="W65" s="661" t="s">
        <v>161</v>
      </c>
      <c r="X65" s="661" t="s">
        <v>161</v>
      </c>
      <c r="Y65" s="682" t="s">
        <v>161</v>
      </c>
      <c r="Z65" s="683" t="s">
        <v>161</v>
      </c>
      <c r="AA65" s="663">
        <v>2.39249199999998</v>
      </c>
      <c r="AB65" s="702">
        <v>0</v>
      </c>
      <c r="AC65" s="665" t="s">
        <v>161</v>
      </c>
      <c r="AD65" s="666">
        <v>2.39249199999998</v>
      </c>
      <c r="AE65" s="667">
        <v>0</v>
      </c>
      <c r="AF65" s="663">
        <v>11.185911</v>
      </c>
      <c r="AG65" s="702">
        <v>0</v>
      </c>
      <c r="AH65" s="665" t="s">
        <v>161</v>
      </c>
      <c r="AI65" s="666">
        <v>11.185911</v>
      </c>
      <c r="AJ65" s="667">
        <v>0</v>
      </c>
      <c r="AK65" s="663">
        <v>0</v>
      </c>
      <c r="AL65" s="664">
        <v>0</v>
      </c>
      <c r="AM65" s="661" t="s">
        <v>161</v>
      </c>
      <c r="AN65" s="666">
        <v>0</v>
      </c>
      <c r="AO65" s="667">
        <v>0</v>
      </c>
      <c r="AP65" s="663">
        <v>0</v>
      </c>
      <c r="AQ65" s="664">
        <v>0</v>
      </c>
      <c r="AR65" s="661" t="s">
        <v>161</v>
      </c>
      <c r="AS65" s="666">
        <v>0</v>
      </c>
      <c r="AT65" s="667">
        <v>0</v>
      </c>
      <c r="AU65" s="252">
        <v>-13.409018</v>
      </c>
      <c r="AV65" s="702">
        <v>0</v>
      </c>
      <c r="AW65" s="665" t="s">
        <v>161</v>
      </c>
      <c r="AX65" s="666">
        <v>-13.409018</v>
      </c>
      <c r="AY65" s="667">
        <v>0</v>
      </c>
      <c r="AZ65" s="677">
        <v>-4.75888772283858</v>
      </c>
      <c r="BA65" s="661" t="s">
        <v>161</v>
      </c>
      <c r="BB65" s="661" t="s">
        <v>161</v>
      </c>
      <c r="BC65" s="682" t="s">
        <v>161</v>
      </c>
      <c r="BD65" s="683" t="s">
        <v>161</v>
      </c>
      <c r="BE65" s="663">
        <v>5</v>
      </c>
      <c r="BF65" s="664">
        <v>0</v>
      </c>
      <c r="BG65" s="661" t="s">
        <v>161</v>
      </c>
      <c r="BH65" s="664">
        <v>5</v>
      </c>
      <c r="BI65" s="690">
        <v>0</v>
      </c>
      <c r="BJ65" s="663">
        <v>0.563535799999996</v>
      </c>
      <c r="BK65" s="664" t="s">
        <v>161</v>
      </c>
      <c r="BL65" s="661" t="s">
        <v>161</v>
      </c>
      <c r="BM65" s="690" t="s">
        <v>161</v>
      </c>
      <c r="BN65" s="677">
        <v>0.849100270115933</v>
      </c>
      <c r="BO65" s="661" t="s">
        <v>161</v>
      </c>
      <c r="BP65" s="661" t="s">
        <v>161</v>
      </c>
      <c r="BQ65" s="661" t="s">
        <v>161</v>
      </c>
      <c r="BR65" s="683" t="s">
        <v>161</v>
      </c>
      <c r="BS65" s="694">
        <v>1.17771720866779</v>
      </c>
      <c r="BT65" s="695" t="s">
        <v>161</v>
      </c>
      <c r="BU65" s="661" t="s">
        <v>161</v>
      </c>
      <c r="BV65" s="699" t="s">
        <v>161</v>
      </c>
      <c r="BW65" s="690" t="s">
        <v>161</v>
      </c>
      <c r="BX65" s="694">
        <v>-5.60462396530485</v>
      </c>
      <c r="BY65" s="695" t="s">
        <v>161</v>
      </c>
      <c r="BZ65" s="661" t="s">
        <v>161</v>
      </c>
      <c r="CA65" s="699" t="s">
        <v>161</v>
      </c>
      <c r="CB65" s="690" t="s">
        <v>161</v>
      </c>
      <c r="CC65" s="159"/>
    </row>
    <row r="66" s="164" customFormat="1" outlineLevel="2" spans="1:81">
      <c r="A66" s="674" t="s">
        <v>62</v>
      </c>
      <c r="B66" s="663">
        <v>20.0700930000001</v>
      </c>
      <c r="C66" s="664">
        <v>300</v>
      </c>
      <c r="D66" s="665">
        <v>0.0669003100000004</v>
      </c>
      <c r="E66" s="666">
        <v>-279.929907</v>
      </c>
      <c r="F66" s="667">
        <v>0</v>
      </c>
      <c r="G66" s="663">
        <v>0</v>
      </c>
      <c r="H66" s="664">
        <v>0</v>
      </c>
      <c r="I66" s="665" t="s">
        <v>161</v>
      </c>
      <c r="J66" s="666">
        <v>0</v>
      </c>
      <c r="K66" s="667">
        <v>0</v>
      </c>
      <c r="L66" s="663">
        <v>19.122286</v>
      </c>
      <c r="M66" s="664">
        <v>247.5</v>
      </c>
      <c r="N66" s="665">
        <v>0.0772617616161616</v>
      </c>
      <c r="O66" s="666">
        <v>-228.377714</v>
      </c>
      <c r="P66" s="667">
        <v>0</v>
      </c>
      <c r="Q66" s="252">
        <v>0.947807000000125</v>
      </c>
      <c r="R66" s="664">
        <v>52.5</v>
      </c>
      <c r="S66" s="665">
        <v>0.0180534666666691</v>
      </c>
      <c r="T66" s="666">
        <v>-51.5521929999999</v>
      </c>
      <c r="U66" s="667">
        <v>0</v>
      </c>
      <c r="V66" s="677">
        <v>0.0472248434524005</v>
      </c>
      <c r="W66" s="661">
        <v>0.175</v>
      </c>
      <c r="X66" s="661">
        <v>0.269856248299432</v>
      </c>
      <c r="Y66" s="682">
        <v>-0.127775156547599</v>
      </c>
      <c r="Z66" s="683" t="s">
        <v>161</v>
      </c>
      <c r="AA66" s="663">
        <v>10.086043</v>
      </c>
      <c r="AB66" s="664">
        <v>23.8187</v>
      </c>
      <c r="AC66" s="665">
        <v>0.423450608135624</v>
      </c>
      <c r="AD66" s="666">
        <v>-13.732657</v>
      </c>
      <c r="AE66" s="667">
        <v>0</v>
      </c>
      <c r="AF66" s="663">
        <v>6.44878</v>
      </c>
      <c r="AG66" s="664">
        <v>17.6</v>
      </c>
      <c r="AH66" s="665">
        <v>0.366407954545454</v>
      </c>
      <c r="AI66" s="666">
        <v>-11.15122</v>
      </c>
      <c r="AJ66" s="667">
        <v>0</v>
      </c>
      <c r="AK66" s="663">
        <v>0.0037</v>
      </c>
      <c r="AL66" s="664">
        <v>0</v>
      </c>
      <c r="AM66" s="661" t="s">
        <v>161</v>
      </c>
      <c r="AN66" s="666">
        <v>0.0037</v>
      </c>
      <c r="AO66" s="667">
        <v>0</v>
      </c>
      <c r="AP66" s="663">
        <v>0.061518</v>
      </c>
      <c r="AQ66" s="664">
        <v>0</v>
      </c>
      <c r="AR66" s="661" t="s">
        <v>161</v>
      </c>
      <c r="AS66" s="666">
        <v>0.061518</v>
      </c>
      <c r="AT66" s="667">
        <v>0</v>
      </c>
      <c r="AU66" s="252">
        <v>-15.6448339999999</v>
      </c>
      <c r="AV66" s="664">
        <v>11.0813</v>
      </c>
      <c r="AW66" s="665">
        <v>-1.41182298105816</v>
      </c>
      <c r="AX66" s="666">
        <v>-26.7261339999999</v>
      </c>
      <c r="AY66" s="667">
        <v>0</v>
      </c>
      <c r="AZ66" s="677">
        <v>-0.779509791010922</v>
      </c>
      <c r="BA66" s="661">
        <v>0.0369376666666667</v>
      </c>
      <c r="BB66" s="661">
        <v>-21.1033847385484</v>
      </c>
      <c r="BC66" s="682">
        <v>-0.816447457677589</v>
      </c>
      <c r="BD66" s="683" t="s">
        <v>161</v>
      </c>
      <c r="BE66" s="663">
        <v>1.14285714285714</v>
      </c>
      <c r="BF66" s="664">
        <v>6.42857142857143</v>
      </c>
      <c r="BG66" s="661">
        <v>0.177777777777778</v>
      </c>
      <c r="BH66" s="664">
        <v>-5.28571428571429</v>
      </c>
      <c r="BI66" s="690">
        <v>0</v>
      </c>
      <c r="BJ66" s="663">
        <v>17.5613313750001</v>
      </c>
      <c r="BK66" s="664">
        <v>46.6666666666667</v>
      </c>
      <c r="BL66" s="661">
        <v>0.376314243750002</v>
      </c>
      <c r="BM66" s="690">
        <v>-29.1053352916666</v>
      </c>
      <c r="BN66" s="677">
        <v>0.502540919964842</v>
      </c>
      <c r="BO66" s="661">
        <v>0.0793956666666667</v>
      </c>
      <c r="BP66" s="661">
        <v>6.32957617289997</v>
      </c>
      <c r="BQ66" s="661">
        <v>0.423145253298175</v>
      </c>
      <c r="BR66" s="683" t="s">
        <v>161</v>
      </c>
      <c r="BS66" s="694">
        <v>1.98988770918388</v>
      </c>
      <c r="BT66" s="695">
        <v>12.5951458307968</v>
      </c>
      <c r="BU66" s="661">
        <v>0.15798846126246</v>
      </c>
      <c r="BV66" s="699">
        <v>-10.6052581216129</v>
      </c>
      <c r="BW66" s="690" t="s">
        <v>161</v>
      </c>
      <c r="BX66" s="694">
        <v>-1.55113695232113</v>
      </c>
      <c r="BY66" s="695">
        <v>0.46523529831603</v>
      </c>
      <c r="BZ66" s="661">
        <v>-3.33409128227295</v>
      </c>
      <c r="CA66" s="699">
        <v>-2.01637225063716</v>
      </c>
      <c r="CB66" s="690" t="s">
        <v>161</v>
      </c>
      <c r="CC66" s="159"/>
    </row>
    <row r="67" s="164" customFormat="1" outlineLevel="2" spans="1:81">
      <c r="A67" s="674" t="s">
        <v>63</v>
      </c>
      <c r="B67" s="663">
        <v>0</v>
      </c>
      <c r="C67" s="664">
        <v>0</v>
      </c>
      <c r="D67" s="665" t="s">
        <v>161</v>
      </c>
      <c r="E67" s="666">
        <v>0</v>
      </c>
      <c r="F67" s="667">
        <v>0</v>
      </c>
      <c r="G67" s="663">
        <v>0.3099</v>
      </c>
      <c r="H67" s="664">
        <v>0</v>
      </c>
      <c r="I67" s="665" t="s">
        <v>161</v>
      </c>
      <c r="J67" s="666">
        <v>0.3099</v>
      </c>
      <c r="K67" s="667">
        <v>0</v>
      </c>
      <c r="L67" s="663">
        <v>0</v>
      </c>
      <c r="M67" s="664">
        <v>0</v>
      </c>
      <c r="N67" s="665" t="s">
        <v>161</v>
      </c>
      <c r="O67" s="666">
        <v>0</v>
      </c>
      <c r="P67" s="667">
        <v>0</v>
      </c>
      <c r="Q67" s="663">
        <v>-0.3099</v>
      </c>
      <c r="R67" s="664">
        <v>0</v>
      </c>
      <c r="S67" s="665" t="s">
        <v>161</v>
      </c>
      <c r="T67" s="666">
        <v>-0.3099</v>
      </c>
      <c r="U67" s="667">
        <v>0</v>
      </c>
      <c r="V67" s="677" t="s">
        <v>161</v>
      </c>
      <c r="W67" s="661" t="s">
        <v>161</v>
      </c>
      <c r="X67" s="661" t="s">
        <v>161</v>
      </c>
      <c r="Y67" s="682" t="s">
        <v>161</v>
      </c>
      <c r="Z67" s="683" t="s">
        <v>161</v>
      </c>
      <c r="AA67" s="663">
        <v>1.76399399999999</v>
      </c>
      <c r="AB67" s="664">
        <v>6.00091666</v>
      </c>
      <c r="AC67" s="665">
        <v>0.293954090673872</v>
      </c>
      <c r="AD67" s="666">
        <v>-4.23692266000001</v>
      </c>
      <c r="AE67" s="667">
        <v>0</v>
      </c>
      <c r="AF67" s="663">
        <v>0.878010999999999</v>
      </c>
      <c r="AG67" s="664">
        <v>1.52</v>
      </c>
      <c r="AH67" s="665">
        <v>0.577638815789473</v>
      </c>
      <c r="AI67" s="666">
        <v>-0.641989000000001</v>
      </c>
      <c r="AJ67" s="667">
        <v>0</v>
      </c>
      <c r="AK67" s="663">
        <v>0</v>
      </c>
      <c r="AL67" s="664">
        <v>0</v>
      </c>
      <c r="AM67" s="661" t="s">
        <v>161</v>
      </c>
      <c r="AN67" s="666">
        <v>0</v>
      </c>
      <c r="AO67" s="667">
        <v>0</v>
      </c>
      <c r="AP67" s="663">
        <v>0</v>
      </c>
      <c r="AQ67" s="664">
        <v>0</v>
      </c>
      <c r="AR67" s="661" t="s">
        <v>161</v>
      </c>
      <c r="AS67" s="666">
        <v>0</v>
      </c>
      <c r="AT67" s="667">
        <v>0</v>
      </c>
      <c r="AU67" s="663">
        <v>-2.95190499999999</v>
      </c>
      <c r="AV67" s="664">
        <v>-7.52091666</v>
      </c>
      <c r="AW67" s="665">
        <v>1.60750728488993</v>
      </c>
      <c r="AX67" s="666">
        <v>4.56901166000001</v>
      </c>
      <c r="AY67" s="667">
        <v>0</v>
      </c>
      <c r="AZ67" s="677" t="s">
        <v>161</v>
      </c>
      <c r="BA67" s="661" t="s">
        <v>161</v>
      </c>
      <c r="BB67" s="661" t="s">
        <v>161</v>
      </c>
      <c r="BC67" s="682" t="s">
        <v>161</v>
      </c>
      <c r="BD67" s="683" t="s">
        <v>161</v>
      </c>
      <c r="BE67" s="663">
        <v>4.42857142857143</v>
      </c>
      <c r="BF67" s="664">
        <v>3.57142857142857</v>
      </c>
      <c r="BG67" s="661">
        <v>1.24</v>
      </c>
      <c r="BH67" s="664">
        <v>0.857142857142857</v>
      </c>
      <c r="BI67" s="690">
        <v>0</v>
      </c>
      <c r="BJ67" s="663">
        <v>0</v>
      </c>
      <c r="BK67" s="664">
        <v>0</v>
      </c>
      <c r="BL67" s="661" t="s">
        <v>161</v>
      </c>
      <c r="BM67" s="690">
        <v>0</v>
      </c>
      <c r="BN67" s="677" t="s">
        <v>161</v>
      </c>
      <c r="BO67" s="661" t="s">
        <v>161</v>
      </c>
      <c r="BP67" s="661" t="s">
        <v>161</v>
      </c>
      <c r="BQ67" s="661" t="s">
        <v>161</v>
      </c>
      <c r="BR67" s="683" t="s">
        <v>161</v>
      </c>
      <c r="BS67" s="694">
        <v>0</v>
      </c>
      <c r="BT67" s="695">
        <v>0</v>
      </c>
      <c r="BU67" s="661" t="s">
        <v>161</v>
      </c>
      <c r="BV67" s="699">
        <v>0</v>
      </c>
      <c r="BW67" s="690" t="s">
        <v>161</v>
      </c>
      <c r="BX67" s="694">
        <v>-1.67342122478875</v>
      </c>
      <c r="BY67" s="695">
        <v>-1.25329463582319</v>
      </c>
      <c r="BZ67" s="661">
        <v>0.664782265113889</v>
      </c>
      <c r="CA67" s="699">
        <v>-0.420126588965562</v>
      </c>
      <c r="CB67" s="690" t="s">
        <v>161</v>
      </c>
      <c r="CC67" s="159"/>
    </row>
    <row r="68" s="164" customFormat="1" outlineLevel="2" spans="1:81">
      <c r="A68" s="674" t="s">
        <v>64</v>
      </c>
      <c r="B68" s="663">
        <v>16.6999999999999</v>
      </c>
      <c r="C68" s="664">
        <v>60</v>
      </c>
      <c r="D68" s="665">
        <v>0.278333333333332</v>
      </c>
      <c r="E68" s="666">
        <v>-43.3000000000001</v>
      </c>
      <c r="F68" s="667">
        <v>0</v>
      </c>
      <c r="G68" s="663">
        <v>0</v>
      </c>
      <c r="H68" s="664">
        <v>0</v>
      </c>
      <c r="I68" s="665" t="s">
        <v>161</v>
      </c>
      <c r="J68" s="666">
        <v>0</v>
      </c>
      <c r="K68" s="667">
        <v>0</v>
      </c>
      <c r="L68" s="663">
        <v>0.045558</v>
      </c>
      <c r="M68" s="664">
        <v>0</v>
      </c>
      <c r="N68" s="665" t="s">
        <v>161</v>
      </c>
      <c r="O68" s="666">
        <v>0.045558</v>
      </c>
      <c r="P68" s="667">
        <v>0</v>
      </c>
      <c r="Q68" s="663">
        <v>2.51455399999999</v>
      </c>
      <c r="R68" s="664">
        <v>7.0095</v>
      </c>
      <c r="S68" s="665">
        <v>0.358735145160139</v>
      </c>
      <c r="T68" s="666">
        <v>-4.494946</v>
      </c>
      <c r="U68" s="667">
        <v>0</v>
      </c>
      <c r="V68" s="677">
        <v>0.150572095808384</v>
      </c>
      <c r="W68" s="661">
        <v>0.116825</v>
      </c>
      <c r="X68" s="661">
        <v>1.2888687850065</v>
      </c>
      <c r="Y68" s="682">
        <v>0.0337470958083838</v>
      </c>
      <c r="Z68" s="683" t="s">
        <v>161</v>
      </c>
      <c r="AA68" s="663">
        <v>14.1854459999999</v>
      </c>
      <c r="AB68" s="664">
        <v>52.9905</v>
      </c>
      <c r="AC68" s="665">
        <v>0.267697908115604</v>
      </c>
      <c r="AD68" s="666">
        <v>-38.8050540000001</v>
      </c>
      <c r="AE68" s="667">
        <v>0</v>
      </c>
      <c r="AF68" s="663">
        <v>3.687072</v>
      </c>
      <c r="AG68" s="664">
        <v>3</v>
      </c>
      <c r="AH68" s="665">
        <v>1.229024</v>
      </c>
      <c r="AI68" s="666">
        <v>0.687071999999998</v>
      </c>
      <c r="AJ68" s="667">
        <v>0</v>
      </c>
      <c r="AK68" s="663">
        <v>0</v>
      </c>
      <c r="AL68" s="664">
        <v>0</v>
      </c>
      <c r="AM68" s="661" t="s">
        <v>161</v>
      </c>
      <c r="AN68" s="666">
        <v>0</v>
      </c>
      <c r="AO68" s="667">
        <v>0</v>
      </c>
      <c r="AP68" s="663">
        <v>0</v>
      </c>
      <c r="AQ68" s="664">
        <v>0</v>
      </c>
      <c r="AR68" s="661" t="s">
        <v>161</v>
      </c>
      <c r="AS68" s="666">
        <v>0</v>
      </c>
      <c r="AT68" s="667">
        <v>0</v>
      </c>
      <c r="AU68" s="663">
        <v>-1.218076</v>
      </c>
      <c r="AV68" s="664">
        <v>4.0095</v>
      </c>
      <c r="AW68" s="665">
        <v>-0.303797480982668</v>
      </c>
      <c r="AX68" s="666">
        <v>-5.227576</v>
      </c>
      <c r="AY68" s="667">
        <v>0</v>
      </c>
      <c r="AZ68" s="677">
        <v>-0.0729386826347313</v>
      </c>
      <c r="BA68" s="661">
        <v>0.0668249999999999</v>
      </c>
      <c r="BB68" s="661">
        <v>-1.09148795562636</v>
      </c>
      <c r="BC68" s="682">
        <v>-0.139763682634731</v>
      </c>
      <c r="BD68" s="683" t="s">
        <v>161</v>
      </c>
      <c r="BE68" s="663">
        <v>13.2857142857143</v>
      </c>
      <c r="BF68" s="664">
        <v>18.1428571428571</v>
      </c>
      <c r="BG68" s="661">
        <v>0.732283464566929</v>
      </c>
      <c r="BH68" s="664">
        <v>-4.85714285714286</v>
      </c>
      <c r="BI68" s="690">
        <v>0</v>
      </c>
      <c r="BJ68" s="663">
        <v>1.25698924731182</v>
      </c>
      <c r="BK68" s="664">
        <v>3.30708661417323</v>
      </c>
      <c r="BL68" s="661">
        <v>0.380089605734765</v>
      </c>
      <c r="BM68" s="690">
        <v>-2.05009736686141</v>
      </c>
      <c r="BN68" s="677">
        <v>0.849427904191616</v>
      </c>
      <c r="BO68" s="661">
        <v>0.883175</v>
      </c>
      <c r="BP68" s="661">
        <v>0.961788891433313</v>
      </c>
      <c r="BQ68" s="661">
        <v>-0.0337470958083838</v>
      </c>
      <c r="BR68" s="683" t="s">
        <v>161</v>
      </c>
      <c r="BS68" s="694">
        <v>1.17726294964571</v>
      </c>
      <c r="BT68" s="695">
        <v>1.13227842726526</v>
      </c>
      <c r="BU68" s="661">
        <v>1.03972920555335</v>
      </c>
      <c r="BV68" s="699">
        <v>0.0449845223804506</v>
      </c>
      <c r="BW68" s="690" t="s">
        <v>161</v>
      </c>
      <c r="BX68" s="694">
        <v>-0.0858680086618364</v>
      </c>
      <c r="BY68" s="695">
        <v>0.0756645059020012</v>
      </c>
      <c r="BZ68" s="661">
        <v>-1.13485190497445</v>
      </c>
      <c r="CA68" s="699">
        <v>-0.161532514563838</v>
      </c>
      <c r="CB68" s="690" t="s">
        <v>161</v>
      </c>
      <c r="CC68" s="159"/>
    </row>
    <row r="69" s="164" customFormat="1" outlineLevel="2" spans="1:81">
      <c r="A69" s="674" t="s">
        <v>65</v>
      </c>
      <c r="B69" s="663">
        <v>0</v>
      </c>
      <c r="C69" s="664">
        <v>0</v>
      </c>
      <c r="D69" s="665" t="s">
        <v>161</v>
      </c>
      <c r="E69" s="666">
        <v>0</v>
      </c>
      <c r="F69" s="667">
        <v>0</v>
      </c>
      <c r="G69" s="663">
        <v>0</v>
      </c>
      <c r="H69" s="664">
        <v>0</v>
      </c>
      <c r="I69" s="665" t="s">
        <v>161</v>
      </c>
      <c r="J69" s="666">
        <v>0</v>
      </c>
      <c r="K69" s="667">
        <v>0</v>
      </c>
      <c r="L69" s="663">
        <v>0</v>
      </c>
      <c r="M69" s="664">
        <v>0</v>
      </c>
      <c r="N69" s="665" t="s">
        <v>161</v>
      </c>
      <c r="O69" s="666">
        <v>0</v>
      </c>
      <c r="P69" s="667">
        <v>0</v>
      </c>
      <c r="Q69" s="663">
        <v>0</v>
      </c>
      <c r="R69" s="664">
        <v>0</v>
      </c>
      <c r="S69" s="665" t="s">
        <v>161</v>
      </c>
      <c r="T69" s="666">
        <v>0</v>
      </c>
      <c r="U69" s="667">
        <v>0</v>
      </c>
      <c r="V69" s="677" t="s">
        <v>161</v>
      </c>
      <c r="W69" s="661" t="s">
        <v>161</v>
      </c>
      <c r="X69" s="661" t="s">
        <v>161</v>
      </c>
      <c r="Y69" s="682" t="s">
        <v>161</v>
      </c>
      <c r="Z69" s="683" t="s">
        <v>161</v>
      </c>
      <c r="AA69" s="663">
        <v>0.80738600000001</v>
      </c>
      <c r="AB69" s="702">
        <v>0</v>
      </c>
      <c r="AC69" s="665" t="s">
        <v>161</v>
      </c>
      <c r="AD69" s="666">
        <v>0.80738600000001</v>
      </c>
      <c r="AE69" s="667">
        <v>0</v>
      </c>
      <c r="AF69" s="663">
        <v>1.29124</v>
      </c>
      <c r="AG69" s="702">
        <v>0</v>
      </c>
      <c r="AH69" s="665" t="s">
        <v>161</v>
      </c>
      <c r="AI69" s="666">
        <v>1.29124</v>
      </c>
      <c r="AJ69" s="667">
        <v>0</v>
      </c>
      <c r="AK69" s="663">
        <v>0</v>
      </c>
      <c r="AL69" s="664">
        <v>0</v>
      </c>
      <c r="AM69" s="661" t="s">
        <v>161</v>
      </c>
      <c r="AN69" s="666">
        <v>0</v>
      </c>
      <c r="AO69" s="667">
        <v>0</v>
      </c>
      <c r="AP69" s="663">
        <v>0</v>
      </c>
      <c r="AQ69" s="664">
        <v>0</v>
      </c>
      <c r="AR69" s="661" t="s">
        <v>161</v>
      </c>
      <c r="AS69" s="666">
        <v>0</v>
      </c>
      <c r="AT69" s="667">
        <v>0</v>
      </c>
      <c r="AU69" s="663">
        <v>-2.09862600000001</v>
      </c>
      <c r="AV69" s="702">
        <v>0</v>
      </c>
      <c r="AW69" s="665" t="s">
        <v>161</v>
      </c>
      <c r="AX69" s="666">
        <v>-2.09862600000001</v>
      </c>
      <c r="AY69" s="667">
        <v>0</v>
      </c>
      <c r="AZ69" s="677" t="s">
        <v>161</v>
      </c>
      <c r="BA69" s="661" t="s">
        <v>161</v>
      </c>
      <c r="BB69" s="661" t="s">
        <v>161</v>
      </c>
      <c r="BC69" s="682" t="s">
        <v>161</v>
      </c>
      <c r="BD69" s="683" t="s">
        <v>161</v>
      </c>
      <c r="BE69" s="663">
        <v>1</v>
      </c>
      <c r="BF69" s="664">
        <v>0</v>
      </c>
      <c r="BG69" s="661" t="s">
        <v>161</v>
      </c>
      <c r="BH69" s="664">
        <v>1</v>
      </c>
      <c r="BI69" s="690">
        <v>0</v>
      </c>
      <c r="BJ69" s="663">
        <v>0</v>
      </c>
      <c r="BK69" s="664" t="s">
        <v>161</v>
      </c>
      <c r="BL69" s="661" t="s">
        <v>161</v>
      </c>
      <c r="BM69" s="690" t="s">
        <v>161</v>
      </c>
      <c r="BN69" s="677" t="s">
        <v>161</v>
      </c>
      <c r="BO69" s="661" t="s">
        <v>161</v>
      </c>
      <c r="BP69" s="661" t="s">
        <v>161</v>
      </c>
      <c r="BQ69" s="661" t="s">
        <v>161</v>
      </c>
      <c r="BR69" s="683" t="s">
        <v>161</v>
      </c>
      <c r="BS69" s="694">
        <v>0</v>
      </c>
      <c r="BT69" s="695" t="s">
        <v>161</v>
      </c>
      <c r="BU69" s="661" t="s">
        <v>161</v>
      </c>
      <c r="BV69" s="699" t="s">
        <v>161</v>
      </c>
      <c r="BW69" s="690" t="s">
        <v>161</v>
      </c>
      <c r="BX69" s="694">
        <v>-2.59928460488538</v>
      </c>
      <c r="BY69" s="695" t="s">
        <v>161</v>
      </c>
      <c r="BZ69" s="661" t="s">
        <v>161</v>
      </c>
      <c r="CA69" s="699" t="s">
        <v>161</v>
      </c>
      <c r="CB69" s="690" t="s">
        <v>161</v>
      </c>
      <c r="CC69" s="159"/>
    </row>
    <row r="70" s="164" customFormat="1" outlineLevel="2" spans="1:81">
      <c r="A70" s="674" t="s">
        <v>66</v>
      </c>
      <c r="B70" s="663">
        <v>0</v>
      </c>
      <c r="C70" s="664">
        <v>5</v>
      </c>
      <c r="D70" s="665">
        <v>0</v>
      </c>
      <c r="E70" s="666">
        <v>-5</v>
      </c>
      <c r="F70" s="667">
        <v>0</v>
      </c>
      <c r="G70" s="663">
        <v>0</v>
      </c>
      <c r="H70" s="664">
        <v>0</v>
      </c>
      <c r="I70" s="665" t="s">
        <v>161</v>
      </c>
      <c r="J70" s="666">
        <v>0</v>
      </c>
      <c r="K70" s="667">
        <v>0</v>
      </c>
      <c r="L70" s="663">
        <v>0</v>
      </c>
      <c r="M70" s="664">
        <v>0</v>
      </c>
      <c r="N70" s="665" t="s">
        <v>161</v>
      </c>
      <c r="O70" s="666">
        <v>0</v>
      </c>
      <c r="P70" s="667">
        <v>0</v>
      </c>
      <c r="Q70" s="663">
        <v>0</v>
      </c>
      <c r="R70" s="664">
        <v>0.818874999999999</v>
      </c>
      <c r="S70" s="665">
        <v>0</v>
      </c>
      <c r="T70" s="666">
        <v>-0.818874999999999</v>
      </c>
      <c r="U70" s="667">
        <v>0</v>
      </c>
      <c r="V70" s="677" t="s">
        <v>161</v>
      </c>
      <c r="W70" s="661">
        <v>0.163775</v>
      </c>
      <c r="X70" s="661" t="s">
        <v>161</v>
      </c>
      <c r="Y70" s="682" t="s">
        <v>161</v>
      </c>
      <c r="Z70" s="683" t="s">
        <v>161</v>
      </c>
      <c r="AA70" s="663">
        <v>0</v>
      </c>
      <c r="AB70" s="664">
        <v>4.181125</v>
      </c>
      <c r="AC70" s="665">
        <v>0</v>
      </c>
      <c r="AD70" s="666">
        <v>-4.181125</v>
      </c>
      <c r="AE70" s="667">
        <v>0</v>
      </c>
      <c r="AF70" s="663">
        <v>0</v>
      </c>
      <c r="AG70" s="664">
        <v>0</v>
      </c>
      <c r="AH70" s="665" t="s">
        <v>161</v>
      </c>
      <c r="AI70" s="666">
        <v>0</v>
      </c>
      <c r="AJ70" s="667">
        <v>0</v>
      </c>
      <c r="AK70" s="663">
        <v>0</v>
      </c>
      <c r="AL70" s="664">
        <v>0</v>
      </c>
      <c r="AM70" s="661" t="s">
        <v>161</v>
      </c>
      <c r="AN70" s="666">
        <v>0</v>
      </c>
      <c r="AO70" s="667">
        <v>0</v>
      </c>
      <c r="AP70" s="663">
        <v>0</v>
      </c>
      <c r="AQ70" s="664">
        <v>0</v>
      </c>
      <c r="AR70" s="661" t="s">
        <v>161</v>
      </c>
      <c r="AS70" s="666">
        <v>0</v>
      </c>
      <c r="AT70" s="667">
        <v>0</v>
      </c>
      <c r="AU70" s="663">
        <v>0</v>
      </c>
      <c r="AV70" s="664">
        <v>0.818874999999999</v>
      </c>
      <c r="AW70" s="665">
        <v>0</v>
      </c>
      <c r="AX70" s="666">
        <v>-0.818874999999999</v>
      </c>
      <c r="AY70" s="667">
        <v>0</v>
      </c>
      <c r="AZ70" s="677" t="s">
        <v>161</v>
      </c>
      <c r="BA70" s="661">
        <v>0.163775</v>
      </c>
      <c r="BB70" s="661" t="s">
        <v>161</v>
      </c>
      <c r="BC70" s="682" t="s">
        <v>161</v>
      </c>
      <c r="BD70" s="683" t="s">
        <v>161</v>
      </c>
      <c r="BE70" s="663">
        <v>0</v>
      </c>
      <c r="BF70" s="664">
        <v>1.42857142857143</v>
      </c>
      <c r="BG70" s="661">
        <v>0</v>
      </c>
      <c r="BH70" s="664">
        <v>-1.42857142857143</v>
      </c>
      <c r="BI70" s="690">
        <v>0</v>
      </c>
      <c r="BJ70" s="663" t="s">
        <v>161</v>
      </c>
      <c r="BK70" s="664">
        <v>3.5</v>
      </c>
      <c r="BL70" s="661" t="s">
        <v>161</v>
      </c>
      <c r="BM70" s="690" t="s">
        <v>161</v>
      </c>
      <c r="BN70" s="677" t="s">
        <v>161</v>
      </c>
      <c r="BO70" s="661">
        <v>0.836225</v>
      </c>
      <c r="BP70" s="661" t="s">
        <v>161</v>
      </c>
      <c r="BQ70" s="661" t="s">
        <v>161</v>
      </c>
      <c r="BR70" s="683" t="s">
        <v>161</v>
      </c>
      <c r="BS70" s="694" t="s">
        <v>161</v>
      </c>
      <c r="BT70" s="695">
        <v>1.19585039911507</v>
      </c>
      <c r="BU70" s="661" t="s">
        <v>161</v>
      </c>
      <c r="BV70" s="699" t="s">
        <v>161</v>
      </c>
      <c r="BW70" s="690" t="s">
        <v>161</v>
      </c>
      <c r="BX70" s="694" t="s">
        <v>161</v>
      </c>
      <c r="BY70" s="695">
        <v>0.195850399115071</v>
      </c>
      <c r="BZ70" s="661" t="s">
        <v>161</v>
      </c>
      <c r="CA70" s="699" t="s">
        <v>161</v>
      </c>
      <c r="CB70" s="690" t="s">
        <v>161</v>
      </c>
      <c r="CC70" s="159"/>
    </row>
    <row r="71" s="164" customFormat="1" outlineLevel="2" spans="1:81">
      <c r="A71" s="674" t="s">
        <v>67</v>
      </c>
      <c r="B71" s="663">
        <v>0</v>
      </c>
      <c r="C71" s="664">
        <v>0</v>
      </c>
      <c r="D71" s="665" t="s">
        <v>161</v>
      </c>
      <c r="E71" s="666">
        <v>0</v>
      </c>
      <c r="F71" s="667">
        <v>0</v>
      </c>
      <c r="G71" s="663">
        <v>0</v>
      </c>
      <c r="H71" s="664">
        <v>0</v>
      </c>
      <c r="I71" s="665" t="s">
        <v>161</v>
      </c>
      <c r="J71" s="666">
        <v>0</v>
      </c>
      <c r="K71" s="667">
        <v>0</v>
      </c>
      <c r="L71" s="663">
        <v>0</v>
      </c>
      <c r="M71" s="664">
        <v>0</v>
      </c>
      <c r="N71" s="665" t="s">
        <v>161</v>
      </c>
      <c r="O71" s="666">
        <v>0</v>
      </c>
      <c r="P71" s="667">
        <v>0</v>
      </c>
      <c r="Q71" s="663">
        <v>0</v>
      </c>
      <c r="R71" s="664">
        <v>0</v>
      </c>
      <c r="S71" s="665" t="s">
        <v>161</v>
      </c>
      <c r="T71" s="666">
        <v>0</v>
      </c>
      <c r="U71" s="667">
        <v>0</v>
      </c>
      <c r="V71" s="677" t="s">
        <v>161</v>
      </c>
      <c r="W71" s="661" t="s">
        <v>161</v>
      </c>
      <c r="X71" s="661" t="s">
        <v>161</v>
      </c>
      <c r="Y71" s="682" t="s">
        <v>161</v>
      </c>
      <c r="Z71" s="683" t="s">
        <v>161</v>
      </c>
      <c r="AA71" s="663">
        <v>0</v>
      </c>
      <c r="AB71" s="664">
        <v>0</v>
      </c>
      <c r="AC71" s="665" t="s">
        <v>161</v>
      </c>
      <c r="AD71" s="666">
        <v>0</v>
      </c>
      <c r="AE71" s="667">
        <v>0</v>
      </c>
      <c r="AF71" s="663">
        <v>0</v>
      </c>
      <c r="AG71" s="664">
        <v>0</v>
      </c>
      <c r="AH71" s="665" t="s">
        <v>161</v>
      </c>
      <c r="AI71" s="666">
        <v>0</v>
      </c>
      <c r="AJ71" s="667">
        <v>0</v>
      </c>
      <c r="AK71" s="663">
        <v>0</v>
      </c>
      <c r="AL71" s="664">
        <v>0</v>
      </c>
      <c r="AM71" s="661" t="s">
        <v>161</v>
      </c>
      <c r="AN71" s="666">
        <v>0</v>
      </c>
      <c r="AO71" s="667">
        <v>0</v>
      </c>
      <c r="AP71" s="663">
        <v>0</v>
      </c>
      <c r="AQ71" s="664">
        <v>0</v>
      </c>
      <c r="AR71" s="661" t="s">
        <v>161</v>
      </c>
      <c r="AS71" s="666">
        <v>0</v>
      </c>
      <c r="AT71" s="667">
        <v>0</v>
      </c>
      <c r="AU71" s="663">
        <v>0</v>
      </c>
      <c r="AV71" s="664">
        <v>0</v>
      </c>
      <c r="AW71" s="665" t="s">
        <v>161</v>
      </c>
      <c r="AX71" s="666">
        <v>0</v>
      </c>
      <c r="AY71" s="667">
        <v>0</v>
      </c>
      <c r="AZ71" s="677" t="s">
        <v>161</v>
      </c>
      <c r="BA71" s="661" t="s">
        <v>161</v>
      </c>
      <c r="BB71" s="661" t="s">
        <v>161</v>
      </c>
      <c r="BC71" s="682" t="s">
        <v>161</v>
      </c>
      <c r="BD71" s="683" t="s">
        <v>161</v>
      </c>
      <c r="BE71" s="663">
        <v>0</v>
      </c>
      <c r="BF71" s="664">
        <v>0</v>
      </c>
      <c r="BG71" s="661" t="s">
        <v>161</v>
      </c>
      <c r="BH71" s="664">
        <v>0</v>
      </c>
      <c r="BI71" s="690">
        <v>0</v>
      </c>
      <c r="BJ71" s="663" t="s">
        <v>161</v>
      </c>
      <c r="BK71" s="664" t="s">
        <v>161</v>
      </c>
      <c r="BL71" s="661" t="s">
        <v>161</v>
      </c>
      <c r="BM71" s="690" t="s">
        <v>161</v>
      </c>
      <c r="BN71" s="677" t="s">
        <v>161</v>
      </c>
      <c r="BO71" s="661" t="s">
        <v>161</v>
      </c>
      <c r="BP71" s="661" t="s">
        <v>161</v>
      </c>
      <c r="BQ71" s="661" t="s">
        <v>161</v>
      </c>
      <c r="BR71" s="683" t="s">
        <v>161</v>
      </c>
      <c r="BS71" s="694" t="s">
        <v>161</v>
      </c>
      <c r="BT71" s="695" t="s">
        <v>161</v>
      </c>
      <c r="BU71" s="661" t="s">
        <v>161</v>
      </c>
      <c r="BV71" s="699" t="s">
        <v>161</v>
      </c>
      <c r="BW71" s="690" t="s">
        <v>161</v>
      </c>
      <c r="BX71" s="694" t="s">
        <v>161</v>
      </c>
      <c r="BY71" s="695" t="s">
        <v>161</v>
      </c>
      <c r="BZ71" s="661" t="s">
        <v>161</v>
      </c>
      <c r="CA71" s="699" t="s">
        <v>161</v>
      </c>
      <c r="CB71" s="690" t="s">
        <v>161</v>
      </c>
      <c r="CC71" s="159"/>
    </row>
    <row r="72" s="164" customFormat="1" outlineLevel="2" spans="1:84">
      <c r="A72" s="674" t="s">
        <v>68</v>
      </c>
      <c r="B72" s="663">
        <v>0</v>
      </c>
      <c r="C72" s="664">
        <v>0</v>
      </c>
      <c r="D72" s="665" t="s">
        <v>161</v>
      </c>
      <c r="E72" s="666">
        <v>0</v>
      </c>
      <c r="F72" s="667">
        <v>0</v>
      </c>
      <c r="G72" s="663">
        <v>0</v>
      </c>
      <c r="H72" s="664">
        <v>0</v>
      </c>
      <c r="I72" s="665" t="s">
        <v>161</v>
      </c>
      <c r="J72" s="666">
        <v>0</v>
      </c>
      <c r="K72" s="667">
        <v>0</v>
      </c>
      <c r="L72" s="663">
        <v>0</v>
      </c>
      <c r="M72" s="664">
        <v>0</v>
      </c>
      <c r="N72" s="665" t="s">
        <v>161</v>
      </c>
      <c r="O72" s="666">
        <v>0</v>
      </c>
      <c r="P72" s="667">
        <v>0</v>
      </c>
      <c r="Q72" s="663">
        <v>0</v>
      </c>
      <c r="R72" s="664">
        <v>0</v>
      </c>
      <c r="S72" s="665" t="s">
        <v>161</v>
      </c>
      <c r="T72" s="666">
        <v>0</v>
      </c>
      <c r="U72" s="667">
        <v>0</v>
      </c>
      <c r="V72" s="677" t="s">
        <v>161</v>
      </c>
      <c r="W72" s="661" t="s">
        <v>161</v>
      </c>
      <c r="X72" s="661" t="s">
        <v>161</v>
      </c>
      <c r="Y72" s="682" t="s">
        <v>161</v>
      </c>
      <c r="Z72" s="683" t="s">
        <v>161</v>
      </c>
      <c r="AA72" s="663">
        <v>0</v>
      </c>
      <c r="AB72" s="664">
        <v>0</v>
      </c>
      <c r="AC72" s="665" t="s">
        <v>161</v>
      </c>
      <c r="AD72" s="666">
        <v>0</v>
      </c>
      <c r="AE72" s="667">
        <v>0</v>
      </c>
      <c r="AF72" s="663">
        <v>0</v>
      </c>
      <c r="AG72" s="664">
        <v>0</v>
      </c>
      <c r="AH72" s="665" t="s">
        <v>161</v>
      </c>
      <c r="AI72" s="666">
        <v>0</v>
      </c>
      <c r="AJ72" s="667">
        <v>0</v>
      </c>
      <c r="AK72" s="663">
        <v>0</v>
      </c>
      <c r="AL72" s="664">
        <v>0</v>
      </c>
      <c r="AM72" s="661" t="s">
        <v>161</v>
      </c>
      <c r="AN72" s="666">
        <v>0</v>
      </c>
      <c r="AO72" s="667">
        <v>0</v>
      </c>
      <c r="AP72" s="663">
        <v>0</v>
      </c>
      <c r="AQ72" s="664">
        <v>0</v>
      </c>
      <c r="AR72" s="661" t="s">
        <v>161</v>
      </c>
      <c r="AS72" s="666">
        <v>0</v>
      </c>
      <c r="AT72" s="667">
        <v>0</v>
      </c>
      <c r="AU72" s="663">
        <v>0</v>
      </c>
      <c r="AV72" s="664">
        <v>0</v>
      </c>
      <c r="AW72" s="665" t="s">
        <v>161</v>
      </c>
      <c r="AX72" s="666">
        <v>0</v>
      </c>
      <c r="AY72" s="667">
        <v>0</v>
      </c>
      <c r="AZ72" s="677" t="s">
        <v>161</v>
      </c>
      <c r="BA72" s="661" t="s">
        <v>161</v>
      </c>
      <c r="BB72" s="661" t="s">
        <v>161</v>
      </c>
      <c r="BC72" s="682" t="s">
        <v>161</v>
      </c>
      <c r="BD72" s="683" t="s">
        <v>161</v>
      </c>
      <c r="BE72" s="663">
        <v>0</v>
      </c>
      <c r="BF72" s="664">
        <v>0</v>
      </c>
      <c r="BG72" s="661" t="s">
        <v>161</v>
      </c>
      <c r="BH72" s="664">
        <v>0</v>
      </c>
      <c r="BI72" s="690">
        <v>0</v>
      </c>
      <c r="BJ72" s="663" t="s">
        <v>161</v>
      </c>
      <c r="BK72" s="664" t="s">
        <v>161</v>
      </c>
      <c r="BL72" s="661" t="s">
        <v>161</v>
      </c>
      <c r="BM72" s="690" t="s">
        <v>161</v>
      </c>
      <c r="BN72" s="677" t="s">
        <v>161</v>
      </c>
      <c r="BO72" s="661" t="s">
        <v>161</v>
      </c>
      <c r="BP72" s="661" t="s">
        <v>161</v>
      </c>
      <c r="BQ72" s="661" t="s">
        <v>161</v>
      </c>
      <c r="BR72" s="683" t="s">
        <v>161</v>
      </c>
      <c r="BS72" s="694" t="s">
        <v>161</v>
      </c>
      <c r="BT72" s="695" t="s">
        <v>161</v>
      </c>
      <c r="BU72" s="661" t="s">
        <v>161</v>
      </c>
      <c r="BV72" s="699" t="s">
        <v>161</v>
      </c>
      <c r="BW72" s="690" t="s">
        <v>161</v>
      </c>
      <c r="BX72" s="694" t="s">
        <v>161</v>
      </c>
      <c r="BY72" s="695" t="s">
        <v>161</v>
      </c>
      <c r="BZ72" s="661" t="s">
        <v>161</v>
      </c>
      <c r="CA72" s="699" t="s">
        <v>161</v>
      </c>
      <c r="CB72" s="690" t="s">
        <v>161</v>
      </c>
      <c r="CC72" s="159"/>
      <c r="CD72" s="707"/>
      <c r="CE72" s="707"/>
      <c r="CF72" s="707"/>
    </row>
    <row r="73" s="164" customFormat="1" outlineLevel="2" spans="1:84">
      <c r="A73" s="674" t="s">
        <v>69</v>
      </c>
      <c r="B73" s="663">
        <v>0</v>
      </c>
      <c r="C73" s="664">
        <v>0</v>
      </c>
      <c r="D73" s="665" t="s">
        <v>161</v>
      </c>
      <c r="E73" s="666">
        <v>0</v>
      </c>
      <c r="F73" s="667">
        <v>0</v>
      </c>
      <c r="G73" s="663">
        <v>0</v>
      </c>
      <c r="H73" s="664">
        <v>0</v>
      </c>
      <c r="I73" s="665" t="s">
        <v>161</v>
      </c>
      <c r="J73" s="666">
        <v>0</v>
      </c>
      <c r="K73" s="667">
        <v>0</v>
      </c>
      <c r="L73" s="663">
        <v>0</v>
      </c>
      <c r="M73" s="664">
        <v>0</v>
      </c>
      <c r="N73" s="665" t="s">
        <v>161</v>
      </c>
      <c r="O73" s="666">
        <v>0</v>
      </c>
      <c r="P73" s="667">
        <v>0</v>
      </c>
      <c r="Q73" s="663">
        <v>0</v>
      </c>
      <c r="R73" s="664">
        <v>0</v>
      </c>
      <c r="S73" s="665" t="s">
        <v>161</v>
      </c>
      <c r="T73" s="666">
        <v>0</v>
      </c>
      <c r="U73" s="667">
        <v>0</v>
      </c>
      <c r="V73" s="677" t="s">
        <v>161</v>
      </c>
      <c r="W73" s="661" t="s">
        <v>161</v>
      </c>
      <c r="X73" s="661" t="s">
        <v>161</v>
      </c>
      <c r="Y73" s="682" t="s">
        <v>161</v>
      </c>
      <c r="Z73" s="683" t="s">
        <v>161</v>
      </c>
      <c r="AA73" s="663">
        <v>0</v>
      </c>
      <c r="AB73" s="664">
        <v>0</v>
      </c>
      <c r="AC73" s="665" t="s">
        <v>161</v>
      </c>
      <c r="AD73" s="666">
        <v>0</v>
      </c>
      <c r="AE73" s="667">
        <v>0</v>
      </c>
      <c r="AF73" s="663">
        <v>0</v>
      </c>
      <c r="AG73" s="664">
        <v>0</v>
      </c>
      <c r="AH73" s="665" t="s">
        <v>161</v>
      </c>
      <c r="AI73" s="666">
        <v>0</v>
      </c>
      <c r="AJ73" s="667">
        <v>0</v>
      </c>
      <c r="AK73" s="663">
        <v>0</v>
      </c>
      <c r="AL73" s="664">
        <v>0</v>
      </c>
      <c r="AM73" s="661" t="s">
        <v>161</v>
      </c>
      <c r="AN73" s="666">
        <v>0</v>
      </c>
      <c r="AO73" s="667">
        <v>0</v>
      </c>
      <c r="AP73" s="663">
        <v>0</v>
      </c>
      <c r="AQ73" s="664">
        <v>0</v>
      </c>
      <c r="AR73" s="661" t="s">
        <v>161</v>
      </c>
      <c r="AS73" s="666">
        <v>0</v>
      </c>
      <c r="AT73" s="667">
        <v>0</v>
      </c>
      <c r="AU73" s="663">
        <v>0</v>
      </c>
      <c r="AV73" s="664">
        <v>0</v>
      </c>
      <c r="AW73" s="665" t="s">
        <v>161</v>
      </c>
      <c r="AX73" s="666">
        <v>0</v>
      </c>
      <c r="AY73" s="667">
        <v>0</v>
      </c>
      <c r="AZ73" s="677" t="s">
        <v>161</v>
      </c>
      <c r="BA73" s="661" t="s">
        <v>161</v>
      </c>
      <c r="BB73" s="661" t="s">
        <v>161</v>
      </c>
      <c r="BC73" s="682" t="s">
        <v>161</v>
      </c>
      <c r="BD73" s="683" t="s">
        <v>161</v>
      </c>
      <c r="BE73" s="663">
        <v>0</v>
      </c>
      <c r="BF73" s="664">
        <v>0</v>
      </c>
      <c r="BG73" s="661" t="s">
        <v>161</v>
      </c>
      <c r="BH73" s="664">
        <v>0</v>
      </c>
      <c r="BI73" s="690">
        <v>0</v>
      </c>
      <c r="BJ73" s="663" t="s">
        <v>161</v>
      </c>
      <c r="BK73" s="664" t="s">
        <v>161</v>
      </c>
      <c r="BL73" s="661" t="s">
        <v>161</v>
      </c>
      <c r="BM73" s="690" t="s">
        <v>161</v>
      </c>
      <c r="BN73" s="677" t="s">
        <v>161</v>
      </c>
      <c r="BO73" s="661" t="s">
        <v>161</v>
      </c>
      <c r="BP73" s="661" t="s">
        <v>161</v>
      </c>
      <c r="BQ73" s="661" t="s">
        <v>161</v>
      </c>
      <c r="BR73" s="683" t="s">
        <v>161</v>
      </c>
      <c r="BS73" s="694" t="s">
        <v>161</v>
      </c>
      <c r="BT73" s="695" t="s">
        <v>161</v>
      </c>
      <c r="BU73" s="661" t="s">
        <v>161</v>
      </c>
      <c r="BV73" s="699" t="s">
        <v>161</v>
      </c>
      <c r="BW73" s="690" t="s">
        <v>161</v>
      </c>
      <c r="BX73" s="694" t="s">
        <v>161</v>
      </c>
      <c r="BY73" s="695" t="s">
        <v>161</v>
      </c>
      <c r="BZ73" s="661" t="s">
        <v>161</v>
      </c>
      <c r="CA73" s="699" t="s">
        <v>161</v>
      </c>
      <c r="CB73" s="690" t="s">
        <v>161</v>
      </c>
      <c r="CC73" s="159"/>
      <c r="CD73" s="707"/>
      <c r="CE73" s="707"/>
      <c r="CF73" s="707"/>
    </row>
    <row r="74" s="164" customFormat="1" outlineLevel="2" spans="1:84">
      <c r="A74" s="674" t="s">
        <v>70</v>
      </c>
      <c r="B74" s="663">
        <v>0</v>
      </c>
      <c r="C74" s="664">
        <v>0</v>
      </c>
      <c r="D74" s="665" t="s">
        <v>161</v>
      </c>
      <c r="E74" s="666">
        <v>0</v>
      </c>
      <c r="F74" s="667">
        <v>0</v>
      </c>
      <c r="G74" s="663">
        <v>0</v>
      </c>
      <c r="H74" s="664">
        <v>0</v>
      </c>
      <c r="I74" s="665" t="s">
        <v>161</v>
      </c>
      <c r="J74" s="666">
        <v>0</v>
      </c>
      <c r="K74" s="667">
        <v>0</v>
      </c>
      <c r="L74" s="663">
        <v>0</v>
      </c>
      <c r="M74" s="664">
        <v>0</v>
      </c>
      <c r="N74" s="665" t="s">
        <v>161</v>
      </c>
      <c r="O74" s="666">
        <v>0</v>
      </c>
      <c r="P74" s="667">
        <v>0</v>
      </c>
      <c r="Q74" s="663"/>
      <c r="R74" s="664"/>
      <c r="S74" s="665"/>
      <c r="T74" s="666"/>
      <c r="U74" s="667"/>
      <c r="V74" s="677"/>
      <c r="W74" s="661"/>
      <c r="X74" s="661"/>
      <c r="Y74" s="682"/>
      <c r="Z74" s="683"/>
      <c r="AA74" s="663">
        <v>0</v>
      </c>
      <c r="AB74" s="664">
        <v>0</v>
      </c>
      <c r="AC74" s="665" t="s">
        <v>161</v>
      </c>
      <c r="AD74" s="666">
        <v>0</v>
      </c>
      <c r="AE74" s="667">
        <v>0</v>
      </c>
      <c r="AF74" s="663">
        <v>0</v>
      </c>
      <c r="AG74" s="664">
        <v>0</v>
      </c>
      <c r="AH74" s="665" t="s">
        <v>161</v>
      </c>
      <c r="AI74" s="666">
        <v>0</v>
      </c>
      <c r="AJ74" s="667">
        <v>0</v>
      </c>
      <c r="AK74" s="663">
        <v>0</v>
      </c>
      <c r="AL74" s="664">
        <v>0</v>
      </c>
      <c r="AM74" s="661" t="s">
        <v>161</v>
      </c>
      <c r="AN74" s="666">
        <v>0</v>
      </c>
      <c r="AO74" s="667">
        <v>0</v>
      </c>
      <c r="AP74" s="663">
        <v>0</v>
      </c>
      <c r="AQ74" s="664">
        <v>0</v>
      </c>
      <c r="AR74" s="661" t="s">
        <v>161</v>
      </c>
      <c r="AS74" s="666">
        <v>0</v>
      </c>
      <c r="AT74" s="667">
        <v>0</v>
      </c>
      <c r="AU74" s="663">
        <v>0</v>
      </c>
      <c r="AV74" s="664">
        <v>0</v>
      </c>
      <c r="AW74" s="665" t="s">
        <v>161</v>
      </c>
      <c r="AX74" s="666">
        <v>0</v>
      </c>
      <c r="AY74" s="667">
        <v>0</v>
      </c>
      <c r="AZ74" s="677" t="s">
        <v>161</v>
      </c>
      <c r="BA74" s="661" t="s">
        <v>161</v>
      </c>
      <c r="BB74" s="661" t="s">
        <v>161</v>
      </c>
      <c r="BC74" s="682" t="s">
        <v>161</v>
      </c>
      <c r="BD74" s="683" t="s">
        <v>161</v>
      </c>
      <c r="BE74" s="663">
        <v>0</v>
      </c>
      <c r="BF74" s="664">
        <v>0</v>
      </c>
      <c r="BG74" s="661" t="s">
        <v>161</v>
      </c>
      <c r="BH74" s="664">
        <v>0</v>
      </c>
      <c r="BI74" s="690">
        <v>0</v>
      </c>
      <c r="BJ74" s="663" t="s">
        <v>161</v>
      </c>
      <c r="BK74" s="664" t="s">
        <v>161</v>
      </c>
      <c r="BL74" s="661" t="s">
        <v>161</v>
      </c>
      <c r="BM74" s="690" t="s">
        <v>161</v>
      </c>
      <c r="BN74" s="677" t="s">
        <v>161</v>
      </c>
      <c r="BO74" s="661" t="s">
        <v>161</v>
      </c>
      <c r="BP74" s="661" t="s">
        <v>161</v>
      </c>
      <c r="BQ74" s="661" t="s">
        <v>161</v>
      </c>
      <c r="BR74" s="683" t="s">
        <v>161</v>
      </c>
      <c r="BS74" s="694" t="s">
        <v>161</v>
      </c>
      <c r="BT74" s="695" t="s">
        <v>161</v>
      </c>
      <c r="BU74" s="661" t="s">
        <v>161</v>
      </c>
      <c r="BV74" s="699" t="s">
        <v>161</v>
      </c>
      <c r="BW74" s="690" t="s">
        <v>161</v>
      </c>
      <c r="BX74" s="694" t="s">
        <v>161</v>
      </c>
      <c r="BY74" s="695" t="s">
        <v>161</v>
      </c>
      <c r="BZ74" s="661" t="s">
        <v>161</v>
      </c>
      <c r="CA74" s="699" t="s">
        <v>161</v>
      </c>
      <c r="CB74" s="690" t="s">
        <v>161</v>
      </c>
      <c r="CC74" s="159"/>
      <c r="CD74" s="707"/>
      <c r="CE74" s="708"/>
      <c r="CF74" s="708"/>
    </row>
    <row r="75" s="164" customFormat="1" outlineLevel="2" spans="1:84">
      <c r="A75" s="674" t="s">
        <v>71</v>
      </c>
      <c r="B75" s="663">
        <v>0</v>
      </c>
      <c r="C75" s="664">
        <v>0</v>
      </c>
      <c r="D75" s="665" t="s">
        <v>161</v>
      </c>
      <c r="E75" s="666">
        <v>0</v>
      </c>
      <c r="F75" s="667">
        <v>0</v>
      </c>
      <c r="G75" s="663">
        <v>0</v>
      </c>
      <c r="H75" s="664">
        <v>0</v>
      </c>
      <c r="I75" s="665" t="s">
        <v>161</v>
      </c>
      <c r="J75" s="666">
        <v>0</v>
      </c>
      <c r="K75" s="667">
        <v>0</v>
      </c>
      <c r="L75" s="663">
        <v>0</v>
      </c>
      <c r="M75" s="664">
        <v>0</v>
      </c>
      <c r="N75" s="665" t="s">
        <v>161</v>
      </c>
      <c r="O75" s="666">
        <v>0</v>
      </c>
      <c r="P75" s="667">
        <v>0</v>
      </c>
      <c r="Q75" s="663">
        <v>0</v>
      </c>
      <c r="R75" s="664">
        <v>0</v>
      </c>
      <c r="S75" s="665" t="s">
        <v>161</v>
      </c>
      <c r="T75" s="666">
        <v>0</v>
      </c>
      <c r="U75" s="667">
        <v>0</v>
      </c>
      <c r="V75" s="677" t="s">
        <v>161</v>
      </c>
      <c r="W75" s="661" t="s">
        <v>161</v>
      </c>
      <c r="X75" s="661" t="s">
        <v>161</v>
      </c>
      <c r="Y75" s="682" t="s">
        <v>161</v>
      </c>
      <c r="Z75" s="683" t="s">
        <v>161</v>
      </c>
      <c r="AA75" s="663">
        <v>0</v>
      </c>
      <c r="AB75" s="664">
        <v>0</v>
      </c>
      <c r="AC75" s="665" t="s">
        <v>161</v>
      </c>
      <c r="AD75" s="666">
        <v>0</v>
      </c>
      <c r="AE75" s="667">
        <v>0</v>
      </c>
      <c r="AF75" s="663">
        <v>0</v>
      </c>
      <c r="AG75" s="664">
        <v>0</v>
      </c>
      <c r="AH75" s="665" t="s">
        <v>161</v>
      </c>
      <c r="AI75" s="666">
        <v>0</v>
      </c>
      <c r="AJ75" s="667">
        <v>0</v>
      </c>
      <c r="AK75" s="663">
        <v>0</v>
      </c>
      <c r="AL75" s="664">
        <v>0</v>
      </c>
      <c r="AM75" s="661" t="s">
        <v>161</v>
      </c>
      <c r="AN75" s="666">
        <v>0</v>
      </c>
      <c r="AO75" s="667">
        <v>0</v>
      </c>
      <c r="AP75" s="663">
        <v>0</v>
      </c>
      <c r="AQ75" s="664">
        <v>0</v>
      </c>
      <c r="AR75" s="661" t="s">
        <v>161</v>
      </c>
      <c r="AS75" s="666">
        <v>0</v>
      </c>
      <c r="AT75" s="667">
        <v>0</v>
      </c>
      <c r="AU75" s="663">
        <v>0</v>
      </c>
      <c r="AV75" s="664">
        <v>0</v>
      </c>
      <c r="AW75" s="665" t="s">
        <v>161</v>
      </c>
      <c r="AX75" s="666">
        <v>0</v>
      </c>
      <c r="AY75" s="667">
        <v>0</v>
      </c>
      <c r="AZ75" s="677" t="s">
        <v>161</v>
      </c>
      <c r="BA75" s="661" t="s">
        <v>161</v>
      </c>
      <c r="BB75" s="661" t="s">
        <v>161</v>
      </c>
      <c r="BC75" s="682" t="s">
        <v>161</v>
      </c>
      <c r="BD75" s="683" t="s">
        <v>161</v>
      </c>
      <c r="BE75" s="663">
        <v>0</v>
      </c>
      <c r="BF75" s="664">
        <v>0</v>
      </c>
      <c r="BG75" s="661" t="s">
        <v>161</v>
      </c>
      <c r="BH75" s="664">
        <v>0</v>
      </c>
      <c r="BI75" s="690">
        <v>0</v>
      </c>
      <c r="BJ75" s="663" t="s">
        <v>161</v>
      </c>
      <c r="BK75" s="664" t="s">
        <v>161</v>
      </c>
      <c r="BL75" s="661" t="s">
        <v>161</v>
      </c>
      <c r="BM75" s="690" t="s">
        <v>161</v>
      </c>
      <c r="BN75" s="677" t="s">
        <v>161</v>
      </c>
      <c r="BO75" s="661" t="s">
        <v>161</v>
      </c>
      <c r="BP75" s="661" t="s">
        <v>161</v>
      </c>
      <c r="BQ75" s="661" t="s">
        <v>161</v>
      </c>
      <c r="BR75" s="683" t="s">
        <v>161</v>
      </c>
      <c r="BS75" s="694" t="s">
        <v>161</v>
      </c>
      <c r="BT75" s="695" t="s">
        <v>161</v>
      </c>
      <c r="BU75" s="661" t="s">
        <v>161</v>
      </c>
      <c r="BV75" s="699" t="s">
        <v>161</v>
      </c>
      <c r="BW75" s="690" t="s">
        <v>161</v>
      </c>
      <c r="BX75" s="694" t="s">
        <v>161</v>
      </c>
      <c r="BY75" s="695" t="s">
        <v>161</v>
      </c>
      <c r="BZ75" s="661" t="s">
        <v>161</v>
      </c>
      <c r="CA75" s="699" t="s">
        <v>161</v>
      </c>
      <c r="CB75" s="690" t="s">
        <v>161</v>
      </c>
      <c r="CC75" s="159"/>
      <c r="CD75" s="708"/>
      <c r="CE75" s="707"/>
      <c r="CF75" s="707"/>
    </row>
    <row r="76" s="164" customFormat="1" outlineLevel="2" spans="1:84">
      <c r="A76" s="674" t="s">
        <v>72</v>
      </c>
      <c r="B76" s="663">
        <v>0</v>
      </c>
      <c r="C76" s="664">
        <v>0</v>
      </c>
      <c r="D76" s="665" t="s">
        <v>161</v>
      </c>
      <c r="E76" s="666">
        <v>0</v>
      </c>
      <c r="F76" s="667">
        <v>0</v>
      </c>
      <c r="G76" s="663">
        <v>0</v>
      </c>
      <c r="H76" s="664">
        <v>0</v>
      </c>
      <c r="I76" s="665" t="s">
        <v>161</v>
      </c>
      <c r="J76" s="666">
        <v>0</v>
      </c>
      <c r="K76" s="667">
        <v>0</v>
      </c>
      <c r="L76" s="663">
        <v>0</v>
      </c>
      <c r="M76" s="664">
        <v>0</v>
      </c>
      <c r="N76" s="665" t="s">
        <v>161</v>
      </c>
      <c r="O76" s="666">
        <v>0</v>
      </c>
      <c r="P76" s="667">
        <v>0</v>
      </c>
      <c r="Q76" s="663">
        <v>0</v>
      </c>
      <c r="R76" s="664">
        <v>0</v>
      </c>
      <c r="S76" s="665" t="s">
        <v>161</v>
      </c>
      <c r="T76" s="666">
        <v>0</v>
      </c>
      <c r="U76" s="667">
        <v>0</v>
      </c>
      <c r="V76" s="677" t="s">
        <v>161</v>
      </c>
      <c r="W76" s="661" t="s">
        <v>161</v>
      </c>
      <c r="X76" s="661" t="s">
        <v>161</v>
      </c>
      <c r="Y76" s="682" t="s">
        <v>161</v>
      </c>
      <c r="Z76" s="683" t="s">
        <v>161</v>
      </c>
      <c r="AA76" s="663">
        <v>0</v>
      </c>
      <c r="AB76" s="664">
        <v>0</v>
      </c>
      <c r="AC76" s="665" t="s">
        <v>161</v>
      </c>
      <c r="AD76" s="666">
        <v>0</v>
      </c>
      <c r="AE76" s="667">
        <v>0</v>
      </c>
      <c r="AF76" s="663">
        <v>0</v>
      </c>
      <c r="AG76" s="664">
        <v>0</v>
      </c>
      <c r="AH76" s="665" t="s">
        <v>161</v>
      </c>
      <c r="AI76" s="666">
        <v>0</v>
      </c>
      <c r="AJ76" s="667">
        <v>0</v>
      </c>
      <c r="AK76" s="663">
        <v>0</v>
      </c>
      <c r="AL76" s="664">
        <v>0</v>
      </c>
      <c r="AM76" s="661" t="s">
        <v>161</v>
      </c>
      <c r="AN76" s="666">
        <v>0</v>
      </c>
      <c r="AO76" s="667">
        <v>0</v>
      </c>
      <c r="AP76" s="663">
        <v>0</v>
      </c>
      <c r="AQ76" s="664">
        <v>0</v>
      </c>
      <c r="AR76" s="661" t="s">
        <v>161</v>
      </c>
      <c r="AS76" s="666">
        <v>0</v>
      </c>
      <c r="AT76" s="667">
        <v>0</v>
      </c>
      <c r="AU76" s="663">
        <v>0</v>
      </c>
      <c r="AV76" s="664">
        <v>0</v>
      </c>
      <c r="AW76" s="665" t="s">
        <v>161</v>
      </c>
      <c r="AX76" s="666">
        <v>0</v>
      </c>
      <c r="AY76" s="667">
        <v>0</v>
      </c>
      <c r="AZ76" s="677" t="s">
        <v>161</v>
      </c>
      <c r="BA76" s="661" t="s">
        <v>161</v>
      </c>
      <c r="BB76" s="661" t="s">
        <v>161</v>
      </c>
      <c r="BC76" s="682" t="s">
        <v>161</v>
      </c>
      <c r="BD76" s="683" t="s">
        <v>161</v>
      </c>
      <c r="BE76" s="663">
        <v>0</v>
      </c>
      <c r="BF76" s="664">
        <v>0</v>
      </c>
      <c r="BG76" s="661" t="s">
        <v>161</v>
      </c>
      <c r="BH76" s="664">
        <v>0</v>
      </c>
      <c r="BI76" s="690">
        <v>0</v>
      </c>
      <c r="BJ76" s="663" t="s">
        <v>161</v>
      </c>
      <c r="BK76" s="664" t="s">
        <v>161</v>
      </c>
      <c r="BL76" s="661" t="s">
        <v>161</v>
      </c>
      <c r="BM76" s="690" t="s">
        <v>161</v>
      </c>
      <c r="BN76" s="677" t="s">
        <v>161</v>
      </c>
      <c r="BO76" s="661" t="s">
        <v>161</v>
      </c>
      <c r="BP76" s="661" t="s">
        <v>161</v>
      </c>
      <c r="BQ76" s="661" t="s">
        <v>161</v>
      </c>
      <c r="BR76" s="683" t="s">
        <v>161</v>
      </c>
      <c r="BS76" s="694" t="s">
        <v>161</v>
      </c>
      <c r="BT76" s="695" t="s">
        <v>161</v>
      </c>
      <c r="BU76" s="661" t="s">
        <v>161</v>
      </c>
      <c r="BV76" s="699" t="s">
        <v>161</v>
      </c>
      <c r="BW76" s="690" t="s">
        <v>161</v>
      </c>
      <c r="BX76" s="694" t="s">
        <v>161</v>
      </c>
      <c r="BY76" s="695" t="s">
        <v>161</v>
      </c>
      <c r="BZ76" s="661" t="s">
        <v>161</v>
      </c>
      <c r="CA76" s="699" t="s">
        <v>161</v>
      </c>
      <c r="CB76" s="690" t="s">
        <v>161</v>
      </c>
      <c r="CC76" s="159"/>
      <c r="CD76" s="708"/>
      <c r="CE76" s="707"/>
      <c r="CF76" s="707"/>
    </row>
    <row r="77" s="163" customFormat="1" spans="1:84">
      <c r="A77" s="668" t="s">
        <v>73</v>
      </c>
      <c r="B77" s="669">
        <v>51.204503</v>
      </c>
      <c r="C77" s="670">
        <v>438.1956</v>
      </c>
      <c r="D77" s="671">
        <v>0.116853074289199</v>
      </c>
      <c r="E77" s="670">
        <v>-386.991097</v>
      </c>
      <c r="F77" s="672">
        <v>0</v>
      </c>
      <c r="G77" s="669">
        <v>5.30005999999999</v>
      </c>
      <c r="H77" s="670">
        <v>37.9036</v>
      </c>
      <c r="I77" s="671">
        <v>0.139829989763505</v>
      </c>
      <c r="J77" s="670">
        <v>-32.60354</v>
      </c>
      <c r="K77" s="672">
        <v>0</v>
      </c>
      <c r="L77" s="669">
        <v>23.636023</v>
      </c>
      <c r="M77" s="670">
        <v>260.83332</v>
      </c>
      <c r="N77" s="671">
        <v>0.0906173452072765</v>
      </c>
      <c r="O77" s="670">
        <v>-237.197297</v>
      </c>
      <c r="P77" s="672">
        <v>0</v>
      </c>
      <c r="Q77" s="669">
        <v>8.1285320000001</v>
      </c>
      <c r="R77" s="670">
        <v>82.287055</v>
      </c>
      <c r="S77" s="671">
        <v>0.0987826335503208</v>
      </c>
      <c r="T77" s="670">
        <v>-74.1585229999999</v>
      </c>
      <c r="U77" s="672">
        <v>0</v>
      </c>
      <c r="V77" s="678">
        <v>0.158746429000592</v>
      </c>
      <c r="W77" s="679">
        <v>0.187786127930084</v>
      </c>
      <c r="X77" s="679">
        <v>0.845357592439926</v>
      </c>
      <c r="Y77" s="671">
        <v>-0.0290396989294923</v>
      </c>
      <c r="Z77" s="684" t="s">
        <v>161</v>
      </c>
      <c r="AA77" s="669">
        <v>37.1945409999998</v>
      </c>
      <c r="AB77" s="670">
        <v>102.78151439</v>
      </c>
      <c r="AC77" s="671">
        <v>0.361879674771737</v>
      </c>
      <c r="AD77" s="670">
        <v>-65.5869733900002</v>
      </c>
      <c r="AE77" s="672">
        <v>0</v>
      </c>
      <c r="AF77" s="669">
        <v>26.95039</v>
      </c>
      <c r="AG77" s="670">
        <v>34.89272727</v>
      </c>
      <c r="AH77" s="671">
        <v>0.772378432658984</v>
      </c>
      <c r="AI77" s="670">
        <v>-7.94233727000002</v>
      </c>
      <c r="AJ77" s="672">
        <v>0</v>
      </c>
      <c r="AK77" s="669">
        <v>0.0037</v>
      </c>
      <c r="AL77" s="670">
        <v>0</v>
      </c>
      <c r="AM77" s="679" t="s">
        <v>161</v>
      </c>
      <c r="AN77" s="670">
        <v>0.0037</v>
      </c>
      <c r="AO77" s="672">
        <v>0</v>
      </c>
      <c r="AP77" s="669">
        <v>0.061518</v>
      </c>
      <c r="AQ77" s="670">
        <v>0</v>
      </c>
      <c r="AR77" s="679" t="s">
        <v>161</v>
      </c>
      <c r="AS77" s="670">
        <v>0.061518</v>
      </c>
      <c r="AT77" s="672">
        <v>0</v>
      </c>
      <c r="AU77" s="669">
        <v>-41.9343289999998</v>
      </c>
      <c r="AV77" s="670">
        <v>1.78443834000002</v>
      </c>
      <c r="AW77" s="671">
        <v>-23.5000156968155</v>
      </c>
      <c r="AX77" s="670">
        <v>-43.7187673399999</v>
      </c>
      <c r="AY77" s="672">
        <v>0</v>
      </c>
      <c r="AZ77" s="678">
        <v>-0.81895783657933</v>
      </c>
      <c r="BA77" s="679">
        <v>0.0040722415743107</v>
      </c>
      <c r="BB77" s="679">
        <v>-201.107380698051</v>
      </c>
      <c r="BC77" s="671">
        <v>-0.823030078153641</v>
      </c>
      <c r="BD77" s="684" t="s">
        <v>161</v>
      </c>
      <c r="BE77" s="669">
        <v>31</v>
      </c>
      <c r="BF77" s="670">
        <v>33.8571428571429</v>
      </c>
      <c r="BG77" s="679">
        <v>0.915611814345991</v>
      </c>
      <c r="BH77" s="670">
        <v>-2.85714285714286</v>
      </c>
      <c r="BI77" s="691">
        <v>0</v>
      </c>
      <c r="BJ77" s="669">
        <v>1.65175816129032</v>
      </c>
      <c r="BK77" s="670">
        <v>12.9424860759494</v>
      </c>
      <c r="BL77" s="679">
        <v>0.127622942887281</v>
      </c>
      <c r="BM77" s="691">
        <v>-11.290727914659</v>
      </c>
      <c r="BN77" s="678">
        <v>0.72639199329793</v>
      </c>
      <c r="BO77" s="679">
        <v>0.234556244722676</v>
      </c>
      <c r="BP77" s="679">
        <v>3.09687765574849</v>
      </c>
      <c r="BQ77" s="679">
        <v>0.491835748575254</v>
      </c>
      <c r="BR77" s="684" t="s">
        <v>161</v>
      </c>
      <c r="BS77" s="696">
        <v>1.37666715661312</v>
      </c>
      <c r="BT77" s="697">
        <v>4.26336975671798</v>
      </c>
      <c r="BU77" s="679">
        <v>0.322905878488219</v>
      </c>
      <c r="BV77" s="679">
        <v>-2.88670260010486</v>
      </c>
      <c r="BW77" s="691" t="s">
        <v>161</v>
      </c>
      <c r="BX77" s="696">
        <v>-1.1274323562697</v>
      </c>
      <c r="BY77" s="697">
        <v>0.0173614715699659</v>
      </c>
      <c r="BZ77" s="679">
        <v>-64.9387554347686</v>
      </c>
      <c r="CA77" s="679">
        <v>-1.14479382783967</v>
      </c>
      <c r="CB77" s="691" t="s">
        <v>161</v>
      </c>
      <c r="CC77" s="159"/>
      <c r="CD77" s="709"/>
      <c r="CE77" s="709"/>
      <c r="CF77" s="709"/>
    </row>
    <row r="78" s="163" customFormat="1" spans="1:84">
      <c r="A78" s="668" t="s">
        <v>74</v>
      </c>
      <c r="B78" s="669">
        <v>0</v>
      </c>
      <c r="C78" s="673">
        <v>0</v>
      </c>
      <c r="D78" s="671" t="s">
        <v>161</v>
      </c>
      <c r="E78" s="673">
        <v>0</v>
      </c>
      <c r="F78" s="672">
        <v>0</v>
      </c>
      <c r="G78" s="669">
        <v>0</v>
      </c>
      <c r="H78" s="673">
        <v>0</v>
      </c>
      <c r="I78" s="671" t="s">
        <v>161</v>
      </c>
      <c r="J78" s="673">
        <v>0</v>
      </c>
      <c r="K78" s="672">
        <v>0</v>
      </c>
      <c r="L78" s="669">
        <v>0</v>
      </c>
      <c r="M78" s="673">
        <v>0</v>
      </c>
      <c r="N78" s="671" t="s">
        <v>161</v>
      </c>
      <c r="O78" s="673">
        <v>0</v>
      </c>
      <c r="P78" s="672">
        <v>0</v>
      </c>
      <c r="Q78" s="669">
        <v>0</v>
      </c>
      <c r="R78" s="673">
        <v>0</v>
      </c>
      <c r="S78" s="671" t="s">
        <v>161</v>
      </c>
      <c r="T78" s="673">
        <v>0</v>
      </c>
      <c r="U78" s="672">
        <v>0</v>
      </c>
      <c r="V78" s="678" t="s">
        <v>161</v>
      </c>
      <c r="W78" s="679" t="s">
        <v>161</v>
      </c>
      <c r="X78" s="679" t="s">
        <v>161</v>
      </c>
      <c r="Y78" s="671" t="s">
        <v>161</v>
      </c>
      <c r="Z78" s="684" t="s">
        <v>161</v>
      </c>
      <c r="AA78" s="669">
        <v>14.410592</v>
      </c>
      <c r="AB78" s="673">
        <v>13.83595817</v>
      </c>
      <c r="AC78" s="671">
        <v>1.04153191437409</v>
      </c>
      <c r="AD78" s="673">
        <v>0.574633829999973</v>
      </c>
      <c r="AE78" s="672">
        <v>10.793553</v>
      </c>
      <c r="AF78" s="669">
        <v>2.78925599999999</v>
      </c>
      <c r="AG78" s="673">
        <v>2.31035</v>
      </c>
      <c r="AH78" s="671">
        <v>1.20728720756595</v>
      </c>
      <c r="AI78" s="673">
        <v>0.478905999999994</v>
      </c>
      <c r="AJ78" s="672">
        <v>1.428726</v>
      </c>
      <c r="AK78" s="669">
        <v>0</v>
      </c>
      <c r="AL78" s="664">
        <v>0</v>
      </c>
      <c r="AM78" s="661" t="s">
        <v>161</v>
      </c>
      <c r="AN78" s="666">
        <v>0</v>
      </c>
      <c r="AO78" s="667">
        <v>0</v>
      </c>
      <c r="AP78" s="669">
        <v>0</v>
      </c>
      <c r="AQ78" s="664">
        <v>0</v>
      </c>
      <c r="AR78" s="661" t="s">
        <v>161</v>
      </c>
      <c r="AS78" s="666">
        <v>0</v>
      </c>
      <c r="AT78" s="667">
        <v>0</v>
      </c>
      <c r="AU78" s="669">
        <v>-17.199848</v>
      </c>
      <c r="AV78" s="673">
        <v>-16.14630817</v>
      </c>
      <c r="AW78" s="671">
        <v>0.934750419792095</v>
      </c>
      <c r="AX78" s="673">
        <v>-1.05353982999997</v>
      </c>
      <c r="AY78" s="672">
        <v>-12.222279</v>
      </c>
      <c r="AZ78" s="678" t="s">
        <v>161</v>
      </c>
      <c r="BA78" s="679" t="s">
        <v>161</v>
      </c>
      <c r="BB78" s="679" t="s">
        <v>161</v>
      </c>
      <c r="BC78" s="671" t="s">
        <v>161</v>
      </c>
      <c r="BD78" s="684" t="s">
        <v>161</v>
      </c>
      <c r="BE78" s="669">
        <v>2</v>
      </c>
      <c r="BF78" s="670">
        <v>1.14285714285714</v>
      </c>
      <c r="BG78" s="679">
        <v>1.75</v>
      </c>
      <c r="BH78" s="670">
        <v>0.857142857142857</v>
      </c>
      <c r="BI78" s="691">
        <v>4.66666667</v>
      </c>
      <c r="BJ78" s="669">
        <v>0</v>
      </c>
      <c r="BK78" s="670">
        <v>0</v>
      </c>
      <c r="BL78" s="679" t="s">
        <v>161</v>
      </c>
      <c r="BM78" s="691">
        <v>0</v>
      </c>
      <c r="BN78" s="678" t="s">
        <v>161</v>
      </c>
      <c r="BO78" s="679" t="s">
        <v>161</v>
      </c>
      <c r="BP78" s="679" t="s">
        <v>161</v>
      </c>
      <c r="BQ78" s="679" t="s">
        <v>161</v>
      </c>
      <c r="BR78" s="684" t="s">
        <v>161</v>
      </c>
      <c r="BS78" s="696">
        <v>0</v>
      </c>
      <c r="BT78" s="697">
        <v>0</v>
      </c>
      <c r="BU78" s="679" t="s">
        <v>161</v>
      </c>
      <c r="BV78" s="679">
        <v>0</v>
      </c>
      <c r="BW78" s="691">
        <v>0</v>
      </c>
      <c r="BX78" s="696">
        <v>-1.19355596217005</v>
      </c>
      <c r="BY78" s="697">
        <v>-1.1669815687221</v>
      </c>
      <c r="BZ78" s="679">
        <v>0.977228094975789</v>
      </c>
      <c r="CA78" s="679">
        <v>-0.026574393447945</v>
      </c>
      <c r="CB78" s="691">
        <v>-1.1323684610619</v>
      </c>
      <c r="CC78" s="159"/>
      <c r="CD78" s="709"/>
      <c r="CE78" s="709"/>
      <c r="CF78" s="709"/>
    </row>
    <row r="79" s="159" customFormat="1" ht="16.2" spans="1:80">
      <c r="A79" s="213" t="s">
        <v>75</v>
      </c>
      <c r="B79" s="214">
        <v>172.135144</v>
      </c>
      <c r="C79" s="215">
        <v>607.335624</v>
      </c>
      <c r="D79" s="216">
        <v>0.283426720247848</v>
      </c>
      <c r="E79" s="215">
        <v>-435.20048</v>
      </c>
      <c r="F79" s="217">
        <v>90.475592</v>
      </c>
      <c r="G79" s="214">
        <v>15.41882</v>
      </c>
      <c r="H79" s="215">
        <v>50.16417771</v>
      </c>
      <c r="I79" s="216">
        <v>0.307367143325591</v>
      </c>
      <c r="J79" s="215">
        <v>-34.74535771</v>
      </c>
      <c r="K79" s="217">
        <v>22.055319</v>
      </c>
      <c r="L79" s="214">
        <v>104.668227</v>
      </c>
      <c r="M79" s="215">
        <v>364.25085968</v>
      </c>
      <c r="N79" s="216">
        <v>0.287352038350582</v>
      </c>
      <c r="O79" s="215">
        <v>-259.58263268</v>
      </c>
      <c r="P79" s="217">
        <v>27.943534</v>
      </c>
      <c r="Q79" s="214">
        <v>29.6381860000002</v>
      </c>
      <c r="R79" s="215">
        <v>117.14376161</v>
      </c>
      <c r="S79" s="216">
        <v>0.253006951395952</v>
      </c>
      <c r="T79" s="215">
        <v>-87.5055756099998</v>
      </c>
      <c r="U79" s="217">
        <v>23.651404</v>
      </c>
      <c r="V79" s="237"/>
      <c r="W79" s="238"/>
      <c r="X79" s="238"/>
      <c r="Y79" s="216"/>
      <c r="Z79" s="257"/>
      <c r="AA79" s="214">
        <v>76.4429559999996</v>
      </c>
      <c r="AB79" s="215">
        <v>176.17947687</v>
      </c>
      <c r="AC79" s="216">
        <v>0.433892513237542</v>
      </c>
      <c r="AD79" s="215">
        <v>-99.7365208700004</v>
      </c>
      <c r="AE79" s="217">
        <v>58.833691</v>
      </c>
      <c r="AF79" s="214">
        <v>35.8792</v>
      </c>
      <c r="AG79" s="215">
        <v>50.05186361</v>
      </c>
      <c r="AH79" s="216">
        <v>0.716840441338363</v>
      </c>
      <c r="AI79" s="215">
        <v>-14.17266361</v>
      </c>
      <c r="AJ79" s="217">
        <v>8.232461</v>
      </c>
      <c r="AK79" s="214">
        <v>0.1247</v>
      </c>
      <c r="AL79" s="215">
        <v>0.02</v>
      </c>
      <c r="AM79" s="238">
        <v>6.235</v>
      </c>
      <c r="AN79" s="215">
        <v>0.1047</v>
      </c>
      <c r="AO79" s="217">
        <v>0.0082</v>
      </c>
      <c r="AP79" s="214">
        <v>0.068202</v>
      </c>
      <c r="AQ79" s="215">
        <v>0</v>
      </c>
      <c r="AR79" s="238" t="s">
        <v>161</v>
      </c>
      <c r="AS79" s="215">
        <v>0.068202</v>
      </c>
      <c r="AT79" s="217">
        <v>0</v>
      </c>
      <c r="AU79" s="214">
        <v>-60.2175609999995</v>
      </c>
      <c r="AV79" s="215">
        <v>-33.29075387</v>
      </c>
      <c r="AW79" s="216">
        <v>0.191162590215035</v>
      </c>
      <c r="AX79" s="215">
        <v>-26.9268071299996</v>
      </c>
      <c r="AY79" s="217">
        <v>-26.581213</v>
      </c>
      <c r="AZ79" s="237">
        <v>-0.349827232258856</v>
      </c>
      <c r="BA79" s="238">
        <v>-0.0548144264134257</v>
      </c>
      <c r="BB79" s="238">
        <v>-4.38202851235478</v>
      </c>
      <c r="BC79" s="216">
        <v>-0.29501280584543</v>
      </c>
      <c r="BD79" s="257">
        <v>-0.293794297582491</v>
      </c>
      <c r="BE79" s="214">
        <v>64.1428571428571</v>
      </c>
      <c r="BF79" s="215">
        <v>55.4285714285714</v>
      </c>
      <c r="BG79" s="238">
        <v>1.15721649484536</v>
      </c>
      <c r="BH79" s="215">
        <v>8.7142857142857</v>
      </c>
      <c r="BI79" s="279">
        <v>136.91666666</v>
      </c>
      <c r="BJ79" s="214">
        <v>2.6836213986637</v>
      </c>
      <c r="BK79" s="215">
        <v>10.957086</v>
      </c>
      <c r="BL79" s="238">
        <v>0.244921085648474</v>
      </c>
      <c r="BM79" s="279">
        <v>-8.2734646013363</v>
      </c>
      <c r="BN79" s="237">
        <v>0.444086862355079</v>
      </c>
      <c r="BO79" s="238">
        <v>0.29008586012073</v>
      </c>
      <c r="BP79" s="238">
        <v>1.53088076120034</v>
      </c>
      <c r="BQ79" s="238">
        <v>0.154001002234349</v>
      </c>
      <c r="BR79" s="257">
        <v>0.650271412426901</v>
      </c>
      <c r="BS79" s="292">
        <v>2.25181171696187</v>
      </c>
      <c r="BT79" s="293">
        <v>3.44725523534244</v>
      </c>
      <c r="BU79" s="238">
        <v>0.653218738744821</v>
      </c>
      <c r="BV79" s="238">
        <v>-1.19544351838057</v>
      </c>
      <c r="BW79" s="279">
        <v>1.53781941031033</v>
      </c>
      <c r="BX79" s="292">
        <v>-0.787745060512833</v>
      </c>
      <c r="BY79" s="293">
        <v>-0.188959318425975</v>
      </c>
      <c r="BZ79" s="238">
        <v>-2.16886061547388</v>
      </c>
      <c r="CA79" s="238">
        <v>-0.598785742086859</v>
      </c>
      <c r="CB79" s="279">
        <v>-0.451802573460842</v>
      </c>
    </row>
    <row r="80" s="159" customFormat="1" outlineLevel="2" spans="1:80">
      <c r="A80" s="674" t="s">
        <v>76</v>
      </c>
      <c r="B80" s="663">
        <v>0</v>
      </c>
      <c r="C80" s="664">
        <v>0</v>
      </c>
      <c r="D80" s="665" t="s">
        <v>161</v>
      </c>
      <c r="E80" s="666">
        <v>0</v>
      </c>
      <c r="F80" s="667">
        <v>20.498774</v>
      </c>
      <c r="G80" s="663">
        <v>0</v>
      </c>
      <c r="H80" s="664">
        <v>0</v>
      </c>
      <c r="I80" s="665" t="s">
        <v>161</v>
      </c>
      <c r="J80" s="666">
        <v>0</v>
      </c>
      <c r="K80" s="667">
        <v>0</v>
      </c>
      <c r="L80" s="663">
        <v>0</v>
      </c>
      <c r="M80" s="664">
        <v>0</v>
      </c>
      <c r="N80" s="665" t="s">
        <v>161</v>
      </c>
      <c r="O80" s="666">
        <v>0</v>
      </c>
      <c r="P80" s="667">
        <v>0</v>
      </c>
      <c r="Q80" s="663">
        <v>0</v>
      </c>
      <c r="R80" s="664">
        <v>0</v>
      </c>
      <c r="S80" s="665" t="s">
        <v>161</v>
      </c>
      <c r="T80" s="666">
        <v>0</v>
      </c>
      <c r="U80" s="667">
        <v>10.080327</v>
      </c>
      <c r="V80" s="701" t="s">
        <v>161</v>
      </c>
      <c r="W80" s="661" t="s">
        <v>161</v>
      </c>
      <c r="X80" s="661" t="s">
        <v>161</v>
      </c>
      <c r="Y80" s="665" t="s">
        <v>161</v>
      </c>
      <c r="Z80" s="683">
        <v>0.491752677501591</v>
      </c>
      <c r="AA80" s="663">
        <v>0</v>
      </c>
      <c r="AB80" s="664">
        <v>0</v>
      </c>
      <c r="AC80" s="665" t="s">
        <v>161</v>
      </c>
      <c r="AD80" s="666">
        <v>0</v>
      </c>
      <c r="AE80" s="667">
        <v>10.418447</v>
      </c>
      <c r="AF80" s="663">
        <v>0.0359999999999999</v>
      </c>
      <c r="AG80" s="664">
        <v>0</v>
      </c>
      <c r="AH80" s="665" t="s">
        <v>161</v>
      </c>
      <c r="AI80" s="666">
        <v>0.0359999999999999</v>
      </c>
      <c r="AJ80" s="667">
        <v>0.032952</v>
      </c>
      <c r="AK80" s="663">
        <v>0</v>
      </c>
      <c r="AL80" s="664">
        <v>0</v>
      </c>
      <c r="AM80" s="661" t="s">
        <v>161</v>
      </c>
      <c r="AN80" s="666">
        <v>0</v>
      </c>
      <c r="AO80" s="667">
        <v>0</v>
      </c>
      <c r="AP80" s="663">
        <v>0</v>
      </c>
      <c r="AQ80" s="664">
        <v>0</v>
      </c>
      <c r="AR80" s="661" t="s">
        <v>161</v>
      </c>
      <c r="AS80" s="666">
        <v>0</v>
      </c>
      <c r="AT80" s="667">
        <v>0</v>
      </c>
      <c r="AU80" s="663">
        <v>-0.0359999999999999</v>
      </c>
      <c r="AV80" s="664">
        <v>0</v>
      </c>
      <c r="AW80" s="665" t="s">
        <v>161</v>
      </c>
      <c r="AX80" s="666">
        <v>-0.0359999999999999</v>
      </c>
      <c r="AY80" s="667">
        <v>10.047375</v>
      </c>
      <c r="AZ80" s="701" t="s">
        <v>161</v>
      </c>
      <c r="BA80" s="661" t="s">
        <v>161</v>
      </c>
      <c r="BB80" s="661" t="s">
        <v>161</v>
      </c>
      <c r="BC80" s="665" t="s">
        <v>161</v>
      </c>
      <c r="BD80" s="683">
        <v>0.490145166730459</v>
      </c>
      <c r="BE80" s="705">
        <v>0</v>
      </c>
      <c r="BF80" s="664">
        <v>0</v>
      </c>
      <c r="BG80" s="661" t="s">
        <v>161</v>
      </c>
      <c r="BH80" s="664">
        <v>0</v>
      </c>
      <c r="BI80" s="690">
        <v>20.41666667</v>
      </c>
      <c r="BJ80" s="705" t="s">
        <v>161</v>
      </c>
      <c r="BK80" s="664" t="s">
        <v>161</v>
      </c>
      <c r="BL80" s="661" t="s">
        <v>161</v>
      </c>
      <c r="BM80" s="690" t="s">
        <v>161</v>
      </c>
      <c r="BN80" s="701" t="s">
        <v>161</v>
      </c>
      <c r="BO80" s="661" t="s">
        <v>161</v>
      </c>
      <c r="BP80" s="661" t="s">
        <v>161</v>
      </c>
      <c r="BQ80" s="661" t="s">
        <v>161</v>
      </c>
      <c r="BR80" s="683">
        <v>0.508247322498409</v>
      </c>
      <c r="BS80" s="706" t="s">
        <v>161</v>
      </c>
      <c r="BT80" s="695" t="s">
        <v>161</v>
      </c>
      <c r="BU80" s="661" t="s">
        <v>161</v>
      </c>
      <c r="BV80" s="661" t="s">
        <v>161</v>
      </c>
      <c r="BW80" s="690">
        <v>1.96754602677347</v>
      </c>
      <c r="BX80" s="706" t="s">
        <v>161</v>
      </c>
      <c r="BY80" s="695" t="s">
        <v>161</v>
      </c>
      <c r="BZ80" s="661" t="s">
        <v>161</v>
      </c>
      <c r="CA80" s="661" t="s">
        <v>161</v>
      </c>
      <c r="CB80" s="690">
        <v>0.964383175342736</v>
      </c>
    </row>
    <row r="81" s="159" customFormat="1" outlineLevel="2" spans="1:80">
      <c r="A81" s="674" t="s">
        <v>77</v>
      </c>
      <c r="B81" s="663">
        <v>7.81100499999999</v>
      </c>
      <c r="C81" s="664">
        <v>1.88</v>
      </c>
      <c r="D81" s="665">
        <v>4.15478989361702</v>
      </c>
      <c r="E81" s="666">
        <v>5.93100499999999</v>
      </c>
      <c r="F81" s="667">
        <v>1.943258</v>
      </c>
      <c r="G81" s="663">
        <v>3.990985</v>
      </c>
      <c r="H81" s="664">
        <v>1.196212</v>
      </c>
      <c r="I81" s="665">
        <v>3.33635258633085</v>
      </c>
      <c r="J81" s="666">
        <v>2.794773</v>
      </c>
      <c r="K81" s="667">
        <v>0.923533</v>
      </c>
      <c r="L81" s="663">
        <v>0</v>
      </c>
      <c r="M81" s="664">
        <v>0</v>
      </c>
      <c r="N81" s="665" t="s">
        <v>161</v>
      </c>
      <c r="O81" s="666">
        <v>0</v>
      </c>
      <c r="P81" s="667">
        <v>0</v>
      </c>
      <c r="Q81" s="663">
        <v>3.82001999999999</v>
      </c>
      <c r="R81" s="664">
        <v>0.683788</v>
      </c>
      <c r="S81" s="665">
        <v>5.58655606708511</v>
      </c>
      <c r="T81" s="666">
        <v>3.13623199999999</v>
      </c>
      <c r="U81" s="667">
        <v>1.019725</v>
      </c>
      <c r="V81" s="701">
        <v>0.489056145784057</v>
      </c>
      <c r="W81" s="661">
        <v>0.363717021276596</v>
      </c>
      <c r="X81" s="661">
        <v>1.34460615581734</v>
      </c>
      <c r="Y81" s="665">
        <v>0.125339124507461</v>
      </c>
      <c r="Z81" s="683">
        <v>0.524750187571594</v>
      </c>
      <c r="AA81" s="663">
        <v>2.88042599999999</v>
      </c>
      <c r="AB81" s="664">
        <v>3.55220167</v>
      </c>
      <c r="AC81" s="665">
        <v>0.81088470407706</v>
      </c>
      <c r="AD81" s="666">
        <v>-0.671775670000011</v>
      </c>
      <c r="AE81" s="667">
        <v>3.939722</v>
      </c>
      <c r="AF81" s="663">
        <v>0.568449999999999</v>
      </c>
      <c r="AG81" s="664">
        <v>0.61627567</v>
      </c>
      <c r="AH81" s="665">
        <v>0.922395654529082</v>
      </c>
      <c r="AI81" s="666">
        <v>-0.0478256700000012</v>
      </c>
      <c r="AJ81" s="667">
        <v>0.018365</v>
      </c>
      <c r="AK81" s="663">
        <v>0</v>
      </c>
      <c r="AL81" s="664">
        <v>0</v>
      </c>
      <c r="AM81" s="661" t="s">
        <v>161</v>
      </c>
      <c r="AN81" s="666">
        <v>0</v>
      </c>
      <c r="AO81" s="667">
        <v>0</v>
      </c>
      <c r="AP81" s="663">
        <v>0</v>
      </c>
      <c r="AQ81" s="664">
        <v>0</v>
      </c>
      <c r="AR81" s="661" t="s">
        <v>161</v>
      </c>
      <c r="AS81" s="666">
        <v>0</v>
      </c>
      <c r="AT81" s="667">
        <v>0</v>
      </c>
      <c r="AU81" s="663">
        <v>0.371144000000005</v>
      </c>
      <c r="AV81" s="664">
        <v>-3.48468934</v>
      </c>
      <c r="AW81" s="665">
        <v>2.1065070552315</v>
      </c>
      <c r="AX81" s="666">
        <v>3.85583334</v>
      </c>
      <c r="AY81" s="667">
        <v>-2.938362</v>
      </c>
      <c r="AZ81" s="701">
        <v>0.0475155245707825</v>
      </c>
      <c r="BA81" s="661">
        <v>-1.85355815957447</v>
      </c>
      <c r="BB81" s="661">
        <v>2.0256347632392</v>
      </c>
      <c r="BC81" s="665">
        <v>1.90107368414525</v>
      </c>
      <c r="BD81" s="683">
        <v>-1.51208022815293</v>
      </c>
      <c r="BE81" s="705">
        <v>0.857142857142857</v>
      </c>
      <c r="BF81" s="664">
        <v>1.28571428571429</v>
      </c>
      <c r="BG81" s="661">
        <v>0.666666666666667</v>
      </c>
      <c r="BH81" s="664">
        <v>-0.428571428571429</v>
      </c>
      <c r="BI81" s="690">
        <v>7.33333333333333</v>
      </c>
      <c r="BJ81" s="705">
        <v>9.11283916666665</v>
      </c>
      <c r="BK81" s="664">
        <v>1.46222222222222</v>
      </c>
      <c r="BL81" s="661">
        <v>6.23218484042552</v>
      </c>
      <c r="BM81" s="690">
        <v>7.65061694444443</v>
      </c>
      <c r="BN81" s="701">
        <v>0.368765094888557</v>
      </c>
      <c r="BO81" s="661">
        <v>1.88946897340426</v>
      </c>
      <c r="BP81" s="661">
        <v>0.195168642660564</v>
      </c>
      <c r="BQ81" s="661">
        <v>-1.5207038785157</v>
      </c>
      <c r="BR81" s="683">
        <v>2.02737979208113</v>
      </c>
      <c r="BS81" s="706">
        <v>2.71175340036509</v>
      </c>
      <c r="BT81" s="695">
        <v>0.529249230379423</v>
      </c>
      <c r="BU81" s="661">
        <v>5.12377391351333</v>
      </c>
      <c r="BV81" s="661">
        <v>2.18250416998567</v>
      </c>
      <c r="BW81" s="690">
        <v>0.493247493097229</v>
      </c>
      <c r="BX81" s="706">
        <v>0.128850385324951</v>
      </c>
      <c r="BY81" s="695">
        <v>-0.980994229418287</v>
      </c>
      <c r="BZ81" s="661">
        <v>2.13134673116411</v>
      </c>
      <c r="CA81" s="661">
        <v>1.10984461474324</v>
      </c>
      <c r="CB81" s="690">
        <v>-0.745829781898317</v>
      </c>
    </row>
    <row r="82" s="159" customFormat="1" outlineLevel="2" spans="1:80">
      <c r="A82" s="674" t="s">
        <v>78</v>
      </c>
      <c r="B82" s="663">
        <v>0</v>
      </c>
      <c r="C82" s="664">
        <v>0.75</v>
      </c>
      <c r="D82" s="665">
        <v>0</v>
      </c>
      <c r="E82" s="666">
        <v>-0.75</v>
      </c>
      <c r="F82" s="667">
        <v>0</v>
      </c>
      <c r="G82" s="663">
        <v>0</v>
      </c>
      <c r="H82" s="664">
        <v>0</v>
      </c>
      <c r="I82" s="665" t="s">
        <v>161</v>
      </c>
      <c r="J82" s="666">
        <v>0</v>
      </c>
      <c r="K82" s="667">
        <v>0</v>
      </c>
      <c r="L82" s="663">
        <v>0</v>
      </c>
      <c r="M82" s="664">
        <v>0.52</v>
      </c>
      <c r="N82" s="665">
        <v>0</v>
      </c>
      <c r="O82" s="666">
        <v>-0.52</v>
      </c>
      <c r="P82" s="667">
        <v>0</v>
      </c>
      <c r="Q82" s="663">
        <v>0</v>
      </c>
      <c r="R82" s="664">
        <v>0.23</v>
      </c>
      <c r="S82" s="665">
        <v>0</v>
      </c>
      <c r="T82" s="666">
        <v>-0.23</v>
      </c>
      <c r="U82" s="667">
        <v>0</v>
      </c>
      <c r="V82" s="701" t="s">
        <v>161</v>
      </c>
      <c r="W82" s="661">
        <v>0.306666666666667</v>
      </c>
      <c r="X82" s="661" t="s">
        <v>161</v>
      </c>
      <c r="Y82" s="665" t="s">
        <v>161</v>
      </c>
      <c r="Z82" s="683" t="s">
        <v>161</v>
      </c>
      <c r="AA82" s="663">
        <v>0</v>
      </c>
      <c r="AB82" s="664">
        <v>0.226</v>
      </c>
      <c r="AC82" s="665">
        <v>0</v>
      </c>
      <c r="AD82" s="666">
        <v>-0.226</v>
      </c>
      <c r="AE82" s="667">
        <v>0.291645</v>
      </c>
      <c r="AF82" s="663">
        <v>0</v>
      </c>
      <c r="AG82" s="664">
        <v>0.32187</v>
      </c>
      <c r="AH82" s="665">
        <v>0</v>
      </c>
      <c r="AI82" s="666">
        <v>-0.32187</v>
      </c>
      <c r="AJ82" s="667">
        <v>0.271868</v>
      </c>
      <c r="AK82" s="663">
        <v>0</v>
      </c>
      <c r="AL82" s="664">
        <v>0</v>
      </c>
      <c r="AM82" s="661" t="s">
        <v>161</v>
      </c>
      <c r="AN82" s="666">
        <v>0</v>
      </c>
      <c r="AO82" s="667">
        <v>0</v>
      </c>
      <c r="AP82" s="663">
        <v>0</v>
      </c>
      <c r="AQ82" s="664">
        <v>0</v>
      </c>
      <c r="AR82" s="661" t="s">
        <v>161</v>
      </c>
      <c r="AS82" s="666">
        <v>0</v>
      </c>
      <c r="AT82" s="667">
        <v>0</v>
      </c>
      <c r="AU82" s="663">
        <v>0</v>
      </c>
      <c r="AV82" s="664">
        <v>-0.31787</v>
      </c>
      <c r="AW82" s="665">
        <v>2</v>
      </c>
      <c r="AX82" s="666">
        <v>0.31787</v>
      </c>
      <c r="AY82" s="667">
        <v>-0.563513</v>
      </c>
      <c r="AZ82" s="701" t="s">
        <v>161</v>
      </c>
      <c r="BA82" s="661">
        <v>-0.423826666666667</v>
      </c>
      <c r="BB82" s="661" t="s">
        <v>161</v>
      </c>
      <c r="BC82" s="665" t="s">
        <v>161</v>
      </c>
      <c r="BD82" s="683" t="s">
        <v>161</v>
      </c>
      <c r="BE82" s="705">
        <v>0.142857142857143</v>
      </c>
      <c r="BF82" s="664">
        <v>0.142857142857143</v>
      </c>
      <c r="BG82" s="661">
        <v>1</v>
      </c>
      <c r="BH82" s="664">
        <v>0</v>
      </c>
      <c r="BI82" s="690">
        <v>1.41666666666667</v>
      </c>
      <c r="BJ82" s="705">
        <v>0</v>
      </c>
      <c r="BK82" s="664">
        <v>5.25</v>
      </c>
      <c r="BL82" s="661">
        <v>0</v>
      </c>
      <c r="BM82" s="690">
        <v>-5.25</v>
      </c>
      <c r="BN82" s="701" t="s">
        <v>161</v>
      </c>
      <c r="BO82" s="661">
        <v>0.301333333333333</v>
      </c>
      <c r="BP82" s="661" t="s">
        <v>161</v>
      </c>
      <c r="BQ82" s="661" t="s">
        <v>161</v>
      </c>
      <c r="BR82" s="683" t="s">
        <v>161</v>
      </c>
      <c r="BS82" s="706" t="s">
        <v>161</v>
      </c>
      <c r="BT82" s="695">
        <v>3.31858407079646</v>
      </c>
      <c r="BU82" s="661" t="s">
        <v>161</v>
      </c>
      <c r="BV82" s="661" t="s">
        <v>161</v>
      </c>
      <c r="BW82" s="690">
        <v>0</v>
      </c>
      <c r="BX82" s="706" t="s">
        <v>161</v>
      </c>
      <c r="BY82" s="695">
        <v>-1.40650442477876</v>
      </c>
      <c r="BZ82" s="661" t="s">
        <v>161</v>
      </c>
      <c r="CA82" s="661" t="s">
        <v>161</v>
      </c>
      <c r="CB82" s="690">
        <v>-1.93218810540212</v>
      </c>
    </row>
    <row r="83" s="159" customFormat="1" outlineLevel="2" spans="1:80">
      <c r="A83" s="674" t="s">
        <v>79</v>
      </c>
      <c r="B83" s="663">
        <v>0</v>
      </c>
      <c r="C83" s="664">
        <v>7.39</v>
      </c>
      <c r="D83" s="665">
        <v>0</v>
      </c>
      <c r="E83" s="666">
        <v>-7.39</v>
      </c>
      <c r="F83" s="667">
        <v>7.899902</v>
      </c>
      <c r="G83" s="663">
        <v>0</v>
      </c>
      <c r="H83" s="664">
        <v>0</v>
      </c>
      <c r="I83" s="665" t="s">
        <v>161</v>
      </c>
      <c r="J83" s="666">
        <v>0</v>
      </c>
      <c r="K83" s="667">
        <v>0</v>
      </c>
      <c r="L83" s="663">
        <v>0</v>
      </c>
      <c r="M83" s="664">
        <v>0</v>
      </c>
      <c r="N83" s="665" t="s">
        <v>161</v>
      </c>
      <c r="O83" s="666">
        <v>0</v>
      </c>
      <c r="P83" s="667">
        <v>0</v>
      </c>
      <c r="Q83" s="663">
        <v>0</v>
      </c>
      <c r="R83" s="664">
        <v>0.094710319999999</v>
      </c>
      <c r="S83" s="665">
        <v>0</v>
      </c>
      <c r="T83" s="666">
        <v>-0.094710319999999</v>
      </c>
      <c r="U83" s="667">
        <v>1.033508</v>
      </c>
      <c r="V83" s="701" t="s">
        <v>161</v>
      </c>
      <c r="W83" s="661">
        <v>0.0128160108254397</v>
      </c>
      <c r="X83" s="661" t="s">
        <v>161</v>
      </c>
      <c r="Y83" s="665" t="s">
        <v>161</v>
      </c>
      <c r="Z83" s="683">
        <v>0.130825420365974</v>
      </c>
      <c r="AA83" s="663">
        <v>0</v>
      </c>
      <c r="AB83" s="664">
        <v>7.29528968</v>
      </c>
      <c r="AC83" s="665">
        <v>0</v>
      </c>
      <c r="AD83" s="666">
        <v>-7.29528968</v>
      </c>
      <c r="AE83" s="667">
        <v>6.866394</v>
      </c>
      <c r="AF83" s="663">
        <v>0</v>
      </c>
      <c r="AG83" s="664">
        <v>0</v>
      </c>
      <c r="AH83" s="665" t="s">
        <v>161</v>
      </c>
      <c r="AI83" s="666">
        <v>0</v>
      </c>
      <c r="AJ83" s="667">
        <v>0</v>
      </c>
      <c r="AK83" s="663">
        <v>0</v>
      </c>
      <c r="AL83" s="664">
        <v>0</v>
      </c>
      <c r="AM83" s="661" t="s">
        <v>161</v>
      </c>
      <c r="AN83" s="666">
        <v>0</v>
      </c>
      <c r="AO83" s="667">
        <v>0</v>
      </c>
      <c r="AP83" s="663">
        <v>0</v>
      </c>
      <c r="AQ83" s="664">
        <v>0</v>
      </c>
      <c r="AR83" s="661" t="s">
        <v>161</v>
      </c>
      <c r="AS83" s="666">
        <v>0</v>
      </c>
      <c r="AT83" s="667">
        <v>0</v>
      </c>
      <c r="AU83" s="663">
        <v>0</v>
      </c>
      <c r="AV83" s="664">
        <v>0.094710319999999</v>
      </c>
      <c r="AW83" s="665">
        <v>0</v>
      </c>
      <c r="AX83" s="666">
        <v>-0.094710319999999</v>
      </c>
      <c r="AY83" s="667">
        <v>1.033508</v>
      </c>
      <c r="AZ83" s="701" t="s">
        <v>161</v>
      </c>
      <c r="BA83" s="661">
        <v>0.0128160108254397</v>
      </c>
      <c r="BB83" s="661" t="s">
        <v>161</v>
      </c>
      <c r="BC83" s="665" t="s">
        <v>161</v>
      </c>
      <c r="BD83" s="683">
        <v>0.130825420365974</v>
      </c>
      <c r="BE83" s="705">
        <v>0</v>
      </c>
      <c r="BF83" s="664">
        <v>2.28571428571429</v>
      </c>
      <c r="BG83" s="661">
        <v>0</v>
      </c>
      <c r="BH83" s="664">
        <v>-2.28571428571429</v>
      </c>
      <c r="BI83" s="690">
        <v>14</v>
      </c>
      <c r="BJ83" s="705" t="s">
        <v>161</v>
      </c>
      <c r="BK83" s="664">
        <v>3.233125</v>
      </c>
      <c r="BL83" s="661" t="s">
        <v>161</v>
      </c>
      <c r="BM83" s="690" t="s">
        <v>161</v>
      </c>
      <c r="BN83" s="701" t="s">
        <v>161</v>
      </c>
      <c r="BO83" s="661">
        <v>0.98718398917456</v>
      </c>
      <c r="BP83" s="661" t="s">
        <v>161</v>
      </c>
      <c r="BQ83" s="661" t="s">
        <v>161</v>
      </c>
      <c r="BR83" s="683">
        <v>0.869174579634026</v>
      </c>
      <c r="BS83" s="706" t="s">
        <v>161</v>
      </c>
      <c r="BT83" s="695">
        <v>1.01298239331875</v>
      </c>
      <c r="BU83" s="661" t="s">
        <v>161</v>
      </c>
      <c r="BV83" s="661" t="s">
        <v>161</v>
      </c>
      <c r="BW83" s="690">
        <v>1.15051685062057</v>
      </c>
      <c r="BX83" s="706" t="s">
        <v>161</v>
      </c>
      <c r="BY83" s="695">
        <v>0.0129823933187529</v>
      </c>
      <c r="BZ83" s="661" t="s">
        <v>161</v>
      </c>
      <c r="CA83" s="661" t="s">
        <v>161</v>
      </c>
      <c r="CB83" s="690">
        <v>0.150516850620573</v>
      </c>
    </row>
    <row r="84" s="159" customFormat="1" outlineLevel="2" spans="1:80">
      <c r="A84" s="674" t="s">
        <v>80</v>
      </c>
      <c r="B84" s="663">
        <v>37.915063</v>
      </c>
      <c r="C84" s="664">
        <v>100.99992</v>
      </c>
      <c r="D84" s="665">
        <v>0.375396960710464</v>
      </c>
      <c r="E84" s="666">
        <v>-63.084857</v>
      </c>
      <c r="F84" s="667">
        <v>88.215028</v>
      </c>
      <c r="G84" s="663">
        <v>0</v>
      </c>
      <c r="H84" s="664">
        <v>0</v>
      </c>
      <c r="I84" s="665" t="s">
        <v>161</v>
      </c>
      <c r="J84" s="666">
        <v>0</v>
      </c>
      <c r="K84" s="667">
        <v>0</v>
      </c>
      <c r="L84" s="663">
        <v>34.523604</v>
      </c>
      <c r="M84" s="664">
        <v>86.8599312</v>
      </c>
      <c r="N84" s="665">
        <v>0.3974629443409</v>
      </c>
      <c r="O84" s="666">
        <v>-52.3363272</v>
      </c>
      <c r="P84" s="667">
        <v>81.123761</v>
      </c>
      <c r="Q84" s="663">
        <v>3.391459</v>
      </c>
      <c r="R84" s="664">
        <v>14.1399888</v>
      </c>
      <c r="S84" s="665">
        <v>0.239848775552071</v>
      </c>
      <c r="T84" s="666">
        <v>-10.7485298</v>
      </c>
      <c r="U84" s="667">
        <v>7.091267</v>
      </c>
      <c r="V84" s="701">
        <v>0.0894488557225923</v>
      </c>
      <c r="W84" s="661">
        <v>0.14</v>
      </c>
      <c r="X84" s="661">
        <v>0.638920398018517</v>
      </c>
      <c r="Y84" s="665">
        <v>-0.0505511442774077</v>
      </c>
      <c r="Z84" s="683">
        <v>0.0803861559733337</v>
      </c>
      <c r="AA84" s="663">
        <v>5.18812899999999</v>
      </c>
      <c r="AB84" s="664">
        <v>10.39915869</v>
      </c>
      <c r="AC84" s="665">
        <v>0.498898916216076</v>
      </c>
      <c r="AD84" s="666">
        <v>-5.21102969000001</v>
      </c>
      <c r="AE84" s="667">
        <v>7.554684</v>
      </c>
      <c r="AF84" s="663">
        <v>4.80530500000001</v>
      </c>
      <c r="AG84" s="664">
        <v>7.044539</v>
      </c>
      <c r="AH84" s="665">
        <v>0.682131932266967</v>
      </c>
      <c r="AI84" s="666">
        <v>-2.23923399999999</v>
      </c>
      <c r="AJ84" s="667">
        <v>2.160617</v>
      </c>
      <c r="AK84" s="663">
        <v>0</v>
      </c>
      <c r="AL84" s="664">
        <v>0</v>
      </c>
      <c r="AM84" s="661" t="s">
        <v>161</v>
      </c>
      <c r="AN84" s="666">
        <v>0</v>
      </c>
      <c r="AO84" s="667">
        <v>0</v>
      </c>
      <c r="AP84" s="663">
        <v>0</v>
      </c>
      <c r="AQ84" s="664">
        <v>0</v>
      </c>
      <c r="AR84" s="661" t="s">
        <v>161</v>
      </c>
      <c r="AS84" s="666">
        <v>0</v>
      </c>
      <c r="AT84" s="667">
        <v>0</v>
      </c>
      <c r="AU84" s="252">
        <v>-6.601975</v>
      </c>
      <c r="AV84" s="664">
        <v>-3.30370889000001</v>
      </c>
      <c r="AW84" s="665">
        <v>0.0016474756648488</v>
      </c>
      <c r="AX84" s="666">
        <v>-3.29826610999999</v>
      </c>
      <c r="AY84" s="667">
        <v>-2.62403399999999</v>
      </c>
      <c r="AZ84" s="701">
        <v>-0.174125386525139</v>
      </c>
      <c r="BA84" s="661">
        <v>-0.0327100149188238</v>
      </c>
      <c r="BB84" s="661">
        <v>-3.32330501704951</v>
      </c>
      <c r="BC84" s="665">
        <v>-0.141415371606315</v>
      </c>
      <c r="BD84" s="683">
        <v>-0.0297458841139856</v>
      </c>
      <c r="BE84" s="705">
        <v>2.57142857142857</v>
      </c>
      <c r="BF84" s="664">
        <v>2.71428571428571</v>
      </c>
      <c r="BG84" s="661">
        <v>0.947368421052632</v>
      </c>
      <c r="BH84" s="664">
        <v>-0.142857142857143</v>
      </c>
      <c r="BI84" s="690">
        <v>15.16666667</v>
      </c>
      <c r="BJ84" s="705">
        <v>14.7447467222222</v>
      </c>
      <c r="BK84" s="664">
        <v>37.2104968421053</v>
      </c>
      <c r="BL84" s="661">
        <v>0.396252347416601</v>
      </c>
      <c r="BM84" s="690">
        <v>-22.465750119883</v>
      </c>
      <c r="BN84" s="701">
        <v>0.136835563216656</v>
      </c>
      <c r="BO84" s="661">
        <v>0.102962048781821</v>
      </c>
      <c r="BP84" s="661">
        <v>1.32899029142878</v>
      </c>
      <c r="BQ84" s="661">
        <v>0.033873514434835</v>
      </c>
      <c r="BR84" s="683">
        <v>0.0856394218907917</v>
      </c>
      <c r="BS84" s="706">
        <v>7.30804168516243</v>
      </c>
      <c r="BT84" s="695">
        <v>9.71231644893766</v>
      </c>
      <c r="BU84" s="661">
        <v>0.752450944487274</v>
      </c>
      <c r="BV84" s="661">
        <v>-2.40427476377523</v>
      </c>
      <c r="BW84" s="690">
        <v>11.6768653725291</v>
      </c>
      <c r="BX84" s="706">
        <v>-1.27251558317074</v>
      </c>
      <c r="BY84" s="695">
        <v>-0.317690015941088</v>
      </c>
      <c r="BZ84" s="661">
        <v>-2.00552588787275</v>
      </c>
      <c r="CA84" s="661">
        <v>-0.954825567229649</v>
      </c>
      <c r="CB84" s="690">
        <v>-0.347338684185863</v>
      </c>
    </row>
    <row r="85" s="159" customFormat="1" outlineLevel="2" spans="1:80">
      <c r="A85" s="674" t="s">
        <v>81</v>
      </c>
      <c r="B85" s="663">
        <v>94.2903359999999</v>
      </c>
      <c r="C85" s="664">
        <v>105</v>
      </c>
      <c r="D85" s="665">
        <v>0.898003199999999</v>
      </c>
      <c r="E85" s="666">
        <v>-10.7096640000001</v>
      </c>
      <c r="F85" s="667">
        <v>0</v>
      </c>
      <c r="G85" s="663">
        <v>0</v>
      </c>
      <c r="H85" s="664">
        <v>0</v>
      </c>
      <c r="I85" s="665" t="s">
        <v>161</v>
      </c>
      <c r="J85" s="666">
        <v>0</v>
      </c>
      <c r="K85" s="667">
        <v>0</v>
      </c>
      <c r="L85" s="663">
        <v>76.8993010000001</v>
      </c>
      <c r="M85" s="664">
        <v>84</v>
      </c>
      <c r="N85" s="665">
        <v>0.91546786904762</v>
      </c>
      <c r="O85" s="666">
        <v>-7.10069899999989</v>
      </c>
      <c r="P85" s="667">
        <v>0</v>
      </c>
      <c r="Q85" s="663">
        <v>17.3910349999998</v>
      </c>
      <c r="R85" s="664">
        <v>21</v>
      </c>
      <c r="S85" s="665">
        <v>0.828144523809512</v>
      </c>
      <c r="T85" s="666">
        <v>-3.60896500000024</v>
      </c>
      <c r="U85" s="667">
        <v>0</v>
      </c>
      <c r="V85" s="701">
        <v>0.184441330233459</v>
      </c>
      <c r="W85" s="661">
        <v>0.2</v>
      </c>
      <c r="X85" s="661">
        <v>0.922206651167294</v>
      </c>
      <c r="Y85" s="665">
        <v>-0.0155586697665412</v>
      </c>
      <c r="Z85" s="683" t="s">
        <v>161</v>
      </c>
      <c r="AA85" s="663">
        <v>23.7705269999999</v>
      </c>
      <c r="AB85" s="664">
        <v>20.0910111</v>
      </c>
      <c r="AC85" s="665">
        <v>1.18314239545664</v>
      </c>
      <c r="AD85" s="666">
        <v>3.67951589999985</v>
      </c>
      <c r="AE85" s="667">
        <v>7.15</v>
      </c>
      <c r="AF85" s="663">
        <v>11.257572</v>
      </c>
      <c r="AG85" s="664">
        <v>13.595016</v>
      </c>
      <c r="AH85" s="665">
        <v>0.828066108932861</v>
      </c>
      <c r="AI85" s="666">
        <v>-2.33744400000001</v>
      </c>
      <c r="AJ85" s="667">
        <v>0.1189</v>
      </c>
      <c r="AK85" s="663">
        <v>0</v>
      </c>
      <c r="AL85" s="664">
        <v>0</v>
      </c>
      <c r="AM85" s="661" t="s">
        <v>161</v>
      </c>
      <c r="AN85" s="666">
        <v>0</v>
      </c>
      <c r="AO85" s="667">
        <v>0</v>
      </c>
      <c r="AP85" s="663">
        <v>0</v>
      </c>
      <c r="AQ85" s="664">
        <v>0</v>
      </c>
      <c r="AR85" s="661" t="s">
        <v>161</v>
      </c>
      <c r="AS85" s="666">
        <v>0</v>
      </c>
      <c r="AT85" s="667">
        <v>0</v>
      </c>
      <c r="AU85" s="252">
        <v>-17.6370640000001</v>
      </c>
      <c r="AV85" s="664">
        <v>-12.6860271</v>
      </c>
      <c r="AW85" s="665">
        <v>0.609725183386997</v>
      </c>
      <c r="AX85" s="666">
        <v>-4.95103690000009</v>
      </c>
      <c r="AY85" s="667">
        <v>-7.2689</v>
      </c>
      <c r="AZ85" s="689">
        <v>-0.187050600816611</v>
      </c>
      <c r="BA85" s="661">
        <v>-0.120819305714286</v>
      </c>
      <c r="BB85" s="661">
        <v>0.451815297971093</v>
      </c>
      <c r="BC85" s="665">
        <v>-0.0662312951023251</v>
      </c>
      <c r="BD85" s="683" t="s">
        <v>161</v>
      </c>
      <c r="BE85" s="705">
        <v>11.5714285714286</v>
      </c>
      <c r="BF85" s="664">
        <v>8.85714285714286</v>
      </c>
      <c r="BG85" s="661">
        <v>1.30645161290323</v>
      </c>
      <c r="BH85" s="664">
        <v>2.71428571428571</v>
      </c>
      <c r="BI85" s="690">
        <v>18.58333333</v>
      </c>
      <c r="BJ85" s="705">
        <v>8.14854755555554</v>
      </c>
      <c r="BK85" s="664">
        <v>11.8548387096774</v>
      </c>
      <c r="BL85" s="661">
        <v>0.687360474074073</v>
      </c>
      <c r="BM85" s="690">
        <v>-3.70629115412187</v>
      </c>
      <c r="BN85" s="701">
        <v>0.25209929255104</v>
      </c>
      <c r="BO85" s="661">
        <v>0.191342962857143</v>
      </c>
      <c r="BP85" s="661">
        <v>1.31752581222053</v>
      </c>
      <c r="BQ85" s="661">
        <v>0.0607563296938974</v>
      </c>
      <c r="BR85" s="683" t="s">
        <v>161</v>
      </c>
      <c r="BS85" s="706">
        <v>3.96669102035476</v>
      </c>
      <c r="BT85" s="695">
        <v>5.2262178084208</v>
      </c>
      <c r="BU85" s="661">
        <v>0.758998412573504</v>
      </c>
      <c r="BV85" s="661">
        <v>-1.25952678806604</v>
      </c>
      <c r="BW85" s="690">
        <v>0</v>
      </c>
      <c r="BX85" s="706">
        <v>-0.741971938611214</v>
      </c>
      <c r="BY85" s="695">
        <v>-0.631428007125037</v>
      </c>
      <c r="BZ85" s="661">
        <v>0.824930268789477</v>
      </c>
      <c r="CA85" s="661">
        <v>-0.110543931486176</v>
      </c>
      <c r="CB85" s="690">
        <v>-1.01662937062937</v>
      </c>
    </row>
    <row r="86" s="163" customFormat="1" spans="1:81">
      <c r="A86" s="668" t="s">
        <v>82</v>
      </c>
      <c r="B86" s="669">
        <v>140.016404</v>
      </c>
      <c r="C86" s="670">
        <v>216.01992</v>
      </c>
      <c r="D86" s="679">
        <v>0.648164317438872</v>
      </c>
      <c r="E86" s="670">
        <v>-76.0035160000002</v>
      </c>
      <c r="F86" s="672">
        <v>118.556962</v>
      </c>
      <c r="G86" s="669">
        <v>3.990985</v>
      </c>
      <c r="H86" s="670">
        <v>1.196212</v>
      </c>
      <c r="I86" s="679">
        <v>3.33635258633085</v>
      </c>
      <c r="J86" s="670">
        <v>2.794773</v>
      </c>
      <c r="K86" s="672">
        <v>0.923533</v>
      </c>
      <c r="L86" s="669">
        <v>111.422905</v>
      </c>
      <c r="M86" s="670">
        <v>171.3799312</v>
      </c>
      <c r="N86" s="679">
        <v>0.650151416328729</v>
      </c>
      <c r="O86" s="670">
        <v>-59.9570261999999</v>
      </c>
      <c r="P86" s="672">
        <v>81.123761</v>
      </c>
      <c r="Q86" s="669">
        <v>24.6025139999998</v>
      </c>
      <c r="R86" s="670">
        <v>36.14848712</v>
      </c>
      <c r="S86" s="679">
        <v>0.680595951867314</v>
      </c>
      <c r="T86" s="670">
        <v>-11.5459731200002</v>
      </c>
      <c r="U86" s="672">
        <v>19.224827</v>
      </c>
      <c r="V86" s="678">
        <v>0.17571165447157</v>
      </c>
      <c r="W86" s="679">
        <v>0.167338674692593</v>
      </c>
      <c r="X86" s="679">
        <v>1.05003613058582</v>
      </c>
      <c r="Y86" s="671">
        <v>0.00837297977897702</v>
      </c>
      <c r="Z86" s="684">
        <v>0.162156879492239</v>
      </c>
      <c r="AA86" s="669">
        <v>31.8390819999998</v>
      </c>
      <c r="AB86" s="670">
        <v>41.56366114</v>
      </c>
      <c r="AC86" s="679">
        <v>0.766031699968763</v>
      </c>
      <c r="AD86" s="670">
        <v>-9.72457914000018</v>
      </c>
      <c r="AE86" s="672">
        <v>36.220892</v>
      </c>
      <c r="AF86" s="669">
        <v>16.667327</v>
      </c>
      <c r="AG86" s="670">
        <v>21.57770067</v>
      </c>
      <c r="AH86" s="679">
        <v>0.772432950799664</v>
      </c>
      <c r="AI86" s="670">
        <v>-4.91037367</v>
      </c>
      <c r="AJ86" s="672">
        <v>2.602702</v>
      </c>
      <c r="AK86" s="669">
        <v>0</v>
      </c>
      <c r="AL86" s="670">
        <v>0</v>
      </c>
      <c r="AM86" s="679" t="s">
        <v>161</v>
      </c>
      <c r="AN86" s="670">
        <v>0</v>
      </c>
      <c r="AO86" s="672">
        <v>0</v>
      </c>
      <c r="AP86" s="669">
        <v>0</v>
      </c>
      <c r="AQ86" s="670">
        <v>0</v>
      </c>
      <c r="AR86" s="679" t="s">
        <v>161</v>
      </c>
      <c r="AS86" s="670">
        <v>0</v>
      </c>
      <c r="AT86" s="672">
        <v>0</v>
      </c>
      <c r="AU86" s="669">
        <v>-23.9038950000001</v>
      </c>
      <c r="AV86" s="670">
        <v>-19.69758501</v>
      </c>
      <c r="AW86" s="679">
        <v>0.786455548339321</v>
      </c>
      <c r="AX86" s="670">
        <v>-4.20630999000007</v>
      </c>
      <c r="AY86" s="672">
        <v>-2.31392599999999</v>
      </c>
      <c r="AZ86" s="678">
        <v>-0.170722103390115</v>
      </c>
      <c r="BA86" s="679">
        <v>-0.0911841139928207</v>
      </c>
      <c r="BB86" s="679">
        <v>0.127720982148748</v>
      </c>
      <c r="BC86" s="671">
        <v>-0.0795379893972942</v>
      </c>
      <c r="BD86" s="684">
        <v>-0.0195174198205247</v>
      </c>
      <c r="BE86" s="669">
        <v>15.1428571428571</v>
      </c>
      <c r="BF86" s="670">
        <v>15.2857142857143</v>
      </c>
      <c r="BG86" s="679">
        <v>0.990654205607477</v>
      </c>
      <c r="BH86" s="670">
        <v>-0.142857142857144</v>
      </c>
      <c r="BI86" s="691">
        <v>76.91666667</v>
      </c>
      <c r="BJ86" s="669">
        <v>9.24636630188678</v>
      </c>
      <c r="BK86" s="670">
        <v>14.1321442990654</v>
      </c>
      <c r="BL86" s="679">
        <v>0.65427907515056</v>
      </c>
      <c r="BM86" s="691">
        <v>-4.88577799717864</v>
      </c>
      <c r="BN86" s="678">
        <v>0.227395370045355</v>
      </c>
      <c r="BO86" s="679">
        <v>0.192406612964212</v>
      </c>
      <c r="BP86" s="679">
        <v>1.1818479965013</v>
      </c>
      <c r="BQ86" s="679">
        <v>0.0349887570811427</v>
      </c>
      <c r="BR86" s="684">
        <v>0.305514677408822</v>
      </c>
      <c r="BS86" s="696">
        <v>4.39762691650471</v>
      </c>
      <c r="BT86" s="697">
        <v>5.19732656063128</v>
      </c>
      <c r="BU86" s="679">
        <v>0.846132500084922</v>
      </c>
      <c r="BV86" s="679">
        <v>-0.799699644126565</v>
      </c>
      <c r="BW86" s="691">
        <v>3.2731651666668</v>
      </c>
      <c r="BX86" s="696">
        <v>-0.750772117110669</v>
      </c>
      <c r="BY86" s="697">
        <v>-0.473913617562517</v>
      </c>
      <c r="BZ86" s="679">
        <v>0.415803873768978</v>
      </c>
      <c r="CA86" s="679">
        <v>-0.276858499548153</v>
      </c>
      <c r="CB86" s="691">
        <v>-0.0638837386997535</v>
      </c>
      <c r="CC86" s="159"/>
    </row>
    <row r="87" s="159" customFormat="1" outlineLevel="2" spans="1:80">
      <c r="A87" s="674" t="s">
        <v>83</v>
      </c>
      <c r="B87" s="663">
        <v>20.876272</v>
      </c>
      <c r="C87" s="664">
        <v>40</v>
      </c>
      <c r="D87" s="665">
        <v>0.5219068</v>
      </c>
      <c r="E87" s="666">
        <v>-19.123728</v>
      </c>
      <c r="F87" s="667">
        <v>0</v>
      </c>
      <c r="G87" s="663">
        <v>0.767881</v>
      </c>
      <c r="H87" s="664">
        <v>0</v>
      </c>
      <c r="I87" s="665" t="s">
        <v>161</v>
      </c>
      <c r="J87" s="666">
        <v>0.767881</v>
      </c>
      <c r="K87" s="667">
        <v>0</v>
      </c>
      <c r="L87" s="663">
        <v>0</v>
      </c>
      <c r="M87" s="664">
        <v>0</v>
      </c>
      <c r="N87" s="665" t="s">
        <v>161</v>
      </c>
      <c r="O87" s="666">
        <v>0</v>
      </c>
      <c r="P87" s="667">
        <v>0</v>
      </c>
      <c r="Q87" s="663">
        <v>-33.084758</v>
      </c>
      <c r="R87" s="664">
        <v>9.61879859</v>
      </c>
      <c r="S87" s="665">
        <v>-3.43959359273786</v>
      </c>
      <c r="T87" s="666">
        <v>-42.70355659</v>
      </c>
      <c r="U87" s="667">
        <v>0</v>
      </c>
      <c r="V87" s="677">
        <v>-1.58480201829139</v>
      </c>
      <c r="W87" s="661">
        <v>0.24046996475</v>
      </c>
      <c r="X87" s="661">
        <v>-6.59043643949047</v>
      </c>
      <c r="Y87" s="682">
        <v>-1.82527198304139</v>
      </c>
      <c r="Z87" s="683" t="s">
        <v>161</v>
      </c>
      <c r="AA87" s="663">
        <v>53.96103</v>
      </c>
      <c r="AB87" s="664">
        <v>30.38120141</v>
      </c>
      <c r="AC87" s="665">
        <v>1.77613219674185</v>
      </c>
      <c r="AD87" s="666">
        <v>23.57982859</v>
      </c>
      <c r="AE87" s="667">
        <v>0</v>
      </c>
      <c r="AF87" s="663">
        <v>-5.90966899999999</v>
      </c>
      <c r="AG87" s="664">
        <v>3.58333333</v>
      </c>
      <c r="AH87" s="665">
        <v>-1.64920995502252</v>
      </c>
      <c r="AI87" s="666">
        <v>-9.49300232999999</v>
      </c>
      <c r="AJ87" s="667">
        <v>0</v>
      </c>
      <c r="AK87" s="663">
        <v>0</v>
      </c>
      <c r="AL87" s="664">
        <v>0</v>
      </c>
      <c r="AM87" s="661" t="s">
        <v>161</v>
      </c>
      <c r="AN87" s="666">
        <v>0</v>
      </c>
      <c r="AO87" s="667">
        <v>0</v>
      </c>
      <c r="AP87" s="663">
        <v>0</v>
      </c>
      <c r="AQ87" s="664">
        <v>0</v>
      </c>
      <c r="AR87" s="661" t="s">
        <v>161</v>
      </c>
      <c r="AS87" s="666">
        <v>0</v>
      </c>
      <c r="AT87" s="667">
        <v>0</v>
      </c>
      <c r="AU87" s="663">
        <v>-27.94297</v>
      </c>
      <c r="AV87" s="664">
        <v>6.03546526</v>
      </c>
      <c r="AW87" s="665">
        <v>-4.62979551637747</v>
      </c>
      <c r="AX87" s="666">
        <v>-33.97843526</v>
      </c>
      <c r="AY87" s="667">
        <v>0</v>
      </c>
      <c r="AZ87" s="677">
        <v>-1.33850382865293</v>
      </c>
      <c r="BA87" s="661">
        <v>0.1508866315</v>
      </c>
      <c r="BB87" s="661">
        <v>-8.87092392047292</v>
      </c>
      <c r="BC87" s="682">
        <v>-1.48939046015293</v>
      </c>
      <c r="BD87" s="683" t="s">
        <v>161</v>
      </c>
      <c r="BE87" s="663">
        <v>26.7142857142857</v>
      </c>
      <c r="BF87" s="664">
        <v>10.2857142857143</v>
      </c>
      <c r="BG87" s="661">
        <v>2.59722222222222</v>
      </c>
      <c r="BH87" s="664">
        <v>16.4285714285714</v>
      </c>
      <c r="BI87" s="690">
        <v>4.99999999666667</v>
      </c>
      <c r="BJ87" s="663">
        <v>0.781464727272727</v>
      </c>
      <c r="BK87" s="664">
        <v>3.88888888888889</v>
      </c>
      <c r="BL87" s="661">
        <v>0.200948072727273</v>
      </c>
      <c r="BM87" s="690">
        <v>-3.10742416161616</v>
      </c>
      <c r="BN87" s="677">
        <v>2.58480201829139</v>
      </c>
      <c r="BO87" s="661">
        <v>0.75953003525</v>
      </c>
      <c r="BP87" s="661">
        <v>3.40315971499481</v>
      </c>
      <c r="BQ87" s="661">
        <v>1.82527198304139</v>
      </c>
      <c r="BR87" s="683" t="s">
        <v>161</v>
      </c>
      <c r="BS87" s="694">
        <v>0.386876825738871</v>
      </c>
      <c r="BT87" s="695">
        <v>1.31660362801959</v>
      </c>
      <c r="BU87" s="661">
        <v>0.293844569090853</v>
      </c>
      <c r="BV87" s="699">
        <v>-0.929726802280723</v>
      </c>
      <c r="BW87" s="690" t="s">
        <v>161</v>
      </c>
      <c r="BX87" s="694">
        <v>-0.517836112468572</v>
      </c>
      <c r="BY87" s="695">
        <v>0.198657886452556</v>
      </c>
      <c r="BZ87" s="661">
        <v>-2.6066728168491</v>
      </c>
      <c r="CA87" s="699">
        <v>-0.716493998921128</v>
      </c>
      <c r="CB87" s="690" t="s">
        <v>161</v>
      </c>
    </row>
    <row r="88" s="164" customFormat="1" outlineLevel="2" spans="1:81">
      <c r="A88" s="674" t="s">
        <v>84</v>
      </c>
      <c r="B88" s="663">
        <v>22.572104</v>
      </c>
      <c r="C88" s="664">
        <v>0</v>
      </c>
      <c r="D88" s="665" t="s">
        <v>161</v>
      </c>
      <c r="E88" s="666">
        <v>22.572104</v>
      </c>
      <c r="F88" s="667">
        <v>0</v>
      </c>
      <c r="G88" s="663">
        <v>0</v>
      </c>
      <c r="H88" s="664">
        <v>0</v>
      </c>
      <c r="I88" s="665" t="s">
        <v>161</v>
      </c>
      <c r="J88" s="666">
        <v>0</v>
      </c>
      <c r="K88" s="667">
        <v>0</v>
      </c>
      <c r="L88" s="663">
        <v>18.579441</v>
      </c>
      <c r="M88" s="664">
        <v>0</v>
      </c>
      <c r="N88" s="665" t="s">
        <v>161</v>
      </c>
      <c r="O88" s="666">
        <v>18.579441</v>
      </c>
      <c r="P88" s="667">
        <v>0</v>
      </c>
      <c r="Q88" s="663">
        <v>3.99266299999999</v>
      </c>
      <c r="R88" s="664">
        <v>0</v>
      </c>
      <c r="S88" s="665" t="s">
        <v>161</v>
      </c>
      <c r="T88" s="666">
        <v>3.99266299999999</v>
      </c>
      <c r="U88" s="667">
        <v>0</v>
      </c>
      <c r="V88" s="677">
        <v>0.17688483980049</v>
      </c>
      <c r="W88" s="661" t="s">
        <v>161</v>
      </c>
      <c r="X88" s="661" t="s">
        <v>161</v>
      </c>
      <c r="Y88" s="682" t="s">
        <v>161</v>
      </c>
      <c r="Z88" s="683" t="s">
        <v>161</v>
      </c>
      <c r="AA88" s="663">
        <v>9.68401200000001</v>
      </c>
      <c r="AB88" s="664">
        <v>0</v>
      </c>
      <c r="AC88" s="665" t="s">
        <v>161</v>
      </c>
      <c r="AD88" s="666">
        <v>9.68401200000001</v>
      </c>
      <c r="AE88" s="667">
        <v>0</v>
      </c>
      <c r="AF88" s="663">
        <v>4.67316299999991</v>
      </c>
      <c r="AG88" s="664">
        <v>0</v>
      </c>
      <c r="AH88" s="665" t="s">
        <v>161</v>
      </c>
      <c r="AI88" s="666">
        <v>4.67316299999991</v>
      </c>
      <c r="AJ88" s="667">
        <v>0</v>
      </c>
      <c r="AK88" s="663">
        <v>3.49999999999999e-5</v>
      </c>
      <c r="AL88" s="664">
        <v>0</v>
      </c>
      <c r="AM88" s="661" t="s">
        <v>161</v>
      </c>
      <c r="AN88" s="666">
        <v>3.49999999999999e-5</v>
      </c>
      <c r="AO88" s="667">
        <v>0</v>
      </c>
      <c r="AP88" s="663">
        <v>0</v>
      </c>
      <c r="AQ88" s="664">
        <v>0</v>
      </c>
      <c r="AR88" s="661" t="s">
        <v>161</v>
      </c>
      <c r="AS88" s="666">
        <v>0</v>
      </c>
      <c r="AT88" s="667">
        <v>0</v>
      </c>
      <c r="AU88" s="663">
        <v>-10.3644769999999</v>
      </c>
      <c r="AV88" s="664">
        <v>0</v>
      </c>
      <c r="AW88" s="665" t="s">
        <v>161</v>
      </c>
      <c r="AX88" s="666">
        <v>-10.3644769999999</v>
      </c>
      <c r="AY88" s="667">
        <v>0</v>
      </c>
      <c r="AZ88" s="677">
        <v>-0.459171949588746</v>
      </c>
      <c r="BA88" s="661" t="s">
        <v>161</v>
      </c>
      <c r="BB88" s="661" t="s">
        <v>161</v>
      </c>
      <c r="BC88" s="682" t="s">
        <v>161</v>
      </c>
      <c r="BD88" s="683" t="s">
        <v>161</v>
      </c>
      <c r="BE88" s="663">
        <v>4.85714285714286</v>
      </c>
      <c r="BF88" s="664">
        <v>0</v>
      </c>
      <c r="BG88" s="661" t="s">
        <v>161</v>
      </c>
      <c r="BH88" s="664">
        <v>4.85714285714286</v>
      </c>
      <c r="BI88" s="690">
        <v>0</v>
      </c>
      <c r="BJ88" s="663">
        <v>4.64719788235294</v>
      </c>
      <c r="BK88" s="664" t="s">
        <v>161</v>
      </c>
      <c r="BL88" s="661" t="s">
        <v>161</v>
      </c>
      <c r="BM88" s="690" t="s">
        <v>161</v>
      </c>
      <c r="BN88" s="677">
        <v>0.429025668143298</v>
      </c>
      <c r="BO88" s="661" t="s">
        <v>161</v>
      </c>
      <c r="BP88" s="661" t="s">
        <v>161</v>
      </c>
      <c r="BQ88" s="661" t="s">
        <v>161</v>
      </c>
      <c r="BR88" s="683" t="s">
        <v>161</v>
      </c>
      <c r="BS88" s="694">
        <v>2.33086286964535</v>
      </c>
      <c r="BT88" s="695" t="s">
        <v>161</v>
      </c>
      <c r="BU88" s="661" t="s">
        <v>161</v>
      </c>
      <c r="BV88" s="699" t="s">
        <v>161</v>
      </c>
      <c r="BW88" s="690" t="s">
        <v>161</v>
      </c>
      <c r="BX88" s="694">
        <v>-1.07026684807907</v>
      </c>
      <c r="BY88" s="695" t="s">
        <v>161</v>
      </c>
      <c r="BZ88" s="661" t="s">
        <v>161</v>
      </c>
      <c r="CA88" s="699" t="s">
        <v>161</v>
      </c>
      <c r="CB88" s="690" t="s">
        <v>161</v>
      </c>
      <c r="CC88" s="159"/>
    </row>
    <row r="89" s="159" customFormat="1" outlineLevel="2" spans="1:80">
      <c r="A89" s="674" t="s">
        <v>85</v>
      </c>
      <c r="B89" s="663">
        <v>-4e-6</v>
      </c>
      <c r="C89" s="664">
        <v>0</v>
      </c>
      <c r="D89" s="665" t="s">
        <v>161</v>
      </c>
      <c r="E89" s="666">
        <v>-4e-6</v>
      </c>
      <c r="F89" s="667">
        <v>0</v>
      </c>
      <c r="G89" s="663">
        <v>0</v>
      </c>
      <c r="H89" s="664">
        <v>0</v>
      </c>
      <c r="I89" s="665" t="s">
        <v>161</v>
      </c>
      <c r="J89" s="666">
        <v>0</v>
      </c>
      <c r="K89" s="667">
        <v>0</v>
      </c>
      <c r="L89" s="663">
        <v>0</v>
      </c>
      <c r="M89" s="664">
        <v>0</v>
      </c>
      <c r="N89" s="665" t="s">
        <v>161</v>
      </c>
      <c r="O89" s="666">
        <v>0</v>
      </c>
      <c r="P89" s="667">
        <v>0</v>
      </c>
      <c r="Q89" s="663">
        <v>-4e-6</v>
      </c>
      <c r="R89" s="664">
        <v>0</v>
      </c>
      <c r="S89" s="665" t="s">
        <v>161</v>
      </c>
      <c r="T89" s="666">
        <v>-4e-6</v>
      </c>
      <c r="U89" s="667">
        <v>0</v>
      </c>
      <c r="V89" s="677">
        <v>1</v>
      </c>
      <c r="W89" s="661" t="s">
        <v>161</v>
      </c>
      <c r="X89" s="661" t="s">
        <v>161</v>
      </c>
      <c r="Y89" s="682" t="s">
        <v>161</v>
      </c>
      <c r="Z89" s="683" t="s">
        <v>161</v>
      </c>
      <c r="AA89" s="663">
        <v>5.35472799999999</v>
      </c>
      <c r="AB89" s="664">
        <v>0</v>
      </c>
      <c r="AC89" s="665" t="s">
        <v>161</v>
      </c>
      <c r="AD89" s="666">
        <v>5.35472799999999</v>
      </c>
      <c r="AE89" s="667">
        <v>0</v>
      </c>
      <c r="AF89" s="663">
        <v>4.709051</v>
      </c>
      <c r="AG89" s="664">
        <v>0</v>
      </c>
      <c r="AH89" s="665" t="s">
        <v>161</v>
      </c>
      <c r="AI89" s="666">
        <v>4.709051</v>
      </c>
      <c r="AJ89" s="667">
        <v>0</v>
      </c>
      <c r="AK89" s="663">
        <v>0</v>
      </c>
      <c r="AL89" s="664">
        <v>0</v>
      </c>
      <c r="AM89" s="661" t="s">
        <v>161</v>
      </c>
      <c r="AN89" s="666">
        <v>0</v>
      </c>
      <c r="AO89" s="667">
        <v>0</v>
      </c>
      <c r="AP89" s="663">
        <v>0</v>
      </c>
      <c r="AQ89" s="664">
        <v>0</v>
      </c>
      <c r="AR89" s="661" t="s">
        <v>161</v>
      </c>
      <c r="AS89" s="666">
        <v>0</v>
      </c>
      <c r="AT89" s="667">
        <v>0</v>
      </c>
      <c r="AU89" s="663">
        <v>-10.063783</v>
      </c>
      <c r="AV89" s="664">
        <v>0</v>
      </c>
      <c r="AW89" s="665" t="s">
        <v>161</v>
      </c>
      <c r="AX89" s="666">
        <v>-10.063783</v>
      </c>
      <c r="AY89" s="667">
        <v>0</v>
      </c>
      <c r="AZ89" s="677">
        <v>2515945.75</v>
      </c>
      <c r="BA89" s="661" t="s">
        <v>161</v>
      </c>
      <c r="BB89" s="661" t="s">
        <v>161</v>
      </c>
      <c r="BC89" s="682" t="s">
        <v>161</v>
      </c>
      <c r="BD89" s="683" t="s">
        <v>161</v>
      </c>
      <c r="BE89" s="663">
        <v>0.571428571428571</v>
      </c>
      <c r="BF89" s="664">
        <v>0</v>
      </c>
      <c r="BG89" s="661" t="s">
        <v>161</v>
      </c>
      <c r="BH89" s="664">
        <v>0.571428571428571</v>
      </c>
      <c r="BI89" s="690">
        <v>0</v>
      </c>
      <c r="BJ89" s="663">
        <v>-7e-6</v>
      </c>
      <c r="BK89" s="664" t="s">
        <v>161</v>
      </c>
      <c r="BL89" s="661" t="s">
        <v>161</v>
      </c>
      <c r="BM89" s="690" t="s">
        <v>161</v>
      </c>
      <c r="BN89" s="677">
        <v>-1338682</v>
      </c>
      <c r="BO89" s="661" t="s">
        <v>161</v>
      </c>
      <c r="BP89" s="661" t="s">
        <v>161</v>
      </c>
      <c r="BQ89" s="661" t="s">
        <v>161</v>
      </c>
      <c r="BR89" s="683" t="s">
        <v>161</v>
      </c>
      <c r="BS89" s="694">
        <v>-7.47003395877439e-7</v>
      </c>
      <c r="BT89" s="695" t="s">
        <v>161</v>
      </c>
      <c r="BU89" s="661" t="s">
        <v>161</v>
      </c>
      <c r="BV89" s="699" t="s">
        <v>161</v>
      </c>
      <c r="BW89" s="690" t="s">
        <v>161</v>
      </c>
      <c r="BX89" s="694">
        <v>-1.87942001909341</v>
      </c>
      <c r="BY89" s="695" t="s">
        <v>161</v>
      </c>
      <c r="BZ89" s="661" t="s">
        <v>161</v>
      </c>
      <c r="CA89" s="699" t="s">
        <v>161</v>
      </c>
      <c r="CB89" s="690" t="s">
        <v>161</v>
      </c>
    </row>
    <row r="90" s="159" customFormat="1" outlineLevel="2" spans="1:80">
      <c r="A90" s="674" t="s">
        <v>86</v>
      </c>
      <c r="B90" s="663">
        <v>0</v>
      </c>
      <c r="C90" s="664">
        <v>0</v>
      </c>
      <c r="D90" s="665" t="s">
        <v>161</v>
      </c>
      <c r="E90" s="666">
        <v>0</v>
      </c>
      <c r="F90" s="667">
        <v>0</v>
      </c>
      <c r="G90" s="663">
        <v>0</v>
      </c>
      <c r="H90" s="664">
        <v>0</v>
      </c>
      <c r="I90" s="665" t="s">
        <v>161</v>
      </c>
      <c r="J90" s="666">
        <v>0</v>
      </c>
      <c r="K90" s="667">
        <v>0</v>
      </c>
      <c r="L90" s="663">
        <v>0</v>
      </c>
      <c r="M90" s="664">
        <v>0</v>
      </c>
      <c r="N90" s="665" t="s">
        <v>161</v>
      </c>
      <c r="O90" s="666">
        <v>0</v>
      </c>
      <c r="P90" s="667">
        <v>0</v>
      </c>
      <c r="Q90" s="663">
        <v>0</v>
      </c>
      <c r="R90" s="664">
        <v>0</v>
      </c>
      <c r="S90" s="665" t="s">
        <v>161</v>
      </c>
      <c r="T90" s="666">
        <v>0</v>
      </c>
      <c r="U90" s="667">
        <v>0</v>
      </c>
      <c r="V90" s="677" t="s">
        <v>161</v>
      </c>
      <c r="W90" s="661" t="s">
        <v>161</v>
      </c>
      <c r="X90" s="661" t="s">
        <v>161</v>
      </c>
      <c r="Y90" s="682" t="s">
        <v>161</v>
      </c>
      <c r="Z90" s="683" t="s">
        <v>161</v>
      </c>
      <c r="AA90" s="663">
        <v>0</v>
      </c>
      <c r="AB90" s="664">
        <v>0</v>
      </c>
      <c r="AC90" s="665" t="s">
        <v>161</v>
      </c>
      <c r="AD90" s="666">
        <v>0</v>
      </c>
      <c r="AE90" s="667">
        <v>0</v>
      </c>
      <c r="AF90" s="663">
        <v>0</v>
      </c>
      <c r="AG90" s="664">
        <v>0</v>
      </c>
      <c r="AH90" s="665" t="s">
        <v>161</v>
      </c>
      <c r="AI90" s="666">
        <v>0</v>
      </c>
      <c r="AJ90" s="667">
        <v>0</v>
      </c>
      <c r="AK90" s="663">
        <v>0</v>
      </c>
      <c r="AL90" s="664">
        <v>0</v>
      </c>
      <c r="AM90" s="661" t="s">
        <v>161</v>
      </c>
      <c r="AN90" s="666">
        <v>0</v>
      </c>
      <c r="AO90" s="667">
        <v>0</v>
      </c>
      <c r="AP90" s="663">
        <v>0</v>
      </c>
      <c r="AQ90" s="664">
        <v>0</v>
      </c>
      <c r="AR90" s="661" t="s">
        <v>161</v>
      </c>
      <c r="AS90" s="666">
        <v>0</v>
      </c>
      <c r="AT90" s="667">
        <v>0</v>
      </c>
      <c r="AU90" s="663">
        <v>0</v>
      </c>
      <c r="AV90" s="664">
        <v>0</v>
      </c>
      <c r="AW90" s="665" t="s">
        <v>161</v>
      </c>
      <c r="AX90" s="666">
        <v>0</v>
      </c>
      <c r="AY90" s="667">
        <v>0</v>
      </c>
      <c r="AZ90" s="677" t="s">
        <v>161</v>
      </c>
      <c r="BA90" s="661" t="s">
        <v>161</v>
      </c>
      <c r="BB90" s="661" t="s">
        <v>161</v>
      </c>
      <c r="BC90" s="682" t="s">
        <v>161</v>
      </c>
      <c r="BD90" s="683" t="s">
        <v>161</v>
      </c>
      <c r="BE90" s="663">
        <v>0</v>
      </c>
      <c r="BF90" s="664">
        <v>0</v>
      </c>
      <c r="BG90" s="661" t="s">
        <v>161</v>
      </c>
      <c r="BH90" s="664">
        <v>0</v>
      </c>
      <c r="BI90" s="690">
        <v>0</v>
      </c>
      <c r="BJ90" s="663" t="s">
        <v>161</v>
      </c>
      <c r="BK90" s="664" t="s">
        <v>161</v>
      </c>
      <c r="BL90" s="661" t="s">
        <v>161</v>
      </c>
      <c r="BM90" s="690" t="s">
        <v>161</v>
      </c>
      <c r="BN90" s="677" t="s">
        <v>161</v>
      </c>
      <c r="BO90" s="661" t="s">
        <v>161</v>
      </c>
      <c r="BP90" s="661" t="s">
        <v>161</v>
      </c>
      <c r="BQ90" s="661" t="s">
        <v>161</v>
      </c>
      <c r="BR90" s="683" t="s">
        <v>161</v>
      </c>
      <c r="BS90" s="694" t="s">
        <v>161</v>
      </c>
      <c r="BT90" s="695" t="s">
        <v>161</v>
      </c>
      <c r="BU90" s="661" t="s">
        <v>161</v>
      </c>
      <c r="BV90" s="699" t="s">
        <v>161</v>
      </c>
      <c r="BW90" s="690" t="s">
        <v>161</v>
      </c>
      <c r="BX90" s="694" t="s">
        <v>161</v>
      </c>
      <c r="BY90" s="695" t="s">
        <v>161</v>
      </c>
      <c r="BZ90" s="661" t="s">
        <v>161</v>
      </c>
      <c r="CA90" s="699" t="s">
        <v>161</v>
      </c>
      <c r="CB90" s="690" t="s">
        <v>161</v>
      </c>
    </row>
    <row r="91" s="159" customFormat="1" outlineLevel="2" spans="1:80">
      <c r="A91" s="674" t="s">
        <v>88</v>
      </c>
      <c r="B91" s="663">
        <v>0</v>
      </c>
      <c r="C91" s="664">
        <v>357.14285714</v>
      </c>
      <c r="D91" s="665">
        <v>0</v>
      </c>
      <c r="E91" s="666">
        <v>-357.14285714</v>
      </c>
      <c r="F91" s="667">
        <v>0</v>
      </c>
      <c r="G91" s="663">
        <v>0</v>
      </c>
      <c r="H91" s="664">
        <v>0</v>
      </c>
      <c r="I91" s="665" t="s">
        <v>161</v>
      </c>
      <c r="J91" s="666">
        <v>0</v>
      </c>
      <c r="K91" s="667">
        <v>0</v>
      </c>
      <c r="L91" s="663">
        <v>0</v>
      </c>
      <c r="M91" s="664">
        <v>285.71428571</v>
      </c>
      <c r="N91" s="665">
        <v>0</v>
      </c>
      <c r="O91" s="666">
        <v>-285.71428571</v>
      </c>
      <c r="P91" s="667">
        <v>0</v>
      </c>
      <c r="Q91" s="663">
        <v>0</v>
      </c>
      <c r="R91" s="664">
        <v>71.42857143</v>
      </c>
      <c r="S91" s="665">
        <v>0</v>
      </c>
      <c r="T91" s="666">
        <v>-71.42857143</v>
      </c>
      <c r="U91" s="667">
        <v>0</v>
      </c>
      <c r="V91" s="677" t="s">
        <v>161</v>
      </c>
      <c r="W91" s="661">
        <v>0.2000000000056</v>
      </c>
      <c r="X91" s="661" t="s">
        <v>161</v>
      </c>
      <c r="Y91" s="682" t="s">
        <v>161</v>
      </c>
      <c r="Z91" s="683" t="s">
        <v>161</v>
      </c>
      <c r="AA91" s="663">
        <v>0</v>
      </c>
      <c r="AB91" s="664">
        <v>23.87733867</v>
      </c>
      <c r="AC91" s="665">
        <v>0</v>
      </c>
      <c r="AD91" s="666">
        <v>-23.87733867</v>
      </c>
      <c r="AE91" s="667">
        <v>0</v>
      </c>
      <c r="AF91" s="663">
        <v>0</v>
      </c>
      <c r="AG91" s="664">
        <v>23.65</v>
      </c>
      <c r="AH91" s="665">
        <v>0</v>
      </c>
      <c r="AI91" s="666">
        <v>-23.65</v>
      </c>
      <c r="AJ91" s="667">
        <v>0</v>
      </c>
      <c r="AK91" s="663">
        <v>0</v>
      </c>
      <c r="AL91" s="664">
        <v>0</v>
      </c>
      <c r="AM91" s="661" t="s">
        <v>161</v>
      </c>
      <c r="AN91" s="666">
        <v>0</v>
      </c>
      <c r="AO91" s="667">
        <v>0</v>
      </c>
      <c r="AP91" s="663">
        <v>0</v>
      </c>
      <c r="AQ91" s="664">
        <v>0</v>
      </c>
      <c r="AR91" s="661" t="s">
        <v>161</v>
      </c>
      <c r="AS91" s="666">
        <v>0</v>
      </c>
      <c r="AT91" s="667">
        <v>0</v>
      </c>
      <c r="AU91" s="663">
        <v>0</v>
      </c>
      <c r="AV91" s="664">
        <v>23.9012327599999</v>
      </c>
      <c r="AW91" s="665">
        <v>0</v>
      </c>
      <c r="AX91" s="666">
        <v>-23.9012327599999</v>
      </c>
      <c r="AY91" s="667">
        <v>0</v>
      </c>
      <c r="AZ91" s="677" t="s">
        <v>161</v>
      </c>
      <c r="BA91" s="661">
        <v>0.0669234517285353</v>
      </c>
      <c r="BB91" s="661" t="s">
        <v>161</v>
      </c>
      <c r="BC91" s="682" t="s">
        <v>161</v>
      </c>
      <c r="BD91" s="683" t="s">
        <v>161</v>
      </c>
      <c r="BE91" s="663">
        <v>0</v>
      </c>
      <c r="BF91" s="664">
        <v>6.42857142857143</v>
      </c>
      <c r="BG91" s="661">
        <v>0</v>
      </c>
      <c r="BH91" s="664">
        <v>-6.42857142857143</v>
      </c>
      <c r="BI91" s="690">
        <v>0</v>
      </c>
      <c r="BJ91" s="663" t="s">
        <v>161</v>
      </c>
      <c r="BK91" s="664">
        <v>55.5555555551111</v>
      </c>
      <c r="BL91" s="661" t="s">
        <v>161</v>
      </c>
      <c r="BM91" s="690" t="s">
        <v>161</v>
      </c>
      <c r="BN91" s="677" t="s">
        <v>161</v>
      </c>
      <c r="BO91" s="661">
        <v>0.0668565482765349</v>
      </c>
      <c r="BP91" s="661" t="s">
        <v>161</v>
      </c>
      <c r="BQ91" s="661" t="s">
        <v>161</v>
      </c>
      <c r="BR91" s="683" t="s">
        <v>161</v>
      </c>
      <c r="BS91" s="694" t="s">
        <v>161</v>
      </c>
      <c r="BT91" s="695">
        <v>14.9573979778878</v>
      </c>
      <c r="BU91" s="661" t="s">
        <v>161</v>
      </c>
      <c r="BV91" s="699" t="s">
        <v>161</v>
      </c>
      <c r="BW91" s="690" t="s">
        <v>161</v>
      </c>
      <c r="BX91" s="694" t="s">
        <v>161</v>
      </c>
      <c r="BY91" s="695">
        <v>1.00100070155766</v>
      </c>
      <c r="BZ91" s="661" t="s">
        <v>161</v>
      </c>
      <c r="CA91" s="699" t="s">
        <v>161</v>
      </c>
      <c r="CB91" s="690" t="s">
        <v>161</v>
      </c>
    </row>
    <row r="92" s="159" customFormat="1" outlineLevel="2" spans="1:80">
      <c r="A92" s="674" t="s">
        <v>89</v>
      </c>
      <c r="B92" s="663">
        <v>0</v>
      </c>
      <c r="C92" s="664">
        <v>200</v>
      </c>
      <c r="D92" s="665">
        <v>0</v>
      </c>
      <c r="E92" s="666">
        <v>-200</v>
      </c>
      <c r="F92" s="667">
        <v>0</v>
      </c>
      <c r="G92" s="663">
        <v>0</v>
      </c>
      <c r="H92" s="664">
        <v>0</v>
      </c>
      <c r="I92" s="665" t="s">
        <v>161</v>
      </c>
      <c r="J92" s="666">
        <v>0</v>
      </c>
      <c r="K92" s="667">
        <v>0</v>
      </c>
      <c r="L92" s="663">
        <v>0</v>
      </c>
      <c r="M92" s="664">
        <v>164</v>
      </c>
      <c r="N92" s="665">
        <v>0</v>
      </c>
      <c r="O92" s="666">
        <v>-164</v>
      </c>
      <c r="P92" s="667">
        <v>0</v>
      </c>
      <c r="Q92" s="663">
        <v>0</v>
      </c>
      <c r="R92" s="664">
        <v>36</v>
      </c>
      <c r="S92" s="665">
        <v>0</v>
      </c>
      <c r="T92" s="666">
        <v>-36</v>
      </c>
      <c r="U92" s="667">
        <v>0</v>
      </c>
      <c r="V92" s="677" t="s">
        <v>161</v>
      </c>
      <c r="W92" s="661">
        <v>0.18</v>
      </c>
      <c r="X92" s="661" t="s">
        <v>161</v>
      </c>
      <c r="Y92" s="682" t="s">
        <v>161</v>
      </c>
      <c r="Z92" s="683" t="s">
        <v>161</v>
      </c>
      <c r="AA92" s="663">
        <v>0</v>
      </c>
      <c r="AB92" s="664">
        <v>18</v>
      </c>
      <c r="AC92" s="665">
        <v>0</v>
      </c>
      <c r="AD92" s="666">
        <v>-18</v>
      </c>
      <c r="AE92" s="667">
        <v>0</v>
      </c>
      <c r="AF92" s="663">
        <v>0</v>
      </c>
      <c r="AG92" s="664">
        <v>17</v>
      </c>
      <c r="AH92" s="665">
        <v>0</v>
      </c>
      <c r="AI92" s="666">
        <v>-17</v>
      </c>
      <c r="AJ92" s="667">
        <v>0</v>
      </c>
      <c r="AK92" s="663">
        <v>0</v>
      </c>
      <c r="AL92" s="664">
        <v>0</v>
      </c>
      <c r="AM92" s="661" t="s">
        <v>161</v>
      </c>
      <c r="AN92" s="666">
        <v>0</v>
      </c>
      <c r="AO92" s="667">
        <v>0</v>
      </c>
      <c r="AP92" s="663">
        <v>0</v>
      </c>
      <c r="AQ92" s="664">
        <v>0</v>
      </c>
      <c r="AR92" s="661" t="s">
        <v>161</v>
      </c>
      <c r="AS92" s="666">
        <v>0</v>
      </c>
      <c r="AT92" s="667">
        <v>0</v>
      </c>
      <c r="AU92" s="663">
        <v>0</v>
      </c>
      <c r="AV92" s="664">
        <v>1</v>
      </c>
      <c r="AW92" s="665">
        <v>0</v>
      </c>
      <c r="AX92" s="666">
        <v>-1</v>
      </c>
      <c r="AY92" s="667">
        <v>0</v>
      </c>
      <c r="AZ92" s="677" t="s">
        <v>161</v>
      </c>
      <c r="BA92" s="661">
        <v>0.005</v>
      </c>
      <c r="BB92" s="661" t="s">
        <v>161</v>
      </c>
      <c r="BC92" s="682" t="s">
        <v>161</v>
      </c>
      <c r="BD92" s="683" t="s">
        <v>161</v>
      </c>
      <c r="BE92" s="663">
        <v>0</v>
      </c>
      <c r="BF92" s="664">
        <v>0</v>
      </c>
      <c r="BG92" s="661" t="s">
        <v>161</v>
      </c>
      <c r="BH92" s="664">
        <v>0</v>
      </c>
      <c r="BI92" s="690">
        <v>0</v>
      </c>
      <c r="BJ92" s="663" t="s">
        <v>161</v>
      </c>
      <c r="BK92" s="664" t="s">
        <v>161</v>
      </c>
      <c r="BL92" s="661" t="s">
        <v>161</v>
      </c>
      <c r="BM92" s="690" t="s">
        <v>161</v>
      </c>
      <c r="BN92" s="677" t="s">
        <v>161</v>
      </c>
      <c r="BO92" s="661">
        <v>0.09</v>
      </c>
      <c r="BP92" s="661" t="s">
        <v>161</v>
      </c>
      <c r="BQ92" s="661" t="s">
        <v>161</v>
      </c>
      <c r="BR92" s="683" t="s">
        <v>161</v>
      </c>
      <c r="BS92" s="694" t="s">
        <v>161</v>
      </c>
      <c r="BT92" s="695">
        <v>11.1111111111111</v>
      </c>
      <c r="BU92" s="661" t="s">
        <v>161</v>
      </c>
      <c r="BV92" s="699" t="s">
        <v>161</v>
      </c>
      <c r="BW92" s="690" t="s">
        <v>161</v>
      </c>
      <c r="BX92" s="694" t="s">
        <v>161</v>
      </c>
      <c r="BY92" s="695">
        <v>0.0555555555555556</v>
      </c>
      <c r="BZ92" s="661" t="s">
        <v>161</v>
      </c>
      <c r="CA92" s="699" t="s">
        <v>161</v>
      </c>
      <c r="CB92" s="690" t="s">
        <v>161</v>
      </c>
    </row>
    <row r="93" s="159" customFormat="1" outlineLevel="2" spans="1:80">
      <c r="A93" s="674" t="s">
        <v>90</v>
      </c>
      <c r="B93" s="663">
        <v>0</v>
      </c>
      <c r="C93" s="664">
        <v>0</v>
      </c>
      <c r="D93" s="665" t="s">
        <v>161</v>
      </c>
      <c r="E93" s="666">
        <v>0</v>
      </c>
      <c r="F93" s="667">
        <v>0</v>
      </c>
      <c r="G93" s="663">
        <v>0</v>
      </c>
      <c r="H93" s="664">
        <v>0</v>
      </c>
      <c r="I93" s="665" t="s">
        <v>161</v>
      </c>
      <c r="J93" s="666">
        <v>0</v>
      </c>
      <c r="K93" s="667">
        <v>0</v>
      </c>
      <c r="L93" s="663">
        <v>0</v>
      </c>
      <c r="M93" s="664">
        <v>0</v>
      </c>
      <c r="N93" s="665" t="s">
        <v>161</v>
      </c>
      <c r="O93" s="666">
        <v>0</v>
      </c>
      <c r="P93" s="667">
        <v>0</v>
      </c>
      <c r="Q93" s="663">
        <v>0</v>
      </c>
      <c r="R93" s="664">
        <v>0</v>
      </c>
      <c r="S93" s="665" t="s">
        <v>161</v>
      </c>
      <c r="T93" s="666">
        <v>0</v>
      </c>
      <c r="U93" s="667">
        <v>0</v>
      </c>
      <c r="V93" s="677" t="s">
        <v>161</v>
      </c>
      <c r="W93" s="661" t="s">
        <v>161</v>
      </c>
      <c r="X93" s="661" t="s">
        <v>161</v>
      </c>
      <c r="Y93" s="682" t="s">
        <v>161</v>
      </c>
      <c r="Z93" s="683" t="s">
        <v>161</v>
      </c>
      <c r="AA93" s="663">
        <v>0</v>
      </c>
      <c r="AB93" s="664">
        <v>0</v>
      </c>
      <c r="AC93" s="665" t="s">
        <v>161</v>
      </c>
      <c r="AD93" s="666">
        <v>0</v>
      </c>
      <c r="AE93" s="667">
        <v>0</v>
      </c>
      <c r="AF93" s="663">
        <v>0</v>
      </c>
      <c r="AG93" s="664">
        <v>0</v>
      </c>
      <c r="AH93" s="665" t="s">
        <v>161</v>
      </c>
      <c r="AI93" s="666">
        <v>0</v>
      </c>
      <c r="AJ93" s="667">
        <v>0</v>
      </c>
      <c r="AK93" s="663">
        <v>0</v>
      </c>
      <c r="AL93" s="664">
        <v>0</v>
      </c>
      <c r="AM93" s="661" t="s">
        <v>161</v>
      </c>
      <c r="AN93" s="666">
        <v>0</v>
      </c>
      <c r="AO93" s="667">
        <v>0</v>
      </c>
      <c r="AP93" s="663">
        <v>0</v>
      </c>
      <c r="AQ93" s="664">
        <v>0</v>
      </c>
      <c r="AR93" s="661" t="s">
        <v>161</v>
      </c>
      <c r="AS93" s="666">
        <v>0</v>
      </c>
      <c r="AT93" s="667">
        <v>0</v>
      </c>
      <c r="AU93" s="663">
        <v>0</v>
      </c>
      <c r="AV93" s="664">
        <v>0</v>
      </c>
      <c r="AW93" s="665" t="s">
        <v>161</v>
      </c>
      <c r="AX93" s="666">
        <v>0</v>
      </c>
      <c r="AY93" s="667">
        <v>0</v>
      </c>
      <c r="AZ93" s="677" t="s">
        <v>161</v>
      </c>
      <c r="BA93" s="661" t="s">
        <v>161</v>
      </c>
      <c r="BB93" s="661" t="s">
        <v>161</v>
      </c>
      <c r="BC93" s="682" t="s">
        <v>161</v>
      </c>
      <c r="BD93" s="683" t="s">
        <v>161</v>
      </c>
      <c r="BE93" s="663">
        <v>0</v>
      </c>
      <c r="BF93" s="664">
        <v>0</v>
      </c>
      <c r="BG93" s="661" t="s">
        <v>161</v>
      </c>
      <c r="BH93" s="664">
        <v>0</v>
      </c>
      <c r="BI93" s="690">
        <v>0</v>
      </c>
      <c r="BJ93" s="663" t="s">
        <v>161</v>
      </c>
      <c r="BK93" s="664" t="s">
        <v>161</v>
      </c>
      <c r="BL93" s="661" t="s">
        <v>161</v>
      </c>
      <c r="BM93" s="690" t="s">
        <v>161</v>
      </c>
      <c r="BN93" s="677" t="s">
        <v>161</v>
      </c>
      <c r="BO93" s="661" t="s">
        <v>161</v>
      </c>
      <c r="BP93" s="661" t="s">
        <v>161</v>
      </c>
      <c r="BQ93" s="661" t="s">
        <v>161</v>
      </c>
      <c r="BR93" s="683" t="s">
        <v>161</v>
      </c>
      <c r="BS93" s="694" t="s">
        <v>161</v>
      </c>
      <c r="BT93" s="695" t="s">
        <v>161</v>
      </c>
      <c r="BU93" s="661" t="s">
        <v>161</v>
      </c>
      <c r="BV93" s="699" t="s">
        <v>161</v>
      </c>
      <c r="BW93" s="690" t="s">
        <v>161</v>
      </c>
      <c r="BX93" s="694" t="s">
        <v>161</v>
      </c>
      <c r="BY93" s="695" t="s">
        <v>161</v>
      </c>
      <c r="BZ93" s="661" t="s">
        <v>161</v>
      </c>
      <c r="CA93" s="699" t="s">
        <v>161</v>
      </c>
      <c r="CB93" s="690" t="s">
        <v>161</v>
      </c>
    </row>
    <row r="94" s="163" customFormat="1" spans="1:81">
      <c r="A94" s="668" t="s">
        <v>91</v>
      </c>
      <c r="B94" s="669">
        <v>43.448372</v>
      </c>
      <c r="C94" s="670">
        <v>597.14285714</v>
      </c>
      <c r="D94" s="671">
        <v>0.0727604315792955</v>
      </c>
      <c r="E94" s="670">
        <v>-553.69448514</v>
      </c>
      <c r="F94" s="672">
        <v>0</v>
      </c>
      <c r="G94" s="669">
        <v>0.767881</v>
      </c>
      <c r="H94" s="670">
        <v>0</v>
      </c>
      <c r="I94" s="671" t="s">
        <v>161</v>
      </c>
      <c r="J94" s="670">
        <v>0.767881</v>
      </c>
      <c r="K94" s="672">
        <v>0</v>
      </c>
      <c r="L94" s="669">
        <v>18.579441</v>
      </c>
      <c r="M94" s="670">
        <v>449.71428571</v>
      </c>
      <c r="N94" s="671">
        <v>0.0413138777005208</v>
      </c>
      <c r="O94" s="670">
        <v>-431.13484471</v>
      </c>
      <c r="P94" s="672">
        <v>0</v>
      </c>
      <c r="Q94" s="669">
        <v>-29.092099</v>
      </c>
      <c r="R94" s="670">
        <v>117.04737002</v>
      </c>
      <c r="S94" s="671">
        <v>-0.248549787962165</v>
      </c>
      <c r="T94" s="670">
        <v>-146.13946902</v>
      </c>
      <c r="U94" s="672">
        <v>0</v>
      </c>
      <c r="V94" s="678">
        <v>-0.669578574773757</v>
      </c>
      <c r="W94" s="679">
        <v>0.196012342139694</v>
      </c>
      <c r="X94" s="679">
        <v>-3.41600211223721</v>
      </c>
      <c r="Y94" s="671">
        <v>-0.865590916913451</v>
      </c>
      <c r="Z94" s="684" t="s">
        <v>161</v>
      </c>
      <c r="AA94" s="669">
        <v>68.99977</v>
      </c>
      <c r="AB94" s="670">
        <v>72.25854008</v>
      </c>
      <c r="AC94" s="671">
        <v>0.954901246601549</v>
      </c>
      <c r="AD94" s="670">
        <v>-3.25877008000002</v>
      </c>
      <c r="AE94" s="672">
        <v>0</v>
      </c>
      <c r="AF94" s="669">
        <v>3.47254499999992</v>
      </c>
      <c r="AG94" s="670">
        <v>44.23333333</v>
      </c>
      <c r="AH94" s="671">
        <v>0.0785051620255073</v>
      </c>
      <c r="AI94" s="670">
        <v>-40.7607883300001</v>
      </c>
      <c r="AJ94" s="672">
        <v>0</v>
      </c>
      <c r="AK94" s="669">
        <v>3.49999999999999e-5</v>
      </c>
      <c r="AL94" s="670">
        <v>0</v>
      </c>
      <c r="AM94" s="679" t="s">
        <v>161</v>
      </c>
      <c r="AN94" s="670">
        <v>3.49999999999999e-5</v>
      </c>
      <c r="AO94" s="672">
        <v>0</v>
      </c>
      <c r="AP94" s="669">
        <v>0</v>
      </c>
      <c r="AQ94" s="670">
        <v>0</v>
      </c>
      <c r="AR94" s="679" t="s">
        <v>161</v>
      </c>
      <c r="AS94" s="670">
        <v>0</v>
      </c>
      <c r="AT94" s="672">
        <v>0</v>
      </c>
      <c r="AU94" s="669">
        <v>-48.3712299999999</v>
      </c>
      <c r="AV94" s="670">
        <v>30.93669802</v>
      </c>
      <c r="AW94" s="671">
        <v>-1.56355503644018</v>
      </c>
      <c r="AX94" s="670">
        <v>-79.3079280199999</v>
      </c>
      <c r="AY94" s="672">
        <v>0</v>
      </c>
      <c r="AZ94" s="678">
        <v>-1.11330362389642</v>
      </c>
      <c r="BA94" s="679">
        <v>0.0518078674978555</v>
      </c>
      <c r="BB94" s="679">
        <v>-21.4890841423363</v>
      </c>
      <c r="BC94" s="671">
        <v>-1.16511149139428</v>
      </c>
      <c r="BD94" s="684" t="s">
        <v>161</v>
      </c>
      <c r="BE94" s="669">
        <v>32.1428571428571</v>
      </c>
      <c r="BF94" s="670">
        <v>16.7142857142857</v>
      </c>
      <c r="BG94" s="679">
        <v>1.92307692307692</v>
      </c>
      <c r="BH94" s="670">
        <v>15.4285714285714</v>
      </c>
      <c r="BI94" s="691">
        <v>4.99999999666667</v>
      </c>
      <c r="BJ94" s="669">
        <v>1.35172712888889</v>
      </c>
      <c r="BK94" s="670">
        <v>35.7264957263248</v>
      </c>
      <c r="BL94" s="679">
        <v>0.0378354244212337</v>
      </c>
      <c r="BM94" s="691">
        <v>-34.3747685974359</v>
      </c>
      <c r="BN94" s="678">
        <v>1.58808643048812</v>
      </c>
      <c r="BO94" s="679">
        <v>0.121007124536464</v>
      </c>
      <c r="BP94" s="679">
        <v>13.1239085018467</v>
      </c>
      <c r="BQ94" s="679">
        <v>1.46707930595166</v>
      </c>
      <c r="BR94" s="684" t="s">
        <v>161</v>
      </c>
      <c r="BS94" s="696">
        <v>0.629688649686803</v>
      </c>
      <c r="BT94" s="697">
        <v>8.26397622314099</v>
      </c>
      <c r="BU94" s="679">
        <v>0.076196812851849</v>
      </c>
      <c r="BV94" s="679">
        <v>-7.63428757345418</v>
      </c>
      <c r="BW94" s="691" t="s">
        <v>161</v>
      </c>
      <c r="BX94" s="696">
        <v>-0.701034655622764</v>
      </c>
      <c r="BY94" s="697">
        <v>0.428138985173916</v>
      </c>
      <c r="BZ94" s="679">
        <v>-1.63739972275123</v>
      </c>
      <c r="CA94" s="679">
        <v>-1.12917364079668</v>
      </c>
      <c r="CB94" s="691" t="s">
        <v>161</v>
      </c>
      <c r="CC94" s="159"/>
    </row>
    <row r="95" s="163" customFormat="1" spans="1:81">
      <c r="A95" s="668" t="s">
        <v>92</v>
      </c>
      <c r="B95" s="669">
        <v>0</v>
      </c>
      <c r="C95" s="673">
        <v>0</v>
      </c>
      <c r="D95" s="671" t="s">
        <v>161</v>
      </c>
      <c r="E95" s="673">
        <v>0</v>
      </c>
      <c r="F95" s="672">
        <v>0</v>
      </c>
      <c r="G95" s="669">
        <v>0</v>
      </c>
      <c r="H95" s="673">
        <v>0</v>
      </c>
      <c r="I95" s="671" t="s">
        <v>161</v>
      </c>
      <c r="J95" s="673">
        <v>0</v>
      </c>
      <c r="K95" s="672">
        <v>0</v>
      </c>
      <c r="L95" s="669">
        <v>0</v>
      </c>
      <c r="M95" s="673">
        <v>0</v>
      </c>
      <c r="N95" s="671" t="s">
        <v>161</v>
      </c>
      <c r="O95" s="673">
        <v>0</v>
      </c>
      <c r="P95" s="672">
        <v>0</v>
      </c>
      <c r="Q95" s="669">
        <v>0</v>
      </c>
      <c r="R95" s="673">
        <v>0</v>
      </c>
      <c r="S95" s="671" t="s">
        <v>161</v>
      </c>
      <c r="T95" s="673">
        <v>0</v>
      </c>
      <c r="U95" s="672">
        <v>0</v>
      </c>
      <c r="V95" s="678" t="s">
        <v>161</v>
      </c>
      <c r="W95" s="679" t="s">
        <v>161</v>
      </c>
      <c r="X95" s="679" t="s">
        <v>161</v>
      </c>
      <c r="Y95" s="671" t="s">
        <v>161</v>
      </c>
      <c r="Z95" s="684" t="s">
        <v>161</v>
      </c>
      <c r="AA95" s="669">
        <v>18.152952</v>
      </c>
      <c r="AB95" s="673">
        <v>17.10321519</v>
      </c>
      <c r="AC95" s="671">
        <v>1.0613765773475</v>
      </c>
      <c r="AD95" s="673">
        <v>1.04973681000001</v>
      </c>
      <c r="AE95" s="672">
        <v>11.026065</v>
      </c>
      <c r="AF95" s="669">
        <v>3.662331</v>
      </c>
      <c r="AG95" s="673">
        <v>5.49635</v>
      </c>
      <c r="AH95" s="671">
        <v>0.666320558188615</v>
      </c>
      <c r="AI95" s="673">
        <v>-1.834019</v>
      </c>
      <c r="AJ95" s="672">
        <v>4.369228</v>
      </c>
      <c r="AK95" s="669">
        <v>0</v>
      </c>
      <c r="AL95" s="664">
        <v>0</v>
      </c>
      <c r="AM95" s="661" t="s">
        <v>161</v>
      </c>
      <c r="AN95" s="666">
        <v>0</v>
      </c>
      <c r="AO95" s="667">
        <v>0</v>
      </c>
      <c r="AP95" s="669">
        <v>0</v>
      </c>
      <c r="AQ95" s="664">
        <v>0</v>
      </c>
      <c r="AR95" s="661" t="s">
        <v>161</v>
      </c>
      <c r="AS95" s="666">
        <v>0</v>
      </c>
      <c r="AT95" s="667">
        <v>0</v>
      </c>
      <c r="AU95" s="669">
        <v>-21.815283</v>
      </c>
      <c r="AV95" s="673">
        <v>-22.59956519</v>
      </c>
      <c r="AW95" s="671">
        <v>1.0347034194422</v>
      </c>
      <c r="AX95" s="673">
        <v>0.784282189999992</v>
      </c>
      <c r="AY95" s="672">
        <v>-15.395293</v>
      </c>
      <c r="AZ95" s="678" t="s">
        <v>161</v>
      </c>
      <c r="BA95" s="679" t="s">
        <v>161</v>
      </c>
      <c r="BB95" s="679" t="s">
        <v>161</v>
      </c>
      <c r="BC95" s="671" t="s">
        <v>161</v>
      </c>
      <c r="BD95" s="684" t="s">
        <v>161</v>
      </c>
      <c r="BE95" s="669">
        <v>1.85714285714286</v>
      </c>
      <c r="BF95" s="670">
        <v>1.42857142857143</v>
      </c>
      <c r="BG95" s="679">
        <v>1.3</v>
      </c>
      <c r="BH95" s="670">
        <v>0.428571428571429</v>
      </c>
      <c r="BI95" s="691">
        <v>4.41666667</v>
      </c>
      <c r="BJ95" s="669">
        <v>0</v>
      </c>
      <c r="BK95" s="670">
        <v>0</v>
      </c>
      <c r="BL95" s="679" t="s">
        <v>161</v>
      </c>
      <c r="BM95" s="691">
        <v>0</v>
      </c>
      <c r="BN95" s="678" t="s">
        <v>161</v>
      </c>
      <c r="BO95" s="679" t="s">
        <v>161</v>
      </c>
      <c r="BP95" s="679" t="s">
        <v>161</v>
      </c>
      <c r="BQ95" s="679" t="s">
        <v>161</v>
      </c>
      <c r="BR95" s="684" t="s">
        <v>161</v>
      </c>
      <c r="BS95" s="696">
        <v>0</v>
      </c>
      <c r="BT95" s="697">
        <v>0</v>
      </c>
      <c r="BU95" s="679" t="s">
        <v>161</v>
      </c>
      <c r="BV95" s="679">
        <v>0</v>
      </c>
      <c r="BW95" s="691">
        <v>0</v>
      </c>
      <c r="BX95" s="696">
        <v>-1.20174850900283</v>
      </c>
      <c r="BY95" s="697">
        <v>-1.32136355293089</v>
      </c>
      <c r="BZ95" s="679">
        <v>1.09052394676903</v>
      </c>
      <c r="CA95" s="679">
        <v>0.119615043928059</v>
      </c>
      <c r="CB95" s="691">
        <v>-1.39626358088765</v>
      </c>
      <c r="CC95" s="159"/>
    </row>
    <row r="96" s="159" customFormat="1" ht="16.2" spans="1:80">
      <c r="A96" s="213" t="s">
        <v>93</v>
      </c>
      <c r="B96" s="214">
        <v>183.464776</v>
      </c>
      <c r="C96" s="215">
        <v>813.16277714</v>
      </c>
      <c r="D96" s="216">
        <v>0.225618758208866</v>
      </c>
      <c r="E96" s="215">
        <v>-629.69800114</v>
      </c>
      <c r="F96" s="217">
        <v>118.556962</v>
      </c>
      <c r="G96" s="214">
        <v>4.758866</v>
      </c>
      <c r="H96" s="215">
        <v>1.196212</v>
      </c>
      <c r="I96" s="216">
        <v>3.97827976980669</v>
      </c>
      <c r="J96" s="215">
        <v>3.562654</v>
      </c>
      <c r="K96" s="217">
        <v>0.923533</v>
      </c>
      <c r="L96" s="214">
        <v>130.002346</v>
      </c>
      <c r="M96" s="215">
        <v>621.09421691</v>
      </c>
      <c r="N96" s="216">
        <v>0.209311795957099</v>
      </c>
      <c r="O96" s="215">
        <v>-491.09187091</v>
      </c>
      <c r="P96" s="217">
        <v>81.123761</v>
      </c>
      <c r="Q96" s="214">
        <v>-4.48958500000025</v>
      </c>
      <c r="R96" s="215">
        <v>153.19585714</v>
      </c>
      <c r="S96" s="216">
        <v>-0.0293061776200475</v>
      </c>
      <c r="T96" s="215">
        <v>-157.68544214</v>
      </c>
      <c r="U96" s="217">
        <v>19.224827</v>
      </c>
      <c r="V96" s="237">
        <v>-0.0244711006542218</v>
      </c>
      <c r="W96" s="238">
        <v>0.188395068548034</v>
      </c>
      <c r="X96" s="238">
        <v>-0.12989246928182</v>
      </c>
      <c r="Y96" s="216">
        <v>-0.212866169202256</v>
      </c>
      <c r="Z96" s="257">
        <v>0.162156879492239</v>
      </c>
      <c r="AA96" s="214">
        <v>118.991804</v>
      </c>
      <c r="AB96" s="215">
        <v>130.92541641</v>
      </c>
      <c r="AC96" s="216">
        <v>0.908851827725875</v>
      </c>
      <c r="AD96" s="215">
        <v>-11.9336124100002</v>
      </c>
      <c r="AE96" s="217">
        <v>47.246957</v>
      </c>
      <c r="AF96" s="214">
        <v>23.8022029999999</v>
      </c>
      <c r="AG96" s="215">
        <v>71.307384</v>
      </c>
      <c r="AH96" s="216">
        <v>0.333797170290245</v>
      </c>
      <c r="AI96" s="215">
        <v>-47.5051810000001</v>
      </c>
      <c r="AJ96" s="217">
        <v>6.97193</v>
      </c>
      <c r="AK96" s="214">
        <v>3.49999999999999e-5</v>
      </c>
      <c r="AL96" s="215">
        <v>0</v>
      </c>
      <c r="AM96" s="238" t="s">
        <v>161</v>
      </c>
      <c r="AN96" s="215">
        <v>3.49999999999999e-5</v>
      </c>
      <c r="AO96" s="217">
        <v>0</v>
      </c>
      <c r="AP96" s="214">
        <v>0</v>
      </c>
      <c r="AQ96" s="215">
        <v>0</v>
      </c>
      <c r="AR96" s="238" t="s">
        <v>161</v>
      </c>
      <c r="AS96" s="215">
        <v>0</v>
      </c>
      <c r="AT96" s="217">
        <v>0</v>
      </c>
      <c r="AU96" s="703">
        <v>-94.090408</v>
      </c>
      <c r="AV96" s="215">
        <v>-11.3604521800001</v>
      </c>
      <c r="AW96" s="216">
        <v>-6.28227666550501</v>
      </c>
      <c r="AX96" s="215">
        <v>-82.7299558199999</v>
      </c>
      <c r="AY96" s="217">
        <v>-17.709219</v>
      </c>
      <c r="AZ96" s="237">
        <v>-0.512852712392051</v>
      </c>
      <c r="BA96" s="238">
        <v>-0.0139706987326157</v>
      </c>
      <c r="BB96" s="238">
        <v>-34.7091669649103</v>
      </c>
      <c r="BC96" s="216">
        <v>-0.498882013659436</v>
      </c>
      <c r="BD96" s="257">
        <v>-0.149373083632153</v>
      </c>
      <c r="BE96" s="214">
        <v>49.1428571428571</v>
      </c>
      <c r="BF96" s="215">
        <v>33.4285714285714</v>
      </c>
      <c r="BG96" s="238">
        <v>1.47008547008547</v>
      </c>
      <c r="BH96" s="215">
        <v>15.7142857142857</v>
      </c>
      <c r="BI96" s="279">
        <v>86.3333333366667</v>
      </c>
      <c r="BJ96" s="214">
        <v>3.73329486046511</v>
      </c>
      <c r="BK96" s="215">
        <v>24.3253822221367</v>
      </c>
      <c r="BL96" s="238">
        <v>0.153473225060682</v>
      </c>
      <c r="BM96" s="279">
        <v>-20.5920873616716</v>
      </c>
      <c r="BN96" s="237">
        <v>0.648581196861461</v>
      </c>
      <c r="BO96" s="238">
        <v>0.161007635974782</v>
      </c>
      <c r="BP96" s="238">
        <v>4.02826358473486</v>
      </c>
      <c r="BQ96" s="238">
        <v>0.487573560886679</v>
      </c>
      <c r="BR96" s="257">
        <v>0.398516933994985</v>
      </c>
      <c r="BS96" s="292">
        <v>1.54182699843764</v>
      </c>
      <c r="BT96" s="293">
        <v>6.2108855517674</v>
      </c>
      <c r="BU96" s="238">
        <v>0.248245920100539</v>
      </c>
      <c r="BV96" s="238">
        <v>-4.66905855332976</v>
      </c>
      <c r="BW96" s="279">
        <v>2.50930365737628</v>
      </c>
      <c r="BX96" s="292">
        <v>-0.790730158188039</v>
      </c>
      <c r="BY96" s="293">
        <v>-0.086770410906498</v>
      </c>
      <c r="BZ96" s="238">
        <v>-7.11290092932847</v>
      </c>
      <c r="CA96" s="238">
        <v>-0.703959747281541</v>
      </c>
      <c r="CB96" s="279">
        <v>-0.374822425071735</v>
      </c>
    </row>
    <row r="97" s="159" customFormat="1" ht="16.2" spans="1:80">
      <c r="A97" s="581" t="s">
        <v>94</v>
      </c>
      <c r="B97" s="643">
        <v>651.685811999999</v>
      </c>
      <c r="C97" s="644">
        <v>2721.29894714</v>
      </c>
      <c r="D97" s="648">
        <v>0.239476009309782</v>
      </c>
      <c r="E97" s="644">
        <v>-2069.61313514</v>
      </c>
      <c r="F97" s="646">
        <v>844.589312</v>
      </c>
      <c r="G97" s="643">
        <v>45.2214609999999</v>
      </c>
      <c r="H97" s="644">
        <v>91.06720695</v>
      </c>
      <c r="I97" s="648">
        <v>0.496572394328823</v>
      </c>
      <c r="J97" s="644">
        <v>-45.8457459500001</v>
      </c>
      <c r="K97" s="646">
        <v>209.007476</v>
      </c>
      <c r="L97" s="643">
        <v>352.329339</v>
      </c>
      <c r="M97" s="644">
        <v>1982.21161176</v>
      </c>
      <c r="N97" s="648">
        <v>0.177745573131401</v>
      </c>
      <c r="O97" s="644">
        <v>-1629.88227276</v>
      </c>
      <c r="P97" s="646">
        <v>262.617337</v>
      </c>
      <c r="Q97" s="643">
        <v>141.232279</v>
      </c>
      <c r="R97" s="644">
        <v>536.11681234</v>
      </c>
      <c r="S97" s="648">
        <v>0.263435646391241</v>
      </c>
      <c r="T97" s="644">
        <v>-394.88453334</v>
      </c>
      <c r="U97" s="646">
        <v>339.143133</v>
      </c>
      <c r="V97" s="647">
        <v>0.216718357833452</v>
      </c>
      <c r="W97" s="645">
        <v>0.19700768741466</v>
      </c>
      <c r="X97" s="645">
        <v>1.10005026036017</v>
      </c>
      <c r="Y97" s="648">
        <v>0.0197106704187924</v>
      </c>
      <c r="Z97" s="649">
        <v>0.401547980990789</v>
      </c>
      <c r="AA97" s="643">
        <v>304.358211999999</v>
      </c>
      <c r="AB97" s="644">
        <v>452.06755973</v>
      </c>
      <c r="AC97" s="648">
        <v>0.673258245253827</v>
      </c>
      <c r="AD97" s="644">
        <v>-147.709347730001</v>
      </c>
      <c r="AE97" s="646">
        <v>141.215092</v>
      </c>
      <c r="AF97" s="643">
        <v>143.791177</v>
      </c>
      <c r="AG97" s="644">
        <v>252.70830476</v>
      </c>
      <c r="AH97" s="648">
        <v>0.569000599867741</v>
      </c>
      <c r="AI97" s="644">
        <v>-108.91712776</v>
      </c>
      <c r="AJ97" s="646">
        <v>106.975447</v>
      </c>
      <c r="AK97" s="643">
        <v>0.388375</v>
      </c>
      <c r="AL97" s="644">
        <v>0.21</v>
      </c>
      <c r="AM97" s="645">
        <v>1.84940476190476</v>
      </c>
      <c r="AN97" s="644">
        <v>0.178375</v>
      </c>
      <c r="AO97" s="646">
        <v>0.1684</v>
      </c>
      <c r="AP97" s="643">
        <v>0.068202</v>
      </c>
      <c r="AQ97" s="644">
        <v>0</v>
      </c>
      <c r="AR97" s="645" t="s">
        <v>161</v>
      </c>
      <c r="AS97" s="644">
        <v>0.068202</v>
      </c>
      <c r="AT97" s="646">
        <v>0.088629</v>
      </c>
      <c r="AU97" s="704">
        <v>-193.694204</v>
      </c>
      <c r="AV97" s="644">
        <v>-56.54573606</v>
      </c>
      <c r="AW97" s="648">
        <v>3.42544314560647</v>
      </c>
      <c r="AX97" s="644">
        <v>-137.14846794</v>
      </c>
      <c r="AY97" s="646">
        <v>124.853731</v>
      </c>
      <c r="AZ97" s="237">
        <v>-0.29722022550339</v>
      </c>
      <c r="BA97" s="238">
        <v>-0.0207789504785675</v>
      </c>
      <c r="BB97" s="238">
        <v>-12.303909420736</v>
      </c>
      <c r="BC97" s="216">
        <v>-0.276441275024822</v>
      </c>
      <c r="BD97" s="257">
        <v>0.147827742106213</v>
      </c>
      <c r="BE97" s="214">
        <v>194.428571428571</v>
      </c>
      <c r="BF97" s="215">
        <v>133</v>
      </c>
      <c r="BG97" s="238">
        <v>1.46186895810956</v>
      </c>
      <c r="BH97" s="215">
        <v>61.4285714285714</v>
      </c>
      <c r="BI97" s="279">
        <v>415.916666656667</v>
      </c>
      <c r="BJ97" s="214">
        <v>3.35180064952241</v>
      </c>
      <c r="BK97" s="215">
        <v>20.4608943393985</v>
      </c>
      <c r="BL97" s="238">
        <v>0.163814963017933</v>
      </c>
      <c r="BM97" s="279">
        <v>-17.1090936898761</v>
      </c>
      <c r="BN97" s="237">
        <v>0.467032128666321</v>
      </c>
      <c r="BO97" s="238">
        <v>0.166121976494023</v>
      </c>
      <c r="BP97" s="238">
        <v>2.81138076082983</v>
      </c>
      <c r="BQ97" s="238">
        <v>0.300910152172298</v>
      </c>
      <c r="BR97" s="257">
        <v>0.167199714693998</v>
      </c>
      <c r="BS97" s="292">
        <v>2.14118031420161</v>
      </c>
      <c r="BT97" s="293">
        <v>6.01967314081398</v>
      </c>
      <c r="BU97" s="238">
        <v>0.355697105825265</v>
      </c>
      <c r="BV97" s="238">
        <v>-3.87849282661236</v>
      </c>
      <c r="BW97" s="279">
        <v>5.98087144963231</v>
      </c>
      <c r="BX97" s="292">
        <v>-0.636402095830422</v>
      </c>
      <c r="BY97" s="293">
        <v>-0.125082490090137</v>
      </c>
      <c r="BZ97" s="238">
        <v>-3.08785918294255</v>
      </c>
      <c r="CA97" s="238">
        <v>-0.511319605740286</v>
      </c>
      <c r="CB97" s="279">
        <v>0.884138722226659</v>
      </c>
    </row>
    <row r="98" s="159" customFormat="1" outlineLevel="1" spans="1:16384">
      <c r="A98" s="674" t="s">
        <v>95</v>
      </c>
      <c r="B98" s="663">
        <v>0</v>
      </c>
      <c r="C98" s="664">
        <v>0</v>
      </c>
      <c r="D98" s="665" t="s">
        <v>161</v>
      </c>
      <c r="E98" s="666">
        <v>0</v>
      </c>
      <c r="F98" s="667">
        <v>0</v>
      </c>
      <c r="G98" s="663">
        <v>0</v>
      </c>
      <c r="H98" s="664">
        <v>0</v>
      </c>
      <c r="I98" s="665" t="s">
        <v>161</v>
      </c>
      <c r="J98" s="666">
        <v>0</v>
      </c>
      <c r="K98" s="667">
        <v>0</v>
      </c>
      <c r="L98" s="663">
        <v>0</v>
      </c>
      <c r="M98" s="664">
        <v>0</v>
      </c>
      <c r="N98" s="665" t="s">
        <v>161</v>
      </c>
      <c r="O98" s="666">
        <v>0</v>
      </c>
      <c r="P98" s="667">
        <v>0</v>
      </c>
      <c r="Q98" s="663"/>
      <c r="R98" s="664"/>
      <c r="S98" s="665"/>
      <c r="T98" s="666"/>
      <c r="U98" s="667"/>
      <c r="V98" s="677"/>
      <c r="W98" s="661"/>
      <c r="X98" s="661"/>
      <c r="Y98" s="682"/>
      <c r="Z98" s="683"/>
      <c r="AA98" s="663">
        <v>23.245559</v>
      </c>
      <c r="AB98" s="664">
        <v>20.42367171</v>
      </c>
      <c r="AC98" s="665">
        <v>1.13816748183522</v>
      </c>
      <c r="AD98" s="666">
        <v>2.82188728999995</v>
      </c>
      <c r="AE98" s="667">
        <v>7.81597</v>
      </c>
      <c r="AF98" s="663">
        <v>7.896188</v>
      </c>
      <c r="AG98" s="664">
        <v>6.802093</v>
      </c>
      <c r="AH98" s="665">
        <v>1.16084681582566</v>
      </c>
      <c r="AI98" s="666">
        <v>1.094095</v>
      </c>
      <c r="AJ98" s="667">
        <v>-9.510387</v>
      </c>
      <c r="AK98" s="663">
        <v>0</v>
      </c>
      <c r="AL98" s="664">
        <v>0</v>
      </c>
      <c r="AM98" s="661" t="s">
        <v>161</v>
      </c>
      <c r="AN98" s="666">
        <v>0</v>
      </c>
      <c r="AO98" s="667">
        <v>0</v>
      </c>
      <c r="AP98" s="663">
        <v>0</v>
      </c>
      <c r="AQ98" s="664">
        <v>0</v>
      </c>
      <c r="AR98" s="661" t="s">
        <v>161</v>
      </c>
      <c r="AS98" s="666">
        <v>0</v>
      </c>
      <c r="AT98" s="667">
        <v>0</v>
      </c>
      <c r="AU98" s="663">
        <v>-31.1417469999999</v>
      </c>
      <c r="AV98" s="664">
        <v>-27.22576471</v>
      </c>
      <c r="AW98" s="665">
        <v>0.856166306742466</v>
      </c>
      <c r="AX98" s="666">
        <v>-3.91598228999995</v>
      </c>
      <c r="AY98" s="667">
        <v>1.694417</v>
      </c>
      <c r="AZ98" s="677" t="s">
        <v>161</v>
      </c>
      <c r="BA98" s="661" t="s">
        <v>161</v>
      </c>
      <c r="BB98" s="661" t="s">
        <v>161</v>
      </c>
      <c r="BC98" s="682" t="s">
        <v>161</v>
      </c>
      <c r="BD98" s="683" t="s">
        <v>161</v>
      </c>
      <c r="BE98" s="663">
        <v>1.42857142857143</v>
      </c>
      <c r="BF98" s="664">
        <v>1.14285714285714</v>
      </c>
      <c r="BG98" s="661">
        <v>1.25</v>
      </c>
      <c r="BH98" s="664">
        <v>0.285714285714286</v>
      </c>
      <c r="BI98" s="690">
        <v>7.16666667</v>
      </c>
      <c r="BJ98" s="663">
        <v>0</v>
      </c>
      <c r="BK98" s="664">
        <v>0</v>
      </c>
      <c r="BL98" s="661" t="s">
        <v>161</v>
      </c>
      <c r="BM98" s="690">
        <v>0</v>
      </c>
      <c r="BN98" s="677" t="s">
        <v>161</v>
      </c>
      <c r="BO98" s="661" t="s">
        <v>161</v>
      </c>
      <c r="BP98" s="661" t="s">
        <v>161</v>
      </c>
      <c r="BQ98" s="661" t="s">
        <v>161</v>
      </c>
      <c r="BR98" s="683" t="s">
        <v>161</v>
      </c>
      <c r="BS98" s="694">
        <v>0</v>
      </c>
      <c r="BT98" s="695">
        <v>0</v>
      </c>
      <c r="BU98" s="661" t="s">
        <v>161</v>
      </c>
      <c r="BV98" s="699">
        <v>0</v>
      </c>
      <c r="BW98" s="690">
        <v>0</v>
      </c>
      <c r="BX98" s="694">
        <v>-1.33968587290157</v>
      </c>
      <c r="BY98" s="695">
        <v>-1.33304946811643</v>
      </c>
      <c r="BZ98" s="661">
        <v>0.995021636522969</v>
      </c>
      <c r="CA98" s="699">
        <v>-0.0066364047851466</v>
      </c>
      <c r="CB98" s="690">
        <v>0.216789086959136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674" t="s">
        <v>96</v>
      </c>
      <c r="B99" s="663">
        <v>0</v>
      </c>
      <c r="C99" s="664">
        <v>0</v>
      </c>
      <c r="D99" s="665" t="s">
        <v>161</v>
      </c>
      <c r="E99" s="666">
        <v>0</v>
      </c>
      <c r="F99" s="667">
        <v>0</v>
      </c>
      <c r="G99" s="663">
        <v>0</v>
      </c>
      <c r="H99" s="664">
        <v>0</v>
      </c>
      <c r="I99" s="665" t="s">
        <v>161</v>
      </c>
      <c r="J99" s="666">
        <v>0</v>
      </c>
      <c r="K99" s="667">
        <v>0</v>
      </c>
      <c r="L99" s="663">
        <v>0</v>
      </c>
      <c r="M99" s="664">
        <v>0</v>
      </c>
      <c r="N99" s="665" t="s">
        <v>161</v>
      </c>
      <c r="O99" s="666">
        <v>0</v>
      </c>
      <c r="P99" s="667">
        <v>0</v>
      </c>
      <c r="Q99" s="663"/>
      <c r="R99" s="664"/>
      <c r="S99" s="665"/>
      <c r="T99" s="666"/>
      <c r="U99" s="667"/>
      <c r="V99" s="677"/>
      <c r="W99" s="661"/>
      <c r="X99" s="661"/>
      <c r="Y99" s="682"/>
      <c r="Z99" s="683"/>
      <c r="AA99" s="663">
        <v>13.303793</v>
      </c>
      <c r="AB99" s="664">
        <v>12.79253994</v>
      </c>
      <c r="AC99" s="665">
        <v>1.03996493756501</v>
      </c>
      <c r="AD99" s="666">
        <v>0.511253059999982</v>
      </c>
      <c r="AE99" s="667">
        <v>9.739083</v>
      </c>
      <c r="AF99" s="663">
        <v>3.249841</v>
      </c>
      <c r="AG99" s="664">
        <v>1.979675</v>
      </c>
      <c r="AH99" s="665">
        <v>1.64160329346989</v>
      </c>
      <c r="AI99" s="666">
        <v>1.270166</v>
      </c>
      <c r="AJ99" s="667">
        <v>-6.2865</v>
      </c>
      <c r="AK99" s="663">
        <v>0</v>
      </c>
      <c r="AL99" s="664">
        <v>0</v>
      </c>
      <c r="AM99" s="661" t="s">
        <v>161</v>
      </c>
      <c r="AN99" s="666">
        <v>0</v>
      </c>
      <c r="AO99" s="667">
        <v>0</v>
      </c>
      <c r="AP99" s="663">
        <v>0</v>
      </c>
      <c r="AQ99" s="664">
        <v>0</v>
      </c>
      <c r="AR99" s="661" t="s">
        <v>161</v>
      </c>
      <c r="AS99" s="666">
        <v>0</v>
      </c>
      <c r="AT99" s="667">
        <v>0</v>
      </c>
      <c r="AU99" s="663">
        <v>-16.553634</v>
      </c>
      <c r="AV99" s="664">
        <v>-14.77221494</v>
      </c>
      <c r="AW99" s="665">
        <v>0.879407450593189</v>
      </c>
      <c r="AX99" s="666">
        <v>-1.78141905999998</v>
      </c>
      <c r="AY99" s="667">
        <v>-3.452583</v>
      </c>
      <c r="AZ99" s="677" t="s">
        <v>161</v>
      </c>
      <c r="BA99" s="661" t="s">
        <v>161</v>
      </c>
      <c r="BB99" s="661" t="s">
        <v>161</v>
      </c>
      <c r="BC99" s="682" t="s">
        <v>161</v>
      </c>
      <c r="BD99" s="683" t="s">
        <v>161</v>
      </c>
      <c r="BE99" s="663">
        <v>1</v>
      </c>
      <c r="BF99" s="664">
        <v>1.14285714285714</v>
      </c>
      <c r="BG99" s="661">
        <v>0.875</v>
      </c>
      <c r="BH99" s="664">
        <v>-0.142857142857143</v>
      </c>
      <c r="BI99" s="690">
        <v>6.83333333</v>
      </c>
      <c r="BJ99" s="663">
        <v>0</v>
      </c>
      <c r="BK99" s="664">
        <v>0</v>
      </c>
      <c r="BL99" s="661" t="s">
        <v>161</v>
      </c>
      <c r="BM99" s="690">
        <v>0</v>
      </c>
      <c r="BN99" s="677" t="s">
        <v>161</v>
      </c>
      <c r="BO99" s="661" t="s">
        <v>161</v>
      </c>
      <c r="BP99" s="661" t="s">
        <v>161</v>
      </c>
      <c r="BQ99" s="661" t="s">
        <v>161</v>
      </c>
      <c r="BR99" s="683" t="s">
        <v>161</v>
      </c>
      <c r="BS99" s="694">
        <v>0</v>
      </c>
      <c r="BT99" s="695">
        <v>0</v>
      </c>
      <c r="BU99" s="661" t="s">
        <v>161</v>
      </c>
      <c r="BV99" s="699">
        <v>0</v>
      </c>
      <c r="BW99" s="690">
        <v>0</v>
      </c>
      <c r="BX99" s="694">
        <v>-1.24427928185593</v>
      </c>
      <c r="BY99" s="695">
        <v>-1.15475230167622</v>
      </c>
      <c r="BZ99" s="661">
        <v>0.922470836343209</v>
      </c>
      <c r="CA99" s="699">
        <v>-0.0895269801797121</v>
      </c>
      <c r="CB99" s="690">
        <v>-0.354508016822528</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674" t="s">
        <v>97</v>
      </c>
      <c r="B100" s="663">
        <v>0</v>
      </c>
      <c r="C100" s="664">
        <v>0</v>
      </c>
      <c r="D100" s="665" t="s">
        <v>161</v>
      </c>
      <c r="E100" s="666">
        <v>0</v>
      </c>
      <c r="F100" s="667">
        <v>0</v>
      </c>
      <c r="G100" s="663">
        <v>0</v>
      </c>
      <c r="H100" s="664">
        <v>0</v>
      </c>
      <c r="I100" s="665" t="s">
        <v>161</v>
      </c>
      <c r="J100" s="666">
        <v>0</v>
      </c>
      <c r="K100" s="667">
        <v>0</v>
      </c>
      <c r="L100" s="663">
        <v>0</v>
      </c>
      <c r="M100" s="664">
        <v>0</v>
      </c>
      <c r="N100" s="665" t="s">
        <v>161</v>
      </c>
      <c r="O100" s="666">
        <v>0</v>
      </c>
      <c r="P100" s="667">
        <v>0</v>
      </c>
      <c r="Q100" s="663"/>
      <c r="R100" s="664"/>
      <c r="S100" s="665"/>
      <c r="T100" s="666"/>
      <c r="U100" s="667"/>
      <c r="V100" s="677"/>
      <c r="W100" s="661"/>
      <c r="X100" s="661"/>
      <c r="Y100" s="682"/>
      <c r="Z100" s="683"/>
      <c r="AA100" s="663">
        <v>17.77533</v>
      </c>
      <c r="AB100" s="664">
        <v>17.07568108</v>
      </c>
      <c r="AC100" s="665">
        <v>1.04097341223007</v>
      </c>
      <c r="AD100" s="666">
        <v>0.699648919999962</v>
      </c>
      <c r="AE100" s="667">
        <v>16.292176</v>
      </c>
      <c r="AF100" s="663">
        <v>0.645864</v>
      </c>
      <c r="AG100" s="664">
        <v>0.903048</v>
      </c>
      <c r="AH100" s="665">
        <v>0.7152045074016</v>
      </c>
      <c r="AI100" s="666">
        <v>-0.257184</v>
      </c>
      <c r="AJ100" s="667">
        <v>-25.166245</v>
      </c>
      <c r="AK100" s="663">
        <v>0</v>
      </c>
      <c r="AL100" s="664">
        <v>0</v>
      </c>
      <c r="AM100" s="661" t="s">
        <v>161</v>
      </c>
      <c r="AN100" s="666">
        <v>0</v>
      </c>
      <c r="AO100" s="667">
        <v>0</v>
      </c>
      <c r="AP100" s="663">
        <v>0</v>
      </c>
      <c r="AQ100" s="664">
        <v>0</v>
      </c>
      <c r="AR100" s="661" t="s">
        <v>161</v>
      </c>
      <c r="AS100" s="666">
        <v>0</v>
      </c>
      <c r="AT100" s="667">
        <v>0</v>
      </c>
      <c r="AU100" s="663">
        <v>-18.421194</v>
      </c>
      <c r="AV100" s="664">
        <v>-17.97872908</v>
      </c>
      <c r="AW100" s="665">
        <v>0.975389532929101</v>
      </c>
      <c r="AX100" s="666">
        <v>-0.44246491999996</v>
      </c>
      <c r="AY100" s="667">
        <v>8.874069</v>
      </c>
      <c r="AZ100" s="677" t="s">
        <v>161</v>
      </c>
      <c r="BA100" s="661" t="s">
        <v>161</v>
      </c>
      <c r="BB100" s="661" t="s">
        <v>161</v>
      </c>
      <c r="BC100" s="682" t="s">
        <v>161</v>
      </c>
      <c r="BD100" s="683" t="s">
        <v>161</v>
      </c>
      <c r="BE100" s="663">
        <v>1.71428571428571</v>
      </c>
      <c r="BF100" s="664">
        <v>1.85714285714286</v>
      </c>
      <c r="BG100" s="661">
        <v>0.923076923076923</v>
      </c>
      <c r="BH100" s="664">
        <v>-0.142857142857143</v>
      </c>
      <c r="BI100" s="690">
        <v>9.75</v>
      </c>
      <c r="BJ100" s="663">
        <v>0</v>
      </c>
      <c r="BK100" s="664">
        <v>0</v>
      </c>
      <c r="BL100" s="661" t="s">
        <v>161</v>
      </c>
      <c r="BM100" s="690">
        <v>0</v>
      </c>
      <c r="BN100" s="677" t="s">
        <v>161</v>
      </c>
      <c r="BO100" s="661" t="s">
        <v>161</v>
      </c>
      <c r="BP100" s="661" t="s">
        <v>161</v>
      </c>
      <c r="BQ100" s="661" t="s">
        <v>161</v>
      </c>
      <c r="BR100" s="683" t="s">
        <v>161</v>
      </c>
      <c r="BS100" s="694">
        <v>0</v>
      </c>
      <c r="BT100" s="695">
        <v>0</v>
      </c>
      <c r="BU100" s="661" t="s">
        <v>161</v>
      </c>
      <c r="BV100" s="699">
        <v>0</v>
      </c>
      <c r="BW100" s="690">
        <v>0</v>
      </c>
      <c r="BX100" s="694">
        <v>-1.03633485285505</v>
      </c>
      <c r="BY100" s="695">
        <v>-1.052885035494</v>
      </c>
      <c r="BZ100" s="661">
        <v>1.01571888865453</v>
      </c>
      <c r="CA100" s="699">
        <v>0.0165501826389463</v>
      </c>
      <c r="CB100" s="690">
        <v>0.544682858815176</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674" t="s">
        <v>98</v>
      </c>
      <c r="B101" s="663">
        <v>0</v>
      </c>
      <c r="C101" s="664">
        <v>0</v>
      </c>
      <c r="D101" s="665" t="s">
        <v>161</v>
      </c>
      <c r="E101" s="666">
        <v>0</v>
      </c>
      <c r="F101" s="667">
        <v>0</v>
      </c>
      <c r="G101" s="663">
        <v>0</v>
      </c>
      <c r="H101" s="664">
        <v>0</v>
      </c>
      <c r="I101" s="665" t="s">
        <v>161</v>
      </c>
      <c r="J101" s="666">
        <v>0</v>
      </c>
      <c r="K101" s="667">
        <v>0</v>
      </c>
      <c r="L101" s="663">
        <v>0</v>
      </c>
      <c r="M101" s="664">
        <v>0</v>
      </c>
      <c r="N101" s="665" t="s">
        <v>161</v>
      </c>
      <c r="O101" s="666">
        <v>0</v>
      </c>
      <c r="P101" s="667">
        <v>0</v>
      </c>
      <c r="Q101" s="663"/>
      <c r="R101" s="664"/>
      <c r="S101" s="665"/>
      <c r="T101" s="666"/>
      <c r="U101" s="667"/>
      <c r="V101" s="677"/>
      <c r="W101" s="661"/>
      <c r="X101" s="661"/>
      <c r="Y101" s="682"/>
      <c r="Z101" s="683"/>
      <c r="AA101" s="663">
        <v>5.345181</v>
      </c>
      <c r="AB101" s="664">
        <v>7.80956468</v>
      </c>
      <c r="AC101" s="665">
        <v>0.684440326576564</v>
      </c>
      <c r="AD101" s="666">
        <v>-2.46438368</v>
      </c>
      <c r="AE101" s="667">
        <v>7.331616</v>
      </c>
      <c r="AF101" s="663">
        <v>0.506709</v>
      </c>
      <c r="AG101" s="664">
        <v>4.48186</v>
      </c>
      <c r="AH101" s="665">
        <v>0.113057748345553</v>
      </c>
      <c r="AI101" s="666">
        <v>-3.975151</v>
      </c>
      <c r="AJ101" s="667">
        <v>0.531627</v>
      </c>
      <c r="AK101" s="663">
        <v>0</v>
      </c>
      <c r="AL101" s="664">
        <v>0</v>
      </c>
      <c r="AM101" s="661" t="s">
        <v>161</v>
      </c>
      <c r="AN101" s="666">
        <v>0</v>
      </c>
      <c r="AO101" s="667">
        <v>0</v>
      </c>
      <c r="AP101" s="663">
        <v>0</v>
      </c>
      <c r="AQ101" s="664">
        <v>0</v>
      </c>
      <c r="AR101" s="661" t="s">
        <v>161</v>
      </c>
      <c r="AS101" s="666">
        <v>0</v>
      </c>
      <c r="AT101" s="667">
        <v>0</v>
      </c>
      <c r="AU101" s="663">
        <v>-5.85189</v>
      </c>
      <c r="AV101" s="664">
        <v>-12.29142468</v>
      </c>
      <c r="AW101" s="665">
        <v>1.52390466098516</v>
      </c>
      <c r="AX101" s="666">
        <v>6.43953468</v>
      </c>
      <c r="AY101" s="667">
        <v>-7.863243</v>
      </c>
      <c r="AZ101" s="677" t="s">
        <v>161</v>
      </c>
      <c r="BA101" s="661" t="s">
        <v>161</v>
      </c>
      <c r="BB101" s="661" t="s">
        <v>161</v>
      </c>
      <c r="BC101" s="682" t="s">
        <v>161</v>
      </c>
      <c r="BD101" s="683" t="s">
        <v>161</v>
      </c>
      <c r="BE101" s="663">
        <v>0.571428571428571</v>
      </c>
      <c r="BF101" s="664">
        <v>0.571428571428571</v>
      </c>
      <c r="BG101" s="661">
        <v>1</v>
      </c>
      <c r="BH101" s="664">
        <v>0</v>
      </c>
      <c r="BI101" s="690">
        <v>4</v>
      </c>
      <c r="BJ101" s="663">
        <v>0</v>
      </c>
      <c r="BK101" s="664">
        <v>0</v>
      </c>
      <c r="BL101" s="661" t="s">
        <v>161</v>
      </c>
      <c r="BM101" s="690">
        <v>0</v>
      </c>
      <c r="BN101" s="677" t="s">
        <v>161</v>
      </c>
      <c r="BO101" s="661" t="s">
        <v>161</v>
      </c>
      <c r="BP101" s="661" t="s">
        <v>161</v>
      </c>
      <c r="BQ101" s="661" t="s">
        <v>161</v>
      </c>
      <c r="BR101" s="683" t="s">
        <v>161</v>
      </c>
      <c r="BS101" s="694">
        <v>0</v>
      </c>
      <c r="BT101" s="695">
        <v>0</v>
      </c>
      <c r="BU101" s="661" t="s">
        <v>161</v>
      </c>
      <c r="BV101" s="699">
        <v>0</v>
      </c>
      <c r="BW101" s="690">
        <v>0</v>
      </c>
      <c r="BX101" s="694">
        <v>-1.09479735110935</v>
      </c>
      <c r="BY101" s="695">
        <v>-1.57389370389336</v>
      </c>
      <c r="BZ101" s="661">
        <v>1.30440197555837</v>
      </c>
      <c r="CA101" s="699">
        <v>0.47909635278402</v>
      </c>
      <c r="CB101" s="690">
        <v>-1.07251157180081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674" t="s">
        <v>102</v>
      </c>
      <c r="B102" s="663">
        <v>0</v>
      </c>
      <c r="C102" s="664">
        <v>0</v>
      </c>
      <c r="D102" s="665" t="s">
        <v>161</v>
      </c>
      <c r="E102" s="666">
        <v>0</v>
      </c>
      <c r="F102" s="667">
        <v>0</v>
      </c>
      <c r="G102" s="663">
        <v>0</v>
      </c>
      <c r="H102" s="664">
        <v>0</v>
      </c>
      <c r="I102" s="665" t="s">
        <v>161</v>
      </c>
      <c r="J102" s="666">
        <v>0</v>
      </c>
      <c r="K102" s="667">
        <v>0</v>
      </c>
      <c r="L102" s="663">
        <v>0</v>
      </c>
      <c r="M102" s="664">
        <v>0</v>
      </c>
      <c r="N102" s="665" t="s">
        <v>161</v>
      </c>
      <c r="O102" s="666">
        <v>0</v>
      </c>
      <c r="P102" s="667">
        <v>3.526547</v>
      </c>
      <c r="Q102" s="663"/>
      <c r="R102" s="664"/>
      <c r="S102" s="665"/>
      <c r="T102" s="666"/>
      <c r="U102" s="667"/>
      <c r="V102" s="677"/>
      <c r="W102" s="661"/>
      <c r="X102" s="661"/>
      <c r="Y102" s="682"/>
      <c r="Z102" s="683"/>
      <c r="AA102" s="663">
        <v>31.323224</v>
      </c>
      <c r="AB102" s="664">
        <v>29.90611874</v>
      </c>
      <c r="AC102" s="665">
        <v>1.04738512785026</v>
      </c>
      <c r="AD102" s="666">
        <v>1.41710526</v>
      </c>
      <c r="AE102" s="667">
        <v>24.609119</v>
      </c>
      <c r="AF102" s="663">
        <v>3.575804</v>
      </c>
      <c r="AG102" s="664">
        <v>4.46926233</v>
      </c>
      <c r="AH102" s="665">
        <v>0.800088188155202</v>
      </c>
      <c r="AI102" s="666">
        <v>-0.893458330000003</v>
      </c>
      <c r="AJ102" s="667">
        <v>-0.330437</v>
      </c>
      <c r="AK102" s="663">
        <v>0</v>
      </c>
      <c r="AL102" s="664">
        <v>0</v>
      </c>
      <c r="AM102" s="661" t="s">
        <v>161</v>
      </c>
      <c r="AN102" s="666">
        <v>0</v>
      </c>
      <c r="AO102" s="667">
        <v>0</v>
      </c>
      <c r="AP102" s="663">
        <v>0</v>
      </c>
      <c r="AQ102" s="664">
        <v>0</v>
      </c>
      <c r="AR102" s="661" t="s">
        <v>161</v>
      </c>
      <c r="AS102" s="666">
        <v>0</v>
      </c>
      <c r="AT102" s="667">
        <v>0</v>
      </c>
      <c r="AU102" s="663">
        <v>-34.899028</v>
      </c>
      <c r="AV102" s="664">
        <v>-34.37538107</v>
      </c>
      <c r="AW102" s="665">
        <v>0.984766803633866</v>
      </c>
      <c r="AX102" s="666">
        <v>-0.523646929999991</v>
      </c>
      <c r="AY102" s="667">
        <v>-27.805229</v>
      </c>
      <c r="AZ102" s="677" t="s">
        <v>161</v>
      </c>
      <c r="BA102" s="661" t="s">
        <v>161</v>
      </c>
      <c r="BB102" s="661" t="s">
        <v>161</v>
      </c>
      <c r="BC102" s="682" t="s">
        <v>161</v>
      </c>
      <c r="BD102" s="683" t="s">
        <v>161</v>
      </c>
      <c r="BE102" s="663">
        <v>2.14285714285714</v>
      </c>
      <c r="BF102" s="664">
        <v>2</v>
      </c>
      <c r="BG102" s="661">
        <v>1.07142857142857</v>
      </c>
      <c r="BH102" s="664">
        <v>0.142857142857143</v>
      </c>
      <c r="BI102" s="690">
        <v>11.66666667</v>
      </c>
      <c r="BJ102" s="663">
        <v>0</v>
      </c>
      <c r="BK102" s="664">
        <v>0</v>
      </c>
      <c r="BL102" s="661" t="s">
        <v>161</v>
      </c>
      <c r="BM102" s="690">
        <v>0</v>
      </c>
      <c r="BN102" s="677" t="s">
        <v>161</v>
      </c>
      <c r="BO102" s="661" t="s">
        <v>161</v>
      </c>
      <c r="BP102" s="661" t="s">
        <v>161</v>
      </c>
      <c r="BQ102" s="661" t="s">
        <v>161</v>
      </c>
      <c r="BR102" s="683" t="s">
        <v>161</v>
      </c>
      <c r="BS102" s="694">
        <v>0</v>
      </c>
      <c r="BT102" s="695">
        <v>0</v>
      </c>
      <c r="BU102" s="661" t="s">
        <v>161</v>
      </c>
      <c r="BV102" s="699">
        <v>0</v>
      </c>
      <c r="BW102" s="690">
        <v>0</v>
      </c>
      <c r="BX102" s="694">
        <v>-1.11415823607429</v>
      </c>
      <c r="BY102" s="695">
        <v>-1.14944307447099</v>
      </c>
      <c r="BZ102" s="661">
        <v>1.03069733437033</v>
      </c>
      <c r="CA102" s="699">
        <v>0.0352848383966928</v>
      </c>
      <c r="CB102" s="690">
        <v>-1.1298750272206</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674" t="s">
        <v>100</v>
      </c>
      <c r="B103" s="663">
        <v>0</v>
      </c>
      <c r="C103" s="664">
        <v>0</v>
      </c>
      <c r="D103" s="665" t="s">
        <v>161</v>
      </c>
      <c r="E103" s="666">
        <v>0</v>
      </c>
      <c r="F103" s="667">
        <v>0</v>
      </c>
      <c r="G103" s="663">
        <v>0</v>
      </c>
      <c r="H103" s="664">
        <v>0</v>
      </c>
      <c r="I103" s="665" t="s">
        <v>161</v>
      </c>
      <c r="J103" s="666">
        <v>0</v>
      </c>
      <c r="K103" s="667">
        <v>0</v>
      </c>
      <c r="L103" s="663">
        <v>0</v>
      </c>
      <c r="M103" s="664">
        <v>0</v>
      </c>
      <c r="N103" s="665" t="s">
        <v>161</v>
      </c>
      <c r="O103" s="666">
        <v>0</v>
      </c>
      <c r="P103" s="667">
        <v>0</v>
      </c>
      <c r="Q103" s="663"/>
      <c r="R103" s="664"/>
      <c r="S103" s="665"/>
      <c r="T103" s="666"/>
      <c r="U103" s="667"/>
      <c r="V103" s="677"/>
      <c r="W103" s="661"/>
      <c r="X103" s="661"/>
      <c r="Y103" s="682"/>
      <c r="Z103" s="683"/>
      <c r="AA103" s="663">
        <v>14.3156480000001</v>
      </c>
      <c r="AB103" s="664">
        <v>16.47738858</v>
      </c>
      <c r="AC103" s="665">
        <v>0.868805632063335</v>
      </c>
      <c r="AD103" s="666">
        <v>-2.16174057999991</v>
      </c>
      <c r="AE103" s="667">
        <v>74.854357</v>
      </c>
      <c r="AF103" s="663">
        <v>1.372106</v>
      </c>
      <c r="AG103" s="664">
        <v>4.506602</v>
      </c>
      <c r="AH103" s="665">
        <v>0.304465759345955</v>
      </c>
      <c r="AI103" s="666">
        <v>-3.134496</v>
      </c>
      <c r="AJ103" s="667">
        <v>6.035534</v>
      </c>
      <c r="AK103" s="663">
        <v>0</v>
      </c>
      <c r="AL103" s="664">
        <v>0</v>
      </c>
      <c r="AM103" s="661" t="s">
        <v>161</v>
      </c>
      <c r="AN103" s="666">
        <v>0</v>
      </c>
      <c r="AO103" s="667">
        <v>0</v>
      </c>
      <c r="AP103" s="663">
        <v>0</v>
      </c>
      <c r="AQ103" s="664">
        <v>0</v>
      </c>
      <c r="AR103" s="661" t="s">
        <v>161</v>
      </c>
      <c r="AS103" s="666">
        <v>0</v>
      </c>
      <c r="AT103" s="667">
        <v>0</v>
      </c>
      <c r="AU103" s="663">
        <v>-15.6877540000001</v>
      </c>
      <c r="AV103" s="664">
        <v>-20.98399058</v>
      </c>
      <c r="AW103" s="665">
        <v>1.25239415543046</v>
      </c>
      <c r="AX103" s="666">
        <v>5.29623657999991</v>
      </c>
      <c r="AY103" s="667">
        <v>-80.889891</v>
      </c>
      <c r="AZ103" s="677" t="s">
        <v>161</v>
      </c>
      <c r="BA103" s="661" t="s">
        <v>161</v>
      </c>
      <c r="BB103" s="661" t="s">
        <v>161</v>
      </c>
      <c r="BC103" s="682" t="s">
        <v>161</v>
      </c>
      <c r="BD103" s="683" t="s">
        <v>161</v>
      </c>
      <c r="BE103" s="663">
        <v>1.14285714285714</v>
      </c>
      <c r="BF103" s="664">
        <v>1.28571428571429</v>
      </c>
      <c r="BG103" s="661">
        <v>0.888888888888889</v>
      </c>
      <c r="BH103" s="664">
        <v>-0.142857142857143</v>
      </c>
      <c r="BI103" s="690">
        <v>10.83333333</v>
      </c>
      <c r="BJ103" s="663">
        <v>0</v>
      </c>
      <c r="BK103" s="664">
        <v>0</v>
      </c>
      <c r="BL103" s="661" t="s">
        <v>161</v>
      </c>
      <c r="BM103" s="690">
        <v>0</v>
      </c>
      <c r="BN103" s="677" t="s">
        <v>161</v>
      </c>
      <c r="BO103" s="661" t="s">
        <v>161</v>
      </c>
      <c r="BP103" s="661" t="s">
        <v>161</v>
      </c>
      <c r="BQ103" s="661" t="s">
        <v>161</v>
      </c>
      <c r="BR103" s="683" t="s">
        <v>161</v>
      </c>
      <c r="BS103" s="694">
        <v>0</v>
      </c>
      <c r="BT103" s="695">
        <v>0</v>
      </c>
      <c r="BU103" s="661" t="s">
        <v>161</v>
      </c>
      <c r="BV103" s="699">
        <v>0</v>
      </c>
      <c r="BW103" s="690">
        <v>0</v>
      </c>
      <c r="BX103" s="694">
        <v>-1.09584658689568</v>
      </c>
      <c r="BY103" s="695">
        <v>-1.27350219836838</v>
      </c>
      <c r="BZ103" s="661">
        <v>1.13950161350354</v>
      </c>
      <c r="CA103" s="699">
        <v>0.177655611472696</v>
      </c>
      <c r="CB103" s="690">
        <v>-1.08063036330671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674" t="s">
        <v>101</v>
      </c>
      <c r="B104" s="663">
        <v>0</v>
      </c>
      <c r="C104" s="664">
        <v>0</v>
      </c>
      <c r="D104" s="665" t="s">
        <v>161</v>
      </c>
      <c r="E104" s="666">
        <v>0</v>
      </c>
      <c r="F104" s="667">
        <v>0</v>
      </c>
      <c r="G104" s="663">
        <v>0</v>
      </c>
      <c r="H104" s="664">
        <v>0</v>
      </c>
      <c r="I104" s="665" t="s">
        <v>161</v>
      </c>
      <c r="J104" s="666">
        <v>0</v>
      </c>
      <c r="K104" s="667">
        <v>0</v>
      </c>
      <c r="L104" s="663">
        <v>0</v>
      </c>
      <c r="M104" s="664">
        <v>0</v>
      </c>
      <c r="N104" s="665" t="s">
        <v>161</v>
      </c>
      <c r="O104" s="666">
        <v>0</v>
      </c>
      <c r="P104" s="667">
        <v>0</v>
      </c>
      <c r="Q104" s="663"/>
      <c r="R104" s="664"/>
      <c r="S104" s="665"/>
      <c r="T104" s="666"/>
      <c r="U104" s="667"/>
      <c r="V104" s="677"/>
      <c r="W104" s="661"/>
      <c r="X104" s="661"/>
      <c r="Y104" s="682"/>
      <c r="Z104" s="683"/>
      <c r="AA104" s="663">
        <v>12.738245</v>
      </c>
      <c r="AB104" s="664">
        <v>10.54308665</v>
      </c>
      <c r="AC104" s="665">
        <v>1.20820831914532</v>
      </c>
      <c r="AD104" s="666">
        <v>2.19515835</v>
      </c>
      <c r="AE104" s="667">
        <v>8.709752</v>
      </c>
      <c r="AF104" s="663">
        <v>2.851451</v>
      </c>
      <c r="AG104" s="664">
        <v>3.769723</v>
      </c>
      <c r="AH104" s="665">
        <v>0.756408627371294</v>
      </c>
      <c r="AI104" s="666">
        <v>-0.918272000000002</v>
      </c>
      <c r="AJ104" s="667">
        <v>4.357012</v>
      </c>
      <c r="AK104" s="663">
        <v>0</v>
      </c>
      <c r="AL104" s="664">
        <v>0</v>
      </c>
      <c r="AM104" s="661" t="s">
        <v>161</v>
      </c>
      <c r="AN104" s="666">
        <v>0</v>
      </c>
      <c r="AO104" s="667">
        <v>0</v>
      </c>
      <c r="AP104" s="663">
        <v>0</v>
      </c>
      <c r="AQ104" s="664">
        <v>0</v>
      </c>
      <c r="AR104" s="661" t="s">
        <v>161</v>
      </c>
      <c r="AS104" s="666">
        <v>0</v>
      </c>
      <c r="AT104" s="667">
        <v>0</v>
      </c>
      <c r="AU104" s="663">
        <v>-15.589696</v>
      </c>
      <c r="AV104" s="664">
        <v>-14.31280965</v>
      </c>
      <c r="AW104" s="665">
        <v>0.910787163301652</v>
      </c>
      <c r="AX104" s="666">
        <v>-1.27688634999999</v>
      </c>
      <c r="AY104" s="667">
        <v>-13.066764</v>
      </c>
      <c r="AZ104" s="677" t="s">
        <v>161</v>
      </c>
      <c r="BA104" s="661" t="s">
        <v>161</v>
      </c>
      <c r="BB104" s="661" t="s">
        <v>161</v>
      </c>
      <c r="BC104" s="682" t="s">
        <v>161</v>
      </c>
      <c r="BD104" s="683" t="s">
        <v>161</v>
      </c>
      <c r="BE104" s="663">
        <v>0.714285714285714</v>
      </c>
      <c r="BF104" s="664">
        <v>0.857142857142857</v>
      </c>
      <c r="BG104" s="661">
        <v>0.833333333333333</v>
      </c>
      <c r="BH104" s="664">
        <v>-0.142857142857143</v>
      </c>
      <c r="BI104" s="690">
        <v>3.41666667</v>
      </c>
      <c r="BJ104" s="663">
        <v>0</v>
      </c>
      <c r="BK104" s="664">
        <v>0</v>
      </c>
      <c r="BL104" s="661" t="s">
        <v>161</v>
      </c>
      <c r="BM104" s="690">
        <v>0</v>
      </c>
      <c r="BN104" s="677" t="s">
        <v>161</v>
      </c>
      <c r="BO104" s="661" t="s">
        <v>161</v>
      </c>
      <c r="BP104" s="661" t="s">
        <v>161</v>
      </c>
      <c r="BQ104" s="661" t="s">
        <v>161</v>
      </c>
      <c r="BR104" s="683" t="s">
        <v>161</v>
      </c>
      <c r="BS104" s="694">
        <v>0</v>
      </c>
      <c r="BT104" s="695">
        <v>0</v>
      </c>
      <c r="BU104" s="661" t="s">
        <v>161</v>
      </c>
      <c r="BV104" s="699">
        <v>0</v>
      </c>
      <c r="BW104" s="690">
        <v>0</v>
      </c>
      <c r="BX104" s="694">
        <v>-1.22384959623559</v>
      </c>
      <c r="BY104" s="695">
        <v>-1.35755401858525</v>
      </c>
      <c r="BZ104" s="661">
        <v>1.09848920965149</v>
      </c>
      <c r="CA104" s="699">
        <v>0.133704422349662</v>
      </c>
      <c r="CB104" s="690">
        <v>-1.50024524234444</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674" t="s">
        <v>99</v>
      </c>
      <c r="B105" s="663">
        <v>48.4599999999999</v>
      </c>
      <c r="C105" s="664">
        <v>48.46</v>
      </c>
      <c r="D105" s="665">
        <v>0.999999999999998</v>
      </c>
      <c r="E105" s="666">
        <v>-9.9475983006414e-14</v>
      </c>
      <c r="F105" s="667">
        <v>0</v>
      </c>
      <c r="G105" s="663">
        <v>0</v>
      </c>
      <c r="H105" s="664">
        <v>0</v>
      </c>
      <c r="I105" s="665" t="s">
        <v>161</v>
      </c>
      <c r="J105" s="666">
        <v>0</v>
      </c>
      <c r="K105" s="667">
        <v>0</v>
      </c>
      <c r="L105" s="663">
        <v>0</v>
      </c>
      <c r="M105" s="664">
        <v>0</v>
      </c>
      <c r="N105" s="665" t="s">
        <v>161</v>
      </c>
      <c r="O105" s="666">
        <v>0</v>
      </c>
      <c r="P105" s="667">
        <v>0</v>
      </c>
      <c r="Q105" s="663"/>
      <c r="R105" s="664"/>
      <c r="S105" s="665"/>
      <c r="T105" s="666"/>
      <c r="U105" s="667"/>
      <c r="V105" s="677"/>
      <c r="W105" s="661"/>
      <c r="X105" s="661"/>
      <c r="Y105" s="682"/>
      <c r="Z105" s="683"/>
      <c r="AA105" s="663">
        <v>27.260528</v>
      </c>
      <c r="AB105" s="664">
        <v>15.42678869</v>
      </c>
      <c r="AC105" s="665">
        <v>1.76709025759009</v>
      </c>
      <c r="AD105" s="666">
        <v>11.83373931</v>
      </c>
      <c r="AE105" s="667">
        <v>21.122153</v>
      </c>
      <c r="AF105" s="663">
        <v>3.78014099999999</v>
      </c>
      <c r="AG105" s="664">
        <v>9.764426</v>
      </c>
      <c r="AH105" s="665">
        <v>0.387133969779687</v>
      </c>
      <c r="AI105" s="666">
        <v>-5.98428500000001</v>
      </c>
      <c r="AJ105" s="667">
        <v>-6.498502</v>
      </c>
      <c r="AK105" s="663">
        <v>0</v>
      </c>
      <c r="AL105" s="664">
        <v>0</v>
      </c>
      <c r="AM105" s="661" t="s">
        <v>161</v>
      </c>
      <c r="AN105" s="666">
        <v>0</v>
      </c>
      <c r="AO105" s="667">
        <v>0</v>
      </c>
      <c r="AP105" s="663">
        <v>0</v>
      </c>
      <c r="AQ105" s="664">
        <v>0</v>
      </c>
      <c r="AR105" s="661" t="s">
        <v>161</v>
      </c>
      <c r="AS105" s="666">
        <v>0</v>
      </c>
      <c r="AT105" s="667">
        <v>0</v>
      </c>
      <c r="AU105" s="663">
        <v>17.4193309999999</v>
      </c>
      <c r="AV105" s="664">
        <v>23.26878531</v>
      </c>
      <c r="AW105" s="665">
        <v>0.748613679997889</v>
      </c>
      <c r="AX105" s="666">
        <v>-5.84945431000009</v>
      </c>
      <c r="AY105" s="667">
        <v>-14.623651</v>
      </c>
      <c r="AZ105" s="677">
        <v>0.35945792406108</v>
      </c>
      <c r="BA105" s="661">
        <v>0.480164781469253</v>
      </c>
      <c r="BB105" s="661">
        <v>0.74861367999789</v>
      </c>
      <c r="BC105" s="682">
        <v>-0.120706857408173</v>
      </c>
      <c r="BD105" s="683" t="s">
        <v>161</v>
      </c>
      <c r="BE105" s="663">
        <v>0.142857142857143</v>
      </c>
      <c r="BF105" s="664">
        <v>0.571428571428571</v>
      </c>
      <c r="BG105" s="661">
        <v>0.25</v>
      </c>
      <c r="BH105" s="664">
        <v>-0.428571428571429</v>
      </c>
      <c r="BI105" s="690">
        <v>3.83333333</v>
      </c>
      <c r="BJ105" s="663">
        <v>339.219999999999</v>
      </c>
      <c r="BK105" s="664">
        <v>84.805</v>
      </c>
      <c r="BL105" s="661">
        <v>3.99999999999999</v>
      </c>
      <c r="BM105" s="690">
        <v>254.414999999999</v>
      </c>
      <c r="BN105" s="677">
        <v>0.562536690053654</v>
      </c>
      <c r="BO105" s="661">
        <v>0.31834066632274</v>
      </c>
      <c r="BP105" s="661">
        <v>1.76709025759009</v>
      </c>
      <c r="BQ105" s="661">
        <v>0.244196023730913</v>
      </c>
      <c r="BR105" s="683" t="s">
        <v>161</v>
      </c>
      <c r="BS105" s="694">
        <v>1.7776618266528</v>
      </c>
      <c r="BT105" s="695">
        <v>3.14128889516798</v>
      </c>
      <c r="BU105" s="661">
        <v>0.565902050393153</v>
      </c>
      <c r="BV105" s="699">
        <v>-1.36362706851518</v>
      </c>
      <c r="BW105" s="690">
        <v>0</v>
      </c>
      <c r="BX105" s="694">
        <v>0.638994629891245</v>
      </c>
      <c r="BY105" s="695">
        <v>1.50833629588012</v>
      </c>
      <c r="BZ105" s="661">
        <v>0.42364201646317</v>
      </c>
      <c r="CA105" s="699">
        <v>-0.86934166598888</v>
      </c>
      <c r="CB105" s="690">
        <v>-0.692337140063326</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674" t="s">
        <v>103</v>
      </c>
      <c r="B106" s="663">
        <v>0</v>
      </c>
      <c r="C106" s="664">
        <v>0</v>
      </c>
      <c r="D106" s="665" t="s">
        <v>161</v>
      </c>
      <c r="E106" s="666">
        <v>0</v>
      </c>
      <c r="F106" s="667">
        <v>0</v>
      </c>
      <c r="G106" s="663">
        <v>0</v>
      </c>
      <c r="H106" s="664">
        <v>0</v>
      </c>
      <c r="I106" s="665" t="s">
        <v>161</v>
      </c>
      <c r="J106" s="666">
        <v>0</v>
      </c>
      <c r="K106" s="667">
        <v>0</v>
      </c>
      <c r="L106" s="663">
        <v>0</v>
      </c>
      <c r="M106" s="664">
        <v>0</v>
      </c>
      <c r="N106" s="665" t="s">
        <v>161</v>
      </c>
      <c r="O106" s="666">
        <v>0</v>
      </c>
      <c r="P106" s="667">
        <v>0</v>
      </c>
      <c r="Q106" s="663"/>
      <c r="R106" s="664"/>
      <c r="S106" s="665"/>
      <c r="T106" s="666"/>
      <c r="U106" s="667"/>
      <c r="V106" s="677"/>
      <c r="W106" s="661"/>
      <c r="X106" s="661"/>
      <c r="Y106" s="682"/>
      <c r="Z106" s="683"/>
      <c r="AA106" s="663">
        <v>-0.378499999999981</v>
      </c>
      <c r="AB106" s="664">
        <v>0</v>
      </c>
      <c r="AC106" s="665" t="s">
        <v>161</v>
      </c>
      <c r="AD106" s="666">
        <v>-0.378499999999981</v>
      </c>
      <c r="AE106" s="667">
        <v>0</v>
      </c>
      <c r="AF106" s="663">
        <v>-2.36616282123236e-15</v>
      </c>
      <c r="AG106" s="664">
        <v>0</v>
      </c>
      <c r="AH106" s="665" t="s">
        <v>161</v>
      </c>
      <c r="AI106" s="666">
        <v>-2.36616282123236e-15</v>
      </c>
      <c r="AJ106" s="667">
        <v>0</v>
      </c>
      <c r="AK106" s="663">
        <v>0</v>
      </c>
      <c r="AL106" s="664">
        <v>0</v>
      </c>
      <c r="AM106" s="661" t="s">
        <v>161</v>
      </c>
      <c r="AN106" s="666">
        <v>0</v>
      </c>
      <c r="AO106" s="667">
        <v>0</v>
      </c>
      <c r="AP106" s="663">
        <v>0</v>
      </c>
      <c r="AQ106" s="664">
        <v>0</v>
      </c>
      <c r="AR106" s="661" t="s">
        <v>161</v>
      </c>
      <c r="AS106" s="666">
        <v>0</v>
      </c>
      <c r="AT106" s="667">
        <v>0</v>
      </c>
      <c r="AU106" s="663">
        <v>0.378499999999983</v>
      </c>
      <c r="AV106" s="664">
        <v>0</v>
      </c>
      <c r="AW106" s="665" t="s">
        <v>161</v>
      </c>
      <c r="AX106" s="666">
        <v>0.378499999999983</v>
      </c>
      <c r="AY106" s="667">
        <v>0</v>
      </c>
      <c r="AZ106" s="677" t="s">
        <v>161</v>
      </c>
      <c r="BA106" s="661" t="s">
        <v>161</v>
      </c>
      <c r="BB106" s="661" t="s">
        <v>161</v>
      </c>
      <c r="BC106" s="682" t="s">
        <v>161</v>
      </c>
      <c r="BD106" s="683" t="s">
        <v>161</v>
      </c>
      <c r="BE106" s="663">
        <v>1.71428571428571</v>
      </c>
      <c r="BF106" s="664">
        <v>0</v>
      </c>
      <c r="BG106" s="661" t="s">
        <v>161</v>
      </c>
      <c r="BH106" s="664">
        <v>1.71428571428571</v>
      </c>
      <c r="BI106" s="690">
        <v>0</v>
      </c>
      <c r="BJ106" s="663">
        <v>0</v>
      </c>
      <c r="BK106" s="664" t="s">
        <v>161</v>
      </c>
      <c r="BL106" s="661" t="s">
        <v>161</v>
      </c>
      <c r="BM106" s="690" t="s">
        <v>161</v>
      </c>
      <c r="BN106" s="677" t="s">
        <v>161</v>
      </c>
      <c r="BO106" s="661" t="s">
        <v>161</v>
      </c>
      <c r="BP106" s="661" t="s">
        <v>161</v>
      </c>
      <c r="BQ106" s="661" t="s">
        <v>161</v>
      </c>
      <c r="BR106" s="683" t="s">
        <v>161</v>
      </c>
      <c r="BS106" s="694">
        <v>0</v>
      </c>
      <c r="BT106" s="695" t="s">
        <v>161</v>
      </c>
      <c r="BU106" s="661" t="s">
        <v>161</v>
      </c>
      <c r="BV106" s="699" t="s">
        <v>161</v>
      </c>
      <c r="BW106" s="690" t="s">
        <v>161</v>
      </c>
      <c r="BX106" s="694">
        <v>-1.00000000000001</v>
      </c>
      <c r="BY106" s="695" t="s">
        <v>161</v>
      </c>
      <c r="BZ106" s="661" t="s">
        <v>161</v>
      </c>
      <c r="CA106" s="699" t="s">
        <v>161</v>
      </c>
      <c r="CB106" s="690" t="s">
        <v>161</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674" t="s">
        <v>104</v>
      </c>
      <c r="B107" s="663">
        <v>0</v>
      </c>
      <c r="C107" s="664">
        <v>0</v>
      </c>
      <c r="D107" s="665" t="s">
        <v>161</v>
      </c>
      <c r="E107" s="666">
        <v>0</v>
      </c>
      <c r="F107" s="667">
        <v>0</v>
      </c>
      <c r="G107" s="663">
        <v>0</v>
      </c>
      <c r="H107" s="664">
        <v>0</v>
      </c>
      <c r="I107" s="665" t="s">
        <v>161</v>
      </c>
      <c r="J107" s="666">
        <v>0</v>
      </c>
      <c r="K107" s="667">
        <v>0</v>
      </c>
      <c r="L107" s="663">
        <v>0</v>
      </c>
      <c r="M107" s="664">
        <v>0</v>
      </c>
      <c r="N107" s="665" t="s">
        <v>161</v>
      </c>
      <c r="O107" s="666">
        <v>0</v>
      </c>
      <c r="P107" s="667">
        <v>0</v>
      </c>
      <c r="Q107" s="663"/>
      <c r="R107" s="664"/>
      <c r="S107" s="665"/>
      <c r="T107" s="666"/>
      <c r="U107" s="667"/>
      <c r="V107" s="677"/>
      <c r="W107" s="661"/>
      <c r="X107" s="661"/>
      <c r="Y107" s="682"/>
      <c r="Z107" s="683"/>
      <c r="AA107" s="663">
        <v>0</v>
      </c>
      <c r="AB107" s="664">
        <v>0</v>
      </c>
      <c r="AC107" s="665" t="s">
        <v>161</v>
      </c>
      <c r="AD107" s="666">
        <v>0</v>
      </c>
      <c r="AE107" s="667">
        <v>0</v>
      </c>
      <c r="AF107" s="663">
        <v>0</v>
      </c>
      <c r="AG107" s="664">
        <v>0</v>
      </c>
      <c r="AH107" s="665" t="s">
        <v>161</v>
      </c>
      <c r="AI107" s="666">
        <v>0</v>
      </c>
      <c r="AJ107" s="667">
        <v>0</v>
      </c>
      <c r="AK107" s="663">
        <v>0</v>
      </c>
      <c r="AL107" s="664">
        <v>0</v>
      </c>
      <c r="AM107" s="661" t="s">
        <v>161</v>
      </c>
      <c r="AN107" s="666">
        <v>0</v>
      </c>
      <c r="AO107" s="667">
        <v>0</v>
      </c>
      <c r="AP107" s="663">
        <v>0</v>
      </c>
      <c r="AQ107" s="664">
        <v>0</v>
      </c>
      <c r="AR107" s="661" t="s">
        <v>161</v>
      </c>
      <c r="AS107" s="666">
        <v>0</v>
      </c>
      <c r="AT107" s="667">
        <v>0</v>
      </c>
      <c r="AU107" s="663">
        <v>0</v>
      </c>
      <c r="AV107" s="664">
        <v>0</v>
      </c>
      <c r="AW107" s="665" t="s">
        <v>161</v>
      </c>
      <c r="AX107" s="666">
        <v>0</v>
      </c>
      <c r="AY107" s="667">
        <v>0</v>
      </c>
      <c r="AZ107" s="677" t="s">
        <v>161</v>
      </c>
      <c r="BA107" s="661" t="s">
        <v>161</v>
      </c>
      <c r="BB107" s="661" t="s">
        <v>161</v>
      </c>
      <c r="BC107" s="682" t="s">
        <v>161</v>
      </c>
      <c r="BD107" s="683" t="s">
        <v>161</v>
      </c>
      <c r="BE107" s="663">
        <v>0</v>
      </c>
      <c r="BF107" s="664">
        <v>0</v>
      </c>
      <c r="BG107" s="661" t="s">
        <v>161</v>
      </c>
      <c r="BH107" s="664">
        <v>0</v>
      </c>
      <c r="BI107" s="690">
        <v>0</v>
      </c>
      <c r="BJ107" s="663" t="s">
        <v>161</v>
      </c>
      <c r="BK107" s="664" t="s">
        <v>161</v>
      </c>
      <c r="BL107" s="661" t="s">
        <v>161</v>
      </c>
      <c r="BM107" s="690" t="s">
        <v>161</v>
      </c>
      <c r="BN107" s="677" t="s">
        <v>161</v>
      </c>
      <c r="BO107" s="661" t="s">
        <v>161</v>
      </c>
      <c r="BP107" s="661" t="s">
        <v>161</v>
      </c>
      <c r="BQ107" s="661" t="s">
        <v>161</v>
      </c>
      <c r="BR107" s="683" t="s">
        <v>161</v>
      </c>
      <c r="BS107" s="694" t="s">
        <v>161</v>
      </c>
      <c r="BT107" s="695" t="s">
        <v>161</v>
      </c>
      <c r="BU107" s="661" t="s">
        <v>161</v>
      </c>
      <c r="BV107" s="699" t="s">
        <v>161</v>
      </c>
      <c r="BW107" s="690" t="s">
        <v>161</v>
      </c>
      <c r="BX107" s="694" t="s">
        <v>161</v>
      </c>
      <c r="BY107" s="695" t="s">
        <v>161</v>
      </c>
      <c r="BZ107" s="661" t="s">
        <v>161</v>
      </c>
      <c r="CA107" s="699" t="s">
        <v>161</v>
      </c>
      <c r="CB107" s="690" t="s">
        <v>161</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ht="16.2" spans="1:80">
      <c r="A108" s="213" t="s">
        <v>105</v>
      </c>
      <c r="B108" s="214">
        <v>48.4599999999999</v>
      </c>
      <c r="C108" s="215">
        <v>48.46</v>
      </c>
      <c r="D108" s="216">
        <v>0.999999999999998</v>
      </c>
      <c r="E108" s="215">
        <v>-9.9475983006414e-14</v>
      </c>
      <c r="F108" s="217">
        <v>0</v>
      </c>
      <c r="G108" s="214">
        <v>0</v>
      </c>
      <c r="H108" s="215">
        <v>0</v>
      </c>
      <c r="I108" s="216" t="s">
        <v>161</v>
      </c>
      <c r="J108" s="215">
        <v>0</v>
      </c>
      <c r="K108" s="217">
        <v>0</v>
      </c>
      <c r="L108" s="214">
        <v>0</v>
      </c>
      <c r="M108" s="215">
        <v>0</v>
      </c>
      <c r="N108" s="216" t="s">
        <v>161</v>
      </c>
      <c r="O108" s="215">
        <v>0</v>
      </c>
      <c r="P108" s="217">
        <v>3.526547</v>
      </c>
      <c r="Q108" s="214">
        <v>0</v>
      </c>
      <c r="R108" s="215"/>
      <c r="S108" s="216"/>
      <c r="T108" s="215"/>
      <c r="U108" s="217"/>
      <c r="V108" s="237"/>
      <c r="W108" s="238"/>
      <c r="X108" s="238"/>
      <c r="Y108" s="216"/>
      <c r="Z108" s="257"/>
      <c r="AA108" s="214">
        <v>144.929008</v>
      </c>
      <c r="AB108" s="215">
        <v>130.45484007</v>
      </c>
      <c r="AC108" s="216">
        <v>1.110951559346</v>
      </c>
      <c r="AD108" s="215">
        <v>14.47416793</v>
      </c>
      <c r="AE108" s="217">
        <v>170.474226</v>
      </c>
      <c r="AF108" s="214">
        <v>23.878104</v>
      </c>
      <c r="AG108" s="215">
        <v>36.67668933</v>
      </c>
      <c r="AH108" s="216">
        <v>0.651043058580227</v>
      </c>
      <c r="AI108" s="215">
        <v>-12.79858533</v>
      </c>
      <c r="AJ108" s="217">
        <v>-36.867898</v>
      </c>
      <c r="AK108" s="214">
        <v>0</v>
      </c>
      <c r="AL108" s="215">
        <v>0</v>
      </c>
      <c r="AM108" s="238" t="s">
        <v>161</v>
      </c>
      <c r="AN108" s="215">
        <v>0</v>
      </c>
      <c r="AO108" s="217">
        <v>0</v>
      </c>
      <c r="AP108" s="214">
        <v>0</v>
      </c>
      <c r="AQ108" s="215">
        <v>0</v>
      </c>
      <c r="AR108" s="238" t="s">
        <v>161</v>
      </c>
      <c r="AS108" s="215">
        <v>0</v>
      </c>
      <c r="AT108" s="217">
        <v>0</v>
      </c>
      <c r="AU108" s="214">
        <v>-120.347112</v>
      </c>
      <c r="AV108" s="215">
        <v>-118.6715294</v>
      </c>
      <c r="AW108" s="216">
        <v>0.985880500500232</v>
      </c>
      <c r="AX108" s="215">
        <v>-1.67558260000006</v>
      </c>
      <c r="AY108" s="217">
        <v>-137.132875</v>
      </c>
      <c r="AZ108" s="237">
        <v>-2.48343194387124</v>
      </c>
      <c r="BA108" s="238">
        <v>-2.44885533223277</v>
      </c>
      <c r="BB108" s="238">
        <v>0.985880500500229</v>
      </c>
      <c r="BC108" s="216">
        <v>-0.0345766116384709</v>
      </c>
      <c r="BD108" s="257" t="s">
        <v>161</v>
      </c>
      <c r="BE108" s="214">
        <v>10.5714285714286</v>
      </c>
      <c r="BF108" s="215">
        <v>9.42857142857143</v>
      </c>
      <c r="BG108" s="238">
        <v>1.12121212121212</v>
      </c>
      <c r="BH108" s="215">
        <v>1.14285714285714</v>
      </c>
      <c r="BI108" s="279">
        <v>57.5</v>
      </c>
      <c r="BJ108" s="214">
        <v>4.58405405405405</v>
      </c>
      <c r="BK108" s="215">
        <v>5.13969696969697</v>
      </c>
      <c r="BL108" s="238">
        <v>0.89189189189189</v>
      </c>
      <c r="BM108" s="279">
        <v>-0.555642915642925</v>
      </c>
      <c r="BN108" s="237">
        <v>2.99069352042923</v>
      </c>
      <c r="BO108" s="238">
        <v>2.69201073194387</v>
      </c>
      <c r="BP108" s="238">
        <v>1.11095155934601</v>
      </c>
      <c r="BQ108" s="238">
        <v>0.298682788485355</v>
      </c>
      <c r="BR108" s="257" t="s">
        <v>161</v>
      </c>
      <c r="BS108" s="292">
        <v>0.334370604399638</v>
      </c>
      <c r="BT108" s="293">
        <v>0.371469544357244</v>
      </c>
      <c r="BU108" s="238">
        <v>0.900129255490383</v>
      </c>
      <c r="BV108" s="238">
        <v>-0.0370989399576062</v>
      </c>
      <c r="BW108" s="279">
        <v>0</v>
      </c>
      <c r="BX108" s="292">
        <v>-0.830386640057593</v>
      </c>
      <c r="BY108" s="293">
        <v>-0.909675174461314</v>
      </c>
      <c r="BZ108" s="238">
        <v>1.08716136993699</v>
      </c>
      <c r="CA108" s="238">
        <v>0.0792885344037202</v>
      </c>
      <c r="CB108" s="279">
        <v>-0.804419988978275</v>
      </c>
    </row>
    <row r="109" s="159" customFormat="1" ht="16.2" spans="1:16384">
      <c r="A109" s="302" t="s">
        <v>106</v>
      </c>
      <c r="B109" s="303">
        <v>700.145811999999</v>
      </c>
      <c r="C109" s="304">
        <v>2769.75894714</v>
      </c>
      <c r="D109" s="305">
        <v>0.25278221872808</v>
      </c>
      <c r="E109" s="306">
        <v>-2069.61313514</v>
      </c>
      <c r="F109" s="307">
        <v>844.589312</v>
      </c>
      <c r="G109" s="303">
        <v>45.2214609999999</v>
      </c>
      <c r="H109" s="304">
        <v>91.06720695</v>
      </c>
      <c r="I109" s="305">
        <v>0.496572394328823</v>
      </c>
      <c r="J109" s="306">
        <v>-45.8457459500001</v>
      </c>
      <c r="K109" s="307">
        <v>209.007476</v>
      </c>
      <c r="L109" s="303">
        <v>352.329339</v>
      </c>
      <c r="M109" s="304">
        <v>1982.21161176</v>
      </c>
      <c r="N109" s="305">
        <v>0.177745573131401</v>
      </c>
      <c r="O109" s="306">
        <v>-1629.88227276</v>
      </c>
      <c r="P109" s="307">
        <v>266.143884</v>
      </c>
      <c r="Q109" s="303">
        <v>141.232279</v>
      </c>
      <c r="R109" s="304">
        <v>536.11681234</v>
      </c>
      <c r="S109" s="305">
        <v>0.263435646391241</v>
      </c>
      <c r="T109" s="306">
        <v>-394.88453334</v>
      </c>
      <c r="U109" s="307">
        <v>339.143133</v>
      </c>
      <c r="V109" s="311">
        <v>0.201718380056524</v>
      </c>
      <c r="W109" s="312">
        <v>0.193560819757829</v>
      </c>
      <c r="X109" s="312">
        <v>1.04214468769507</v>
      </c>
      <c r="Y109" s="305">
        <v>0.0081575602986953</v>
      </c>
      <c r="Z109" s="315">
        <v>0.401547980990789</v>
      </c>
      <c r="AA109" s="303">
        <v>449.287219999999</v>
      </c>
      <c r="AB109" s="304">
        <v>582.5223998</v>
      </c>
      <c r="AC109" s="305">
        <v>0.77127887297425</v>
      </c>
      <c r="AD109" s="306">
        <v>-133.235179800001</v>
      </c>
      <c r="AE109" s="307">
        <v>311.689318</v>
      </c>
      <c r="AF109" s="303">
        <v>167.669281</v>
      </c>
      <c r="AG109" s="304">
        <v>289.38499409</v>
      </c>
      <c r="AH109" s="305">
        <v>0.579398671058438</v>
      </c>
      <c r="AI109" s="306">
        <v>-121.71571309</v>
      </c>
      <c r="AJ109" s="307">
        <v>70.107549</v>
      </c>
      <c r="AK109" s="303">
        <v>0.388375</v>
      </c>
      <c r="AL109" s="304">
        <v>0.21</v>
      </c>
      <c r="AM109" s="312">
        <v>1.84940476190476</v>
      </c>
      <c r="AN109" s="304">
        <v>0.178375</v>
      </c>
      <c r="AO109" s="317">
        <v>0.1684</v>
      </c>
      <c r="AP109" s="303">
        <v>0.068202</v>
      </c>
      <c r="AQ109" s="304">
        <v>0</v>
      </c>
      <c r="AR109" s="312" t="s">
        <v>161</v>
      </c>
      <c r="AS109" s="304">
        <v>0.068202</v>
      </c>
      <c r="AT109" s="317">
        <v>0.088629</v>
      </c>
      <c r="AU109" s="303">
        <v>-314.041316</v>
      </c>
      <c r="AV109" s="304">
        <v>-175.21726546</v>
      </c>
      <c r="AW109" s="305">
        <v>0.207703360878603</v>
      </c>
      <c r="AX109" s="306">
        <v>-138.82405054</v>
      </c>
      <c r="AY109" s="307">
        <v>-12.2791439999999</v>
      </c>
      <c r="AZ109" s="311">
        <v>-0.448537019885795</v>
      </c>
      <c r="BA109" s="312">
        <v>-0.0632608356192607</v>
      </c>
      <c r="BB109" s="312">
        <v>-5.09027972038408</v>
      </c>
      <c r="BC109" s="305">
        <v>-0.385276184266534</v>
      </c>
      <c r="BD109" s="315">
        <v>-0.0145385974289951</v>
      </c>
      <c r="BE109" s="303">
        <v>205</v>
      </c>
      <c r="BF109" s="306">
        <v>142.428571428571</v>
      </c>
      <c r="BG109" s="312">
        <v>1.43931795386158</v>
      </c>
      <c r="BH109" s="304">
        <v>62.5714285714286</v>
      </c>
      <c r="BI109" s="319">
        <v>473.416666656667</v>
      </c>
      <c r="BJ109" s="303">
        <v>3.41534542439024</v>
      </c>
      <c r="BK109" s="306">
        <v>19.4466525877432</v>
      </c>
      <c r="BL109" s="312">
        <v>0.175626391687732</v>
      </c>
      <c r="BM109" s="319">
        <v>-16.031307163353</v>
      </c>
      <c r="BN109" s="311">
        <v>0.641705216684207</v>
      </c>
      <c r="BO109" s="312">
        <v>0.210315197429546</v>
      </c>
      <c r="BP109" s="312">
        <v>3.05115951926952</v>
      </c>
      <c r="BQ109" s="312">
        <v>0.431390019254661</v>
      </c>
      <c r="BR109" s="315">
        <v>0.369042460722022</v>
      </c>
      <c r="BS109" s="324">
        <v>1.55834793609309</v>
      </c>
      <c r="BT109" s="325">
        <v>4.75476813954442</v>
      </c>
      <c r="BU109" s="312">
        <v>0.327744253843343</v>
      </c>
      <c r="BV109" s="312">
        <v>-3.19642020345134</v>
      </c>
      <c r="BW109" s="319">
        <v>2.70971529412503</v>
      </c>
      <c r="BX109" s="324">
        <v>-0.698976739200372</v>
      </c>
      <c r="BY109" s="325">
        <v>-0.300790605683418</v>
      </c>
      <c r="BZ109" s="312">
        <v>-0.323798436497865</v>
      </c>
      <c r="CA109" s="312">
        <v>-0.398186133516954</v>
      </c>
      <c r="CB109" s="319">
        <v>-0.0393954598084749</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3" spans="1:80">
      <c r="A110" s="674" t="s">
        <v>107</v>
      </c>
      <c r="B110" s="663">
        <v>20.1674670000009</v>
      </c>
      <c r="C110" s="664">
        <v>21.6667296</v>
      </c>
      <c r="D110" s="665">
        <v>0.930803465604742</v>
      </c>
      <c r="E110" s="666">
        <v>-1.49926259999915</v>
      </c>
      <c r="F110" s="667">
        <v>55.601577</v>
      </c>
      <c r="G110" s="663">
        <v>0</v>
      </c>
      <c r="H110" s="664">
        <v>0</v>
      </c>
      <c r="I110" s="665" t="s">
        <v>161</v>
      </c>
      <c r="J110" s="666">
        <v>0</v>
      </c>
      <c r="K110" s="667">
        <v>0</v>
      </c>
      <c r="L110" s="663">
        <v>15.480764000001</v>
      </c>
      <c r="M110" s="664">
        <v>14.52537553</v>
      </c>
      <c r="N110" s="665">
        <v>1.06577375352726</v>
      </c>
      <c r="O110" s="666">
        <v>0.955388470001045</v>
      </c>
      <c r="P110" s="667">
        <v>38.097842</v>
      </c>
      <c r="Q110" s="663">
        <v>4.68670299999981</v>
      </c>
      <c r="R110" s="664">
        <v>7.14135407</v>
      </c>
      <c r="S110" s="665">
        <v>0.656276520399416</v>
      </c>
      <c r="T110" s="666">
        <v>-2.45465107000019</v>
      </c>
      <c r="U110" s="667">
        <v>17.503735</v>
      </c>
      <c r="V110" s="677">
        <v>0.232389273278573</v>
      </c>
      <c r="W110" s="661">
        <v>0.329599999715693</v>
      </c>
      <c r="X110" s="661">
        <v>0.705064543322294</v>
      </c>
      <c r="Y110" s="682">
        <v>-0.0972107264371198</v>
      </c>
      <c r="Z110" s="683">
        <v>0.31480644874515</v>
      </c>
      <c r="AA110" s="663">
        <v>3.48655</v>
      </c>
      <c r="AB110" s="664">
        <v>4.71244936</v>
      </c>
      <c r="AC110" s="665">
        <v>0.73985940933273</v>
      </c>
      <c r="AD110" s="666">
        <v>-1.22589936</v>
      </c>
      <c r="AE110" s="667">
        <v>4.634533</v>
      </c>
      <c r="AF110" s="663">
        <v>-0.403513000000009</v>
      </c>
      <c r="AG110" s="664">
        <v>0.51900209</v>
      </c>
      <c r="AH110" s="665">
        <v>-0.777478564681713</v>
      </c>
      <c r="AI110" s="666">
        <v>-0.922515090000009</v>
      </c>
      <c r="AJ110" s="667">
        <v>0.302066999999999</v>
      </c>
      <c r="AK110" s="663">
        <v>0</v>
      </c>
      <c r="AL110" s="664">
        <v>0</v>
      </c>
      <c r="AM110" s="661" t="s">
        <v>161</v>
      </c>
      <c r="AN110" s="666">
        <v>0</v>
      </c>
      <c r="AO110" s="667">
        <v>0</v>
      </c>
      <c r="AP110" s="663">
        <v>0</v>
      </c>
      <c r="AQ110" s="664">
        <v>0</v>
      </c>
      <c r="AR110" s="661" t="s">
        <v>161</v>
      </c>
      <c r="AS110" s="666">
        <v>0</v>
      </c>
      <c r="AT110" s="667">
        <v>0</v>
      </c>
      <c r="AU110" s="663">
        <v>1.60366599999982</v>
      </c>
      <c r="AV110" s="664">
        <v>1.90990262</v>
      </c>
      <c r="AW110" s="665">
        <v>0.83965851620216</v>
      </c>
      <c r="AX110" s="666">
        <v>-0.306236620000182</v>
      </c>
      <c r="AY110" s="667">
        <v>12.567135</v>
      </c>
      <c r="AZ110" s="677">
        <v>0.0795174723726956</v>
      </c>
      <c r="BA110" s="661">
        <v>0.0881490956530883</v>
      </c>
      <c r="BB110" s="661">
        <v>0.902079275840077</v>
      </c>
      <c r="BC110" s="682">
        <v>-0.00863162328039274</v>
      </c>
      <c r="BD110" s="683">
        <v>0.226021197204533</v>
      </c>
      <c r="BE110" s="663">
        <v>1.28571428571429</v>
      </c>
      <c r="BF110" s="664">
        <v>1.14285714285714</v>
      </c>
      <c r="BG110" s="661">
        <v>1.125</v>
      </c>
      <c r="BH110" s="664">
        <v>0.142857142857143</v>
      </c>
      <c r="BI110" s="690">
        <v>7.83333333</v>
      </c>
      <c r="BJ110" s="663">
        <v>15.6858076666673</v>
      </c>
      <c r="BK110" s="664">
        <v>18.9583884</v>
      </c>
      <c r="BL110" s="661">
        <v>0.827380858315326</v>
      </c>
      <c r="BM110" s="690">
        <v>-3.27258073333267</v>
      </c>
      <c r="BN110" s="677">
        <v>0.172879915955725</v>
      </c>
      <c r="BO110" s="661">
        <v>0.217497031024008</v>
      </c>
      <c r="BP110" s="661">
        <v>0.794861038524436</v>
      </c>
      <c r="BQ110" s="661">
        <v>-0.0446171150682835</v>
      </c>
      <c r="BR110" s="683">
        <v>0.0833525459178973</v>
      </c>
      <c r="BS110" s="694">
        <v>5.78436190503531</v>
      </c>
      <c r="BT110" s="695">
        <v>4.59776391103755</v>
      </c>
      <c r="BU110" s="661">
        <v>1.25808154071356</v>
      </c>
      <c r="BV110" s="699">
        <v>1.18659799399776</v>
      </c>
      <c r="BW110" s="690">
        <v>11.997234025521</v>
      </c>
      <c r="BX110" s="694">
        <v>0.459957837977318</v>
      </c>
      <c r="BY110" s="695">
        <v>0.405288730784366</v>
      </c>
      <c r="BZ110" s="661">
        <v>1.13488928519465</v>
      </c>
      <c r="CA110" s="699">
        <v>0.0546691071929513</v>
      </c>
      <c r="CB110" s="690">
        <v>2.71162919759122</v>
      </c>
    </row>
    <row r="111" s="159" customFormat="1" outlineLevel="3" spans="1:80">
      <c r="A111" s="674" t="s">
        <v>108</v>
      </c>
      <c r="B111" s="663">
        <v>26.3735910000011</v>
      </c>
      <c r="C111" s="664">
        <v>31.9002816</v>
      </c>
      <c r="D111" s="665">
        <v>0.826751040341947</v>
      </c>
      <c r="E111" s="666">
        <v>-5.52669059999894</v>
      </c>
      <c r="F111" s="667">
        <v>64.932789</v>
      </c>
      <c r="G111" s="663">
        <v>0</v>
      </c>
      <c r="H111" s="664">
        <v>0</v>
      </c>
      <c r="I111" s="665" t="s">
        <v>161</v>
      </c>
      <c r="J111" s="666">
        <v>0</v>
      </c>
      <c r="K111" s="667">
        <v>0</v>
      </c>
      <c r="L111" s="663">
        <v>20.0109870000001</v>
      </c>
      <c r="M111" s="664">
        <v>21.43698923</v>
      </c>
      <c r="N111" s="665">
        <v>0.933479360618221</v>
      </c>
      <c r="O111" s="666">
        <v>-1.42600222999991</v>
      </c>
      <c r="P111" s="667">
        <v>43.114044</v>
      </c>
      <c r="Q111" s="663">
        <v>6.36260400000097</v>
      </c>
      <c r="R111" s="664">
        <v>10.46329237</v>
      </c>
      <c r="S111" s="665">
        <v>0.608088140425438</v>
      </c>
      <c r="T111" s="666">
        <v>-4.10068836999903</v>
      </c>
      <c r="U111" s="667">
        <v>21.818745</v>
      </c>
      <c r="V111" s="677">
        <v>0.241249058575327</v>
      </c>
      <c r="W111" s="661">
        <v>0.328000000163008</v>
      </c>
      <c r="X111" s="661">
        <v>0.73551542212022</v>
      </c>
      <c r="Y111" s="682">
        <v>-0.086750941587681</v>
      </c>
      <c r="Z111" s="683">
        <v>0.336020450315171</v>
      </c>
      <c r="AA111" s="663">
        <v>2.82936499999999</v>
      </c>
      <c r="AB111" s="664">
        <v>4.05964669</v>
      </c>
      <c r="AC111" s="665">
        <v>0.696948581010627</v>
      </c>
      <c r="AD111" s="666">
        <v>-1.23028169000001</v>
      </c>
      <c r="AE111" s="667">
        <v>4.217403</v>
      </c>
      <c r="AF111" s="663">
        <v>0.0963420000000906</v>
      </c>
      <c r="AG111" s="664">
        <v>0.357671010000001</v>
      </c>
      <c r="AH111" s="665">
        <v>0.269359263978622</v>
      </c>
      <c r="AI111" s="666">
        <v>-0.26132900999991</v>
      </c>
      <c r="AJ111" s="667">
        <v>0.23918</v>
      </c>
      <c r="AK111" s="663">
        <v>0</v>
      </c>
      <c r="AL111" s="664">
        <v>0</v>
      </c>
      <c r="AM111" s="661" t="s">
        <v>161</v>
      </c>
      <c r="AN111" s="666">
        <v>0</v>
      </c>
      <c r="AO111" s="667">
        <v>0</v>
      </c>
      <c r="AP111" s="663">
        <v>0</v>
      </c>
      <c r="AQ111" s="664">
        <v>0</v>
      </c>
      <c r="AR111" s="661" t="s">
        <v>161</v>
      </c>
      <c r="AS111" s="666">
        <v>0</v>
      </c>
      <c r="AT111" s="667">
        <v>0</v>
      </c>
      <c r="AU111" s="663">
        <v>3.43689700000089</v>
      </c>
      <c r="AV111" s="664">
        <v>6.04597467</v>
      </c>
      <c r="AW111" s="665">
        <v>0.568460370344372</v>
      </c>
      <c r="AX111" s="666">
        <v>-2.6090776699991</v>
      </c>
      <c r="AY111" s="667">
        <v>17.362162</v>
      </c>
      <c r="AZ111" s="677">
        <v>0.130315852702833</v>
      </c>
      <c r="BA111" s="661">
        <v>0.189527313451678</v>
      </c>
      <c r="BB111" s="661">
        <v>0.687583495642479</v>
      </c>
      <c r="BC111" s="682">
        <v>-0.0592114607488453</v>
      </c>
      <c r="BD111" s="683">
        <v>0.26738666654223</v>
      </c>
      <c r="BE111" s="663">
        <v>1</v>
      </c>
      <c r="BF111" s="664">
        <v>1</v>
      </c>
      <c r="BG111" s="661">
        <v>1</v>
      </c>
      <c r="BH111" s="664">
        <v>0</v>
      </c>
      <c r="BI111" s="690">
        <v>7.08333333</v>
      </c>
      <c r="BJ111" s="663">
        <v>26.3735910000011</v>
      </c>
      <c r="BK111" s="664">
        <v>31.9002816</v>
      </c>
      <c r="BL111" s="661">
        <v>0.826751040341947</v>
      </c>
      <c r="BM111" s="690">
        <v>-5.52669059999894</v>
      </c>
      <c r="BN111" s="677">
        <v>0.107280233472942</v>
      </c>
      <c r="BO111" s="661">
        <v>0.127260528320853</v>
      </c>
      <c r="BP111" s="661">
        <v>0.842996920478463</v>
      </c>
      <c r="BQ111" s="661">
        <v>-0.0199802948479117</v>
      </c>
      <c r="BR111" s="683">
        <v>0.0649502826684373</v>
      </c>
      <c r="BS111" s="694">
        <v>9.32138165277409</v>
      </c>
      <c r="BT111" s="695">
        <v>7.85789602789301</v>
      </c>
      <c r="BU111" s="661">
        <v>1.18624395381234</v>
      </c>
      <c r="BV111" s="699">
        <v>1.46348562488109</v>
      </c>
      <c r="BW111" s="690">
        <v>15.3963918079444</v>
      </c>
      <c r="BX111" s="694">
        <v>1.2147237984498</v>
      </c>
      <c r="BY111" s="695">
        <v>1.48928592354917</v>
      </c>
      <c r="BZ111" s="661">
        <v>0.815641764447045</v>
      </c>
      <c r="CA111" s="699">
        <v>-0.274562125099378</v>
      </c>
      <c r="CB111" s="690">
        <v>4.11678988230435</v>
      </c>
    </row>
    <row r="112" s="159" customFormat="1" outlineLevel="3" spans="1:80">
      <c r="A112" s="674" t="s">
        <v>109</v>
      </c>
      <c r="B112" s="663">
        <v>5.89812299999986</v>
      </c>
      <c r="C112" s="664">
        <v>2.50000417</v>
      </c>
      <c r="D112" s="665">
        <v>2.35924526477884</v>
      </c>
      <c r="E112" s="666">
        <v>3.39811882999986</v>
      </c>
      <c r="F112" s="667">
        <v>21.778889</v>
      </c>
      <c r="G112" s="663">
        <v>0</v>
      </c>
      <c r="H112" s="664">
        <v>0</v>
      </c>
      <c r="I112" s="665" t="s">
        <v>161</v>
      </c>
      <c r="J112" s="666">
        <v>0</v>
      </c>
      <c r="K112" s="667">
        <v>0</v>
      </c>
      <c r="L112" s="663">
        <v>4.599414</v>
      </c>
      <c r="M112" s="664">
        <v>1.66225276</v>
      </c>
      <c r="N112" s="665">
        <v>2.76697630509574</v>
      </c>
      <c r="O112" s="666">
        <v>2.93716124</v>
      </c>
      <c r="P112" s="667">
        <v>14.009426</v>
      </c>
      <c r="Q112" s="663">
        <v>1.29870899999987</v>
      </c>
      <c r="R112" s="664">
        <v>0.83775141</v>
      </c>
      <c r="S112" s="665">
        <v>1.55023194768466</v>
      </c>
      <c r="T112" s="666">
        <v>0.460957589999866</v>
      </c>
      <c r="U112" s="667">
        <v>7.76946299999999</v>
      </c>
      <c r="V112" s="677">
        <v>0.220190219837717</v>
      </c>
      <c r="W112" s="661">
        <v>0.335100005053192</v>
      </c>
      <c r="X112" s="661">
        <v>0.657088082713594</v>
      </c>
      <c r="Y112" s="682">
        <v>-0.114909785215474</v>
      </c>
      <c r="Z112" s="683">
        <v>0.356742853136356</v>
      </c>
      <c r="AA112" s="663">
        <v>1.71859599999999</v>
      </c>
      <c r="AB112" s="664">
        <v>2.75521835</v>
      </c>
      <c r="AC112" s="665">
        <v>0.623760363674984</v>
      </c>
      <c r="AD112" s="666">
        <v>-1.03662235000001</v>
      </c>
      <c r="AE112" s="667">
        <v>2.565377</v>
      </c>
      <c r="AF112" s="663">
        <v>0.0609639999999999</v>
      </c>
      <c r="AG112" s="664">
        <v>0.195729149999999</v>
      </c>
      <c r="AH112" s="665">
        <v>0.311471234611708</v>
      </c>
      <c r="AI112" s="666">
        <v>-0.134765149999999</v>
      </c>
      <c r="AJ112" s="667">
        <v>0.107023000000001</v>
      </c>
      <c r="AK112" s="663">
        <v>0</v>
      </c>
      <c r="AL112" s="664">
        <v>0</v>
      </c>
      <c r="AM112" s="661" t="s">
        <v>161</v>
      </c>
      <c r="AN112" s="666">
        <v>0</v>
      </c>
      <c r="AO112" s="667">
        <v>0</v>
      </c>
      <c r="AP112" s="663">
        <v>0</v>
      </c>
      <c r="AQ112" s="664">
        <v>0</v>
      </c>
      <c r="AR112" s="661" t="s">
        <v>161</v>
      </c>
      <c r="AS112" s="666">
        <v>0</v>
      </c>
      <c r="AT112" s="667">
        <v>0</v>
      </c>
      <c r="AU112" s="663">
        <v>-0.480851000000122</v>
      </c>
      <c r="AV112" s="664">
        <v>-2.11319609</v>
      </c>
      <c r="AW112" s="665">
        <v>1.77245320381029</v>
      </c>
      <c r="AX112" s="666">
        <v>1.63234508999988</v>
      </c>
      <c r="AY112" s="667">
        <v>5.09706299999999</v>
      </c>
      <c r="AZ112" s="677">
        <v>-0.0815261058475947</v>
      </c>
      <c r="BA112" s="661">
        <v>-0.84527702607792</v>
      </c>
      <c r="BB112" s="661">
        <v>1.90355102134282</v>
      </c>
      <c r="BC112" s="682">
        <v>0.763750920230326</v>
      </c>
      <c r="BD112" s="683">
        <v>0.234036869373823</v>
      </c>
      <c r="BE112" s="663">
        <v>0.714285714285714</v>
      </c>
      <c r="BF112" s="664">
        <v>0.714285714285714</v>
      </c>
      <c r="BG112" s="661">
        <v>1</v>
      </c>
      <c r="BH112" s="664">
        <v>0</v>
      </c>
      <c r="BI112" s="690">
        <v>5</v>
      </c>
      <c r="BJ112" s="663">
        <v>8.25737219999981</v>
      </c>
      <c r="BK112" s="664">
        <v>3.500005838</v>
      </c>
      <c r="BL112" s="661">
        <v>2.35924526477884</v>
      </c>
      <c r="BM112" s="690">
        <v>4.75736636199981</v>
      </c>
      <c r="BN112" s="677">
        <v>0.291380156025913</v>
      </c>
      <c r="BO112" s="661">
        <v>1.10208550172138</v>
      </c>
      <c r="BP112" s="661">
        <v>0.26438979150964</v>
      </c>
      <c r="BQ112" s="661">
        <v>-0.81070534569547</v>
      </c>
      <c r="BR112" s="683">
        <v>0.117791913076925</v>
      </c>
      <c r="BS112" s="694">
        <v>3.43194270206605</v>
      </c>
      <c r="BT112" s="695">
        <v>0.907370615472273</v>
      </c>
      <c r="BU112" s="661">
        <v>3.7822942946855</v>
      </c>
      <c r="BV112" s="699">
        <v>2.52457208659378</v>
      </c>
      <c r="BW112" s="690">
        <v>8.48954715037985</v>
      </c>
      <c r="BX112" s="694">
        <v>-0.279792923991517</v>
      </c>
      <c r="BY112" s="695">
        <v>-0.766979535396895</v>
      </c>
      <c r="BZ112" s="661">
        <v>1.6352015782967</v>
      </c>
      <c r="CA112" s="699">
        <v>0.487186611405378</v>
      </c>
      <c r="CB112" s="690">
        <v>1.98686703747636</v>
      </c>
    </row>
    <row r="113" s="159" customFormat="1" outlineLevel="3" spans="1:80">
      <c r="A113" s="674" t="s">
        <v>110</v>
      </c>
      <c r="B113" s="663">
        <v>3.13047400000001</v>
      </c>
      <c r="C113" s="664">
        <v>7.3491</v>
      </c>
      <c r="D113" s="665">
        <v>0.425966989155135</v>
      </c>
      <c r="E113" s="666">
        <v>-4.21862599999999</v>
      </c>
      <c r="F113" s="667">
        <v>20.236304</v>
      </c>
      <c r="G113" s="663">
        <v>0</v>
      </c>
      <c r="H113" s="664">
        <v>0</v>
      </c>
      <c r="I113" s="665" t="s">
        <v>161</v>
      </c>
      <c r="J113" s="666">
        <v>0</v>
      </c>
      <c r="K113" s="667">
        <v>0</v>
      </c>
      <c r="L113" s="663">
        <v>2.86644000000001</v>
      </c>
      <c r="M113" s="664">
        <v>5.4750795</v>
      </c>
      <c r="N113" s="665">
        <v>0.523543082799074</v>
      </c>
      <c r="O113" s="666">
        <v>-2.60863949999999</v>
      </c>
      <c r="P113" s="667">
        <v>20.79277</v>
      </c>
      <c r="Q113" s="663">
        <v>0.264033999999996</v>
      </c>
      <c r="R113" s="664">
        <v>1.8740205</v>
      </c>
      <c r="S113" s="665">
        <v>0.140891735175787</v>
      </c>
      <c r="T113" s="666">
        <v>-1.6099865</v>
      </c>
      <c r="U113" s="667">
        <v>-0.556466</v>
      </c>
      <c r="V113" s="677">
        <v>0.0843431378123553</v>
      </c>
      <c r="W113" s="661">
        <v>0.255</v>
      </c>
      <c r="X113" s="661">
        <v>0.330757403185707</v>
      </c>
      <c r="Y113" s="682">
        <v>-0.170656862187645</v>
      </c>
      <c r="Z113" s="683">
        <v>-0.0274984008937601</v>
      </c>
      <c r="AA113" s="663">
        <v>2.26989500000001</v>
      </c>
      <c r="AB113" s="664">
        <v>2.84550035</v>
      </c>
      <c r="AC113" s="665">
        <v>0.79771383616242</v>
      </c>
      <c r="AD113" s="666">
        <v>-0.57560534999999</v>
      </c>
      <c r="AE113" s="667">
        <v>2.717075</v>
      </c>
      <c r="AF113" s="663">
        <v>0.059983</v>
      </c>
      <c r="AG113" s="664">
        <v>0.26864567</v>
      </c>
      <c r="AH113" s="665">
        <v>0.223279236177527</v>
      </c>
      <c r="AI113" s="666">
        <v>-0.20866267</v>
      </c>
      <c r="AJ113" s="667">
        <v>0.232435</v>
      </c>
      <c r="AK113" s="663">
        <v>0</v>
      </c>
      <c r="AL113" s="664">
        <v>0</v>
      </c>
      <c r="AM113" s="661" t="s">
        <v>161</v>
      </c>
      <c r="AN113" s="666">
        <v>0</v>
      </c>
      <c r="AO113" s="667">
        <v>0</v>
      </c>
      <c r="AP113" s="663">
        <v>0</v>
      </c>
      <c r="AQ113" s="664">
        <v>0</v>
      </c>
      <c r="AR113" s="661" t="s">
        <v>161</v>
      </c>
      <c r="AS113" s="666">
        <v>0</v>
      </c>
      <c r="AT113" s="667">
        <v>0</v>
      </c>
      <c r="AU113" s="663">
        <v>-2.06584400000001</v>
      </c>
      <c r="AV113" s="664">
        <v>-1.24012552</v>
      </c>
      <c r="AW113" s="665">
        <v>0.334165399644373</v>
      </c>
      <c r="AX113" s="666">
        <v>-0.825718480000014</v>
      </c>
      <c r="AY113" s="667">
        <v>-3.505976</v>
      </c>
      <c r="AZ113" s="677">
        <v>-0.659914121631424</v>
      </c>
      <c r="BA113" s="661">
        <v>-0.168745223224612</v>
      </c>
      <c r="BB113" s="661">
        <v>-1.91071290209518</v>
      </c>
      <c r="BC113" s="682">
        <v>-0.491168898406811</v>
      </c>
      <c r="BD113" s="683">
        <v>-0.173251795387142</v>
      </c>
      <c r="BE113" s="663">
        <v>0.714285714285714</v>
      </c>
      <c r="BF113" s="664">
        <v>0.714285714285714</v>
      </c>
      <c r="BG113" s="661">
        <v>1</v>
      </c>
      <c r="BH113" s="664">
        <v>0</v>
      </c>
      <c r="BI113" s="690">
        <v>5</v>
      </c>
      <c r="BJ113" s="663">
        <v>4.38266360000001</v>
      </c>
      <c r="BK113" s="664">
        <v>10.28874</v>
      </c>
      <c r="BL113" s="661">
        <v>0.425966989155135</v>
      </c>
      <c r="BM113" s="690">
        <v>-5.90607639999999</v>
      </c>
      <c r="BN113" s="677">
        <v>0.725096263377369</v>
      </c>
      <c r="BO113" s="661">
        <v>0.387190315820985</v>
      </c>
      <c r="BP113" s="661">
        <v>1.87271280749856</v>
      </c>
      <c r="BQ113" s="661">
        <v>0.337905947556384</v>
      </c>
      <c r="BR113" s="683">
        <v>0.134267354354827</v>
      </c>
      <c r="BS113" s="694">
        <v>1.37912722835197</v>
      </c>
      <c r="BT113" s="695">
        <v>2.58270922370472</v>
      </c>
      <c r="BU113" s="661">
        <v>0.533984707102918</v>
      </c>
      <c r="BV113" s="699">
        <v>-1.20358199535275</v>
      </c>
      <c r="BW113" s="690">
        <v>7.44782679903941</v>
      </c>
      <c r="BX113" s="694">
        <v>-0.91010553351587</v>
      </c>
      <c r="BY113" s="695">
        <v>-0.435819844478318</v>
      </c>
      <c r="BZ113" s="661">
        <v>-0.0882608835889007</v>
      </c>
      <c r="CA113" s="699">
        <v>-0.474285689037552</v>
      </c>
      <c r="CB113" s="690">
        <v>-1.29034936466605</v>
      </c>
    </row>
    <row r="114" s="159" customFormat="1" outlineLevel="3" spans="1:80">
      <c r="A114" s="674" t="s">
        <v>111</v>
      </c>
      <c r="B114" s="663">
        <v>10.24249</v>
      </c>
      <c r="C114" s="664">
        <v>15.33170689</v>
      </c>
      <c r="D114" s="665">
        <v>0.66805934091269</v>
      </c>
      <c r="E114" s="666">
        <v>-5.08921689000005</v>
      </c>
      <c r="F114" s="667">
        <v>44.994284</v>
      </c>
      <c r="G114" s="663">
        <v>0</v>
      </c>
      <c r="H114" s="664">
        <v>0</v>
      </c>
      <c r="I114" s="665" t="s">
        <v>161</v>
      </c>
      <c r="J114" s="666">
        <v>0</v>
      </c>
      <c r="K114" s="667">
        <v>0</v>
      </c>
      <c r="L114" s="663">
        <v>9.4632370000009</v>
      </c>
      <c r="M114" s="664">
        <v>10.29677435</v>
      </c>
      <c r="N114" s="665">
        <v>0.919048692176196</v>
      </c>
      <c r="O114" s="666">
        <v>-0.833537349999103</v>
      </c>
      <c r="P114" s="667">
        <v>29.666558</v>
      </c>
      <c r="Q114" s="663">
        <v>0.779252999999054</v>
      </c>
      <c r="R114" s="664">
        <v>5.03493254</v>
      </c>
      <c r="S114" s="665">
        <v>0.154769303026065</v>
      </c>
      <c r="T114" s="666">
        <v>-4.25567954000095</v>
      </c>
      <c r="U114" s="667">
        <v>15.327726</v>
      </c>
      <c r="V114" s="677">
        <v>0.0760804257557545</v>
      </c>
      <c r="W114" s="661">
        <v>0.32839999982546</v>
      </c>
      <c r="X114" s="661">
        <v>0.231669993289252</v>
      </c>
      <c r="Y114" s="682">
        <v>-0.252319574069705</v>
      </c>
      <c r="Z114" s="683">
        <v>0.340659404647933</v>
      </c>
      <c r="AA114" s="663">
        <v>2.94579499999998</v>
      </c>
      <c r="AB114" s="664">
        <v>5.0030007</v>
      </c>
      <c r="AC114" s="665">
        <v>0.588805634186695</v>
      </c>
      <c r="AD114" s="666">
        <v>-2.05720570000002</v>
      </c>
      <c r="AE114" s="667">
        <v>4.945248</v>
      </c>
      <c r="AF114" s="663">
        <v>0.0910459999999893</v>
      </c>
      <c r="AG114" s="664">
        <v>0.533676</v>
      </c>
      <c r="AH114" s="665">
        <v>0.170601638447278</v>
      </c>
      <c r="AI114" s="666">
        <v>-0.44263000000001</v>
      </c>
      <c r="AJ114" s="667">
        <v>0.273383</v>
      </c>
      <c r="AK114" s="663">
        <v>0</v>
      </c>
      <c r="AL114" s="664">
        <v>0</v>
      </c>
      <c r="AM114" s="661" t="s">
        <v>161</v>
      </c>
      <c r="AN114" s="666">
        <v>0</v>
      </c>
      <c r="AO114" s="667">
        <v>0</v>
      </c>
      <c r="AP114" s="663">
        <v>0</v>
      </c>
      <c r="AQ114" s="664">
        <v>0</v>
      </c>
      <c r="AR114" s="661" t="s">
        <v>161</v>
      </c>
      <c r="AS114" s="666">
        <v>0</v>
      </c>
      <c r="AT114" s="667">
        <v>0</v>
      </c>
      <c r="AU114" s="663">
        <v>-2.25758800000091</v>
      </c>
      <c r="AV114" s="664">
        <v>-0.501744159999999</v>
      </c>
      <c r="AW114" s="665">
        <v>-2.49948037262838</v>
      </c>
      <c r="AX114" s="666">
        <v>-1.75584384000091</v>
      </c>
      <c r="AY114" s="667">
        <v>10.109095</v>
      </c>
      <c r="AZ114" s="677">
        <v>-0.220413981365949</v>
      </c>
      <c r="BA114" s="661">
        <v>-0.0327259165336156</v>
      </c>
      <c r="BB114" s="661">
        <v>-4.73515075244855</v>
      </c>
      <c r="BC114" s="682">
        <v>-0.187688064832334</v>
      </c>
      <c r="BD114" s="683">
        <v>0.22467509428531</v>
      </c>
      <c r="BE114" s="663">
        <v>1.28571428571429</v>
      </c>
      <c r="BF114" s="664">
        <v>1.42857142857143</v>
      </c>
      <c r="BG114" s="661">
        <v>0.9</v>
      </c>
      <c r="BH114" s="664">
        <v>-0.142857142857143</v>
      </c>
      <c r="BI114" s="690">
        <v>9.91666667</v>
      </c>
      <c r="BJ114" s="663">
        <v>7.96638111111107</v>
      </c>
      <c r="BK114" s="664">
        <v>10.732194823</v>
      </c>
      <c r="BL114" s="661">
        <v>0.742288156569656</v>
      </c>
      <c r="BM114" s="690">
        <v>-2.76581371188893</v>
      </c>
      <c r="BN114" s="677">
        <v>0.287605357681579</v>
      </c>
      <c r="BO114" s="661">
        <v>0.326317267600724</v>
      </c>
      <c r="BP114" s="661">
        <v>0.881367265043072</v>
      </c>
      <c r="BQ114" s="661">
        <v>-0.0387119099191458</v>
      </c>
      <c r="BR114" s="683">
        <v>0.10990836080423</v>
      </c>
      <c r="BS114" s="694">
        <v>3.47698668780415</v>
      </c>
      <c r="BT114" s="695">
        <v>3.06450224762111</v>
      </c>
      <c r="BU114" s="661">
        <v>1.13460079544834</v>
      </c>
      <c r="BV114" s="699">
        <v>0.412484440183038</v>
      </c>
      <c r="BW114" s="690">
        <v>9.0984888927714</v>
      </c>
      <c r="BX114" s="694">
        <v>-0.766376479015318</v>
      </c>
      <c r="BY114" s="695">
        <v>-0.100288644772726</v>
      </c>
      <c r="BZ114" s="661">
        <v>-5.64170740119263</v>
      </c>
      <c r="CA114" s="699">
        <v>-0.666087834242592</v>
      </c>
      <c r="CB114" s="690">
        <v>2.04420384983726</v>
      </c>
    </row>
    <row r="115" s="159" customFormat="1" outlineLevel="3" spans="1:80">
      <c r="A115" s="674" t="s">
        <v>112</v>
      </c>
      <c r="B115" s="663">
        <v>68.0760570000008</v>
      </c>
      <c r="C115" s="664">
        <v>60.00792</v>
      </c>
      <c r="D115" s="665">
        <v>1.13445120244129</v>
      </c>
      <c r="E115" s="666">
        <v>8.06813700000085</v>
      </c>
      <c r="F115" s="667">
        <v>100.39189</v>
      </c>
      <c r="G115" s="663">
        <v>0</v>
      </c>
      <c r="H115" s="664">
        <v>0</v>
      </c>
      <c r="I115" s="665" t="s">
        <v>161</v>
      </c>
      <c r="J115" s="666">
        <v>0</v>
      </c>
      <c r="K115" s="667">
        <v>0</v>
      </c>
      <c r="L115" s="663">
        <v>49.3171529999998</v>
      </c>
      <c r="M115" s="664">
        <v>39.36519551</v>
      </c>
      <c r="N115" s="665">
        <v>1.2528110774268</v>
      </c>
      <c r="O115" s="666">
        <v>9.95195748999982</v>
      </c>
      <c r="P115" s="667">
        <v>69.121841</v>
      </c>
      <c r="Q115" s="663">
        <v>18.758904000001</v>
      </c>
      <c r="R115" s="664">
        <v>20.64272449</v>
      </c>
      <c r="S115" s="665">
        <v>0.908741673565834</v>
      </c>
      <c r="T115" s="666">
        <v>-1.88382048999897</v>
      </c>
      <c r="U115" s="667">
        <v>31.270049</v>
      </c>
      <c r="V115" s="677">
        <v>0.275558027692479</v>
      </c>
      <c r="W115" s="661">
        <v>0.344000000166645</v>
      </c>
      <c r="X115" s="661">
        <v>0.801040777787762</v>
      </c>
      <c r="Y115" s="682">
        <v>-0.0684419724741655</v>
      </c>
      <c r="Z115" s="683">
        <v>0.3114798316876</v>
      </c>
      <c r="AA115" s="663">
        <v>4.35326999999999</v>
      </c>
      <c r="AB115" s="664">
        <v>6.53762137</v>
      </c>
      <c r="AC115" s="665">
        <v>0.66587979841971</v>
      </c>
      <c r="AD115" s="666">
        <v>-2.18435137000001</v>
      </c>
      <c r="AE115" s="667">
        <v>6.280091</v>
      </c>
      <c r="AF115" s="663">
        <v>0.386295000000099</v>
      </c>
      <c r="AG115" s="664">
        <v>0.351500999999999</v>
      </c>
      <c r="AH115" s="665">
        <v>1.09898691611148</v>
      </c>
      <c r="AI115" s="666">
        <v>0.0347940000001</v>
      </c>
      <c r="AJ115" s="667">
        <v>0.111586000000001</v>
      </c>
      <c r="AK115" s="663">
        <v>0</v>
      </c>
      <c r="AL115" s="664">
        <v>0</v>
      </c>
      <c r="AM115" s="661" t="s">
        <v>161</v>
      </c>
      <c r="AN115" s="666">
        <v>0</v>
      </c>
      <c r="AO115" s="667">
        <v>0</v>
      </c>
      <c r="AP115" s="663">
        <v>0</v>
      </c>
      <c r="AQ115" s="664">
        <v>0</v>
      </c>
      <c r="AR115" s="661" t="s">
        <v>161</v>
      </c>
      <c r="AS115" s="666">
        <v>0</v>
      </c>
      <c r="AT115" s="667">
        <v>0</v>
      </c>
      <c r="AU115" s="663">
        <v>14.0193390000009</v>
      </c>
      <c r="AV115" s="664">
        <v>13.75360212</v>
      </c>
      <c r="AW115" s="665">
        <v>1.01932125691018</v>
      </c>
      <c r="AX115" s="666">
        <v>0.265736880000933</v>
      </c>
      <c r="AY115" s="667">
        <v>24.878372</v>
      </c>
      <c r="AZ115" s="677">
        <v>0.205936413150379</v>
      </c>
      <c r="BA115" s="661">
        <v>0.229196448068855</v>
      </c>
      <c r="BB115" s="661">
        <v>0.898514854333659</v>
      </c>
      <c r="BC115" s="682">
        <v>-0.0232600349184758</v>
      </c>
      <c r="BD115" s="683">
        <v>0.247812567329891</v>
      </c>
      <c r="BE115" s="663">
        <v>1.57142857142857</v>
      </c>
      <c r="BF115" s="664">
        <v>1.57142857142857</v>
      </c>
      <c r="BG115" s="661">
        <v>1</v>
      </c>
      <c r="BH115" s="664">
        <v>0</v>
      </c>
      <c r="BI115" s="690">
        <v>11</v>
      </c>
      <c r="BJ115" s="663">
        <v>43.3211271818187</v>
      </c>
      <c r="BK115" s="664">
        <v>38.1868581818182</v>
      </c>
      <c r="BL115" s="661">
        <v>1.13445120244129</v>
      </c>
      <c r="BM115" s="690">
        <v>5.13426900000054</v>
      </c>
      <c r="BN115" s="677">
        <v>0.0639471525208919</v>
      </c>
      <c r="BO115" s="661">
        <v>0.108945975297927</v>
      </c>
      <c r="BP115" s="661">
        <v>0.586962045601225</v>
      </c>
      <c r="BQ115" s="661">
        <v>-0.0449988227770354</v>
      </c>
      <c r="BR115" s="683">
        <v>0.0625557602312298</v>
      </c>
      <c r="BS115" s="694">
        <v>15.6379128792841</v>
      </c>
      <c r="BT115" s="695">
        <v>9.17886133255833</v>
      </c>
      <c r="BU115" s="661">
        <v>1.70368767025762</v>
      </c>
      <c r="BV115" s="699">
        <v>6.45905154672576</v>
      </c>
      <c r="BW115" s="690">
        <v>15.9857381047504</v>
      </c>
      <c r="BX115" s="694">
        <v>3.22041568751788</v>
      </c>
      <c r="BY115" s="695">
        <v>2.10376241473893</v>
      </c>
      <c r="BZ115" s="661">
        <v>1.53078867887158</v>
      </c>
      <c r="CA115" s="699">
        <v>1.11665327277896</v>
      </c>
      <c r="CB115" s="690">
        <v>3.96146680040146</v>
      </c>
    </row>
    <row r="116" s="159" customFormat="1" outlineLevel="3" spans="1:80">
      <c r="A116" s="674" t="s">
        <v>113</v>
      </c>
      <c r="B116" s="663">
        <v>9.62474999999995</v>
      </c>
      <c r="C116" s="664">
        <v>18.943968</v>
      </c>
      <c r="D116" s="665">
        <v>0.508064097236648</v>
      </c>
      <c r="E116" s="666">
        <v>-9.31921800000006</v>
      </c>
      <c r="F116" s="667">
        <v>37.557138</v>
      </c>
      <c r="G116" s="663">
        <v>0</v>
      </c>
      <c r="H116" s="664">
        <v>0</v>
      </c>
      <c r="I116" s="665" t="s">
        <v>161</v>
      </c>
      <c r="J116" s="666">
        <v>0</v>
      </c>
      <c r="K116" s="667">
        <v>0</v>
      </c>
      <c r="L116" s="663">
        <v>7.58380300000001</v>
      </c>
      <c r="M116" s="664">
        <v>12.73602969</v>
      </c>
      <c r="N116" s="665">
        <v>0.595460530839891</v>
      </c>
      <c r="O116" s="666">
        <v>-5.15222668999999</v>
      </c>
      <c r="P116" s="667">
        <v>26.672044</v>
      </c>
      <c r="Q116" s="663">
        <v>2.04094699999994</v>
      </c>
      <c r="R116" s="664">
        <v>6.20793831</v>
      </c>
      <c r="S116" s="665">
        <v>0.328764059512688</v>
      </c>
      <c r="T116" s="666">
        <v>-4.16699131000007</v>
      </c>
      <c r="U116" s="667">
        <v>10.885094</v>
      </c>
      <c r="V116" s="677">
        <v>0.212051949401278</v>
      </c>
      <c r="W116" s="661">
        <v>0.327699999809966</v>
      </c>
      <c r="X116" s="661">
        <v>0.647091698273564</v>
      </c>
      <c r="Y116" s="682">
        <v>-0.115648050408688</v>
      </c>
      <c r="Z116" s="683">
        <v>0.289827568863208</v>
      </c>
      <c r="AA116" s="663">
        <v>2.81042500000001</v>
      </c>
      <c r="AB116" s="664">
        <v>3.87820569</v>
      </c>
      <c r="AC116" s="665">
        <v>0.724671465272387</v>
      </c>
      <c r="AD116" s="666">
        <v>-1.06778068999999</v>
      </c>
      <c r="AE116" s="667">
        <v>3.755724</v>
      </c>
      <c r="AF116" s="663">
        <v>0.065051</v>
      </c>
      <c r="AG116" s="664">
        <v>0.223357</v>
      </c>
      <c r="AH116" s="665">
        <v>0.291242271341395</v>
      </c>
      <c r="AI116" s="666">
        <v>-0.158306</v>
      </c>
      <c r="AJ116" s="667">
        <v>0.124766</v>
      </c>
      <c r="AK116" s="663">
        <v>0</v>
      </c>
      <c r="AL116" s="664">
        <v>0</v>
      </c>
      <c r="AM116" s="661" t="s">
        <v>161</v>
      </c>
      <c r="AN116" s="666">
        <v>0</v>
      </c>
      <c r="AO116" s="667">
        <v>0</v>
      </c>
      <c r="AP116" s="663">
        <v>0</v>
      </c>
      <c r="AQ116" s="664">
        <v>0</v>
      </c>
      <c r="AR116" s="661" t="s">
        <v>161</v>
      </c>
      <c r="AS116" s="666">
        <v>0</v>
      </c>
      <c r="AT116" s="667">
        <v>0</v>
      </c>
      <c r="AU116" s="663">
        <v>-0.834529000000072</v>
      </c>
      <c r="AV116" s="664">
        <v>2.10637562</v>
      </c>
      <c r="AW116" s="665">
        <v>-0.396191919464047</v>
      </c>
      <c r="AX116" s="666">
        <v>-2.94090462000007</v>
      </c>
      <c r="AY116" s="667">
        <v>7.004604</v>
      </c>
      <c r="AZ116" s="677">
        <v>-0.0867065638068601</v>
      </c>
      <c r="BA116" s="661">
        <v>0.111189779247938</v>
      </c>
      <c r="BB116" s="661">
        <v>-0.779806960615655</v>
      </c>
      <c r="BC116" s="682">
        <v>-0.197896343054798</v>
      </c>
      <c r="BD116" s="683">
        <v>0.186505265656824</v>
      </c>
      <c r="BE116" s="663">
        <v>1</v>
      </c>
      <c r="BF116" s="664">
        <v>1</v>
      </c>
      <c r="BG116" s="661">
        <v>1</v>
      </c>
      <c r="BH116" s="664">
        <v>0</v>
      </c>
      <c r="BI116" s="690">
        <v>7</v>
      </c>
      <c r="BJ116" s="663">
        <v>9.62474999999995</v>
      </c>
      <c r="BK116" s="664">
        <v>18.943968</v>
      </c>
      <c r="BL116" s="661">
        <v>0.508064097236648</v>
      </c>
      <c r="BM116" s="690">
        <v>-9.31921800000006</v>
      </c>
      <c r="BN116" s="677">
        <v>0.291999792202397</v>
      </c>
      <c r="BO116" s="661">
        <v>0.204719818466754</v>
      </c>
      <c r="BP116" s="661">
        <v>1.4263386631999</v>
      </c>
      <c r="BQ116" s="661">
        <v>0.0872799737356431</v>
      </c>
      <c r="BR116" s="683">
        <v>0.10000027158619</v>
      </c>
      <c r="BS116" s="694">
        <v>3.42465997135662</v>
      </c>
      <c r="BT116" s="695">
        <v>4.88472492545902</v>
      </c>
      <c r="BU116" s="661">
        <v>0.701095767646486</v>
      </c>
      <c r="BV116" s="699">
        <v>-1.4600649541024</v>
      </c>
      <c r="BW116" s="690">
        <v>9.9999728414548</v>
      </c>
      <c r="BX116" s="694">
        <v>-0.296940498323232</v>
      </c>
      <c r="BY116" s="695">
        <v>0.543131486148689</v>
      </c>
      <c r="BZ116" s="661">
        <v>-0.546719359668906</v>
      </c>
      <c r="CA116" s="699">
        <v>-0.840071984471921</v>
      </c>
      <c r="CB116" s="690">
        <v>1.86504759135655</v>
      </c>
    </row>
    <row r="117" s="159" customFormat="1" outlineLevel="3" spans="1:80">
      <c r="A117" s="674" t="s">
        <v>114</v>
      </c>
      <c r="B117" s="663">
        <v>2.88104999999999</v>
      </c>
      <c r="C117" s="664">
        <v>2.41003</v>
      </c>
      <c r="D117" s="665">
        <v>1.19544155052012</v>
      </c>
      <c r="E117" s="666">
        <v>0.471019999999994</v>
      </c>
      <c r="F117" s="667">
        <v>0</v>
      </c>
      <c r="G117" s="663">
        <v>0</v>
      </c>
      <c r="H117" s="664">
        <v>0</v>
      </c>
      <c r="I117" s="665" t="s">
        <v>161</v>
      </c>
      <c r="J117" s="666">
        <v>0</v>
      </c>
      <c r="K117" s="667">
        <v>0</v>
      </c>
      <c r="L117" s="663">
        <v>1.981925</v>
      </c>
      <c r="M117" s="664">
        <v>1.687021</v>
      </c>
      <c r="N117" s="665">
        <v>1.1748075453714</v>
      </c>
      <c r="O117" s="666">
        <v>0.294904000000001</v>
      </c>
      <c r="P117" s="667">
        <v>0</v>
      </c>
      <c r="Q117" s="663">
        <v>0.899124999999993</v>
      </c>
      <c r="R117" s="664">
        <v>0.723009</v>
      </c>
      <c r="S117" s="665">
        <v>1.24358756253379</v>
      </c>
      <c r="T117" s="666">
        <v>0.176115999999993</v>
      </c>
      <c r="U117" s="667">
        <v>0</v>
      </c>
      <c r="V117" s="677">
        <v>0.3120824005137</v>
      </c>
      <c r="W117" s="661">
        <v>0.3</v>
      </c>
      <c r="X117" s="661">
        <v>1.040274668379</v>
      </c>
      <c r="Y117" s="682">
        <v>0.0120824005136999</v>
      </c>
      <c r="Z117" s="683" t="s">
        <v>161</v>
      </c>
      <c r="AA117" s="663">
        <v>0.531216999999999</v>
      </c>
      <c r="AB117" s="664">
        <v>1.15861336</v>
      </c>
      <c r="AC117" s="665">
        <v>0.458493763614118</v>
      </c>
      <c r="AD117" s="666">
        <v>-0.627396360000001</v>
      </c>
      <c r="AE117" s="667">
        <v>0</v>
      </c>
      <c r="AF117" s="663">
        <v>0.0753399999999999</v>
      </c>
      <c r="AG117" s="664">
        <v>0.13</v>
      </c>
      <c r="AH117" s="665">
        <v>0.579538461538461</v>
      </c>
      <c r="AI117" s="666">
        <v>-0.0546600000000001</v>
      </c>
      <c r="AJ117" s="667">
        <v>0</v>
      </c>
      <c r="AK117" s="663">
        <v>0</v>
      </c>
      <c r="AL117" s="664">
        <v>0</v>
      </c>
      <c r="AM117" s="661" t="s">
        <v>161</v>
      </c>
      <c r="AN117" s="666">
        <v>0</v>
      </c>
      <c r="AO117" s="667">
        <v>0</v>
      </c>
      <c r="AP117" s="663">
        <v>0</v>
      </c>
      <c r="AQ117" s="664">
        <v>0</v>
      </c>
      <c r="AR117" s="661" t="s">
        <v>161</v>
      </c>
      <c r="AS117" s="666">
        <v>0</v>
      </c>
      <c r="AT117" s="667">
        <v>0</v>
      </c>
      <c r="AU117" s="663">
        <v>0.292567999999994</v>
      </c>
      <c r="AV117" s="664">
        <v>-0.56560436</v>
      </c>
      <c r="AW117" s="665">
        <v>2.51726616817451</v>
      </c>
      <c r="AX117" s="666">
        <v>0.858172359999994</v>
      </c>
      <c r="AY117" s="667">
        <v>0</v>
      </c>
      <c r="AZ117" s="677">
        <v>0.101549088006107</v>
      </c>
      <c r="BA117" s="661">
        <v>-0.234687684385672</v>
      </c>
      <c r="BB117" s="661">
        <v>2.43269883663442</v>
      </c>
      <c r="BC117" s="682">
        <v>0.336236772391779</v>
      </c>
      <c r="BD117" s="683" t="s">
        <v>161</v>
      </c>
      <c r="BE117" s="663">
        <v>0.142857142857143</v>
      </c>
      <c r="BF117" s="664">
        <v>0.285714285714286</v>
      </c>
      <c r="BG117" s="661">
        <v>0.5</v>
      </c>
      <c r="BH117" s="664">
        <v>-0.142857142857143</v>
      </c>
      <c r="BI117" s="690">
        <v>0</v>
      </c>
      <c r="BJ117" s="663">
        <v>20.16735</v>
      </c>
      <c r="BK117" s="664">
        <v>8.435105</v>
      </c>
      <c r="BL117" s="661">
        <v>2.39088310104023</v>
      </c>
      <c r="BM117" s="690">
        <v>11.732245</v>
      </c>
      <c r="BN117" s="677">
        <v>0.184383124208188</v>
      </c>
      <c r="BO117" s="661">
        <v>0.480746447139662</v>
      </c>
      <c r="BP117" s="661">
        <v>0.383535074060823</v>
      </c>
      <c r="BQ117" s="661">
        <v>-0.296363322931474</v>
      </c>
      <c r="BR117" s="683" t="s">
        <v>161</v>
      </c>
      <c r="BS117" s="694">
        <v>5.42348983560391</v>
      </c>
      <c r="BT117" s="695">
        <v>2.08009857576647</v>
      </c>
      <c r="BU117" s="661">
        <v>2.60732346956465</v>
      </c>
      <c r="BV117" s="699">
        <v>3.34339125983744</v>
      </c>
      <c r="BW117" s="690" t="s">
        <v>161</v>
      </c>
      <c r="BX117" s="694">
        <v>0.550750446615968</v>
      </c>
      <c r="BY117" s="695">
        <v>-0.488173518040566</v>
      </c>
      <c r="BZ117" s="661">
        <v>3.12818583201025</v>
      </c>
      <c r="CA117" s="699">
        <v>1.03892396465653</v>
      </c>
      <c r="CB117" s="690" t="s">
        <v>161</v>
      </c>
    </row>
    <row r="118" s="163" customFormat="1" spans="1:82">
      <c r="A118" s="668" t="s">
        <v>115</v>
      </c>
      <c r="B118" s="669">
        <v>146.394002000003</v>
      </c>
      <c r="C118" s="670">
        <v>160.10974026</v>
      </c>
      <c r="D118" s="671">
        <v>0.914335391227763</v>
      </c>
      <c r="E118" s="670">
        <v>-13.7157382599975</v>
      </c>
      <c r="F118" s="672">
        <v>345.492871</v>
      </c>
      <c r="G118" s="669">
        <v>0</v>
      </c>
      <c r="H118" s="670">
        <v>0</v>
      </c>
      <c r="I118" s="671" t="s">
        <v>161</v>
      </c>
      <c r="J118" s="670">
        <v>0</v>
      </c>
      <c r="K118" s="672">
        <v>0</v>
      </c>
      <c r="L118" s="669">
        <v>111.303723000002</v>
      </c>
      <c r="M118" s="670">
        <v>107.18471757</v>
      </c>
      <c r="N118" s="671">
        <v>1.03842903655842</v>
      </c>
      <c r="O118" s="670">
        <v>4.11900543000188</v>
      </c>
      <c r="P118" s="672">
        <v>241.474525</v>
      </c>
      <c r="Q118" s="669">
        <v>35.0902790000006</v>
      </c>
      <c r="R118" s="670">
        <v>52.92502269</v>
      </c>
      <c r="S118" s="671">
        <v>0.663018685991623</v>
      </c>
      <c r="T118" s="670">
        <v>-17.8347436899994</v>
      </c>
      <c r="U118" s="672">
        <v>104.018346</v>
      </c>
      <c r="V118" s="678">
        <v>0.239697518481666</v>
      </c>
      <c r="W118" s="679">
        <v>0.330554672089629</v>
      </c>
      <c r="X118" s="679">
        <v>0.725137288081266</v>
      </c>
      <c r="Y118" s="671">
        <v>-0.0908571536079633</v>
      </c>
      <c r="Z118" s="684">
        <v>0.301072336742948</v>
      </c>
      <c r="AA118" s="669">
        <v>20.945113</v>
      </c>
      <c r="AB118" s="670">
        <v>30.95025587</v>
      </c>
      <c r="AC118" s="671">
        <v>0.676734728396931</v>
      </c>
      <c r="AD118" s="670">
        <v>-10.00514287</v>
      </c>
      <c r="AE118" s="672">
        <v>29.115451</v>
      </c>
      <c r="AF118" s="669">
        <v>0.43150800000017</v>
      </c>
      <c r="AG118" s="670">
        <v>2.57958192</v>
      </c>
      <c r="AH118" s="671">
        <v>0.167278269650832</v>
      </c>
      <c r="AI118" s="670">
        <v>-2.14807391999983</v>
      </c>
      <c r="AJ118" s="672">
        <v>1.39044</v>
      </c>
      <c r="AK118" s="669">
        <v>0</v>
      </c>
      <c r="AL118" s="670">
        <v>0</v>
      </c>
      <c r="AM118" s="679" t="s">
        <v>161</v>
      </c>
      <c r="AN118" s="670">
        <v>0</v>
      </c>
      <c r="AO118" s="672">
        <v>0</v>
      </c>
      <c r="AP118" s="669">
        <v>0</v>
      </c>
      <c r="AQ118" s="670">
        <v>0</v>
      </c>
      <c r="AR118" s="679" t="s">
        <v>161</v>
      </c>
      <c r="AS118" s="670">
        <v>0</v>
      </c>
      <c r="AT118" s="672">
        <v>0</v>
      </c>
      <c r="AU118" s="669">
        <v>13.7136580000005</v>
      </c>
      <c r="AV118" s="670">
        <v>19.3951849</v>
      </c>
      <c r="AW118" s="671">
        <v>0.707065081911156</v>
      </c>
      <c r="AX118" s="670">
        <v>-5.68152689999948</v>
      </c>
      <c r="AY118" s="672">
        <v>73.512455</v>
      </c>
      <c r="AZ118" s="678">
        <v>0.0936763652379712</v>
      </c>
      <c r="BA118" s="679">
        <v>0.121136820711247</v>
      </c>
      <c r="BB118" s="679">
        <v>0.773310416172029</v>
      </c>
      <c r="BC118" s="671">
        <v>-0.0274604554732762</v>
      </c>
      <c r="BD118" s="684">
        <v>0.212775606012432</v>
      </c>
      <c r="BE118" s="669">
        <v>7.71428571428571</v>
      </c>
      <c r="BF118" s="670">
        <v>7.85714285714286</v>
      </c>
      <c r="BG118" s="679">
        <v>0.981818181818182</v>
      </c>
      <c r="BH118" s="670">
        <v>-0.142857142857142</v>
      </c>
      <c r="BI118" s="691">
        <v>52.83333333</v>
      </c>
      <c r="BJ118" s="669">
        <v>18.9770002592596</v>
      </c>
      <c r="BK118" s="670">
        <v>20.3776033058182</v>
      </c>
      <c r="BL118" s="679">
        <v>0.931267528102351</v>
      </c>
      <c r="BM118" s="691">
        <v>-1.4006030465586</v>
      </c>
      <c r="BN118" s="678">
        <v>0.143073573465118</v>
      </c>
      <c r="BO118" s="679">
        <v>0.193306514767561</v>
      </c>
      <c r="BP118" s="679">
        <v>0.74013839438963</v>
      </c>
      <c r="BQ118" s="679">
        <v>-0.050232941302443</v>
      </c>
      <c r="BR118" s="684">
        <v>0.0842722193246065</v>
      </c>
      <c r="BS118" s="696">
        <v>6.98941094278187</v>
      </c>
      <c r="BT118" s="697">
        <v>5.17313139291989</v>
      </c>
      <c r="BU118" s="679">
        <v>1.35109866962741</v>
      </c>
      <c r="BV118" s="679">
        <v>1.81627954986199</v>
      </c>
      <c r="BW118" s="691">
        <v>11.866306690561</v>
      </c>
      <c r="BX118" s="696">
        <v>0.654742612274307</v>
      </c>
      <c r="BY118" s="697">
        <v>0.626656690059861</v>
      </c>
      <c r="BZ118" s="679">
        <v>1.04481867449905</v>
      </c>
      <c r="CA118" s="679">
        <v>0.0280859222144454</v>
      </c>
      <c r="CB118" s="691">
        <v>2.52486059721349</v>
      </c>
      <c r="CC118" s="159"/>
      <c r="CD118" s="159"/>
    </row>
    <row r="119" s="164" customFormat="1" outlineLevel="1" spans="1:82">
      <c r="A119" s="674" t="s">
        <v>116</v>
      </c>
      <c r="B119" s="663">
        <v>56.386371</v>
      </c>
      <c r="C119" s="664">
        <v>34.0015104</v>
      </c>
      <c r="D119" s="665">
        <v>1.65834900675471</v>
      </c>
      <c r="E119" s="666">
        <v>22.3848606</v>
      </c>
      <c r="F119" s="667">
        <v>39.040845</v>
      </c>
      <c r="G119" s="663">
        <v>0</v>
      </c>
      <c r="H119" s="664">
        <v>0</v>
      </c>
      <c r="I119" s="665" t="s">
        <v>161</v>
      </c>
      <c r="J119" s="666">
        <v>0</v>
      </c>
      <c r="K119" s="667">
        <v>0</v>
      </c>
      <c r="L119" s="663">
        <v>32.845965</v>
      </c>
      <c r="M119" s="664">
        <v>22.93741892</v>
      </c>
      <c r="N119" s="665">
        <v>1.43198173755114</v>
      </c>
      <c r="O119" s="666">
        <v>9.90854607999999</v>
      </c>
      <c r="P119" s="667">
        <v>26.105892</v>
      </c>
      <c r="Q119" s="663">
        <v>23.540406</v>
      </c>
      <c r="R119" s="664">
        <v>11.06409148</v>
      </c>
      <c r="S119" s="665">
        <v>2.12764021723363</v>
      </c>
      <c r="T119" s="666">
        <v>12.47631452</v>
      </c>
      <c r="U119" s="667">
        <v>12.934953</v>
      </c>
      <c r="V119" s="677">
        <v>0.41748396966352</v>
      </c>
      <c r="W119" s="661">
        <v>0.325399999877653</v>
      </c>
      <c r="X119" s="661">
        <v>1.28298700006297</v>
      </c>
      <c r="Y119" s="682">
        <v>0.0920839697858675</v>
      </c>
      <c r="Z119" s="683">
        <v>0.33131846915711</v>
      </c>
      <c r="AA119" s="663">
        <v>1.557865</v>
      </c>
      <c r="AB119" s="664">
        <v>2.21432768</v>
      </c>
      <c r="AC119" s="665">
        <v>0.703538601838731</v>
      </c>
      <c r="AD119" s="666">
        <v>-0.65646268</v>
      </c>
      <c r="AE119" s="667">
        <v>2.345891</v>
      </c>
      <c r="AF119" s="663">
        <v>0.18481</v>
      </c>
      <c r="AG119" s="664">
        <v>0.122737</v>
      </c>
      <c r="AH119" s="665">
        <v>1.50573991542892</v>
      </c>
      <c r="AI119" s="666">
        <v>0.0620729999999999</v>
      </c>
      <c r="AJ119" s="667">
        <v>-1.627427</v>
      </c>
      <c r="AK119" s="663">
        <v>0</v>
      </c>
      <c r="AL119" s="664">
        <v>0</v>
      </c>
      <c r="AM119" s="661" t="s">
        <v>161</v>
      </c>
      <c r="AN119" s="666">
        <v>0</v>
      </c>
      <c r="AO119" s="667">
        <v>0</v>
      </c>
      <c r="AP119" s="663">
        <v>0</v>
      </c>
      <c r="AQ119" s="664">
        <v>0</v>
      </c>
      <c r="AR119" s="661" t="s">
        <v>161</v>
      </c>
      <c r="AS119" s="666">
        <v>0</v>
      </c>
      <c r="AT119" s="667">
        <v>0</v>
      </c>
      <c r="AU119" s="663">
        <v>21.797731</v>
      </c>
      <c r="AV119" s="664">
        <v>8.7270268</v>
      </c>
      <c r="AW119" s="665">
        <v>2.49772706095047</v>
      </c>
      <c r="AX119" s="666">
        <v>13.0707042</v>
      </c>
      <c r="AY119" s="667">
        <v>12.216489</v>
      </c>
      <c r="AZ119" s="677">
        <v>0.386578008363049</v>
      </c>
      <c r="BA119" s="661">
        <v>0.25666585682029</v>
      </c>
      <c r="BB119" s="661">
        <v>1.50615283681351</v>
      </c>
      <c r="BC119" s="682">
        <v>0.129912151542759</v>
      </c>
      <c r="BD119" s="683">
        <v>0.312915588789126</v>
      </c>
      <c r="BE119" s="663">
        <v>0.571428571428571</v>
      </c>
      <c r="BF119" s="664">
        <v>0.571428571428571</v>
      </c>
      <c r="BG119" s="661">
        <v>1</v>
      </c>
      <c r="BH119" s="664">
        <v>0</v>
      </c>
      <c r="BI119" s="690">
        <v>3.91666667</v>
      </c>
      <c r="BJ119" s="663">
        <v>98.6761492499999</v>
      </c>
      <c r="BK119" s="664">
        <v>59.5026432</v>
      </c>
      <c r="BL119" s="661">
        <v>1.65834900675471</v>
      </c>
      <c r="BM119" s="690">
        <v>39.1735060499999</v>
      </c>
      <c r="BN119" s="677">
        <v>0.0276283962307133</v>
      </c>
      <c r="BO119" s="661">
        <v>0.0651243916505544</v>
      </c>
      <c r="BP119" s="661">
        <v>0.424240373391312</v>
      </c>
      <c r="BQ119" s="661">
        <v>-0.0374959954198411</v>
      </c>
      <c r="BR119" s="683">
        <v>0.0600881205312027</v>
      </c>
      <c r="BS119" s="694">
        <v>36.1946452356269</v>
      </c>
      <c r="BT119" s="695">
        <v>15.3552298095285</v>
      </c>
      <c r="BU119" s="661">
        <v>2.35715425197784</v>
      </c>
      <c r="BV119" s="699">
        <v>20.8394154260985</v>
      </c>
      <c r="BW119" s="690">
        <v>16.6422246387407</v>
      </c>
      <c r="BX119" s="694">
        <v>13.9920538685958</v>
      </c>
      <c r="BY119" s="695">
        <v>3.94116321573508</v>
      </c>
      <c r="BZ119" s="661">
        <v>3.55023456342345</v>
      </c>
      <c r="CA119" s="699">
        <v>10.0508906528607</v>
      </c>
      <c r="CB119" s="690">
        <v>5.20761152159243</v>
      </c>
      <c r="CC119" s="159"/>
      <c r="CD119" s="159"/>
    </row>
    <row r="120" s="159" customFormat="1" outlineLevel="1" spans="1:80">
      <c r="A120" s="674" t="s">
        <v>117</v>
      </c>
      <c r="B120" s="663">
        <v>2.52991200000001</v>
      </c>
      <c r="C120" s="664">
        <v>2.8334208</v>
      </c>
      <c r="D120" s="665">
        <v>0.892882553837399</v>
      </c>
      <c r="E120" s="666">
        <v>-0.303508799999993</v>
      </c>
      <c r="F120" s="667">
        <v>4.085988</v>
      </c>
      <c r="G120" s="663">
        <v>0</v>
      </c>
      <c r="H120" s="664">
        <v>0</v>
      </c>
      <c r="I120" s="665" t="s">
        <v>161</v>
      </c>
      <c r="J120" s="666">
        <v>0</v>
      </c>
      <c r="K120" s="667">
        <v>0</v>
      </c>
      <c r="L120" s="663">
        <v>2.571321</v>
      </c>
      <c r="M120" s="664">
        <v>1.88422483</v>
      </c>
      <c r="N120" s="665">
        <v>1.36465721025447</v>
      </c>
      <c r="O120" s="666">
        <v>0.687096169999999</v>
      </c>
      <c r="P120" s="667">
        <v>5.19106</v>
      </c>
      <c r="Q120" s="663">
        <v>-0.0414089999999923</v>
      </c>
      <c r="R120" s="664">
        <v>0.94919597</v>
      </c>
      <c r="S120" s="665">
        <v>-0.043625343247077</v>
      </c>
      <c r="T120" s="666">
        <v>-0.990604969999992</v>
      </c>
      <c r="U120" s="667">
        <v>-1.105072</v>
      </c>
      <c r="V120" s="677">
        <v>-0.0163677629893815</v>
      </c>
      <c r="W120" s="661">
        <v>0.335000000705861</v>
      </c>
      <c r="X120" s="661">
        <v>-0.0488589938952058</v>
      </c>
      <c r="Y120" s="682">
        <v>-0.351367763695242</v>
      </c>
      <c r="Z120" s="683">
        <v>-0.270454049302152</v>
      </c>
      <c r="AA120" s="663">
        <v>1.514707</v>
      </c>
      <c r="AB120" s="664">
        <v>2.04302868</v>
      </c>
      <c r="AC120" s="665">
        <v>0.741402710019714</v>
      </c>
      <c r="AD120" s="666">
        <v>-0.52832168</v>
      </c>
      <c r="AE120" s="667">
        <v>1.662147</v>
      </c>
      <c r="AF120" s="663">
        <v>0.108593</v>
      </c>
      <c r="AG120" s="664">
        <v>0.119466</v>
      </c>
      <c r="AH120" s="665">
        <v>0.908986657291613</v>
      </c>
      <c r="AI120" s="666">
        <v>-0.0108730000000002</v>
      </c>
      <c r="AJ120" s="667">
        <v>-0.765554</v>
      </c>
      <c r="AK120" s="663">
        <v>0</v>
      </c>
      <c r="AL120" s="664">
        <v>0</v>
      </c>
      <c r="AM120" s="661" t="s">
        <v>161</v>
      </c>
      <c r="AN120" s="666">
        <v>0</v>
      </c>
      <c r="AO120" s="667">
        <v>0</v>
      </c>
      <c r="AP120" s="663">
        <v>0</v>
      </c>
      <c r="AQ120" s="664">
        <v>0</v>
      </c>
      <c r="AR120" s="661" t="s">
        <v>161</v>
      </c>
      <c r="AS120" s="666">
        <v>0</v>
      </c>
      <c r="AT120" s="667">
        <v>0</v>
      </c>
      <c r="AU120" s="663">
        <v>-1.66470899999999</v>
      </c>
      <c r="AV120" s="664">
        <v>-1.21329871</v>
      </c>
      <c r="AW120" s="665">
        <v>0.627947935426395</v>
      </c>
      <c r="AX120" s="666">
        <v>-0.451410289999992</v>
      </c>
      <c r="AY120" s="667">
        <v>-2.001665</v>
      </c>
      <c r="AZ120" s="689">
        <v>-0.658010634361981</v>
      </c>
      <c r="BA120" s="661">
        <v>-0.428209855027534</v>
      </c>
      <c r="BB120" s="661">
        <v>0.463345421324622</v>
      </c>
      <c r="BC120" s="665">
        <v>-0.229800779334446</v>
      </c>
      <c r="BD120" s="683">
        <v>-0.489885188111174</v>
      </c>
      <c r="BE120" s="705">
        <v>0.571428571428571</v>
      </c>
      <c r="BF120" s="664">
        <v>0.571428571428571</v>
      </c>
      <c r="BG120" s="661">
        <v>1</v>
      </c>
      <c r="BH120" s="664">
        <v>0</v>
      </c>
      <c r="BI120" s="690">
        <v>3.41666667</v>
      </c>
      <c r="BJ120" s="705">
        <v>4.42734600000001</v>
      </c>
      <c r="BK120" s="664">
        <v>4.9584864</v>
      </c>
      <c r="BL120" s="661">
        <v>0.892882553837399</v>
      </c>
      <c r="BM120" s="690">
        <v>-0.531140399999988</v>
      </c>
      <c r="BN120" s="701">
        <v>0.598719243989512</v>
      </c>
      <c r="BO120" s="661">
        <v>0.721046686746988</v>
      </c>
      <c r="BP120" s="661">
        <v>0.830347403287633</v>
      </c>
      <c r="BQ120" s="661">
        <v>-0.122327442757476</v>
      </c>
      <c r="BR120" s="683">
        <v>0.406791943588674</v>
      </c>
      <c r="BS120" s="706">
        <v>1.6702319326444</v>
      </c>
      <c r="BT120" s="695">
        <v>1.38687274815937</v>
      </c>
      <c r="BU120" s="661">
        <v>1.20431520113227</v>
      </c>
      <c r="BV120" s="661">
        <v>0.283359184485039</v>
      </c>
      <c r="BW120" s="690">
        <v>2.45825910704649</v>
      </c>
      <c r="BX120" s="706">
        <v>-1.09903037353098</v>
      </c>
      <c r="BY120" s="695">
        <v>-0.59387257843096</v>
      </c>
      <c r="BZ120" s="661">
        <v>0.149383532011744</v>
      </c>
      <c r="CA120" s="661">
        <v>-0.505157795100021</v>
      </c>
      <c r="CB120" s="690">
        <v>-1.20426472508148</v>
      </c>
    </row>
    <row r="121" s="159" customFormat="1" outlineLevel="1" spans="1:80">
      <c r="A121" s="674" t="s">
        <v>118</v>
      </c>
      <c r="B121" s="663">
        <v>1.747534</v>
      </c>
      <c r="C121" s="664">
        <v>1.5</v>
      </c>
      <c r="D121" s="665">
        <v>1.16502266666666</v>
      </c>
      <c r="E121" s="666">
        <v>0.247533999999995</v>
      </c>
      <c r="F121" s="667">
        <v>3.537625</v>
      </c>
      <c r="G121" s="663">
        <v>0</v>
      </c>
      <c r="H121" s="664">
        <v>0</v>
      </c>
      <c r="I121" s="665" t="s">
        <v>161</v>
      </c>
      <c r="J121" s="666">
        <v>0</v>
      </c>
      <c r="K121" s="667">
        <v>0</v>
      </c>
      <c r="L121" s="663">
        <v>1.60317000000001</v>
      </c>
      <c r="M121" s="664">
        <v>1.005</v>
      </c>
      <c r="N121" s="665">
        <v>1.59519402985076</v>
      </c>
      <c r="O121" s="666">
        <v>0.59817000000001</v>
      </c>
      <c r="P121" s="667">
        <v>4.775936</v>
      </c>
      <c r="Q121" s="663">
        <v>0.144363999999985</v>
      </c>
      <c r="R121" s="664">
        <v>0.495</v>
      </c>
      <c r="S121" s="665">
        <v>0.291644444444415</v>
      </c>
      <c r="T121" s="666">
        <v>-0.350636000000015</v>
      </c>
      <c r="U121" s="667">
        <v>-1.238311</v>
      </c>
      <c r="V121" s="677">
        <v>0.0826101237515182</v>
      </c>
      <c r="W121" s="661">
        <v>0.33</v>
      </c>
      <c r="X121" s="661">
        <v>0.250333708337934</v>
      </c>
      <c r="Y121" s="682">
        <v>-0.247389876248482</v>
      </c>
      <c r="Z121" s="683">
        <v>-0.350040210593265</v>
      </c>
      <c r="AA121" s="663">
        <v>0.146756999999999</v>
      </c>
      <c r="AB121" s="664">
        <v>0.39566667</v>
      </c>
      <c r="AC121" s="665">
        <v>0.370910696117009</v>
      </c>
      <c r="AD121" s="666">
        <v>-0.248909670000001</v>
      </c>
      <c r="AE121" s="667">
        <v>0.46335</v>
      </c>
      <c r="AF121" s="663">
        <v>0.029953</v>
      </c>
      <c r="AG121" s="664">
        <v>0.40966267</v>
      </c>
      <c r="AH121" s="665">
        <v>0.0731162544051182</v>
      </c>
      <c r="AI121" s="666">
        <v>-0.37970967</v>
      </c>
      <c r="AJ121" s="667">
        <v>0.028031</v>
      </c>
      <c r="AK121" s="663">
        <v>0.0369</v>
      </c>
      <c r="AL121" s="664">
        <v>0</v>
      </c>
      <c r="AM121" s="661" t="s">
        <v>161</v>
      </c>
      <c r="AN121" s="666">
        <v>0.0369</v>
      </c>
      <c r="AO121" s="667">
        <v>0</v>
      </c>
      <c r="AP121" s="663">
        <v>0</v>
      </c>
      <c r="AQ121" s="664">
        <v>0</v>
      </c>
      <c r="AR121" s="661" t="s">
        <v>161</v>
      </c>
      <c r="AS121" s="666">
        <v>0</v>
      </c>
      <c r="AT121" s="667">
        <v>0</v>
      </c>
      <c r="AU121" s="663">
        <v>0.00455399999998637</v>
      </c>
      <c r="AV121" s="664">
        <v>-0.31032934</v>
      </c>
      <c r="AW121" s="665">
        <v>2.01467473233432</v>
      </c>
      <c r="AX121" s="666">
        <v>0.314883339999986</v>
      </c>
      <c r="AY121" s="667">
        <v>-1.729692</v>
      </c>
      <c r="AZ121" s="701">
        <v>0.00260595788121226</v>
      </c>
      <c r="BA121" s="661">
        <v>-0.206886226666667</v>
      </c>
      <c r="BB121" s="661">
        <v>2.01259609169348</v>
      </c>
      <c r="BC121" s="665">
        <v>0.209492184547879</v>
      </c>
      <c r="BD121" s="683">
        <v>-0.488941592169888</v>
      </c>
      <c r="BE121" s="705">
        <v>0.142857142857143</v>
      </c>
      <c r="BF121" s="664">
        <v>0.142857142857143</v>
      </c>
      <c r="BG121" s="661">
        <v>1</v>
      </c>
      <c r="BH121" s="664">
        <v>0</v>
      </c>
      <c r="BI121" s="690">
        <v>1</v>
      </c>
      <c r="BJ121" s="705">
        <v>12.232738</v>
      </c>
      <c r="BK121" s="664">
        <v>10.5</v>
      </c>
      <c r="BL121" s="661">
        <v>1.16502266666666</v>
      </c>
      <c r="BM121" s="690">
        <v>1.73273799999997</v>
      </c>
      <c r="BN121" s="701">
        <v>0.0839794819442707</v>
      </c>
      <c r="BO121" s="661">
        <v>0.26377778</v>
      </c>
      <c r="BP121" s="661">
        <v>0.318372085564867</v>
      </c>
      <c r="BQ121" s="661">
        <v>-0.179798298055729</v>
      </c>
      <c r="BR121" s="683">
        <v>0.130977703968058</v>
      </c>
      <c r="BS121" s="706">
        <v>11.9076705029403</v>
      </c>
      <c r="BT121" s="695">
        <v>3.79106989224035</v>
      </c>
      <c r="BU121" s="661">
        <v>3.14097889023708</v>
      </c>
      <c r="BV121" s="661">
        <v>8.11660061069994</v>
      </c>
      <c r="BW121" s="690">
        <v>7.63488723427215</v>
      </c>
      <c r="BX121" s="706">
        <v>0.031030887794016</v>
      </c>
      <c r="BY121" s="695">
        <v>-0.784320145035213</v>
      </c>
      <c r="BZ121" s="661">
        <v>2.03956405810872</v>
      </c>
      <c r="CA121" s="661">
        <v>0.815351032829229</v>
      </c>
      <c r="CB121" s="690">
        <v>-3.73301392036258</v>
      </c>
    </row>
    <row r="122" s="159" customFormat="1" outlineLevel="1" spans="1:80">
      <c r="A122" s="674" t="s">
        <v>119</v>
      </c>
      <c r="B122" s="663">
        <v>4.82147299999999</v>
      </c>
      <c r="C122" s="664">
        <v>5.832</v>
      </c>
      <c r="D122" s="665">
        <v>0.826727194787378</v>
      </c>
      <c r="E122" s="666">
        <v>-1.01052700000001</v>
      </c>
      <c r="F122" s="667">
        <v>13.55897</v>
      </c>
      <c r="G122" s="663">
        <v>0</v>
      </c>
      <c r="H122" s="664">
        <v>0</v>
      </c>
      <c r="I122" s="665" t="s">
        <v>161</v>
      </c>
      <c r="J122" s="666">
        <v>0</v>
      </c>
      <c r="K122" s="667">
        <v>0</v>
      </c>
      <c r="L122" s="663">
        <v>3.15600999999999</v>
      </c>
      <c r="M122" s="664">
        <v>3.9750912</v>
      </c>
      <c r="N122" s="665">
        <v>0.79394656404361</v>
      </c>
      <c r="O122" s="666">
        <v>-0.819081200000011</v>
      </c>
      <c r="P122" s="667">
        <v>9.245437</v>
      </c>
      <c r="Q122" s="663">
        <v>1.665463</v>
      </c>
      <c r="R122" s="664">
        <v>1.8569088</v>
      </c>
      <c r="S122" s="665">
        <v>0.896900806329313</v>
      </c>
      <c r="T122" s="666">
        <v>-0.191445800000003</v>
      </c>
      <c r="U122" s="667">
        <v>4.313533</v>
      </c>
      <c r="V122" s="677">
        <v>0.345426179924683</v>
      </c>
      <c r="W122" s="661">
        <v>0.3184</v>
      </c>
      <c r="X122" s="661">
        <v>1.08488121835642</v>
      </c>
      <c r="Y122" s="682">
        <v>0.027026179924683</v>
      </c>
      <c r="Z122" s="683">
        <v>0.31813131823435</v>
      </c>
      <c r="AA122" s="663">
        <v>0.365366999999999</v>
      </c>
      <c r="AB122" s="664">
        <v>1.16777334</v>
      </c>
      <c r="AC122" s="665">
        <v>0.312874928280174</v>
      </c>
      <c r="AD122" s="666">
        <v>-0.80240634</v>
      </c>
      <c r="AE122" s="667">
        <v>1.05706</v>
      </c>
      <c r="AF122" s="663">
        <v>0.00106</v>
      </c>
      <c r="AG122" s="664">
        <v>0</v>
      </c>
      <c r="AH122" s="665" t="s">
        <v>161</v>
      </c>
      <c r="AI122" s="666">
        <v>0.00106</v>
      </c>
      <c r="AJ122" s="667">
        <v>0.007213</v>
      </c>
      <c r="AK122" s="663">
        <v>0</v>
      </c>
      <c r="AL122" s="664">
        <v>0</v>
      </c>
      <c r="AM122" s="661" t="s">
        <v>161</v>
      </c>
      <c r="AN122" s="666">
        <v>0</v>
      </c>
      <c r="AO122" s="667">
        <v>0</v>
      </c>
      <c r="AP122" s="663">
        <v>0</v>
      </c>
      <c r="AQ122" s="664">
        <v>0</v>
      </c>
      <c r="AR122" s="661" t="s">
        <v>161</v>
      </c>
      <c r="AS122" s="666">
        <v>0</v>
      </c>
      <c r="AT122" s="667">
        <v>0</v>
      </c>
      <c r="AU122" s="663">
        <v>1.299036</v>
      </c>
      <c r="AV122" s="664">
        <v>0.68913546</v>
      </c>
      <c r="AW122" s="665">
        <v>1.88502272107721</v>
      </c>
      <c r="AX122" s="666">
        <v>0.609900539999997</v>
      </c>
      <c r="AY122" s="667">
        <v>3.24926</v>
      </c>
      <c r="AZ122" s="701">
        <v>0.269427206167078</v>
      </c>
      <c r="BA122" s="661">
        <v>0.118164516460905</v>
      </c>
      <c r="BB122" s="661">
        <v>2.28010247269296</v>
      </c>
      <c r="BC122" s="665">
        <v>0.151262689706173</v>
      </c>
      <c r="BD122" s="683">
        <v>0.239639146631344</v>
      </c>
      <c r="BE122" s="705">
        <v>0.285714285714286</v>
      </c>
      <c r="BF122" s="664">
        <v>0.285714285714286</v>
      </c>
      <c r="BG122" s="661">
        <v>1</v>
      </c>
      <c r="BH122" s="664">
        <v>0</v>
      </c>
      <c r="BI122" s="690">
        <v>2</v>
      </c>
      <c r="BJ122" s="705">
        <v>16.8751555</v>
      </c>
      <c r="BK122" s="664">
        <v>20.412</v>
      </c>
      <c r="BL122" s="661">
        <v>0.826727194787378</v>
      </c>
      <c r="BM122" s="690">
        <v>-3.53684450000005</v>
      </c>
      <c r="BN122" s="701">
        <v>0.0757791239316285</v>
      </c>
      <c r="BO122" s="661">
        <v>0.200235483539095</v>
      </c>
      <c r="BP122" s="661">
        <v>0.378450025900794</v>
      </c>
      <c r="BQ122" s="661">
        <v>-0.124456359607466</v>
      </c>
      <c r="BR122" s="683">
        <v>0.0779601990416676</v>
      </c>
      <c r="BS122" s="706">
        <v>13.1962465137793</v>
      </c>
      <c r="BT122" s="695">
        <v>4.99411983493304</v>
      </c>
      <c r="BU122" s="661">
        <v>2.64235680158769</v>
      </c>
      <c r="BV122" s="661">
        <v>8.20212667884624</v>
      </c>
      <c r="BW122" s="690">
        <v>12.8270580667133</v>
      </c>
      <c r="BX122" s="706">
        <v>3.5554278300996</v>
      </c>
      <c r="BY122" s="695">
        <v>0.590127755442678</v>
      </c>
      <c r="BZ122" s="661">
        <v>6.02484427703714</v>
      </c>
      <c r="CA122" s="661">
        <v>2.96530007465692</v>
      </c>
      <c r="CB122" s="690">
        <v>3.07386524889789</v>
      </c>
    </row>
    <row r="123" s="164" customFormat="1" outlineLevel="1" spans="1:82">
      <c r="A123" s="674" t="s">
        <v>120</v>
      </c>
      <c r="B123" s="663">
        <v>12.342305</v>
      </c>
      <c r="C123" s="664">
        <v>22.99428</v>
      </c>
      <c r="D123" s="665">
        <v>0.536755445267257</v>
      </c>
      <c r="E123" s="666">
        <v>-10.651975</v>
      </c>
      <c r="F123" s="667">
        <v>45.108114</v>
      </c>
      <c r="G123" s="663">
        <v>0</v>
      </c>
      <c r="H123" s="664">
        <v>0</v>
      </c>
      <c r="I123" s="665" t="s">
        <v>161</v>
      </c>
      <c r="J123" s="666">
        <v>0</v>
      </c>
      <c r="K123" s="667">
        <v>0</v>
      </c>
      <c r="L123" s="663">
        <v>9.32753599999989</v>
      </c>
      <c r="M123" s="664">
        <v>15.73038695</v>
      </c>
      <c r="N123" s="665">
        <v>0.592962908646052</v>
      </c>
      <c r="O123" s="666">
        <v>-6.40285095000011</v>
      </c>
      <c r="P123" s="667">
        <v>30.969316</v>
      </c>
      <c r="Q123" s="663">
        <v>3.0147690000001</v>
      </c>
      <c r="R123" s="664">
        <v>7.26389305</v>
      </c>
      <c r="S123" s="665">
        <v>0.415034882706609</v>
      </c>
      <c r="T123" s="666">
        <v>-4.2491240499999</v>
      </c>
      <c r="U123" s="667">
        <v>14.138798</v>
      </c>
      <c r="V123" s="677">
        <v>0.244263044868856</v>
      </c>
      <c r="W123" s="661">
        <v>0.315899999913022</v>
      </c>
      <c r="X123" s="661">
        <v>0.773229012143431</v>
      </c>
      <c r="Y123" s="682">
        <v>-0.0716369550441662</v>
      </c>
      <c r="Z123" s="683">
        <v>0.313442455164497</v>
      </c>
      <c r="AA123" s="663">
        <v>2.64322600000001</v>
      </c>
      <c r="AB123" s="664">
        <v>4.44852264</v>
      </c>
      <c r="AC123" s="665">
        <v>0.594180633415863</v>
      </c>
      <c r="AD123" s="666">
        <v>-1.80529663999999</v>
      </c>
      <c r="AE123" s="667">
        <v>3.704186</v>
      </c>
      <c r="AF123" s="663">
        <v>0.930995</v>
      </c>
      <c r="AG123" s="664">
        <v>0.794581</v>
      </c>
      <c r="AH123" s="665">
        <v>1.17168042024665</v>
      </c>
      <c r="AI123" s="666">
        <v>0.136414</v>
      </c>
      <c r="AJ123" s="667">
        <v>0.687291</v>
      </c>
      <c r="AK123" s="663">
        <v>0</v>
      </c>
      <c r="AL123" s="664">
        <v>0</v>
      </c>
      <c r="AM123" s="661" t="s">
        <v>161</v>
      </c>
      <c r="AN123" s="666">
        <v>0</v>
      </c>
      <c r="AO123" s="667">
        <v>0</v>
      </c>
      <c r="AP123" s="663">
        <v>0</v>
      </c>
      <c r="AQ123" s="664">
        <v>0</v>
      </c>
      <c r="AR123" s="661" t="s">
        <v>161</v>
      </c>
      <c r="AS123" s="666">
        <v>0</v>
      </c>
      <c r="AT123" s="667">
        <v>0</v>
      </c>
      <c r="AU123" s="663">
        <v>-0.559451999999907</v>
      </c>
      <c r="AV123" s="664">
        <v>2.02078941</v>
      </c>
      <c r="AW123" s="665">
        <v>-0.276848244172017</v>
      </c>
      <c r="AX123" s="666">
        <v>-2.58024140999991</v>
      </c>
      <c r="AY123" s="667">
        <v>9.747321</v>
      </c>
      <c r="AZ123" s="689">
        <v>-0.0453279999157294</v>
      </c>
      <c r="BA123" s="661">
        <v>0.0878822650676603</v>
      </c>
      <c r="BB123" s="661">
        <v>-0.515780969924154</v>
      </c>
      <c r="BC123" s="665">
        <v>-0.13321026498339</v>
      </c>
      <c r="BD123" s="683">
        <v>0.216087974771014</v>
      </c>
      <c r="BE123" s="705">
        <v>1.14285714285714</v>
      </c>
      <c r="BF123" s="664">
        <v>1.14285714285714</v>
      </c>
      <c r="BG123" s="661">
        <v>1</v>
      </c>
      <c r="BH123" s="664">
        <v>0</v>
      </c>
      <c r="BI123" s="690">
        <v>8</v>
      </c>
      <c r="BJ123" s="705">
        <v>10.799516875</v>
      </c>
      <c r="BK123" s="664">
        <v>20.119995</v>
      </c>
      <c r="BL123" s="661">
        <v>0.536755445267258</v>
      </c>
      <c r="BM123" s="690">
        <v>-9.320478125</v>
      </c>
      <c r="BN123" s="701">
        <v>0.214159834812056</v>
      </c>
      <c r="BO123" s="661">
        <v>0.193462141019419</v>
      </c>
      <c r="BP123" s="661">
        <v>1.1069857579554</v>
      </c>
      <c r="BQ123" s="661">
        <v>0.0206976937926369</v>
      </c>
      <c r="BR123" s="683">
        <v>0.0821179533243177</v>
      </c>
      <c r="BS123" s="706">
        <v>4.66940965320406</v>
      </c>
      <c r="BT123" s="695">
        <v>5.16896998415636</v>
      </c>
      <c r="BU123" s="661">
        <v>0.903353988805599</v>
      </c>
      <c r="BV123" s="661">
        <v>-0.499560330952296</v>
      </c>
      <c r="BW123" s="690">
        <v>12.1776050122753</v>
      </c>
      <c r="BX123" s="706">
        <v>-0.21165500036694</v>
      </c>
      <c r="BY123" s="695">
        <v>0.454260790274409</v>
      </c>
      <c r="BZ123" s="661">
        <v>-0.465932796531006</v>
      </c>
      <c r="CA123" s="661">
        <v>-0.665915790641349</v>
      </c>
      <c r="CB123" s="690">
        <v>2.63143400466391</v>
      </c>
      <c r="CC123" s="159"/>
      <c r="CD123" s="159"/>
    </row>
    <row r="124" s="164" customFormat="1" outlineLevel="1" spans="1:82">
      <c r="A124" s="674" t="s">
        <v>121</v>
      </c>
      <c r="B124" s="663">
        <v>4.466075</v>
      </c>
      <c r="C124" s="664">
        <v>6.32736</v>
      </c>
      <c r="D124" s="665">
        <v>0.705835451120214</v>
      </c>
      <c r="E124" s="666">
        <v>-1.861285</v>
      </c>
      <c r="F124" s="667">
        <v>9.3969</v>
      </c>
      <c r="G124" s="663">
        <v>0</v>
      </c>
      <c r="H124" s="664">
        <v>0</v>
      </c>
      <c r="I124" s="665" t="s">
        <v>161</v>
      </c>
      <c r="J124" s="666">
        <v>0</v>
      </c>
      <c r="K124" s="667">
        <v>0</v>
      </c>
      <c r="L124" s="663">
        <v>2.06745499999991</v>
      </c>
      <c r="M124" s="664">
        <v>4.30766669</v>
      </c>
      <c r="N124" s="665">
        <v>0.479947764946482</v>
      </c>
      <c r="O124" s="666">
        <v>-2.24021169000009</v>
      </c>
      <c r="P124" s="667">
        <v>6.445498</v>
      </c>
      <c r="Q124" s="663">
        <v>2.39862000000009</v>
      </c>
      <c r="R124" s="664">
        <v>2.01969331</v>
      </c>
      <c r="S124" s="665">
        <v>1.18761595541458</v>
      </c>
      <c r="T124" s="666">
        <v>0.378926690000088</v>
      </c>
      <c r="U124" s="667">
        <v>2.951402</v>
      </c>
      <c r="V124" s="677">
        <v>0.537075620091487</v>
      </c>
      <c r="W124" s="661">
        <v>0.319199999683912</v>
      </c>
      <c r="X124" s="661">
        <v>1.68256773378235</v>
      </c>
      <c r="Y124" s="682">
        <v>0.217875620407575</v>
      </c>
      <c r="Z124" s="683">
        <v>0.314082516574615</v>
      </c>
      <c r="AA124" s="663">
        <v>0.760866999999998</v>
      </c>
      <c r="AB124" s="664">
        <v>1.26694734</v>
      </c>
      <c r="AC124" s="665">
        <v>0.600551400976143</v>
      </c>
      <c r="AD124" s="666">
        <v>-0.506080340000002</v>
      </c>
      <c r="AE124" s="667">
        <v>1.244511</v>
      </c>
      <c r="AF124" s="663">
        <v>0.02941</v>
      </c>
      <c r="AG124" s="664">
        <v>1.25</v>
      </c>
      <c r="AH124" s="665">
        <v>0.023528</v>
      </c>
      <c r="AI124" s="666">
        <v>-1.22059</v>
      </c>
      <c r="AJ124" s="667">
        <v>7.1e-5</v>
      </c>
      <c r="AK124" s="663">
        <v>0</v>
      </c>
      <c r="AL124" s="664">
        <v>0</v>
      </c>
      <c r="AM124" s="661" t="s">
        <v>161</v>
      </c>
      <c r="AN124" s="666">
        <v>0</v>
      </c>
      <c r="AO124" s="667">
        <v>0</v>
      </c>
      <c r="AP124" s="663">
        <v>0</v>
      </c>
      <c r="AQ124" s="664">
        <v>0</v>
      </c>
      <c r="AR124" s="661" t="s">
        <v>161</v>
      </c>
      <c r="AS124" s="666">
        <v>0</v>
      </c>
      <c r="AT124" s="667">
        <v>0</v>
      </c>
      <c r="AU124" s="663">
        <v>1.60834300000009</v>
      </c>
      <c r="AV124" s="664">
        <v>-0.49725403</v>
      </c>
      <c r="AW124" s="665">
        <v>5.23444940204927</v>
      </c>
      <c r="AX124" s="666">
        <v>2.10559703000009</v>
      </c>
      <c r="AY124" s="667">
        <v>1.70682</v>
      </c>
      <c r="AZ124" s="677">
        <v>0.360124494102784</v>
      </c>
      <c r="BA124" s="661">
        <v>-0.0785879150230111</v>
      </c>
      <c r="BB124" s="661">
        <v>6.58244112975051</v>
      </c>
      <c r="BC124" s="682">
        <v>0.438712409125795</v>
      </c>
      <c r="BD124" s="683">
        <v>0.181636497142675</v>
      </c>
      <c r="BE124" s="663">
        <v>0.285714285714286</v>
      </c>
      <c r="BF124" s="664">
        <v>0.285714285714286</v>
      </c>
      <c r="BG124" s="661">
        <v>1</v>
      </c>
      <c r="BH124" s="664">
        <v>0</v>
      </c>
      <c r="BI124" s="690">
        <v>2</v>
      </c>
      <c r="BJ124" s="663">
        <v>15.6312625</v>
      </c>
      <c r="BK124" s="664">
        <v>22.14576</v>
      </c>
      <c r="BL124" s="661">
        <v>0.705835451120214</v>
      </c>
      <c r="BM124" s="690">
        <v>-6.51449750000001</v>
      </c>
      <c r="BN124" s="677">
        <v>0.170365925337124</v>
      </c>
      <c r="BO124" s="661">
        <v>0.200233168335609</v>
      </c>
      <c r="BP124" s="661">
        <v>0.850837684651604</v>
      </c>
      <c r="BQ124" s="661">
        <v>-0.0298672429984847</v>
      </c>
      <c r="BR124" s="683">
        <v>0.132438463748683</v>
      </c>
      <c r="BS124" s="694">
        <v>5.86971836076477</v>
      </c>
      <c r="BT124" s="695">
        <v>4.99417757963011</v>
      </c>
      <c r="BU124" s="661">
        <v>1.17531230461363</v>
      </c>
      <c r="BV124" s="699">
        <v>0.875540781134667</v>
      </c>
      <c r="BW124" s="690">
        <v>7.55067653078197</v>
      </c>
      <c r="BX124" s="694">
        <v>2.11382935519624</v>
      </c>
      <c r="BY124" s="695">
        <v>-0.392482003237798</v>
      </c>
      <c r="BZ124" s="661">
        <v>7.38579944496335</v>
      </c>
      <c r="CA124" s="699">
        <v>2.50631135843403</v>
      </c>
      <c r="CB124" s="690">
        <v>1.37147843610864</v>
      </c>
      <c r="CC124" s="159"/>
      <c r="CD124" s="159"/>
    </row>
    <row r="125" s="159" customFormat="1" outlineLevel="1" spans="1:80">
      <c r="A125" s="674" t="s">
        <v>122</v>
      </c>
      <c r="B125" s="663">
        <v>0</v>
      </c>
      <c r="C125" s="664">
        <v>0</v>
      </c>
      <c r="D125" s="308" t="s">
        <v>161</v>
      </c>
      <c r="E125" s="666">
        <v>0</v>
      </c>
      <c r="F125" s="667">
        <v>0</v>
      </c>
      <c r="G125" s="663">
        <v>0</v>
      </c>
      <c r="H125" s="664">
        <v>0</v>
      </c>
      <c r="I125" s="308" t="s">
        <v>161</v>
      </c>
      <c r="J125" s="666">
        <v>0</v>
      </c>
      <c r="K125" s="667">
        <v>0</v>
      </c>
      <c r="L125" s="663">
        <v>0</v>
      </c>
      <c r="M125" s="664">
        <v>0</v>
      </c>
      <c r="N125" s="308" t="s">
        <v>161</v>
      </c>
      <c r="O125" s="666">
        <v>0</v>
      </c>
      <c r="P125" s="667">
        <v>0</v>
      </c>
      <c r="Q125" s="663">
        <v>0</v>
      </c>
      <c r="R125" s="664">
        <v>0</v>
      </c>
      <c r="S125" s="308" t="s">
        <v>161</v>
      </c>
      <c r="T125" s="666">
        <v>0</v>
      </c>
      <c r="U125" s="667">
        <v>0</v>
      </c>
      <c r="V125" s="313" t="s">
        <v>161</v>
      </c>
      <c r="W125" s="314" t="s">
        <v>161</v>
      </c>
      <c r="X125" s="314" t="s">
        <v>161</v>
      </c>
      <c r="Y125" s="308" t="s">
        <v>161</v>
      </c>
      <c r="Z125" s="316" t="s">
        <v>161</v>
      </c>
      <c r="AA125" s="663">
        <v>0</v>
      </c>
      <c r="AB125" s="664">
        <v>0</v>
      </c>
      <c r="AC125" s="308" t="s">
        <v>161</v>
      </c>
      <c r="AD125" s="666">
        <v>0</v>
      </c>
      <c r="AE125" s="667">
        <v>0</v>
      </c>
      <c r="AF125" s="663">
        <v>0</v>
      </c>
      <c r="AG125" s="664">
        <v>0</v>
      </c>
      <c r="AH125" s="308" t="s">
        <v>161</v>
      </c>
      <c r="AI125" s="666">
        <v>0</v>
      </c>
      <c r="AJ125" s="667">
        <v>0</v>
      </c>
      <c r="AK125" s="663">
        <v>0</v>
      </c>
      <c r="AL125" s="664">
        <v>0</v>
      </c>
      <c r="AM125" s="661" t="s">
        <v>161</v>
      </c>
      <c r="AN125" s="666">
        <v>0</v>
      </c>
      <c r="AO125" s="667">
        <v>0</v>
      </c>
      <c r="AP125" s="663">
        <v>0</v>
      </c>
      <c r="AQ125" s="664">
        <v>0</v>
      </c>
      <c r="AR125" s="661" t="s">
        <v>161</v>
      </c>
      <c r="AS125" s="666">
        <v>0</v>
      </c>
      <c r="AT125" s="667">
        <v>0</v>
      </c>
      <c r="AU125" s="663">
        <v>0</v>
      </c>
      <c r="AV125" s="664">
        <v>0</v>
      </c>
      <c r="AW125" s="308" t="s">
        <v>161</v>
      </c>
      <c r="AX125" s="666">
        <v>0</v>
      </c>
      <c r="AY125" s="667">
        <v>0</v>
      </c>
      <c r="AZ125" s="313" t="s">
        <v>161</v>
      </c>
      <c r="BA125" s="314" t="s">
        <v>161</v>
      </c>
      <c r="BB125" s="314" t="s">
        <v>161</v>
      </c>
      <c r="BC125" s="308" t="s">
        <v>161</v>
      </c>
      <c r="BD125" s="316" t="s">
        <v>161</v>
      </c>
      <c r="BE125" s="320">
        <v>0</v>
      </c>
      <c r="BF125" s="321">
        <v>0</v>
      </c>
      <c r="BG125" s="314" t="s">
        <v>161</v>
      </c>
      <c r="BH125" s="664">
        <v>0</v>
      </c>
      <c r="BI125" s="322">
        <v>0</v>
      </c>
      <c r="BJ125" s="320" t="s">
        <v>161</v>
      </c>
      <c r="BK125" s="321" t="s">
        <v>161</v>
      </c>
      <c r="BL125" s="314" t="s">
        <v>161</v>
      </c>
      <c r="BM125" s="322" t="s">
        <v>161</v>
      </c>
      <c r="BN125" s="313" t="s">
        <v>161</v>
      </c>
      <c r="BO125" s="314" t="s">
        <v>161</v>
      </c>
      <c r="BP125" s="314" t="s">
        <v>161</v>
      </c>
      <c r="BQ125" s="314" t="s">
        <v>161</v>
      </c>
      <c r="BR125" s="316" t="s">
        <v>161</v>
      </c>
      <c r="BS125" s="326" t="s">
        <v>161</v>
      </c>
      <c r="BT125" s="327" t="s">
        <v>161</v>
      </c>
      <c r="BU125" s="314" t="s">
        <v>161</v>
      </c>
      <c r="BV125" s="314" t="s">
        <v>161</v>
      </c>
      <c r="BW125" s="322" t="s">
        <v>161</v>
      </c>
      <c r="BX125" s="326" t="s">
        <v>161</v>
      </c>
      <c r="BY125" s="327" t="s">
        <v>161</v>
      </c>
      <c r="BZ125" s="314" t="s">
        <v>161</v>
      </c>
      <c r="CA125" s="314" t="s">
        <v>161</v>
      </c>
      <c r="CB125" s="322" t="s">
        <v>161</v>
      </c>
    </row>
    <row r="126" s="164" customFormat="1" outlineLevel="3" spans="1:82">
      <c r="A126" s="674" t="s">
        <v>123</v>
      </c>
      <c r="B126" s="663">
        <v>82.2936699999999</v>
      </c>
      <c r="C126" s="664">
        <v>73.4885712</v>
      </c>
      <c r="D126" s="665">
        <v>1.11981589322286</v>
      </c>
      <c r="E126" s="666">
        <v>8.80509879999995</v>
      </c>
      <c r="F126" s="667">
        <v>114.728442</v>
      </c>
      <c r="G126" s="663">
        <v>0</v>
      </c>
      <c r="H126" s="664">
        <v>0</v>
      </c>
      <c r="I126" s="665" t="s">
        <v>161</v>
      </c>
      <c r="J126" s="666">
        <v>0</v>
      </c>
      <c r="K126" s="667">
        <v>0</v>
      </c>
      <c r="L126" s="663">
        <v>51.5714569999998</v>
      </c>
      <c r="M126" s="664">
        <v>49.83978859</v>
      </c>
      <c r="N126" s="665">
        <v>1.03474469814158</v>
      </c>
      <c r="O126" s="666">
        <v>1.7316684099998</v>
      </c>
      <c r="P126" s="667">
        <v>82.733139</v>
      </c>
      <c r="Q126" s="663">
        <v>30.7222130000001</v>
      </c>
      <c r="R126" s="664">
        <v>23.64878261</v>
      </c>
      <c r="S126" s="665">
        <v>1.29910336217515</v>
      </c>
      <c r="T126" s="666">
        <v>7.07343039000014</v>
      </c>
      <c r="U126" s="667">
        <v>31.995303</v>
      </c>
      <c r="V126" s="677">
        <v>0.373324132949717</v>
      </c>
      <c r="W126" s="661">
        <v>0.321802182622922</v>
      </c>
      <c r="X126" s="661">
        <v>1.1601044154109</v>
      </c>
      <c r="Y126" s="682">
        <v>0.0515219503267954</v>
      </c>
      <c r="Z126" s="683">
        <v>0.278878562649705</v>
      </c>
      <c r="AA126" s="663">
        <v>6.988789</v>
      </c>
      <c r="AB126" s="664">
        <v>11.53626635</v>
      </c>
      <c r="AC126" s="665">
        <v>0.605810301874662</v>
      </c>
      <c r="AD126" s="666">
        <v>-4.54747735</v>
      </c>
      <c r="AE126" s="667">
        <v>10.477145</v>
      </c>
      <c r="AF126" s="663">
        <v>1.284821</v>
      </c>
      <c r="AG126" s="664">
        <v>2.69644667</v>
      </c>
      <c r="AH126" s="665">
        <v>0.476486709080732</v>
      </c>
      <c r="AI126" s="666">
        <v>-1.41162567</v>
      </c>
      <c r="AJ126" s="667">
        <v>-1.670375</v>
      </c>
      <c r="AK126" s="663">
        <v>0.0369</v>
      </c>
      <c r="AL126" s="664">
        <v>0</v>
      </c>
      <c r="AM126" s="661" t="s">
        <v>161</v>
      </c>
      <c r="AN126" s="666">
        <v>0.0369</v>
      </c>
      <c r="AO126" s="667">
        <v>0</v>
      </c>
      <c r="AP126" s="663">
        <v>0</v>
      </c>
      <c r="AQ126" s="664">
        <v>0</v>
      </c>
      <c r="AR126" s="661" t="s">
        <v>161</v>
      </c>
      <c r="AS126" s="666">
        <v>0</v>
      </c>
      <c r="AT126" s="667">
        <v>0</v>
      </c>
      <c r="AU126" s="663">
        <v>22.4855030000001</v>
      </c>
      <c r="AV126" s="664">
        <v>9.41606959</v>
      </c>
      <c r="AW126" s="665">
        <v>2.38799244048494</v>
      </c>
      <c r="AX126" s="666">
        <v>13.0694334100001</v>
      </c>
      <c r="AY126" s="667">
        <v>23.188533</v>
      </c>
      <c r="AZ126" s="677">
        <v>0.273234903729535</v>
      </c>
      <c r="BA126" s="661">
        <v>0.128129713726153</v>
      </c>
      <c r="BB126" s="661">
        <v>2.13248664797231</v>
      </c>
      <c r="BC126" s="682">
        <v>0.145105190003383</v>
      </c>
      <c r="BD126" s="683">
        <v>0.202116690471575</v>
      </c>
      <c r="BE126" s="663">
        <v>3</v>
      </c>
      <c r="BF126" s="664">
        <v>3</v>
      </c>
      <c r="BG126" s="661">
        <v>1</v>
      </c>
      <c r="BH126" s="664">
        <v>0</v>
      </c>
      <c r="BI126" s="690">
        <v>20.33333334</v>
      </c>
      <c r="BJ126" s="663">
        <v>27.4312233333333</v>
      </c>
      <c r="BK126" s="664">
        <v>24.4961904</v>
      </c>
      <c r="BL126" s="661">
        <v>1.11981589322286</v>
      </c>
      <c r="BM126" s="690">
        <v>2.93503293333332</v>
      </c>
      <c r="BN126" s="677">
        <v>0.0849249887628053</v>
      </c>
      <c r="BO126" s="661">
        <v>0.156980414255217</v>
      </c>
      <c r="BP126" s="661">
        <v>0.540990983911759</v>
      </c>
      <c r="BQ126" s="661">
        <v>-0.0720554254924116</v>
      </c>
      <c r="BR126" s="683">
        <v>0.0913212523185837</v>
      </c>
      <c r="BS126" s="694">
        <v>11.7750972307219</v>
      </c>
      <c r="BT126" s="695">
        <v>6.37022143650489</v>
      </c>
      <c r="BU126" s="661">
        <v>1.84845964117419</v>
      </c>
      <c r="BV126" s="699">
        <v>5.40487579421705</v>
      </c>
      <c r="BW126" s="690">
        <v>10.9503535552863</v>
      </c>
      <c r="BX126" s="694">
        <v>3.21736755824223</v>
      </c>
      <c r="BY126" s="695">
        <v>0.816214649031573</v>
      </c>
      <c r="BZ126" s="661">
        <v>3.94181550411964</v>
      </c>
      <c r="CA126" s="699">
        <v>2.40115290921065</v>
      </c>
      <c r="CB126" s="690">
        <v>2.21324922008811</v>
      </c>
      <c r="CC126" s="159"/>
      <c r="CD126" s="159"/>
    </row>
    <row r="127" s="163" customFormat="1" spans="1:81">
      <c r="A127" s="668" t="s">
        <v>124</v>
      </c>
      <c r="B127" s="669">
        <v>228.687672000002</v>
      </c>
      <c r="C127" s="670">
        <v>233.59831146</v>
      </c>
      <c r="D127" s="671">
        <v>0.978978275017033</v>
      </c>
      <c r="E127" s="670">
        <v>-4.91063945999753</v>
      </c>
      <c r="F127" s="672">
        <v>460.221313</v>
      </c>
      <c r="G127" s="669">
        <v>0</v>
      </c>
      <c r="H127" s="670">
        <v>0</v>
      </c>
      <c r="I127" s="671" t="s">
        <v>161</v>
      </c>
      <c r="J127" s="670">
        <v>0</v>
      </c>
      <c r="K127" s="672">
        <v>0</v>
      </c>
      <c r="L127" s="669">
        <v>162.875180000002</v>
      </c>
      <c r="M127" s="670">
        <v>157.02450616</v>
      </c>
      <c r="N127" s="671">
        <v>1.03725962260974</v>
      </c>
      <c r="O127" s="670">
        <v>5.85067384000169</v>
      </c>
      <c r="P127" s="672">
        <v>324.207664</v>
      </c>
      <c r="Q127" s="669">
        <v>65.8124920000008</v>
      </c>
      <c r="R127" s="670">
        <v>76.5738053</v>
      </c>
      <c r="S127" s="671">
        <v>0.859464822757095</v>
      </c>
      <c r="T127" s="670">
        <v>-10.7613132999992</v>
      </c>
      <c r="U127" s="672">
        <v>136.013649</v>
      </c>
      <c r="V127" s="678">
        <v>0.287783295988076</v>
      </c>
      <c r="W127" s="679">
        <v>0.327801193516384</v>
      </c>
      <c r="X127" s="679">
        <v>0.877920220182762</v>
      </c>
      <c r="Y127" s="671">
        <v>-0.0400178975283079</v>
      </c>
      <c r="Z127" s="684">
        <v>0.295539657025836</v>
      </c>
      <c r="AA127" s="669">
        <v>27.933902</v>
      </c>
      <c r="AB127" s="670">
        <v>42.48652222</v>
      </c>
      <c r="AC127" s="671">
        <v>0.657476784175345</v>
      </c>
      <c r="AD127" s="670">
        <v>-14.55262022</v>
      </c>
      <c r="AE127" s="672">
        <v>39.592596</v>
      </c>
      <c r="AF127" s="669">
        <v>1.71632900000017</v>
      </c>
      <c r="AG127" s="670">
        <v>5.27602859</v>
      </c>
      <c r="AH127" s="671">
        <v>0.325306993834954</v>
      </c>
      <c r="AI127" s="670">
        <v>-3.55969958999983</v>
      </c>
      <c r="AJ127" s="672">
        <v>-0.279934999999999</v>
      </c>
      <c r="AK127" s="669">
        <v>0.0369</v>
      </c>
      <c r="AL127" s="670">
        <v>0</v>
      </c>
      <c r="AM127" s="679" t="s">
        <v>161</v>
      </c>
      <c r="AN127" s="670">
        <v>0.0369</v>
      </c>
      <c r="AO127" s="672">
        <v>0</v>
      </c>
      <c r="AP127" s="669">
        <v>0</v>
      </c>
      <c r="AQ127" s="670">
        <v>0</v>
      </c>
      <c r="AR127" s="679" t="s">
        <v>161</v>
      </c>
      <c r="AS127" s="670">
        <v>0</v>
      </c>
      <c r="AT127" s="672">
        <v>0</v>
      </c>
      <c r="AU127" s="669">
        <v>36.1991610000007</v>
      </c>
      <c r="AV127" s="670">
        <v>28.81125449</v>
      </c>
      <c r="AW127" s="671">
        <v>1.25642432586769</v>
      </c>
      <c r="AX127" s="670">
        <v>7.38790651000066</v>
      </c>
      <c r="AY127" s="672">
        <v>96.700988</v>
      </c>
      <c r="AZ127" s="678">
        <v>0.158290828199958</v>
      </c>
      <c r="BA127" s="679">
        <v>0.123336741220124</v>
      </c>
      <c r="BB127" s="679">
        <v>1.28340368517966</v>
      </c>
      <c r="BC127" s="671">
        <v>0.0349540869798334</v>
      </c>
      <c r="BD127" s="684">
        <v>0.210118447947673</v>
      </c>
      <c r="BE127" s="669">
        <v>10.7142857142857</v>
      </c>
      <c r="BF127" s="670">
        <v>10.8571428571429</v>
      </c>
      <c r="BG127" s="679">
        <v>0.986842105263158</v>
      </c>
      <c r="BH127" s="670">
        <v>-0.142857142857142</v>
      </c>
      <c r="BI127" s="691">
        <v>73.16666667</v>
      </c>
      <c r="BJ127" s="669">
        <v>21.3441827200002</v>
      </c>
      <c r="BK127" s="670">
        <v>21.5156339502632</v>
      </c>
      <c r="BL127" s="679">
        <v>0.992031318683927</v>
      </c>
      <c r="BM127" s="691">
        <v>-0.171451230262928</v>
      </c>
      <c r="BN127" s="678">
        <v>0.122148700696029</v>
      </c>
      <c r="BO127" s="679">
        <v>0.181878550210647</v>
      </c>
      <c r="BP127" s="679">
        <v>0.67159486676444</v>
      </c>
      <c r="BQ127" s="679">
        <v>-0.0597298495146181</v>
      </c>
      <c r="BR127" s="684">
        <v>0.0860294707820279</v>
      </c>
      <c r="BS127" s="696">
        <v>8.18674283313526</v>
      </c>
      <c r="BT127" s="697">
        <v>5.49817446225421</v>
      </c>
      <c r="BU127" s="679">
        <v>1.48899291743805</v>
      </c>
      <c r="BV127" s="679">
        <v>2.68856837088105</v>
      </c>
      <c r="BW127" s="691">
        <v>11.6239236497652</v>
      </c>
      <c r="BX127" s="696">
        <v>1.29588630331705</v>
      </c>
      <c r="BY127" s="697">
        <v>0.678126920834143</v>
      </c>
      <c r="BZ127" s="679">
        <v>1.91097899744641</v>
      </c>
      <c r="CA127" s="679">
        <v>0.617759382482906</v>
      </c>
      <c r="CB127" s="691">
        <v>2.44240079635091</v>
      </c>
      <c r="CC127" s="159"/>
    </row>
    <row r="128" s="159" customFormat="1" ht="16.2" spans="1:80">
      <c r="A128" s="213" t="s">
        <v>125</v>
      </c>
      <c r="B128" s="214">
        <v>10.9882609999999</v>
      </c>
      <c r="C128" s="215">
        <v>9.094368</v>
      </c>
      <c r="D128" s="216">
        <v>1.20824899542221</v>
      </c>
      <c r="E128" s="215">
        <v>1.89389299999988</v>
      </c>
      <c r="F128" s="217">
        <v>16.84146</v>
      </c>
      <c r="G128" s="214">
        <v>0</v>
      </c>
      <c r="H128" s="215">
        <v>0</v>
      </c>
      <c r="I128" s="216" t="s">
        <v>161</v>
      </c>
      <c r="J128" s="215">
        <v>0</v>
      </c>
      <c r="K128" s="217">
        <v>0</v>
      </c>
      <c r="L128" s="214">
        <v>6.22895599999981</v>
      </c>
      <c r="M128" s="215">
        <v>6.12869459</v>
      </c>
      <c r="N128" s="216">
        <v>1.01635934186758</v>
      </c>
      <c r="O128" s="215">
        <v>0.100261409999807</v>
      </c>
      <c r="P128" s="217">
        <v>21.834063</v>
      </c>
      <c r="Q128" s="214">
        <v>4.75930500000007</v>
      </c>
      <c r="R128" s="215">
        <v>2.96567341</v>
      </c>
      <c r="S128" s="216">
        <v>1.60479740754734</v>
      </c>
      <c r="T128" s="215">
        <v>1.79363159000007</v>
      </c>
      <c r="U128" s="217">
        <v>-4.992603</v>
      </c>
      <c r="V128" s="237">
        <v>0.433126315437913</v>
      </c>
      <c r="W128" s="238">
        <v>0.326100000571782</v>
      </c>
      <c r="X128" s="238">
        <v>1.3282009036445</v>
      </c>
      <c r="Y128" s="216">
        <v>0.107026314866131</v>
      </c>
      <c r="Z128" s="257">
        <v>-0.296447160756847</v>
      </c>
      <c r="AA128" s="214">
        <v>2.028174</v>
      </c>
      <c r="AB128" s="215">
        <v>2.24802701</v>
      </c>
      <c r="AC128" s="216">
        <v>0.902201793385036</v>
      </c>
      <c r="AD128" s="215">
        <v>-0.21985301</v>
      </c>
      <c r="AE128" s="217">
        <v>2.017144</v>
      </c>
      <c r="AF128" s="214">
        <v>0.452773</v>
      </c>
      <c r="AG128" s="215">
        <v>0.143355</v>
      </c>
      <c r="AH128" s="216">
        <v>3.15840396219177</v>
      </c>
      <c r="AI128" s="215">
        <v>0.309418</v>
      </c>
      <c r="AJ128" s="217">
        <v>0.143356</v>
      </c>
      <c r="AK128" s="214">
        <v>0</v>
      </c>
      <c r="AL128" s="215">
        <v>0</v>
      </c>
      <c r="AM128" s="238" t="s">
        <v>161</v>
      </c>
      <c r="AN128" s="215">
        <v>0</v>
      </c>
      <c r="AO128" s="217">
        <v>0</v>
      </c>
      <c r="AP128" s="214">
        <v>0</v>
      </c>
      <c r="AQ128" s="215">
        <v>0</v>
      </c>
      <c r="AR128" s="238" t="s">
        <v>161</v>
      </c>
      <c r="AS128" s="215">
        <v>0</v>
      </c>
      <c r="AT128" s="217">
        <v>0</v>
      </c>
      <c r="AU128" s="214">
        <v>2.27835800000007</v>
      </c>
      <c r="AV128" s="215">
        <v>0.5742914</v>
      </c>
      <c r="AW128" s="216">
        <v>3.96725077199496</v>
      </c>
      <c r="AX128" s="215">
        <v>1.70406660000007</v>
      </c>
      <c r="AY128" s="217">
        <v>-7.153103</v>
      </c>
      <c r="AZ128" s="237">
        <v>0.207344729070423</v>
      </c>
      <c r="BA128" s="238">
        <v>0.0631480274385202</v>
      </c>
      <c r="BB128" s="238">
        <v>3.28347119428695</v>
      </c>
      <c r="BC128" s="216">
        <v>0.144196701631903</v>
      </c>
      <c r="BD128" s="257">
        <v>-0.424731763160676</v>
      </c>
      <c r="BE128" s="214">
        <v>0.428571428571429</v>
      </c>
      <c r="BF128" s="215">
        <v>0.428571428571429</v>
      </c>
      <c r="BG128" s="238">
        <v>1</v>
      </c>
      <c r="BH128" s="215">
        <v>0</v>
      </c>
      <c r="BI128" s="279">
        <v>3</v>
      </c>
      <c r="BJ128" s="214">
        <v>25.6392756666664</v>
      </c>
      <c r="BK128" s="215">
        <v>21.220192</v>
      </c>
      <c r="BL128" s="238">
        <v>1.20824899542221</v>
      </c>
      <c r="BM128" s="279">
        <v>4.41908366666638</v>
      </c>
      <c r="BN128" s="237">
        <v>0.184576431156852</v>
      </c>
      <c r="BO128" s="238">
        <v>0.247188920659467</v>
      </c>
      <c r="BP128" s="238">
        <v>0.746701877513064</v>
      </c>
      <c r="BQ128" s="238">
        <v>-0.0626124895026154</v>
      </c>
      <c r="BR128" s="257">
        <v>0.119772513784434</v>
      </c>
      <c r="BS128" s="292">
        <v>5.41780981316193</v>
      </c>
      <c r="BT128" s="293">
        <v>4.04548875949671</v>
      </c>
      <c r="BU128" s="238">
        <v>1.33922256005377</v>
      </c>
      <c r="BV128" s="238">
        <v>1.37232105366522</v>
      </c>
      <c r="BW128" s="279">
        <v>8.34916099197677</v>
      </c>
      <c r="BX128" s="292">
        <v>1.12335430786514</v>
      </c>
      <c r="BY128" s="293">
        <v>0.255464635186923</v>
      </c>
      <c r="BZ128" s="238">
        <v>4.39729869867577</v>
      </c>
      <c r="CA128" s="238">
        <v>0.867889672678215</v>
      </c>
      <c r="CB128" s="279">
        <v>-3.54615386903464</v>
      </c>
    </row>
    <row r="129" s="159" customFormat="1" outlineLevel="2" spans="1:80">
      <c r="A129" s="309" t="s">
        <v>126</v>
      </c>
      <c r="B129" s="663">
        <v>1.908568</v>
      </c>
      <c r="C129" s="664">
        <v>3.999504</v>
      </c>
      <c r="D129" s="308">
        <v>0.477201172945445</v>
      </c>
      <c r="E129" s="666">
        <v>-2.090936</v>
      </c>
      <c r="F129" s="667">
        <v>6.396116</v>
      </c>
      <c r="G129" s="663">
        <v>0</v>
      </c>
      <c r="H129" s="664">
        <v>0</v>
      </c>
      <c r="I129" s="308" t="s">
        <v>161</v>
      </c>
      <c r="J129" s="666">
        <v>0</v>
      </c>
      <c r="K129" s="667">
        <v>0</v>
      </c>
      <c r="L129" s="663">
        <v>-0.135822999999988</v>
      </c>
      <c r="M129" s="664">
        <v>2.35970736</v>
      </c>
      <c r="N129" s="308">
        <v>-0.0575592559918056</v>
      </c>
      <c r="O129" s="666">
        <v>-2.49553035999999</v>
      </c>
      <c r="P129" s="667">
        <v>3.003518</v>
      </c>
      <c r="Q129" s="663">
        <v>2.04439099999999</v>
      </c>
      <c r="R129" s="664">
        <v>1.63979664</v>
      </c>
      <c r="S129" s="308">
        <v>1.24673447312344</v>
      </c>
      <c r="T129" s="666">
        <v>0.404594359999986</v>
      </c>
      <c r="U129" s="667">
        <v>3.392598</v>
      </c>
      <c r="V129" s="313">
        <v>1.07116487335007</v>
      </c>
      <c r="W129" s="314">
        <v>0.41</v>
      </c>
      <c r="X129" s="314">
        <v>2.61259725207333</v>
      </c>
      <c r="Y129" s="308">
        <v>0.661164873350066</v>
      </c>
      <c r="Z129" s="316">
        <v>0.5304153333054</v>
      </c>
      <c r="AA129" s="663">
        <v>1.121486</v>
      </c>
      <c r="AB129" s="664">
        <v>1.14536734</v>
      </c>
      <c r="AC129" s="308">
        <v>0.979149623735561</v>
      </c>
      <c r="AD129" s="666">
        <v>-0.02388134</v>
      </c>
      <c r="AE129" s="667">
        <v>0</v>
      </c>
      <c r="AF129" s="663">
        <v>0.13547</v>
      </c>
      <c r="AG129" s="664">
        <v>0</v>
      </c>
      <c r="AH129" s="308" t="s">
        <v>161</v>
      </c>
      <c r="AI129" s="666">
        <v>0.13547</v>
      </c>
      <c r="AJ129" s="667">
        <v>0</v>
      </c>
      <c r="AK129" s="663">
        <v>0</v>
      </c>
      <c r="AL129" s="664">
        <v>0</v>
      </c>
      <c r="AM129" s="661" t="s">
        <v>161</v>
      </c>
      <c r="AN129" s="666">
        <v>0</v>
      </c>
      <c r="AO129" s="667">
        <v>0</v>
      </c>
      <c r="AP129" s="663">
        <v>0</v>
      </c>
      <c r="AQ129" s="664">
        <v>0</v>
      </c>
      <c r="AR129" s="661" t="s">
        <v>161</v>
      </c>
      <c r="AS129" s="666">
        <v>0</v>
      </c>
      <c r="AT129" s="667">
        <v>0</v>
      </c>
      <c r="AU129" s="663">
        <v>0.787434999999986</v>
      </c>
      <c r="AV129" s="664">
        <v>0.4944293</v>
      </c>
      <c r="AW129" s="308">
        <v>1.59261394905194</v>
      </c>
      <c r="AX129" s="666">
        <v>0.293005699999986</v>
      </c>
      <c r="AY129" s="667">
        <v>3.392598</v>
      </c>
      <c r="AZ129" s="313">
        <v>0.412578959722675</v>
      </c>
      <c r="BA129" s="314">
        <v>0.123622654209122</v>
      </c>
      <c r="BB129" s="314">
        <v>3.33740577212288</v>
      </c>
      <c r="BC129" s="308">
        <v>0.288956305513553</v>
      </c>
      <c r="BD129" s="316">
        <v>0.5304153333054</v>
      </c>
      <c r="BE129" s="320">
        <v>0.285714285714286</v>
      </c>
      <c r="BF129" s="321">
        <v>0.285714285714286</v>
      </c>
      <c r="BG129" s="314">
        <v>1</v>
      </c>
      <c r="BH129" s="664">
        <v>0</v>
      </c>
      <c r="BI129" s="322">
        <v>0.5</v>
      </c>
      <c r="BJ129" s="320">
        <v>6.67998799999999</v>
      </c>
      <c r="BK129" s="321">
        <v>13.998264</v>
      </c>
      <c r="BL129" s="314">
        <v>0.477201172945445</v>
      </c>
      <c r="BM129" s="322">
        <v>-7.31827600000001</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161</v>
      </c>
      <c r="BX129" s="326">
        <v>0.702135381092573</v>
      </c>
      <c r="BY129" s="327">
        <v>0.431677491345266</v>
      </c>
      <c r="BZ129" s="314">
        <v>1.62652766282639</v>
      </c>
      <c r="CA129" s="314">
        <v>0.270457889747307</v>
      </c>
      <c r="CB129" s="322" t="s">
        <v>161</v>
      </c>
    </row>
    <row r="130" s="159" customFormat="1" outlineLevel="2" spans="1:80">
      <c r="A130" s="309" t="s">
        <v>127</v>
      </c>
      <c r="B130" s="663">
        <v>0.636781999999989</v>
      </c>
      <c r="C130" s="664">
        <v>0</v>
      </c>
      <c r="D130" s="308" t="s">
        <v>161</v>
      </c>
      <c r="E130" s="666">
        <v>0.636781999999989</v>
      </c>
      <c r="F130" s="667">
        <v>0</v>
      </c>
      <c r="G130" s="663">
        <v>0</v>
      </c>
      <c r="H130" s="664">
        <v>0</v>
      </c>
      <c r="I130" s="308" t="s">
        <v>161</v>
      </c>
      <c r="J130" s="666">
        <v>0</v>
      </c>
      <c r="K130" s="667">
        <v>0</v>
      </c>
      <c r="L130" s="663">
        <v>0.405619999999991</v>
      </c>
      <c r="M130" s="664">
        <v>0</v>
      </c>
      <c r="N130" s="308" t="s">
        <v>161</v>
      </c>
      <c r="O130" s="666">
        <v>0.405619999999991</v>
      </c>
      <c r="P130" s="667">
        <v>0</v>
      </c>
      <c r="Q130" s="663">
        <v>0.231161999999998</v>
      </c>
      <c r="R130" s="664">
        <v>0</v>
      </c>
      <c r="S130" s="308" t="s">
        <v>161</v>
      </c>
      <c r="T130" s="666">
        <v>0.231161999999998</v>
      </c>
      <c r="U130" s="667">
        <v>0</v>
      </c>
      <c r="V130" s="313">
        <v>0.363015914394568</v>
      </c>
      <c r="W130" s="314" t="s">
        <v>161</v>
      </c>
      <c r="X130" s="314" t="s">
        <v>161</v>
      </c>
      <c r="Y130" s="308" t="s">
        <v>161</v>
      </c>
      <c r="Z130" s="316" t="s">
        <v>161</v>
      </c>
      <c r="AA130" s="663">
        <v>0.442154999999999</v>
      </c>
      <c r="AB130" s="664">
        <v>0</v>
      </c>
      <c r="AC130" s="308" t="s">
        <v>161</v>
      </c>
      <c r="AD130" s="666">
        <v>0.442154999999999</v>
      </c>
      <c r="AE130" s="667">
        <v>0</v>
      </c>
      <c r="AF130" s="663">
        <v>0</v>
      </c>
      <c r="AG130" s="664">
        <v>0</v>
      </c>
      <c r="AH130" s="308" t="s">
        <v>161</v>
      </c>
      <c r="AI130" s="666">
        <v>0</v>
      </c>
      <c r="AJ130" s="667">
        <v>0</v>
      </c>
      <c r="AK130" s="663">
        <v>0</v>
      </c>
      <c r="AL130" s="664">
        <v>0</v>
      </c>
      <c r="AM130" s="661" t="s">
        <v>161</v>
      </c>
      <c r="AN130" s="666">
        <v>0</v>
      </c>
      <c r="AO130" s="667">
        <v>0</v>
      </c>
      <c r="AP130" s="663">
        <v>0</v>
      </c>
      <c r="AQ130" s="664">
        <v>0</v>
      </c>
      <c r="AR130" s="661" t="s">
        <v>161</v>
      </c>
      <c r="AS130" s="666">
        <v>0</v>
      </c>
      <c r="AT130" s="667">
        <v>0</v>
      </c>
      <c r="AU130" s="663">
        <v>-0.210993000000001</v>
      </c>
      <c r="AV130" s="664">
        <v>0</v>
      </c>
      <c r="AW130" s="308" t="s">
        <v>161</v>
      </c>
      <c r="AX130" s="666">
        <v>-0.210993000000001</v>
      </c>
      <c r="AY130" s="667">
        <v>0</v>
      </c>
      <c r="AZ130" s="313">
        <v>-0.331342594482891</v>
      </c>
      <c r="BA130" s="314" t="s">
        <v>161</v>
      </c>
      <c r="BB130" s="314" t="s">
        <v>161</v>
      </c>
      <c r="BC130" s="308" t="s">
        <v>161</v>
      </c>
      <c r="BD130" s="316" t="s">
        <v>161</v>
      </c>
      <c r="BE130" s="320">
        <v>0.142857142857143</v>
      </c>
      <c r="BF130" s="321">
        <v>0</v>
      </c>
      <c r="BG130" s="314" t="s">
        <v>161</v>
      </c>
      <c r="BH130" s="664">
        <v>0.142857142857143</v>
      </c>
      <c r="BI130" s="322">
        <v>0</v>
      </c>
      <c r="BJ130" s="320">
        <v>4.45747399999992</v>
      </c>
      <c r="BK130" s="321" t="s">
        <v>161</v>
      </c>
      <c r="BL130" s="314" t="s">
        <v>161</v>
      </c>
      <c r="BM130" s="322" t="s">
        <v>161</v>
      </c>
      <c r="BN130" s="313">
        <v>0.69435850887746</v>
      </c>
      <c r="BO130" s="314" t="s">
        <v>161</v>
      </c>
      <c r="BP130" s="314" t="s">
        <v>161</v>
      </c>
      <c r="BQ130" s="314" t="s">
        <v>161</v>
      </c>
      <c r="BR130" s="316" t="s">
        <v>161</v>
      </c>
      <c r="BS130" s="326">
        <v>1.44017821804569</v>
      </c>
      <c r="BT130" s="327" t="s">
        <v>161</v>
      </c>
      <c r="BU130" s="314" t="s">
        <v>161</v>
      </c>
      <c r="BV130" s="314" t="s">
        <v>161</v>
      </c>
      <c r="BW130" s="322" t="s">
        <v>161</v>
      </c>
      <c r="BX130" s="326">
        <v>-0.477192387285005</v>
      </c>
      <c r="BY130" s="327" t="s">
        <v>161</v>
      </c>
      <c r="BZ130" s="314" t="s">
        <v>161</v>
      </c>
      <c r="CA130" s="314" t="s">
        <v>161</v>
      </c>
      <c r="CB130" s="322" t="s">
        <v>161</v>
      </c>
    </row>
    <row r="131" s="159" customFormat="1" outlineLevel="2" spans="1:80">
      <c r="A131" s="309" t="s">
        <v>128</v>
      </c>
      <c r="B131" s="663">
        <v>0.339501</v>
      </c>
      <c r="C131" s="664">
        <v>2.0038752</v>
      </c>
      <c r="D131" s="308">
        <v>0.169422227492011</v>
      </c>
      <c r="E131" s="666">
        <v>-1.6643742</v>
      </c>
      <c r="F131" s="667">
        <v>4.256102</v>
      </c>
      <c r="G131" s="663">
        <v>0</v>
      </c>
      <c r="H131" s="664">
        <v>0</v>
      </c>
      <c r="I131" s="308" t="s">
        <v>161</v>
      </c>
      <c r="J131" s="666">
        <v>0</v>
      </c>
      <c r="K131" s="667">
        <v>0.027095</v>
      </c>
      <c r="L131" s="663">
        <v>3.257827</v>
      </c>
      <c r="M131" s="664">
        <v>0.68131757</v>
      </c>
      <c r="N131" s="308">
        <v>4.78165710595134</v>
      </c>
      <c r="O131" s="666">
        <v>2.57650943</v>
      </c>
      <c r="P131" s="667">
        <v>3.523488</v>
      </c>
      <c r="Q131" s="663">
        <v>-2.918326</v>
      </c>
      <c r="R131" s="664">
        <v>1.32255763</v>
      </c>
      <c r="S131" s="308">
        <v>-2.20657756894873</v>
      </c>
      <c r="T131" s="666">
        <v>-4.24088363</v>
      </c>
      <c r="U131" s="667">
        <v>0.732614</v>
      </c>
      <c r="V131" s="313">
        <v>-8.59592755249617</v>
      </c>
      <c r="W131" s="314">
        <v>0.659999999001934</v>
      </c>
      <c r="X131" s="314">
        <v>-13.0241326749926</v>
      </c>
      <c r="Y131" s="308">
        <v>-9.2559275514981</v>
      </c>
      <c r="Z131" s="316">
        <v>0.172132622761391</v>
      </c>
      <c r="AA131" s="663">
        <v>1.92002900000001</v>
      </c>
      <c r="AB131" s="664">
        <v>2.02035101</v>
      </c>
      <c r="AC131" s="308">
        <v>0.950344267157819</v>
      </c>
      <c r="AD131" s="666">
        <v>-0.10032200999999</v>
      </c>
      <c r="AE131" s="667">
        <v>2.033753</v>
      </c>
      <c r="AF131" s="663">
        <v>0.029963</v>
      </c>
      <c r="AG131" s="664">
        <v>0.007305</v>
      </c>
      <c r="AH131" s="308">
        <v>4.10171115674195</v>
      </c>
      <c r="AI131" s="666">
        <v>0.022658</v>
      </c>
      <c r="AJ131" s="667">
        <v>0.00731</v>
      </c>
      <c r="AK131" s="663">
        <v>0</v>
      </c>
      <c r="AL131" s="664">
        <v>0</v>
      </c>
      <c r="AM131" s="661" t="s">
        <v>161</v>
      </c>
      <c r="AN131" s="666">
        <v>0</v>
      </c>
      <c r="AO131" s="667">
        <v>0</v>
      </c>
      <c r="AP131" s="663">
        <v>0</v>
      </c>
      <c r="AQ131" s="664">
        <v>0</v>
      </c>
      <c r="AR131" s="661" t="s">
        <v>161</v>
      </c>
      <c r="AS131" s="666">
        <v>0</v>
      </c>
      <c r="AT131" s="667">
        <v>0</v>
      </c>
      <c r="AU131" s="663">
        <v>-4.86831800000001</v>
      </c>
      <c r="AV131" s="664">
        <v>-0.70509838</v>
      </c>
      <c r="AW131" s="308">
        <v>-4.90445211347672</v>
      </c>
      <c r="AX131" s="666">
        <v>-4.16321962000001</v>
      </c>
      <c r="AY131" s="667">
        <v>-1.335544</v>
      </c>
      <c r="AZ131" s="313">
        <v>-14.3396278656028</v>
      </c>
      <c r="BA131" s="314">
        <v>-0.351867411703084</v>
      </c>
      <c r="BB131" s="314">
        <v>-38.7529296225448</v>
      </c>
      <c r="BC131" s="308">
        <v>-13.9877604538997</v>
      </c>
      <c r="BD131" s="316">
        <v>-0.313795111113408</v>
      </c>
      <c r="BE131" s="320">
        <v>0.428571428571429</v>
      </c>
      <c r="BF131" s="321">
        <v>0.428571428571429</v>
      </c>
      <c r="BG131" s="314">
        <v>1</v>
      </c>
      <c r="BH131" s="664">
        <v>0</v>
      </c>
      <c r="BI131" s="322">
        <v>2.91666667</v>
      </c>
      <c r="BJ131" s="320">
        <v>0.792168999999999</v>
      </c>
      <c r="BK131" s="321">
        <v>4.6757088</v>
      </c>
      <c r="BL131" s="314">
        <v>0.169422227492011</v>
      </c>
      <c r="BM131" s="322">
        <v>-3.8835398</v>
      </c>
      <c r="BN131" s="313">
        <v>5.65544431386067</v>
      </c>
      <c r="BO131" s="314">
        <v>1.00822197410298</v>
      </c>
      <c r="BP131" s="314">
        <v>5.60932459232736</v>
      </c>
      <c r="BQ131" s="314">
        <v>4.64722233975769</v>
      </c>
      <c r="BR131" s="316">
        <v>0.477844046030852</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-0.656689381650574</v>
      </c>
    </row>
    <row r="132" s="159" customFormat="1" outlineLevel="2" spans="1:80">
      <c r="A132" s="309" t="s">
        <v>129</v>
      </c>
      <c r="B132" s="663">
        <v>8.39645799999998</v>
      </c>
      <c r="C132" s="664">
        <v>7.999008</v>
      </c>
      <c r="D132" s="308">
        <v>1.04968741123899</v>
      </c>
      <c r="E132" s="666">
        <v>0.39744999999998</v>
      </c>
      <c r="F132" s="667">
        <v>24.87163</v>
      </c>
      <c r="G132" s="663">
        <v>0</v>
      </c>
      <c r="H132" s="664">
        <v>0</v>
      </c>
      <c r="I132" s="308" t="s">
        <v>161</v>
      </c>
      <c r="J132" s="666">
        <v>0</v>
      </c>
      <c r="K132" s="667">
        <v>0</v>
      </c>
      <c r="L132" s="663">
        <v>6.2964160000002</v>
      </c>
      <c r="M132" s="664">
        <v>5.31934032</v>
      </c>
      <c r="N132" s="308">
        <v>1.18368361887404</v>
      </c>
      <c r="O132" s="666">
        <v>0.977075680000203</v>
      </c>
      <c r="P132" s="667">
        <v>15.879816</v>
      </c>
      <c r="Q132" s="663">
        <v>2.10004199999978</v>
      </c>
      <c r="R132" s="664">
        <v>2.67966768</v>
      </c>
      <c r="S132" s="308">
        <v>0.783694939366428</v>
      </c>
      <c r="T132" s="666">
        <v>-0.579625680000223</v>
      </c>
      <c r="U132" s="667">
        <v>8.991814</v>
      </c>
      <c r="V132" s="313">
        <v>0.250110463245309</v>
      </c>
      <c r="W132" s="314">
        <v>0.335</v>
      </c>
      <c r="X132" s="314">
        <v>0.746598397747191</v>
      </c>
      <c r="Y132" s="308">
        <v>-0.0848895367546909</v>
      </c>
      <c r="Z132" s="316">
        <v>0.361528938794924</v>
      </c>
      <c r="AA132" s="663">
        <v>2.42572299999998</v>
      </c>
      <c r="AB132" s="664">
        <v>2.79928268</v>
      </c>
      <c r="AC132" s="308">
        <v>0.866551641008252</v>
      </c>
      <c r="AD132" s="666">
        <v>-0.373559680000022</v>
      </c>
      <c r="AE132" s="667">
        <v>2.782764</v>
      </c>
      <c r="AF132" s="663">
        <v>0.0763209999999999</v>
      </c>
      <c r="AG132" s="664">
        <v>0.022981</v>
      </c>
      <c r="AH132" s="308">
        <v>3.32104782211391</v>
      </c>
      <c r="AI132" s="666">
        <v>0.0533399999999999</v>
      </c>
      <c r="AJ132" s="667">
        <v>0.022981</v>
      </c>
      <c r="AK132" s="663">
        <v>0</v>
      </c>
      <c r="AL132" s="664">
        <v>0</v>
      </c>
      <c r="AM132" s="661" t="s">
        <v>161</v>
      </c>
      <c r="AN132" s="666">
        <v>0</v>
      </c>
      <c r="AO132" s="667">
        <v>0</v>
      </c>
      <c r="AP132" s="663">
        <v>0</v>
      </c>
      <c r="AQ132" s="664">
        <v>0</v>
      </c>
      <c r="AR132" s="661" t="s">
        <v>161</v>
      </c>
      <c r="AS132" s="666">
        <v>0</v>
      </c>
      <c r="AT132" s="667">
        <v>0</v>
      </c>
      <c r="AU132" s="663">
        <v>-0.402002000000202</v>
      </c>
      <c r="AV132" s="664">
        <v>-0.142596</v>
      </c>
      <c r="AW132" s="308">
        <v>-0.81916743807821</v>
      </c>
      <c r="AX132" s="666">
        <v>-0.259406000000201</v>
      </c>
      <c r="AY132" s="667">
        <v>6.186069</v>
      </c>
      <c r="AZ132" s="313">
        <v>-0.0478775693274715</v>
      </c>
      <c r="BA132" s="314">
        <v>-0.0178267105121036</v>
      </c>
      <c r="BB132" s="314">
        <v>-0.685720918335703</v>
      </c>
      <c r="BC132" s="308">
        <v>-0.0300508588153679</v>
      </c>
      <c r="BD132" s="316">
        <v>0.248719886875126</v>
      </c>
      <c r="BE132" s="320">
        <v>0.571428571428571</v>
      </c>
      <c r="BF132" s="321">
        <v>0.571428571428571</v>
      </c>
      <c r="BG132" s="314">
        <v>1</v>
      </c>
      <c r="BH132" s="664">
        <v>0</v>
      </c>
      <c r="BI132" s="322">
        <v>4</v>
      </c>
      <c r="BJ132" s="320">
        <v>14.6938015</v>
      </c>
      <c r="BK132" s="321">
        <v>13.998264</v>
      </c>
      <c r="BL132" s="314">
        <v>1.04968741123899</v>
      </c>
      <c r="BM132" s="322">
        <v>0.695537499999965</v>
      </c>
      <c r="BN132" s="313">
        <v>0.288898366430224</v>
      </c>
      <c r="BO132" s="314">
        <v>0.349953729262429</v>
      </c>
      <c r="BP132" s="314">
        <v>0.825533041294097</v>
      </c>
      <c r="BQ132" s="314">
        <v>-0.0610553628322048</v>
      </c>
      <c r="BR132" s="316">
        <v>0.111885067444313</v>
      </c>
      <c r="BS132" s="326">
        <v>3.46142490300832</v>
      </c>
      <c r="BT132" s="327">
        <v>2.85752062739159</v>
      </c>
      <c r="BU132" s="314">
        <v>1.2113385533696</v>
      </c>
      <c r="BV132" s="314">
        <v>0.603904275616736</v>
      </c>
      <c r="BW132" s="322">
        <v>8.93774319345802</v>
      </c>
      <c r="BX132" s="326">
        <v>-0.165724610765617</v>
      </c>
      <c r="BY132" s="327">
        <v>-0.0509401930068743</v>
      </c>
      <c r="BZ132" s="314">
        <v>-1.25331729197125</v>
      </c>
      <c r="CA132" s="314">
        <v>-0.114784417758743</v>
      </c>
      <c r="CB132" s="322">
        <v>2.22299447599581</v>
      </c>
    </row>
    <row r="133" s="159" customFormat="1" outlineLevel="2" spans="1:80">
      <c r="A133" s="309" t="s">
        <v>130</v>
      </c>
      <c r="B133" s="663">
        <v>0.146016</v>
      </c>
      <c r="C133" s="664">
        <v>0.5004</v>
      </c>
      <c r="D133" s="308">
        <v>0.291798561151079</v>
      </c>
      <c r="E133" s="666">
        <v>-0.354384</v>
      </c>
      <c r="F133" s="667">
        <v>0</v>
      </c>
      <c r="G133" s="663">
        <v>0</v>
      </c>
      <c r="H133" s="664">
        <v>0</v>
      </c>
      <c r="I133" s="308" t="s">
        <v>161</v>
      </c>
      <c r="J133" s="666">
        <v>0</v>
      </c>
      <c r="K133" s="667">
        <v>0</v>
      </c>
      <c r="L133" s="663">
        <v>-2.512035</v>
      </c>
      <c r="M133" s="664">
        <v>0.40032</v>
      </c>
      <c r="N133" s="308">
        <v>-6.27506744604317</v>
      </c>
      <c r="O133" s="666">
        <v>-2.912355</v>
      </c>
      <c r="P133" s="667">
        <v>0.02374</v>
      </c>
      <c r="Q133" s="663">
        <v>2.658051</v>
      </c>
      <c r="R133" s="664">
        <v>0.10008</v>
      </c>
      <c r="S133" s="308">
        <v>26.5592625899281</v>
      </c>
      <c r="T133" s="666">
        <v>2.557971</v>
      </c>
      <c r="U133" s="667">
        <v>-0.02374</v>
      </c>
      <c r="V133" s="313">
        <v>18.20383382643</v>
      </c>
      <c r="W133" s="314">
        <v>0.2</v>
      </c>
      <c r="X133" s="314">
        <v>91.0191691321499</v>
      </c>
      <c r="Y133" s="308">
        <v>18.00383382643</v>
      </c>
      <c r="Z133" s="316" t="s">
        <v>161</v>
      </c>
      <c r="AA133" s="663">
        <v>0.689393999999998</v>
      </c>
      <c r="AB133" s="664">
        <v>0.77772467</v>
      </c>
      <c r="AC133" s="308">
        <v>0.88642424059918</v>
      </c>
      <c r="AD133" s="666">
        <v>-0.0883306700000022</v>
      </c>
      <c r="AE133" s="667">
        <v>1.739789</v>
      </c>
      <c r="AF133" s="663">
        <v>0.026415</v>
      </c>
      <c r="AG133" s="664">
        <v>0.070018</v>
      </c>
      <c r="AH133" s="308">
        <v>0.377260133108629</v>
      </c>
      <c r="AI133" s="666">
        <v>-0.043603</v>
      </c>
      <c r="AJ133" s="667">
        <v>2.64938</v>
      </c>
      <c r="AK133" s="663">
        <v>0</v>
      </c>
      <c r="AL133" s="664">
        <v>0</v>
      </c>
      <c r="AM133" s="661" t="s">
        <v>161</v>
      </c>
      <c r="AN133" s="666">
        <v>0</v>
      </c>
      <c r="AO133" s="667">
        <v>0</v>
      </c>
      <c r="AP133" s="663">
        <v>0</v>
      </c>
      <c r="AQ133" s="664">
        <v>0</v>
      </c>
      <c r="AR133" s="661" t="s">
        <v>161</v>
      </c>
      <c r="AS133" s="666">
        <v>0</v>
      </c>
      <c r="AT133" s="667">
        <v>0</v>
      </c>
      <c r="AU133" s="663">
        <v>1.942242</v>
      </c>
      <c r="AV133" s="664">
        <v>-0.74766267</v>
      </c>
      <c r="AW133" s="308">
        <v>4.59775173742458</v>
      </c>
      <c r="AX133" s="666">
        <v>2.68990467</v>
      </c>
      <c r="AY133" s="667">
        <v>-4.412909</v>
      </c>
      <c r="AZ133" s="313">
        <v>13.3015696909928</v>
      </c>
      <c r="BA133" s="314">
        <v>-1.49413003597122</v>
      </c>
      <c r="BB133" s="314">
        <v>10.9025515656316</v>
      </c>
      <c r="BC133" s="308">
        <v>14.795699726964</v>
      </c>
      <c r="BD133" s="316" t="s">
        <v>161</v>
      </c>
      <c r="BE133" s="320">
        <v>0.142857142857143</v>
      </c>
      <c r="BF133" s="321">
        <v>0.142857142857143</v>
      </c>
      <c r="BG133" s="314">
        <v>1</v>
      </c>
      <c r="BH133" s="664">
        <v>0</v>
      </c>
      <c r="BI133" s="322">
        <v>2.33333333</v>
      </c>
      <c r="BJ133" s="320">
        <v>1.022112</v>
      </c>
      <c r="BK133" s="321">
        <v>3.5028</v>
      </c>
      <c r="BL133" s="314">
        <v>0.291798561151079</v>
      </c>
      <c r="BM133" s="322">
        <v>-2.480688</v>
      </c>
      <c r="BN133" s="313">
        <v>4.72135930309006</v>
      </c>
      <c r="BO133" s="314">
        <v>1.55420597521982</v>
      </c>
      <c r="BP133" s="314">
        <v>3.0377951046175</v>
      </c>
      <c r="BQ133" s="314">
        <v>3.16715332787023</v>
      </c>
      <c r="BR133" s="316" t="s">
        <v>161</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row>
    <row r="134" s="159" customFormat="1" ht="16.2" spans="1:80">
      <c r="A134" s="213" t="s">
        <v>131</v>
      </c>
      <c r="B134" s="214">
        <v>22.4155859999998</v>
      </c>
      <c r="C134" s="215">
        <v>23.5971552</v>
      </c>
      <c r="D134" s="216">
        <v>0.949927472613302</v>
      </c>
      <c r="E134" s="215">
        <v>-1.18156920000015</v>
      </c>
      <c r="F134" s="217">
        <v>52.365308</v>
      </c>
      <c r="G134" s="214">
        <v>0</v>
      </c>
      <c r="H134" s="215">
        <v>0</v>
      </c>
      <c r="I134" s="216" t="s">
        <v>161</v>
      </c>
      <c r="J134" s="215">
        <v>0</v>
      </c>
      <c r="K134" s="217">
        <v>0.027095</v>
      </c>
      <c r="L134" s="214">
        <v>13.540961</v>
      </c>
      <c r="M134" s="215">
        <v>14.88937984</v>
      </c>
      <c r="N134" s="216">
        <v>0.909437541758624</v>
      </c>
      <c r="O134" s="215">
        <v>-1.34841883999999</v>
      </c>
      <c r="P134" s="217">
        <v>44.264625</v>
      </c>
      <c r="Q134" s="214">
        <v>8.87462499999983</v>
      </c>
      <c r="R134" s="215">
        <v>8.70777536</v>
      </c>
      <c r="S134" s="216">
        <v>1.01916099498458</v>
      </c>
      <c r="T134" s="215">
        <v>0.16684963999983</v>
      </c>
      <c r="U134" s="217">
        <v>8.100683</v>
      </c>
      <c r="V134" s="237">
        <v>0.395913138295822</v>
      </c>
      <c r="W134" s="238">
        <v>0.369018014510495</v>
      </c>
      <c r="X134" s="238">
        <v>1.07288295619119</v>
      </c>
      <c r="Y134" s="216">
        <v>0.0268951237853271</v>
      </c>
      <c r="Z134" s="257">
        <v>0.154695604960444</v>
      </c>
      <c r="AA134" s="214">
        <v>8.62696099999999</v>
      </c>
      <c r="AB134" s="215">
        <v>8.99075271</v>
      </c>
      <c r="AC134" s="216">
        <v>0.959537124228165</v>
      </c>
      <c r="AD134" s="215">
        <v>-0.363791710000015</v>
      </c>
      <c r="AE134" s="217">
        <v>8.57345</v>
      </c>
      <c r="AF134" s="214">
        <v>0.720942</v>
      </c>
      <c r="AG134" s="215">
        <v>0.243659</v>
      </c>
      <c r="AH134" s="216">
        <v>2.9588153936444</v>
      </c>
      <c r="AI134" s="215">
        <v>0.477283</v>
      </c>
      <c r="AJ134" s="217">
        <v>2.823027</v>
      </c>
      <c r="AK134" s="214">
        <v>0</v>
      </c>
      <c r="AL134" s="215">
        <v>0</v>
      </c>
      <c r="AM134" s="238" t="s">
        <v>161</v>
      </c>
      <c r="AN134" s="215">
        <v>0</v>
      </c>
      <c r="AO134" s="217">
        <v>0</v>
      </c>
      <c r="AP134" s="214">
        <v>0</v>
      </c>
      <c r="AQ134" s="215">
        <v>0</v>
      </c>
      <c r="AR134" s="238" t="s">
        <v>161</v>
      </c>
      <c r="AS134" s="215">
        <v>0</v>
      </c>
      <c r="AT134" s="217">
        <v>0</v>
      </c>
      <c r="AU134" s="214">
        <v>-0.473278000000156</v>
      </c>
      <c r="AV134" s="215">
        <v>-0.526636350000001</v>
      </c>
      <c r="AW134" s="216">
        <v>1.10131915504854</v>
      </c>
      <c r="AX134" s="215">
        <v>0.0533583499998448</v>
      </c>
      <c r="AY134" s="217">
        <v>-3.322889</v>
      </c>
      <c r="AZ134" s="237">
        <v>-0.0211137910916163</v>
      </c>
      <c r="BA134" s="238">
        <v>-0.0223177898156131</v>
      </c>
      <c r="BB134" s="238">
        <v>1.05394793722604</v>
      </c>
      <c r="BC134" s="216">
        <v>0.00120399872399675</v>
      </c>
      <c r="BD134" s="257">
        <v>-0.0634559239105402</v>
      </c>
      <c r="BE134" s="214">
        <v>2</v>
      </c>
      <c r="BF134" s="215">
        <v>1.85714285714286</v>
      </c>
      <c r="BG134" s="238">
        <v>1.07692307692308</v>
      </c>
      <c r="BH134" s="215">
        <v>0.142857142857143</v>
      </c>
      <c r="BI134" s="279">
        <v>12.75</v>
      </c>
      <c r="BJ134" s="214">
        <v>11.2077929999999</v>
      </c>
      <c r="BK134" s="215">
        <v>12.7061604923077</v>
      </c>
      <c r="BL134" s="238">
        <v>0.882075510283781</v>
      </c>
      <c r="BM134" s="279">
        <v>-1.49836749230777</v>
      </c>
      <c r="BN134" s="237">
        <v>0.384864397477721</v>
      </c>
      <c r="BO134" s="238">
        <v>0.38101002573395</v>
      </c>
      <c r="BP134" s="238">
        <v>1.01011619506953</v>
      </c>
      <c r="BQ134" s="238">
        <v>0.00385437174377179</v>
      </c>
      <c r="BR134" s="257">
        <v>0.163723853204492</v>
      </c>
      <c r="BS134" s="292">
        <v>2.59831776218762</v>
      </c>
      <c r="BT134" s="293">
        <v>2.62460285152254</v>
      </c>
      <c r="BU134" s="238">
        <v>0.989985117436084</v>
      </c>
      <c r="BV134" s="238">
        <v>-0.0262850893349182</v>
      </c>
      <c r="BW134" s="279">
        <v>6.10784549976964</v>
      </c>
      <c r="BX134" s="292">
        <v>-0.0548603384204654</v>
      </c>
      <c r="BY134" s="293">
        <v>-0.0585753347897387</v>
      </c>
      <c r="BZ134" s="238">
        <v>1.06342253753408</v>
      </c>
      <c r="CA134" s="238">
        <v>0.0037149963692733</v>
      </c>
      <c r="CB134" s="279">
        <v>-0.387578979290718</v>
      </c>
    </row>
    <row r="135" s="159" customFormat="1" ht="16.2" spans="1:80">
      <c r="A135" s="213" t="s">
        <v>132</v>
      </c>
      <c r="B135" s="214">
        <v>133.261588999999</v>
      </c>
      <c r="C135" s="328">
        <v>1479.78013536</v>
      </c>
      <c r="D135" s="216">
        <v>0.0900549925057476</v>
      </c>
      <c r="E135" s="328">
        <v>-1346.51854636</v>
      </c>
      <c r="F135" s="217">
        <v>146.737165</v>
      </c>
      <c r="G135" s="214">
        <v>0</v>
      </c>
      <c r="H135" s="328">
        <v>0</v>
      </c>
      <c r="I135" s="216" t="s">
        <v>161</v>
      </c>
      <c r="J135" s="328">
        <v>0</v>
      </c>
      <c r="K135" s="217">
        <v>0</v>
      </c>
      <c r="L135" s="214">
        <v>121.178143999999</v>
      </c>
      <c r="M135" s="328">
        <v>1163.99505447</v>
      </c>
      <c r="N135" s="216">
        <v>0.104105377024282</v>
      </c>
      <c r="O135" s="328">
        <v>-1042.81691047</v>
      </c>
      <c r="P135" s="217">
        <v>147.704837</v>
      </c>
      <c r="Q135" s="328">
        <v>12.0834449999999</v>
      </c>
      <c r="R135" s="328">
        <v>315.78508089</v>
      </c>
      <c r="S135" s="216">
        <v>0.0382647747827232</v>
      </c>
      <c r="T135" s="328">
        <v>-303.70163589</v>
      </c>
      <c r="U135" s="217">
        <v>-0.967671999999993</v>
      </c>
      <c r="V135" s="237">
        <v>0.0906746279304833</v>
      </c>
      <c r="W135" s="238">
        <v>0.213400000002822</v>
      </c>
      <c r="X135" s="238">
        <v>0.424904535751097</v>
      </c>
      <c r="Y135" s="216">
        <v>-0.122725372072339</v>
      </c>
      <c r="Z135" s="257">
        <v>-0.00659459380995941</v>
      </c>
      <c r="AA135" s="214">
        <v>2.23417399999999</v>
      </c>
      <c r="AB135" s="328">
        <v>17.46066718</v>
      </c>
      <c r="AC135" s="216">
        <v>0.127954675326444</v>
      </c>
      <c r="AD135" s="328">
        <v>-15.22649318</v>
      </c>
      <c r="AE135" s="217">
        <v>17.582298</v>
      </c>
      <c r="AF135" s="214">
        <v>4.26239899999998</v>
      </c>
      <c r="AG135" s="328">
        <v>2.926463</v>
      </c>
      <c r="AH135" s="216">
        <v>1.45650192741202</v>
      </c>
      <c r="AI135" s="328">
        <v>1.33593599999998</v>
      </c>
      <c r="AJ135" s="217">
        <v>3.749203</v>
      </c>
      <c r="AK135" s="214">
        <v>0</v>
      </c>
      <c r="AL135" s="664">
        <v>0</v>
      </c>
      <c r="AM135" s="661" t="s">
        <v>161</v>
      </c>
      <c r="AN135" s="666">
        <v>0</v>
      </c>
      <c r="AO135" s="667">
        <v>0</v>
      </c>
      <c r="AP135" s="214">
        <v>0</v>
      </c>
      <c r="AQ135" s="664">
        <v>0</v>
      </c>
      <c r="AR135" s="661" t="s">
        <v>161</v>
      </c>
      <c r="AS135" s="666">
        <v>0</v>
      </c>
      <c r="AT135" s="667">
        <v>0</v>
      </c>
      <c r="AU135" s="328">
        <v>5.58687199999991</v>
      </c>
      <c r="AV135" s="328">
        <v>295.39795071</v>
      </c>
      <c r="AW135" s="216">
        <v>0.018913035742366</v>
      </c>
      <c r="AX135" s="328">
        <v>-289.81107871</v>
      </c>
      <c r="AY135" s="217">
        <v>-22.299173</v>
      </c>
      <c r="AZ135" s="237">
        <v>0.0419240986237974</v>
      </c>
      <c r="BA135" s="238">
        <v>0.199622865350964</v>
      </c>
      <c r="BB135" s="238">
        <v>0.210016515643583</v>
      </c>
      <c r="BC135" s="216">
        <v>-0.157698766727166</v>
      </c>
      <c r="BD135" s="257">
        <v>-0.151966769972692</v>
      </c>
      <c r="BE135" s="214">
        <v>1.14285714285714</v>
      </c>
      <c r="BF135" s="215">
        <v>2.14285714285714</v>
      </c>
      <c r="BG135" s="238">
        <v>0.533333333333333</v>
      </c>
      <c r="BH135" s="215">
        <v>-1</v>
      </c>
      <c r="BI135" s="279">
        <v>4.91666667</v>
      </c>
      <c r="BJ135" s="214">
        <v>116.603890374999</v>
      </c>
      <c r="BK135" s="215">
        <v>690.564063168</v>
      </c>
      <c r="BL135" s="238">
        <v>0.168853110948277</v>
      </c>
      <c r="BM135" s="279">
        <v>-573.960172793001</v>
      </c>
      <c r="BN135" s="237">
        <v>0.0167653261285967</v>
      </c>
      <c r="BO135" s="238">
        <v>0.0117995009952963</v>
      </c>
      <c r="BP135" s="238">
        <v>1.42085043556333</v>
      </c>
      <c r="BQ135" s="238">
        <v>0.00496582513330037</v>
      </c>
      <c r="BR135" s="257">
        <v>0.119821709789745</v>
      </c>
      <c r="BS135" s="292">
        <v>59.646916041454</v>
      </c>
      <c r="BT135" s="293">
        <v>84.7493466375092</v>
      </c>
      <c r="BU135" s="238">
        <v>0.703803845197491</v>
      </c>
      <c r="BV135" s="238">
        <v>-25.1024305960552</v>
      </c>
      <c r="BW135" s="279">
        <v>8.34573302079171</v>
      </c>
      <c r="BX135" s="292">
        <v>2.50064319072728</v>
      </c>
      <c r="BY135" s="293">
        <v>16.9179074124016</v>
      </c>
      <c r="BZ135" s="238">
        <v>0.147810431264932</v>
      </c>
      <c r="CA135" s="238">
        <v>-14.4172642216744</v>
      </c>
      <c r="CB135" s="279">
        <v>-1.26827409022416</v>
      </c>
    </row>
    <row r="136" s="159" customFormat="1" ht="16.2" spans="1:80">
      <c r="A136" s="213" t="s">
        <v>133</v>
      </c>
      <c r="B136" s="214">
        <v>16.63613</v>
      </c>
      <c r="C136" s="328">
        <v>1</v>
      </c>
      <c r="D136" s="216">
        <v>16.63613</v>
      </c>
      <c r="E136" s="328">
        <v>15.63613</v>
      </c>
      <c r="F136" s="217">
        <v>-31.944836</v>
      </c>
      <c r="G136" s="214">
        <v>0</v>
      </c>
      <c r="H136" s="328">
        <v>0</v>
      </c>
      <c r="I136" s="216" t="s">
        <v>161</v>
      </c>
      <c r="J136" s="328">
        <v>0</v>
      </c>
      <c r="K136" s="217">
        <v>0</v>
      </c>
      <c r="L136" s="214">
        <v>10.684065</v>
      </c>
      <c r="M136" s="328">
        <v>0</v>
      </c>
      <c r="N136" s="216" t="s">
        <v>161</v>
      </c>
      <c r="O136" s="328">
        <v>10.684065</v>
      </c>
      <c r="P136" s="217">
        <v>0</v>
      </c>
      <c r="Q136" s="328"/>
      <c r="R136" s="328"/>
      <c r="S136" s="216"/>
      <c r="T136" s="328"/>
      <c r="U136" s="217"/>
      <c r="V136" s="237"/>
      <c r="W136" s="238"/>
      <c r="X136" s="238"/>
      <c r="Y136" s="216"/>
      <c r="Z136" s="257"/>
      <c r="AA136" s="214">
        <v>10.319314</v>
      </c>
      <c r="AB136" s="328">
        <v>10.1309764</v>
      </c>
      <c r="AC136" s="216">
        <v>1.01859027131876</v>
      </c>
      <c r="AD136" s="328">
        <v>0.188337599999986</v>
      </c>
      <c r="AE136" s="217">
        <v>0.0737799999999997</v>
      </c>
      <c r="AF136" s="214">
        <v>12.794106</v>
      </c>
      <c r="AG136" s="328">
        <v>14.549774</v>
      </c>
      <c r="AH136" s="216">
        <v>0.879333658378473</v>
      </c>
      <c r="AI136" s="328">
        <v>-1.75566800000001</v>
      </c>
      <c r="AJ136" s="217">
        <v>23.319235</v>
      </c>
      <c r="AK136" s="214">
        <v>0.256599999999999</v>
      </c>
      <c r="AL136" s="664">
        <v>0</v>
      </c>
      <c r="AM136" s="661" t="s">
        <v>161</v>
      </c>
      <c r="AN136" s="666">
        <v>0.256599999999999</v>
      </c>
      <c r="AO136" s="667">
        <v>0</v>
      </c>
      <c r="AP136" s="214">
        <v>0</v>
      </c>
      <c r="AQ136" s="664">
        <v>0</v>
      </c>
      <c r="AR136" s="661" t="s">
        <v>161</v>
      </c>
      <c r="AS136" s="666">
        <v>0</v>
      </c>
      <c r="AT136" s="667">
        <v>0.002839</v>
      </c>
      <c r="AU136" s="328">
        <v>-16.904755</v>
      </c>
      <c r="AV136" s="328">
        <v>-23.6807504</v>
      </c>
      <c r="AW136" s="216">
        <v>1.28613938686673</v>
      </c>
      <c r="AX136" s="328">
        <v>6.77599540000002</v>
      </c>
      <c r="AY136" s="217">
        <v>-55.34069</v>
      </c>
      <c r="AZ136" s="237">
        <v>-1.01614708468857</v>
      </c>
      <c r="BA136" s="238">
        <v>-23.6807504</v>
      </c>
      <c r="BB136" s="238">
        <v>1.9570897430392</v>
      </c>
      <c r="BC136" s="216">
        <v>22.6646033153114</v>
      </c>
      <c r="BD136" s="257">
        <v>1.73238297419965</v>
      </c>
      <c r="BE136" s="214">
        <v>1.14285714285714</v>
      </c>
      <c r="BF136" s="215">
        <v>1.14285714285714</v>
      </c>
      <c r="BG136" s="238">
        <v>1</v>
      </c>
      <c r="BH136" s="215">
        <v>0</v>
      </c>
      <c r="BI136" s="279">
        <v>9.08333333</v>
      </c>
      <c r="BJ136" s="214">
        <v>14.55661375</v>
      </c>
      <c r="BK136" s="215">
        <v>0.875</v>
      </c>
      <c r="BL136" s="238">
        <v>16.63613</v>
      </c>
      <c r="BM136" s="279">
        <v>13.68161375</v>
      </c>
      <c r="BN136" s="237">
        <v>0.620295345131349</v>
      </c>
      <c r="BO136" s="238">
        <v>10.1309764</v>
      </c>
      <c r="BP136" s="238">
        <v>0.0612275974832347</v>
      </c>
      <c r="BQ136" s="238">
        <v>-9.51068105486865</v>
      </c>
      <c r="BR136" s="257">
        <v>-0.00230960647285839</v>
      </c>
      <c r="BS136" s="292">
        <v>1.61213526403015</v>
      </c>
      <c r="BT136" s="293">
        <v>0.0987071690345661</v>
      </c>
      <c r="BU136" s="238">
        <v>16.3325043134972</v>
      </c>
      <c r="BV136" s="238">
        <v>1.51342809499558</v>
      </c>
      <c r="BW136" s="279">
        <v>-432.974193548389</v>
      </c>
      <c r="BX136" s="292">
        <v>-1.63816654866787</v>
      </c>
      <c r="BY136" s="293">
        <v>-2.33745983259817</v>
      </c>
      <c r="BZ136" s="238">
        <v>1.29916804309446</v>
      </c>
      <c r="CA136" s="238">
        <v>0.699293283930302</v>
      </c>
      <c r="CB136" s="279">
        <v>-750.077121171052</v>
      </c>
    </row>
    <row r="137" s="159" customFormat="1" ht="16.2" spans="1:16384">
      <c r="A137" s="302" t="s">
        <v>134</v>
      </c>
      <c r="B137" s="303">
        <v>401.000977000001</v>
      </c>
      <c r="C137" s="304">
        <v>1737.97560202</v>
      </c>
      <c r="D137" s="305">
        <v>0.230728772333702</v>
      </c>
      <c r="E137" s="306">
        <v>-1336.97462502</v>
      </c>
      <c r="F137" s="304">
        <v>627.37895</v>
      </c>
      <c r="G137" s="303">
        <v>0</v>
      </c>
      <c r="H137" s="304">
        <v>0</v>
      </c>
      <c r="I137" s="305" t="s">
        <v>161</v>
      </c>
      <c r="J137" s="306">
        <v>0</v>
      </c>
      <c r="K137" s="304">
        <v>0.027095</v>
      </c>
      <c r="L137" s="303">
        <v>308.278350000001</v>
      </c>
      <c r="M137" s="304">
        <v>1335.90894047</v>
      </c>
      <c r="N137" s="305">
        <v>0.230762996384725</v>
      </c>
      <c r="O137" s="306">
        <v>-1027.63059047</v>
      </c>
      <c r="P137" s="304">
        <v>516.177126</v>
      </c>
      <c r="Q137" s="303">
        <v>86.7705620000005</v>
      </c>
      <c r="R137" s="304">
        <v>401.06666155</v>
      </c>
      <c r="S137" s="305">
        <v>0.21634947583192</v>
      </c>
      <c r="T137" s="306">
        <v>-314.29609955</v>
      </c>
      <c r="U137" s="304">
        <v>143.14666</v>
      </c>
      <c r="V137" s="311">
        <v>0.216384914194362</v>
      </c>
      <c r="W137" s="312">
        <v>0.230766566046066</v>
      </c>
      <c r="X137" s="312">
        <v>0.937678789011257</v>
      </c>
      <c r="Y137" s="305">
        <v>-0.0143816518517045</v>
      </c>
      <c r="Z137" s="315">
        <v>0.228166182496241</v>
      </c>
      <c r="AA137" s="303">
        <v>49.1143509999999</v>
      </c>
      <c r="AB137" s="304">
        <v>79.06891851</v>
      </c>
      <c r="AC137" s="305">
        <v>0.621158755241965</v>
      </c>
      <c r="AD137" s="306">
        <v>-29.9545675100001</v>
      </c>
      <c r="AE137" s="304">
        <v>65.822124</v>
      </c>
      <c r="AF137" s="303">
        <v>19.4937760000001</v>
      </c>
      <c r="AG137" s="304">
        <v>22.99592459</v>
      </c>
      <c r="AH137" s="305">
        <v>0.847705684705419</v>
      </c>
      <c r="AI137" s="306">
        <v>-3.50214858999987</v>
      </c>
      <c r="AJ137" s="304">
        <v>29.61153</v>
      </c>
      <c r="AK137" s="303">
        <v>0.293499999999999</v>
      </c>
      <c r="AL137" s="304">
        <v>0</v>
      </c>
      <c r="AM137" s="312" t="s">
        <v>161</v>
      </c>
      <c r="AN137" s="304">
        <v>0.293499999999999</v>
      </c>
      <c r="AO137" s="317">
        <v>0</v>
      </c>
      <c r="AP137" s="303">
        <v>0</v>
      </c>
      <c r="AQ137" s="304">
        <v>0</v>
      </c>
      <c r="AR137" s="312" t="s">
        <v>161</v>
      </c>
      <c r="AS137" s="304">
        <v>0</v>
      </c>
      <c r="AT137" s="317">
        <v>0.002839</v>
      </c>
      <c r="AU137" s="303">
        <v>24.4080000000004</v>
      </c>
      <c r="AV137" s="304">
        <v>300.00181845</v>
      </c>
      <c r="AW137" s="305">
        <v>0.0813595068393507</v>
      </c>
      <c r="AX137" s="306">
        <v>-275.59381845</v>
      </c>
      <c r="AY137" s="304">
        <v>15.7382360000001</v>
      </c>
      <c r="AZ137" s="311">
        <v>0.0608676821253739</v>
      </c>
      <c r="BA137" s="312">
        <v>0.172615667389874</v>
      </c>
      <c r="BB137" s="312">
        <v>0.352619684213813</v>
      </c>
      <c r="BC137" s="305">
        <v>-0.1117479852645</v>
      </c>
      <c r="BD137" s="315">
        <v>0.0250856934234087</v>
      </c>
      <c r="BE137" s="303">
        <v>15</v>
      </c>
      <c r="BF137" s="306">
        <v>16</v>
      </c>
      <c r="BG137" s="312">
        <v>0.9375</v>
      </c>
      <c r="BH137" s="304">
        <v>-1</v>
      </c>
      <c r="BI137" s="319">
        <v>99.91666667</v>
      </c>
      <c r="BJ137" s="303">
        <v>26.7333984666668</v>
      </c>
      <c r="BK137" s="306">
        <v>108.62347512625</v>
      </c>
      <c r="BL137" s="312">
        <v>0.246110690489282</v>
      </c>
      <c r="BM137" s="319">
        <v>-81.8900766595833</v>
      </c>
      <c r="BN137" s="311">
        <v>0.122479379894378</v>
      </c>
      <c r="BO137" s="312">
        <v>0.0454948380277033</v>
      </c>
      <c r="BP137" s="312">
        <v>2.69215992855709</v>
      </c>
      <c r="BQ137" s="312">
        <v>0.0769845418666748</v>
      </c>
      <c r="BR137" s="315">
        <v>0.104916054324105</v>
      </c>
      <c r="BS137" s="324">
        <v>8.16463963862623</v>
      </c>
      <c r="BT137" s="325">
        <v>21.9805156662184</v>
      </c>
      <c r="BU137" s="312">
        <v>0.371448957913866</v>
      </c>
      <c r="BV137" s="312">
        <v>-13.8158760275922</v>
      </c>
      <c r="BW137" s="319">
        <v>9.53142973629961</v>
      </c>
      <c r="BX137" s="324">
        <v>0.496962690192129</v>
      </c>
      <c r="BY137" s="325">
        <v>3.79418138129786</v>
      </c>
      <c r="BZ137" s="312">
        <v>0.130980214241137</v>
      </c>
      <c r="CA137" s="312">
        <v>-3.29721869110573</v>
      </c>
      <c r="CB137" s="319">
        <v>0.239102524251573</v>
      </c>
      <c r="CE137" s="424"/>
      <c r="CF137" s="425"/>
      <c r="CG137" s="425"/>
      <c r="CH137" s="425"/>
      <c r="CI137" s="423"/>
      <c r="CJ137" s="425"/>
      <c r="CK137" s="426"/>
      <c r="CL137" s="425"/>
      <c r="CM137" s="425"/>
      <c r="CN137" s="423"/>
      <c r="CO137" s="425"/>
      <c r="CP137" s="426"/>
      <c r="CQ137" s="425"/>
      <c r="CR137" s="425"/>
      <c r="CS137" s="423"/>
      <c r="CT137" s="425"/>
      <c r="CU137" s="426"/>
      <c r="CV137" s="423"/>
      <c r="CW137" s="423"/>
      <c r="CX137" s="423"/>
      <c r="CY137" s="423"/>
      <c r="CZ137" s="423"/>
      <c r="DA137" s="425"/>
      <c r="DB137" s="425"/>
      <c r="DC137" s="423"/>
      <c r="DD137" s="424"/>
      <c r="DE137" s="425"/>
      <c r="DF137" s="425"/>
      <c r="DG137" s="425"/>
      <c r="DH137" s="423"/>
      <c r="DI137" s="424"/>
      <c r="DJ137" s="425"/>
      <c r="DK137" s="425"/>
      <c r="DL137" s="425"/>
      <c r="DM137" s="423"/>
      <c r="DN137" s="424"/>
      <c r="DO137" s="425"/>
      <c r="DP137" s="425"/>
      <c r="DQ137" s="425"/>
      <c r="DR137" s="427"/>
      <c r="DS137" s="424"/>
      <c r="DT137" s="425"/>
      <c r="DU137" s="425"/>
      <c r="DV137" s="424"/>
      <c r="DW137" s="423"/>
      <c r="DX137" s="424"/>
      <c r="DY137" s="426"/>
      <c r="DZ137" s="423"/>
      <c r="EA137" s="423"/>
      <c r="EB137" s="423"/>
      <c r="EC137" s="423"/>
      <c r="ED137" s="423"/>
      <c r="EE137" s="425"/>
      <c r="EF137" s="425"/>
      <c r="EG137" s="423"/>
      <c r="EH137" s="424"/>
      <c r="EI137" s="425"/>
      <c r="EJ137" s="424"/>
      <c r="EK137" s="423"/>
      <c r="EL137" s="428"/>
      <c r="EM137" s="423"/>
      <c r="EN137" s="423"/>
      <c r="EO137" s="423"/>
      <c r="EP137" s="423"/>
      <c r="EQ137" s="423"/>
      <c r="ER137" s="429"/>
      <c r="ES137" s="430"/>
      <c r="ET137" s="423"/>
      <c r="EU137" s="423"/>
      <c r="EV137" s="428"/>
      <c r="EW137" s="429"/>
      <c r="EX137" s="430"/>
      <c r="EY137" s="423"/>
      <c r="EZ137" s="428"/>
      <c r="FA137" s="431"/>
      <c r="FB137" s="425"/>
      <c r="FC137" s="423"/>
      <c r="FD137" s="424"/>
      <c r="FE137" s="423"/>
      <c r="FF137" s="426"/>
      <c r="FG137" s="432"/>
      <c r="FH137" s="433"/>
      <c r="FI137" s="433"/>
      <c r="FJ137" s="434"/>
      <c r="FK137" s="434"/>
      <c r="FL137" s="435"/>
      <c r="FM137" s="425"/>
      <c r="FN137" s="425"/>
      <c r="FO137" s="423"/>
      <c r="FP137" s="424"/>
      <c r="FQ137" s="425"/>
      <c r="FR137" s="425"/>
      <c r="FS137" s="425"/>
      <c r="FT137" s="423"/>
      <c r="FU137" s="425"/>
      <c r="FV137" s="426"/>
      <c r="FW137" s="425"/>
      <c r="FX137" s="425"/>
      <c r="FY137" s="423"/>
      <c r="FZ137" s="425"/>
      <c r="GA137" s="426"/>
      <c r="GB137" s="425"/>
      <c r="GC137" s="425"/>
      <c r="GD137" s="423"/>
      <c r="GE137" s="425"/>
      <c r="GF137" s="426"/>
      <c r="GG137" s="423"/>
      <c r="GH137" s="423"/>
      <c r="GI137" s="423"/>
      <c r="GJ137" s="423"/>
      <c r="GK137" s="423"/>
      <c r="GL137" s="425"/>
      <c r="GM137" s="425"/>
      <c r="GN137" s="423"/>
      <c r="GO137" s="424"/>
      <c r="GP137" s="425"/>
      <c r="GQ137" s="425"/>
      <c r="GR137" s="425"/>
      <c r="GS137" s="423"/>
      <c r="GT137" s="424"/>
      <c r="GU137" s="425"/>
      <c r="GV137" s="425"/>
      <c r="GW137" s="425"/>
      <c r="GX137" s="423"/>
      <c r="GY137" s="424"/>
      <c r="GZ137" s="425"/>
      <c r="HA137" s="425"/>
      <c r="HB137" s="425"/>
      <c r="HC137" s="427"/>
      <c r="HD137" s="424"/>
      <c r="HE137" s="425"/>
      <c r="HF137" s="425"/>
      <c r="HG137" s="424"/>
      <c r="HH137" s="423"/>
      <c r="HI137" s="424"/>
      <c r="HJ137" s="426"/>
      <c r="HK137" s="423"/>
      <c r="HL137" s="423"/>
      <c r="HM137" s="423"/>
      <c r="HN137" s="423"/>
      <c r="HO137" s="423"/>
      <c r="HP137" s="425"/>
      <c r="HQ137" s="425"/>
      <c r="HR137" s="423"/>
      <c r="HS137" s="424"/>
      <c r="HT137" s="425"/>
      <c r="HU137" s="424"/>
      <c r="HV137" s="423"/>
      <c r="HW137" s="428"/>
      <c r="HX137" s="423"/>
      <c r="HY137" s="423"/>
      <c r="HZ137" s="423"/>
      <c r="IA137" s="423"/>
      <c r="IB137" s="423"/>
      <c r="IC137" s="429"/>
      <c r="ID137" s="430"/>
      <c r="IE137" s="423"/>
      <c r="IF137" s="423"/>
      <c r="IG137" s="428"/>
      <c r="IH137" s="429"/>
      <c r="II137" s="430"/>
      <c r="IJ137" s="423"/>
      <c r="IK137" s="428"/>
      <c r="IL137" s="431"/>
      <c r="IM137" s="425"/>
      <c r="IN137" s="423"/>
      <c r="IO137" s="424"/>
      <c r="IP137" s="423"/>
      <c r="IQ137" s="426"/>
      <c r="IR137" s="432"/>
      <c r="IS137" s="433"/>
      <c r="IT137" s="433"/>
      <c r="IU137" s="434"/>
      <c r="IV137" s="434"/>
      <c r="IW137" s="435"/>
      <c r="IX137" s="425"/>
      <c r="IY137" s="425"/>
      <c r="IZ137" s="423"/>
      <c r="JA137" s="424"/>
      <c r="JB137" s="425"/>
      <c r="JC137" s="425"/>
      <c r="JD137" s="425"/>
      <c r="JE137" s="423"/>
      <c r="JF137" s="425"/>
      <c r="JG137" s="426"/>
      <c r="JH137" s="425"/>
      <c r="JI137" s="425"/>
      <c r="JJ137" s="423"/>
      <c r="JK137" s="425"/>
      <c r="JL137" s="426"/>
      <c r="JM137" s="425"/>
      <c r="JN137" s="425"/>
      <c r="JO137" s="423"/>
      <c r="JP137" s="425"/>
      <c r="JQ137" s="426"/>
      <c r="JR137" s="423"/>
      <c r="JS137" s="423"/>
      <c r="JT137" s="423"/>
      <c r="JU137" s="423"/>
      <c r="JV137" s="423"/>
      <c r="JW137" s="425"/>
      <c r="JX137" s="425"/>
      <c r="JY137" s="423"/>
      <c r="JZ137" s="424"/>
      <c r="KA137" s="425"/>
      <c r="KB137" s="425"/>
      <c r="KC137" s="425"/>
      <c r="KD137" s="423"/>
      <c r="KE137" s="424"/>
      <c r="KF137" s="425"/>
      <c r="KG137" s="425"/>
      <c r="KH137" s="425"/>
      <c r="KI137" s="423"/>
      <c r="KJ137" s="424"/>
      <c r="KK137" s="425"/>
      <c r="KL137" s="425"/>
      <c r="KM137" s="425"/>
      <c r="KN137" s="427"/>
      <c r="KO137" s="424"/>
      <c r="KP137" s="425"/>
      <c r="KQ137" s="425"/>
      <c r="KR137" s="424"/>
      <c r="KS137" s="423"/>
      <c r="KT137" s="424"/>
      <c r="KU137" s="426"/>
      <c r="KV137" s="423"/>
      <c r="KW137" s="423"/>
      <c r="KX137" s="423"/>
      <c r="KY137" s="423"/>
      <c r="KZ137" s="423"/>
      <c r="LA137" s="425"/>
      <c r="LB137" s="425"/>
      <c r="LC137" s="423"/>
      <c r="LD137" s="424"/>
      <c r="LE137" s="425"/>
      <c r="LF137" s="424"/>
      <c r="LG137" s="423"/>
      <c r="LH137" s="428"/>
      <c r="LI137" s="423"/>
      <c r="LJ137" s="423"/>
      <c r="LK137" s="423"/>
      <c r="LL137" s="423"/>
      <c r="LM137" s="423"/>
      <c r="LN137" s="429"/>
      <c r="LO137" s="430"/>
      <c r="LP137" s="423"/>
      <c r="LQ137" s="423"/>
      <c r="LR137" s="428"/>
      <c r="LS137" s="429"/>
      <c r="LT137" s="430"/>
      <c r="LU137" s="423"/>
      <c r="LV137" s="428"/>
      <c r="LW137" s="431"/>
      <c r="LX137" s="425"/>
      <c r="LY137" s="423"/>
      <c r="LZ137" s="424"/>
      <c r="MA137" s="423"/>
      <c r="MB137" s="426"/>
      <c r="MC137" s="432"/>
      <c r="MD137" s="433"/>
      <c r="ME137" s="433"/>
      <c r="MF137" s="434"/>
      <c r="MG137" s="434"/>
      <c r="MH137" s="435"/>
      <c r="MI137" s="425"/>
      <c r="MJ137" s="425"/>
      <c r="MK137" s="423"/>
      <c r="ML137" s="424"/>
      <c r="MM137" s="425"/>
      <c r="MN137" s="425"/>
      <c r="MO137" s="425"/>
      <c r="MP137" s="423"/>
      <c r="MQ137" s="425"/>
      <c r="MR137" s="426"/>
      <c r="MS137" s="425"/>
      <c r="MT137" s="425"/>
      <c r="MU137" s="423"/>
      <c r="MV137" s="425"/>
      <c r="MW137" s="426"/>
      <c r="MX137" s="425"/>
      <c r="MY137" s="425"/>
      <c r="MZ137" s="423"/>
      <c r="NA137" s="425"/>
      <c r="NB137" s="426"/>
      <c r="NC137" s="423"/>
      <c r="ND137" s="423"/>
      <c r="NE137" s="423"/>
      <c r="NF137" s="423"/>
      <c r="NG137" s="423"/>
      <c r="NH137" s="425"/>
      <c r="NI137" s="425"/>
      <c r="NJ137" s="423"/>
      <c r="NK137" s="424"/>
      <c r="NL137" s="425"/>
      <c r="NM137" s="425"/>
      <c r="NN137" s="425"/>
      <c r="NO137" s="423"/>
      <c r="NP137" s="424"/>
      <c r="NQ137" s="425"/>
      <c r="NR137" s="425"/>
      <c r="NS137" s="425"/>
      <c r="NT137" s="423"/>
      <c r="NU137" s="424"/>
      <c r="NV137" s="425"/>
      <c r="NW137" s="425"/>
      <c r="NX137" s="425"/>
      <c r="NY137" s="427"/>
      <c r="NZ137" s="424"/>
      <c r="OA137" s="425"/>
      <c r="OB137" s="425"/>
      <c r="OC137" s="424"/>
      <c r="OD137" s="423"/>
      <c r="OE137" s="424"/>
      <c r="OF137" s="426"/>
      <c r="OG137" s="423"/>
      <c r="OH137" s="423"/>
      <c r="OI137" s="423"/>
      <c r="OJ137" s="423"/>
      <c r="OK137" s="423"/>
      <c r="OL137" s="425"/>
      <c r="OM137" s="425"/>
      <c r="ON137" s="423"/>
      <c r="OO137" s="424"/>
      <c r="OP137" s="425"/>
      <c r="OQ137" s="424"/>
      <c r="OR137" s="423"/>
      <c r="OS137" s="428"/>
      <c r="OT137" s="423"/>
      <c r="OU137" s="423"/>
      <c r="OV137" s="423"/>
      <c r="OW137" s="423"/>
      <c r="OX137" s="423"/>
      <c r="OY137" s="429"/>
      <c r="OZ137" s="430"/>
      <c r="PA137" s="423"/>
      <c r="PB137" s="423"/>
      <c r="PC137" s="428"/>
      <c r="PD137" s="429"/>
      <c r="PE137" s="430"/>
      <c r="PF137" s="423"/>
      <c r="PG137" s="428"/>
      <c r="PH137" s="431"/>
      <c r="PI137" s="425"/>
      <c r="PJ137" s="423"/>
      <c r="PK137" s="424"/>
      <c r="PL137" s="423"/>
      <c r="PM137" s="426"/>
      <c r="PN137" s="432"/>
      <c r="PO137" s="433"/>
      <c r="PP137" s="433"/>
      <c r="PQ137" s="434"/>
      <c r="PR137" s="434"/>
      <c r="PS137" s="435"/>
      <c r="PT137" s="425"/>
      <c r="PU137" s="425"/>
      <c r="PV137" s="423"/>
      <c r="PW137" s="424"/>
      <c r="PX137" s="425"/>
      <c r="PY137" s="425"/>
      <c r="PZ137" s="425"/>
      <c r="QA137" s="423"/>
      <c r="QB137" s="425"/>
      <c r="QC137" s="426"/>
      <c r="QD137" s="425"/>
      <c r="QE137" s="425"/>
      <c r="QF137" s="423"/>
      <c r="QG137" s="425"/>
      <c r="QH137" s="426"/>
      <c r="QI137" s="425"/>
      <c r="QJ137" s="425"/>
      <c r="QK137" s="423"/>
      <c r="QL137" s="425"/>
      <c r="QM137" s="426"/>
      <c r="QN137" s="423"/>
      <c r="QO137" s="423"/>
      <c r="QP137" s="423"/>
      <c r="QQ137" s="423"/>
      <c r="QR137" s="423"/>
      <c r="QS137" s="425"/>
      <c r="QT137" s="425"/>
      <c r="QU137" s="423"/>
      <c r="QV137" s="424"/>
      <c r="QW137" s="425"/>
      <c r="QX137" s="425"/>
      <c r="QY137" s="425"/>
      <c r="QZ137" s="423"/>
      <c r="RA137" s="424"/>
      <c r="RB137" s="425"/>
      <c r="RC137" s="425"/>
      <c r="RD137" s="425"/>
      <c r="RE137" s="423"/>
      <c r="RF137" s="424"/>
      <c r="RG137" s="425"/>
      <c r="RH137" s="425"/>
      <c r="RI137" s="425"/>
      <c r="RJ137" s="427"/>
      <c r="RK137" s="424"/>
      <c r="RL137" s="425"/>
      <c r="RM137" s="425"/>
      <c r="RN137" s="424"/>
      <c r="RO137" s="423"/>
      <c r="RP137" s="424"/>
      <c r="RQ137" s="426"/>
      <c r="RR137" s="423"/>
      <c r="RS137" s="423"/>
      <c r="RT137" s="423"/>
      <c r="RU137" s="423"/>
      <c r="RV137" s="423"/>
      <c r="RW137" s="425"/>
      <c r="RX137" s="425"/>
      <c r="RY137" s="423"/>
      <c r="RZ137" s="424"/>
      <c r="SA137" s="425"/>
      <c r="SB137" s="424"/>
      <c r="SC137" s="423"/>
      <c r="SD137" s="428"/>
      <c r="SE137" s="423"/>
      <c r="SF137" s="423"/>
      <c r="SG137" s="423"/>
      <c r="SH137" s="423"/>
      <c r="SI137" s="423"/>
      <c r="SJ137" s="429"/>
      <c r="SK137" s="430"/>
      <c r="SL137" s="423"/>
      <c r="SM137" s="423"/>
      <c r="SN137" s="428"/>
      <c r="SO137" s="429"/>
      <c r="SP137" s="430"/>
      <c r="SQ137" s="423"/>
      <c r="SR137" s="428"/>
      <c r="SS137" s="431"/>
      <c r="ST137" s="425"/>
      <c r="SU137" s="423"/>
      <c r="SV137" s="424"/>
      <c r="SW137" s="423"/>
      <c r="SX137" s="426"/>
      <c r="SY137" s="432"/>
      <c r="SZ137" s="433"/>
      <c r="TA137" s="433"/>
      <c r="TB137" s="434"/>
      <c r="TC137" s="434"/>
      <c r="TD137" s="435"/>
      <c r="TE137" s="425"/>
      <c r="TF137" s="425"/>
      <c r="TG137" s="423"/>
      <c r="TH137" s="424"/>
      <c r="TI137" s="425"/>
      <c r="TJ137" s="425"/>
      <c r="TK137" s="425"/>
      <c r="TL137" s="423"/>
      <c r="TM137" s="425"/>
      <c r="TN137" s="426"/>
      <c r="TO137" s="425"/>
      <c r="TP137" s="425"/>
      <c r="TQ137" s="423"/>
      <c r="TR137" s="425"/>
      <c r="TS137" s="426"/>
      <c r="TT137" s="425"/>
      <c r="TU137" s="425"/>
      <c r="TV137" s="423"/>
      <c r="TW137" s="425"/>
      <c r="TX137" s="426"/>
      <c r="TY137" s="423"/>
      <c r="TZ137" s="423"/>
      <c r="UA137" s="423"/>
      <c r="UB137" s="423"/>
      <c r="UC137" s="423"/>
      <c r="UD137" s="425"/>
      <c r="UE137" s="425"/>
      <c r="UF137" s="423"/>
      <c r="UG137" s="424"/>
      <c r="UH137" s="425"/>
      <c r="UI137" s="425"/>
      <c r="UJ137" s="425"/>
      <c r="UK137" s="423"/>
      <c r="UL137" s="424"/>
      <c r="UM137" s="425"/>
      <c r="UN137" s="425"/>
      <c r="UO137" s="425"/>
      <c r="UP137" s="423"/>
      <c r="UQ137" s="424"/>
      <c r="UR137" s="425"/>
      <c r="US137" s="425"/>
      <c r="UT137" s="425"/>
      <c r="UU137" s="427"/>
      <c r="UV137" s="424"/>
      <c r="UW137" s="425"/>
      <c r="UX137" s="425"/>
      <c r="UY137" s="424"/>
      <c r="UZ137" s="423"/>
      <c r="VA137" s="424"/>
      <c r="VB137" s="426"/>
      <c r="VC137" s="423"/>
      <c r="VD137" s="423"/>
      <c r="VE137" s="423"/>
      <c r="VF137" s="423"/>
      <c r="VG137" s="423"/>
      <c r="VH137" s="425"/>
      <c r="VI137" s="425"/>
      <c r="VJ137" s="423"/>
      <c r="VK137" s="424"/>
      <c r="VL137" s="425"/>
      <c r="VM137" s="424"/>
      <c r="VN137" s="423"/>
      <c r="VO137" s="428"/>
      <c r="VP137" s="423"/>
      <c r="VQ137" s="423"/>
      <c r="VR137" s="423"/>
      <c r="VS137" s="423"/>
      <c r="VT137" s="423"/>
      <c r="VU137" s="429"/>
      <c r="VV137" s="430"/>
      <c r="VW137" s="423"/>
      <c r="VX137" s="423"/>
      <c r="VY137" s="428"/>
      <c r="VZ137" s="429"/>
      <c r="WA137" s="430"/>
      <c r="WB137" s="423"/>
      <c r="WC137" s="428"/>
      <c r="WD137" s="431"/>
      <c r="WE137" s="425"/>
      <c r="WF137" s="423"/>
      <c r="WG137" s="424"/>
      <c r="WH137" s="423"/>
      <c r="WI137" s="426"/>
      <c r="WJ137" s="432"/>
      <c r="WK137" s="433"/>
      <c r="WL137" s="433"/>
      <c r="WM137" s="434"/>
      <c r="WN137" s="434"/>
      <c r="WO137" s="435"/>
      <c r="WP137" s="425"/>
      <c r="WQ137" s="425"/>
      <c r="WR137" s="423"/>
      <c r="WS137" s="424"/>
      <c r="WT137" s="425"/>
      <c r="WU137" s="425"/>
      <c r="WV137" s="425"/>
      <c r="WW137" s="423"/>
      <c r="WX137" s="425"/>
      <c r="WY137" s="426"/>
      <c r="WZ137" s="425"/>
      <c r="XA137" s="425"/>
      <c r="XB137" s="423"/>
      <c r="XC137" s="425"/>
      <c r="XD137" s="426"/>
      <c r="XE137" s="425"/>
      <c r="XF137" s="425"/>
      <c r="XG137" s="423"/>
      <c r="XH137" s="425"/>
      <c r="XI137" s="426"/>
      <c r="XJ137" s="423"/>
      <c r="XK137" s="423"/>
      <c r="XL137" s="423"/>
      <c r="XM137" s="423"/>
      <c r="XN137" s="423"/>
      <c r="XO137" s="425"/>
      <c r="XP137" s="425"/>
      <c r="XQ137" s="423"/>
      <c r="XR137" s="424"/>
      <c r="XS137" s="425"/>
      <c r="XT137" s="425"/>
      <c r="XU137" s="425"/>
      <c r="XV137" s="423"/>
      <c r="XW137" s="424"/>
      <c r="XX137" s="425"/>
      <c r="XY137" s="425"/>
      <c r="XZ137" s="425"/>
      <c r="YA137" s="423"/>
      <c r="YB137" s="424"/>
      <c r="YC137" s="425"/>
      <c r="YD137" s="425"/>
      <c r="YE137" s="425"/>
      <c r="YF137" s="427"/>
      <c r="YG137" s="424"/>
      <c r="YH137" s="425"/>
      <c r="YI137" s="425"/>
      <c r="YJ137" s="424"/>
      <c r="YK137" s="423"/>
      <c r="YL137" s="424"/>
      <c r="YM137" s="426"/>
      <c r="YN137" s="423"/>
      <c r="YO137" s="423"/>
      <c r="YP137" s="423"/>
      <c r="YQ137" s="423"/>
      <c r="YR137" s="423"/>
      <c r="YS137" s="425"/>
      <c r="YT137" s="425"/>
      <c r="YU137" s="423"/>
      <c r="YV137" s="424"/>
      <c r="YW137" s="425"/>
      <c r="YX137" s="424"/>
      <c r="YY137" s="423"/>
      <c r="YZ137" s="428"/>
      <c r="ZA137" s="423"/>
      <c r="ZB137" s="423"/>
      <c r="ZC137" s="423"/>
      <c r="ZD137" s="423"/>
      <c r="ZE137" s="423"/>
      <c r="ZF137" s="429"/>
      <c r="ZG137" s="430"/>
      <c r="ZH137" s="423"/>
      <c r="ZI137" s="423"/>
      <c r="ZJ137" s="428"/>
      <c r="ZK137" s="429"/>
      <c r="ZL137" s="430"/>
      <c r="ZM137" s="423"/>
      <c r="ZN137" s="428"/>
      <c r="ZO137" s="431"/>
      <c r="ZP137" s="425"/>
      <c r="ZQ137" s="423"/>
      <c r="ZR137" s="424"/>
      <c r="ZS137" s="423"/>
      <c r="ZT137" s="426"/>
      <c r="ZU137" s="432"/>
      <c r="ZV137" s="433"/>
      <c r="ZW137" s="433"/>
      <c r="ZX137" s="434"/>
      <c r="ZY137" s="434"/>
      <c r="ZZ137" s="435"/>
      <c r="AAA137" s="425"/>
      <c r="AAB137" s="425"/>
      <c r="AAC137" s="423"/>
      <c r="AAD137" s="424"/>
      <c r="AAE137" s="425"/>
      <c r="AAF137" s="425"/>
      <c r="AAG137" s="425"/>
      <c r="AAH137" s="423"/>
      <c r="AAI137" s="425"/>
      <c r="AAJ137" s="426"/>
      <c r="AAK137" s="425"/>
      <c r="AAL137" s="425"/>
      <c r="AAM137" s="423"/>
      <c r="AAN137" s="425"/>
      <c r="AAO137" s="426"/>
      <c r="AAP137" s="425"/>
      <c r="AAQ137" s="425"/>
      <c r="AAR137" s="423"/>
      <c r="AAS137" s="425"/>
      <c r="AAT137" s="426"/>
      <c r="AAU137" s="423"/>
      <c r="AAV137" s="423"/>
      <c r="AAW137" s="423"/>
      <c r="AAX137" s="423"/>
      <c r="AAY137" s="423"/>
      <c r="AAZ137" s="425"/>
      <c r="ABA137" s="425"/>
      <c r="ABB137" s="423"/>
      <c r="ABC137" s="424"/>
      <c r="ABD137" s="425"/>
      <c r="ABE137" s="425"/>
      <c r="ABF137" s="425"/>
      <c r="ABG137" s="423"/>
      <c r="ABH137" s="424"/>
      <c r="ABI137" s="425"/>
      <c r="ABJ137" s="425"/>
      <c r="ABK137" s="425"/>
      <c r="ABL137" s="423"/>
      <c r="ABM137" s="424"/>
      <c r="ABN137" s="425"/>
      <c r="ABO137" s="425"/>
      <c r="ABP137" s="425"/>
      <c r="ABQ137" s="427"/>
      <c r="ABR137" s="424"/>
      <c r="ABS137" s="425"/>
      <c r="ABT137" s="425"/>
      <c r="ABU137" s="424"/>
      <c r="ABV137" s="423"/>
      <c r="ABW137" s="424"/>
      <c r="ABX137" s="426"/>
      <c r="ABY137" s="423"/>
      <c r="ABZ137" s="423"/>
      <c r="ACA137" s="423"/>
      <c r="ACB137" s="423"/>
      <c r="ACC137" s="423"/>
      <c r="ACD137" s="425"/>
      <c r="ACE137" s="425"/>
      <c r="ACF137" s="423"/>
      <c r="ACG137" s="424"/>
      <c r="ACH137" s="425"/>
      <c r="ACI137" s="424"/>
      <c r="ACJ137" s="423"/>
      <c r="ACK137" s="428"/>
      <c r="ACL137" s="423"/>
      <c r="ACM137" s="423"/>
      <c r="ACN137" s="423"/>
      <c r="ACO137" s="423"/>
      <c r="ACP137" s="423"/>
      <c r="ACQ137" s="429"/>
      <c r="ACR137" s="430"/>
      <c r="ACS137" s="423"/>
      <c r="ACT137" s="423"/>
      <c r="ACU137" s="428"/>
      <c r="ACV137" s="429"/>
      <c r="ACW137" s="430"/>
      <c r="ACX137" s="423"/>
      <c r="ACY137" s="428"/>
      <c r="ACZ137" s="431"/>
      <c r="ADA137" s="425"/>
      <c r="ADB137" s="423"/>
      <c r="ADC137" s="424"/>
      <c r="ADD137" s="423"/>
      <c r="ADE137" s="426"/>
      <c r="ADF137" s="432"/>
      <c r="ADG137" s="433"/>
      <c r="ADH137" s="433"/>
      <c r="ADI137" s="434"/>
      <c r="ADJ137" s="434"/>
      <c r="ADK137" s="435"/>
      <c r="ADL137" s="425"/>
      <c r="ADM137" s="425"/>
      <c r="ADN137" s="423"/>
      <c r="ADO137" s="424"/>
      <c r="ADP137" s="425"/>
      <c r="ADQ137" s="425"/>
      <c r="ADR137" s="425"/>
      <c r="ADS137" s="423"/>
      <c r="ADT137" s="425"/>
      <c r="ADU137" s="426"/>
      <c r="ADV137" s="425"/>
      <c r="ADW137" s="425"/>
      <c r="ADX137" s="423"/>
      <c r="ADY137" s="425"/>
      <c r="ADZ137" s="426"/>
      <c r="AEA137" s="425"/>
      <c r="AEB137" s="425"/>
      <c r="AEC137" s="423"/>
      <c r="AED137" s="425"/>
      <c r="AEE137" s="426"/>
      <c r="AEF137" s="423"/>
      <c r="AEG137" s="423"/>
      <c r="AEH137" s="423"/>
      <c r="AEI137" s="423"/>
      <c r="AEJ137" s="423"/>
      <c r="AEK137" s="425"/>
      <c r="AEL137" s="425"/>
      <c r="AEM137" s="423"/>
      <c r="AEN137" s="424"/>
      <c r="AEO137" s="425"/>
      <c r="AEP137" s="425"/>
      <c r="AEQ137" s="425"/>
      <c r="AER137" s="423"/>
      <c r="AES137" s="424"/>
      <c r="AET137" s="425"/>
      <c r="AEU137" s="425"/>
      <c r="AEV137" s="425"/>
      <c r="AEW137" s="423"/>
      <c r="AEX137" s="424"/>
      <c r="AEY137" s="425"/>
      <c r="AEZ137" s="425"/>
      <c r="AFA137" s="425"/>
      <c r="AFB137" s="427"/>
      <c r="AFC137" s="424"/>
      <c r="AFD137" s="425"/>
      <c r="AFE137" s="425"/>
      <c r="AFF137" s="424"/>
      <c r="AFG137" s="423"/>
      <c r="AFH137" s="424"/>
      <c r="AFI137" s="426"/>
      <c r="AFJ137" s="423"/>
      <c r="AFK137" s="423"/>
      <c r="AFL137" s="423"/>
      <c r="AFM137" s="423"/>
      <c r="AFN137" s="423"/>
      <c r="AFO137" s="425"/>
      <c r="AFP137" s="425"/>
      <c r="AFQ137" s="423"/>
      <c r="AFR137" s="424"/>
      <c r="AFS137" s="425"/>
      <c r="AFT137" s="424"/>
      <c r="AFU137" s="423"/>
      <c r="AFV137" s="428"/>
      <c r="AFW137" s="423"/>
      <c r="AFX137" s="423"/>
      <c r="AFY137" s="423"/>
      <c r="AFZ137" s="423"/>
      <c r="AGA137" s="423"/>
      <c r="AGB137" s="429"/>
      <c r="AGC137" s="430"/>
      <c r="AGD137" s="423"/>
      <c r="AGE137" s="423"/>
      <c r="AGF137" s="428"/>
      <c r="AGG137" s="429"/>
      <c r="AGH137" s="430"/>
      <c r="AGI137" s="423"/>
      <c r="AGJ137" s="428"/>
      <c r="AGK137" s="431"/>
      <c r="AGL137" s="425"/>
      <c r="AGM137" s="423"/>
      <c r="AGN137" s="424"/>
      <c r="AGO137" s="423"/>
      <c r="AGP137" s="426"/>
      <c r="AGQ137" s="432"/>
      <c r="AGR137" s="433"/>
      <c r="AGS137" s="433"/>
      <c r="AGT137" s="434"/>
      <c r="AGU137" s="434"/>
      <c r="AGV137" s="435"/>
      <c r="AGW137" s="425"/>
      <c r="AGX137" s="425"/>
      <c r="AGY137" s="423"/>
      <c r="AGZ137" s="424"/>
      <c r="AHA137" s="425"/>
      <c r="AHB137" s="425"/>
      <c r="AHC137" s="425"/>
      <c r="AHD137" s="423"/>
      <c r="AHE137" s="425"/>
      <c r="AHF137" s="426"/>
      <c r="AHG137" s="425"/>
      <c r="AHH137" s="425"/>
      <c r="AHI137" s="423"/>
      <c r="AHJ137" s="425"/>
      <c r="AHK137" s="426"/>
      <c r="AHL137" s="425"/>
      <c r="AHM137" s="425"/>
      <c r="AHN137" s="423"/>
      <c r="AHO137" s="425"/>
      <c r="AHP137" s="426"/>
      <c r="AHQ137" s="423"/>
      <c r="AHR137" s="423"/>
      <c r="AHS137" s="423"/>
      <c r="AHT137" s="423"/>
      <c r="AHU137" s="423"/>
      <c r="AHV137" s="425"/>
      <c r="AHW137" s="425"/>
      <c r="AHX137" s="423"/>
      <c r="AHY137" s="424"/>
      <c r="AHZ137" s="425"/>
      <c r="AIA137" s="425"/>
      <c r="AIB137" s="425"/>
      <c r="AIC137" s="423"/>
      <c r="AID137" s="424"/>
      <c r="AIE137" s="425"/>
      <c r="AIF137" s="425"/>
      <c r="AIG137" s="425"/>
      <c r="AIH137" s="423"/>
      <c r="AII137" s="424"/>
      <c r="AIJ137" s="425"/>
      <c r="AIK137" s="425"/>
      <c r="AIL137" s="425"/>
      <c r="AIM137" s="427"/>
      <c r="AIN137" s="424"/>
      <c r="AIO137" s="425"/>
      <c r="AIP137" s="425"/>
      <c r="AIQ137" s="424"/>
      <c r="AIR137" s="423"/>
      <c r="AIS137" s="424"/>
      <c r="AIT137" s="426"/>
      <c r="AIU137" s="423"/>
      <c r="AIV137" s="423"/>
      <c r="AIW137" s="423"/>
      <c r="AIX137" s="423"/>
      <c r="AIY137" s="423"/>
      <c r="AIZ137" s="425"/>
      <c r="AJA137" s="425"/>
      <c r="AJB137" s="423"/>
      <c r="AJC137" s="424"/>
      <c r="AJD137" s="425"/>
      <c r="AJE137" s="424"/>
      <c r="AJF137" s="423"/>
      <c r="AJG137" s="428"/>
      <c r="AJH137" s="423"/>
      <c r="AJI137" s="423"/>
      <c r="AJJ137" s="423"/>
      <c r="AJK137" s="423"/>
      <c r="AJL137" s="423"/>
      <c r="AJM137" s="429"/>
      <c r="AJN137" s="430"/>
      <c r="AJO137" s="423"/>
      <c r="AJP137" s="423"/>
      <c r="AJQ137" s="428"/>
      <c r="AJR137" s="429"/>
      <c r="AJS137" s="430"/>
      <c r="AJT137" s="423"/>
      <c r="AJU137" s="428"/>
      <c r="AJV137" s="431"/>
      <c r="AJW137" s="425"/>
      <c r="AJX137" s="423"/>
      <c r="AJY137" s="424"/>
      <c r="AJZ137" s="423"/>
      <c r="AKA137" s="426"/>
      <c r="AKB137" s="432"/>
      <c r="AKC137" s="433"/>
      <c r="AKD137" s="433"/>
      <c r="AKE137" s="434"/>
      <c r="AKF137" s="434"/>
      <c r="AKG137" s="435"/>
      <c r="AKH137" s="425"/>
      <c r="AKI137" s="425"/>
      <c r="AKJ137" s="423"/>
      <c r="AKK137" s="424"/>
      <c r="AKL137" s="425"/>
      <c r="AKM137" s="425"/>
      <c r="AKN137" s="425"/>
      <c r="AKO137" s="423"/>
      <c r="AKP137" s="425"/>
      <c r="AKQ137" s="426"/>
      <c r="AKR137" s="425"/>
      <c r="AKS137" s="425"/>
      <c r="AKT137" s="423"/>
      <c r="AKU137" s="425"/>
      <c r="AKV137" s="426"/>
      <c r="AKW137" s="425"/>
      <c r="AKX137" s="425"/>
      <c r="AKY137" s="423"/>
      <c r="AKZ137" s="425"/>
      <c r="ALA137" s="426"/>
      <c r="ALB137" s="423"/>
      <c r="ALC137" s="423"/>
      <c r="ALD137" s="423"/>
      <c r="ALE137" s="423"/>
      <c r="ALF137" s="423"/>
      <c r="ALG137" s="425"/>
      <c r="ALH137" s="425"/>
      <c r="ALI137" s="423"/>
      <c r="ALJ137" s="424"/>
      <c r="ALK137" s="425"/>
      <c r="ALL137" s="425"/>
      <c r="ALM137" s="425"/>
      <c r="ALN137" s="423"/>
      <c r="ALO137" s="424"/>
      <c r="ALP137" s="425"/>
      <c r="ALQ137" s="425"/>
      <c r="ALR137" s="425"/>
      <c r="ALS137" s="423"/>
      <c r="ALT137" s="424"/>
      <c r="ALU137" s="425"/>
      <c r="ALV137" s="425"/>
      <c r="ALW137" s="425"/>
      <c r="ALX137" s="427"/>
      <c r="ALY137" s="424"/>
      <c r="ALZ137" s="425"/>
      <c r="AMA137" s="425"/>
      <c r="AMB137" s="424"/>
      <c r="AMC137" s="423"/>
      <c r="AMD137" s="424"/>
      <c r="AME137" s="426"/>
      <c r="AMF137" s="423"/>
      <c r="AMG137" s="423"/>
      <c r="AMH137" s="423"/>
      <c r="AMI137" s="423"/>
      <c r="AMJ137" s="423"/>
      <c r="AMK137" s="425"/>
      <c r="AML137" s="425"/>
      <c r="AMM137" s="423"/>
      <c r="AMN137" s="424"/>
      <c r="AMO137" s="425"/>
      <c r="AMP137" s="424"/>
      <c r="AMQ137" s="423"/>
      <c r="AMR137" s="428"/>
      <c r="AMS137" s="423"/>
      <c r="AMT137" s="423"/>
      <c r="AMU137" s="423"/>
      <c r="AMV137" s="423"/>
      <c r="AMW137" s="423"/>
      <c r="AMX137" s="429"/>
      <c r="AMY137" s="430"/>
      <c r="AMZ137" s="423"/>
      <c r="ANA137" s="423"/>
      <c r="ANB137" s="428"/>
      <c r="ANC137" s="429"/>
      <c r="AND137" s="430"/>
      <c r="ANE137" s="423"/>
      <c r="ANF137" s="428"/>
      <c r="ANG137" s="431"/>
      <c r="ANH137" s="425"/>
      <c r="ANI137" s="423"/>
      <c r="ANJ137" s="424"/>
      <c r="ANK137" s="423"/>
      <c r="ANL137" s="426"/>
      <c r="ANM137" s="432"/>
      <c r="ANN137" s="433"/>
      <c r="ANO137" s="433"/>
      <c r="ANP137" s="434"/>
      <c r="ANQ137" s="434"/>
      <c r="ANR137" s="435"/>
      <c r="ANS137" s="425"/>
      <c r="ANT137" s="425"/>
      <c r="ANU137" s="423"/>
      <c r="ANV137" s="424"/>
      <c r="ANW137" s="425"/>
      <c r="ANX137" s="425"/>
      <c r="ANY137" s="425"/>
      <c r="ANZ137" s="423"/>
      <c r="AOA137" s="425"/>
      <c r="AOB137" s="426"/>
      <c r="AOC137" s="425"/>
      <c r="AOD137" s="425"/>
      <c r="AOE137" s="423"/>
      <c r="AOF137" s="425"/>
      <c r="AOG137" s="426"/>
      <c r="AOH137" s="425"/>
      <c r="AOI137" s="425"/>
      <c r="AOJ137" s="423"/>
      <c r="AOK137" s="425"/>
      <c r="AOL137" s="426"/>
      <c r="AOM137" s="423"/>
      <c r="AON137" s="423"/>
      <c r="AOO137" s="423"/>
      <c r="AOP137" s="423"/>
      <c r="AOQ137" s="423"/>
      <c r="AOR137" s="425"/>
      <c r="AOS137" s="425"/>
      <c r="AOT137" s="423"/>
      <c r="AOU137" s="424"/>
      <c r="AOV137" s="425"/>
      <c r="AOW137" s="425"/>
      <c r="AOX137" s="425"/>
      <c r="AOY137" s="423"/>
      <c r="AOZ137" s="424"/>
      <c r="APA137" s="425"/>
      <c r="APB137" s="425"/>
      <c r="APC137" s="425"/>
      <c r="APD137" s="423"/>
      <c r="APE137" s="424"/>
      <c r="APF137" s="425"/>
      <c r="APG137" s="425"/>
      <c r="APH137" s="425"/>
      <c r="API137" s="427"/>
      <c r="APJ137" s="424"/>
      <c r="APK137" s="425"/>
      <c r="APL137" s="425"/>
      <c r="APM137" s="424"/>
      <c r="APN137" s="423"/>
      <c r="APO137" s="424"/>
      <c r="APP137" s="426"/>
      <c r="APQ137" s="423"/>
      <c r="APR137" s="423"/>
      <c r="APS137" s="423"/>
      <c r="APT137" s="423"/>
      <c r="APU137" s="423"/>
      <c r="APV137" s="425"/>
      <c r="APW137" s="425"/>
      <c r="APX137" s="423"/>
      <c r="APY137" s="424"/>
      <c r="APZ137" s="425"/>
      <c r="AQA137" s="424"/>
      <c r="AQB137" s="423"/>
      <c r="AQC137" s="428"/>
      <c r="AQD137" s="423"/>
      <c r="AQE137" s="423"/>
      <c r="AQF137" s="423"/>
      <c r="AQG137" s="423"/>
      <c r="AQH137" s="423"/>
      <c r="AQI137" s="429"/>
      <c r="AQJ137" s="430"/>
      <c r="AQK137" s="423"/>
      <c r="AQL137" s="423"/>
      <c r="AQM137" s="428"/>
      <c r="AQN137" s="429"/>
      <c r="AQO137" s="430"/>
      <c r="AQP137" s="423"/>
      <c r="AQQ137" s="428"/>
      <c r="AQR137" s="431"/>
      <c r="AQS137" s="425"/>
      <c r="AQT137" s="423"/>
      <c r="AQU137" s="424"/>
      <c r="AQV137" s="423"/>
      <c r="AQW137" s="426"/>
      <c r="AQX137" s="432"/>
      <c r="AQY137" s="433"/>
      <c r="AQZ137" s="433"/>
      <c r="ARA137" s="434"/>
      <c r="ARB137" s="434"/>
      <c r="ARC137" s="435"/>
      <c r="ARD137" s="425"/>
      <c r="ARE137" s="425"/>
      <c r="ARF137" s="423"/>
      <c r="ARG137" s="424"/>
      <c r="ARH137" s="425"/>
      <c r="ARI137" s="425"/>
      <c r="ARJ137" s="425"/>
      <c r="ARK137" s="423"/>
      <c r="ARL137" s="425"/>
      <c r="ARM137" s="426"/>
      <c r="ARN137" s="425"/>
      <c r="ARO137" s="425"/>
      <c r="ARP137" s="423"/>
      <c r="ARQ137" s="425"/>
      <c r="ARR137" s="426"/>
      <c r="ARS137" s="425"/>
      <c r="ART137" s="425"/>
      <c r="ARU137" s="423"/>
      <c r="ARV137" s="425"/>
      <c r="ARW137" s="426"/>
      <c r="ARX137" s="423"/>
      <c r="ARY137" s="423"/>
      <c r="ARZ137" s="423"/>
      <c r="ASA137" s="423"/>
      <c r="ASB137" s="423"/>
      <c r="ASC137" s="425"/>
      <c r="ASD137" s="425"/>
      <c r="ASE137" s="423"/>
      <c r="ASF137" s="424"/>
      <c r="ASG137" s="425"/>
      <c r="ASH137" s="425"/>
      <c r="ASI137" s="425"/>
      <c r="ASJ137" s="423"/>
      <c r="ASK137" s="424"/>
      <c r="ASL137" s="425"/>
      <c r="ASM137" s="425"/>
      <c r="ASN137" s="425"/>
      <c r="ASO137" s="423"/>
      <c r="ASP137" s="424"/>
      <c r="ASQ137" s="425"/>
      <c r="ASR137" s="425"/>
      <c r="ASS137" s="425"/>
      <c r="AST137" s="427"/>
      <c r="ASU137" s="424"/>
      <c r="ASV137" s="425"/>
      <c r="ASW137" s="425"/>
      <c r="ASX137" s="424"/>
      <c r="ASY137" s="423"/>
      <c r="ASZ137" s="424"/>
      <c r="ATA137" s="426"/>
      <c r="ATB137" s="423"/>
      <c r="ATC137" s="423"/>
      <c r="ATD137" s="423"/>
      <c r="ATE137" s="423"/>
      <c r="ATF137" s="423"/>
      <c r="ATG137" s="425"/>
      <c r="ATH137" s="425"/>
      <c r="ATI137" s="423"/>
      <c r="ATJ137" s="424"/>
      <c r="ATK137" s="425"/>
      <c r="ATL137" s="424"/>
      <c r="ATM137" s="423"/>
      <c r="ATN137" s="428"/>
      <c r="ATO137" s="423"/>
      <c r="ATP137" s="423"/>
      <c r="ATQ137" s="423"/>
      <c r="ATR137" s="423"/>
      <c r="ATS137" s="423"/>
      <c r="ATT137" s="429"/>
      <c r="ATU137" s="430"/>
      <c r="ATV137" s="423"/>
      <c r="ATW137" s="423"/>
      <c r="ATX137" s="428"/>
      <c r="ATY137" s="429"/>
      <c r="ATZ137" s="430"/>
      <c r="AUA137" s="423"/>
      <c r="AUB137" s="428"/>
      <c r="AUC137" s="431"/>
      <c r="AUD137" s="425"/>
      <c r="AUE137" s="423"/>
      <c r="AUF137" s="424"/>
      <c r="AUG137" s="423"/>
      <c r="AUH137" s="426"/>
      <c r="AUI137" s="432"/>
      <c r="AUJ137" s="433"/>
      <c r="AUK137" s="433"/>
      <c r="AUL137" s="434"/>
      <c r="AUM137" s="434"/>
      <c r="AUN137" s="435"/>
      <c r="AUO137" s="425"/>
      <c r="AUP137" s="425"/>
      <c r="AUQ137" s="423"/>
      <c r="AUR137" s="424"/>
      <c r="AUS137" s="425"/>
      <c r="AUT137" s="425"/>
      <c r="AUU137" s="425"/>
      <c r="AUV137" s="423"/>
      <c r="AUW137" s="425"/>
      <c r="AUX137" s="426"/>
      <c r="AUY137" s="425"/>
      <c r="AUZ137" s="425"/>
      <c r="AVA137" s="423"/>
      <c r="AVB137" s="425"/>
      <c r="AVC137" s="426"/>
      <c r="AVD137" s="425"/>
      <c r="AVE137" s="425"/>
      <c r="AVF137" s="423"/>
      <c r="AVG137" s="425"/>
      <c r="AVH137" s="426"/>
      <c r="AVI137" s="423"/>
      <c r="AVJ137" s="423"/>
      <c r="AVK137" s="423"/>
      <c r="AVL137" s="423"/>
      <c r="AVM137" s="423"/>
      <c r="AVN137" s="425"/>
      <c r="AVO137" s="425"/>
      <c r="AVP137" s="423"/>
      <c r="AVQ137" s="424"/>
      <c r="AVR137" s="425"/>
      <c r="AVS137" s="425"/>
      <c r="AVT137" s="425"/>
      <c r="AVU137" s="423"/>
      <c r="AVV137" s="424"/>
      <c r="AVW137" s="425"/>
      <c r="AVX137" s="425"/>
      <c r="AVY137" s="425"/>
      <c r="AVZ137" s="423"/>
      <c r="AWA137" s="424"/>
      <c r="AWB137" s="425"/>
      <c r="AWC137" s="425"/>
      <c r="AWD137" s="425"/>
      <c r="AWE137" s="427"/>
      <c r="AWF137" s="424"/>
      <c r="AWG137" s="425"/>
      <c r="AWH137" s="425"/>
      <c r="AWI137" s="424"/>
      <c r="AWJ137" s="423"/>
      <c r="AWK137" s="424"/>
      <c r="AWL137" s="426"/>
      <c r="AWM137" s="423"/>
      <c r="AWN137" s="423"/>
      <c r="AWO137" s="423"/>
      <c r="AWP137" s="423"/>
      <c r="AWQ137" s="423"/>
      <c r="AWR137" s="425"/>
      <c r="AWS137" s="425"/>
      <c r="AWT137" s="423"/>
      <c r="AWU137" s="424"/>
      <c r="AWV137" s="425"/>
      <c r="AWW137" s="424"/>
      <c r="AWX137" s="423"/>
      <c r="AWY137" s="428"/>
      <c r="AWZ137" s="423"/>
      <c r="AXA137" s="423"/>
      <c r="AXB137" s="423"/>
      <c r="AXC137" s="423"/>
      <c r="AXD137" s="423"/>
      <c r="AXE137" s="429"/>
      <c r="AXF137" s="430"/>
      <c r="AXG137" s="423"/>
      <c r="AXH137" s="423"/>
      <c r="AXI137" s="428"/>
      <c r="AXJ137" s="429"/>
      <c r="AXK137" s="430"/>
      <c r="AXL137" s="423"/>
      <c r="AXM137" s="428"/>
      <c r="AXN137" s="431"/>
      <c r="AXO137" s="425"/>
      <c r="AXP137" s="423"/>
      <c r="AXQ137" s="424"/>
      <c r="AXR137" s="423"/>
      <c r="AXS137" s="426"/>
      <c r="AXT137" s="432"/>
      <c r="AXU137" s="433"/>
      <c r="AXV137" s="433"/>
      <c r="AXW137" s="434"/>
      <c r="AXX137" s="434"/>
      <c r="AXY137" s="435"/>
      <c r="AXZ137" s="425"/>
      <c r="AYA137" s="425"/>
      <c r="AYB137" s="423"/>
      <c r="AYC137" s="424"/>
      <c r="AYD137" s="425"/>
      <c r="AYE137" s="425"/>
      <c r="AYF137" s="425"/>
      <c r="AYG137" s="423"/>
      <c r="AYH137" s="425"/>
      <c r="AYI137" s="426"/>
      <c r="AYJ137" s="425"/>
      <c r="AYK137" s="425"/>
      <c r="AYL137" s="423"/>
      <c r="AYM137" s="425"/>
      <c r="AYN137" s="426"/>
      <c r="AYO137" s="425"/>
      <c r="AYP137" s="425"/>
      <c r="AYQ137" s="423"/>
      <c r="AYR137" s="425"/>
      <c r="AYS137" s="426"/>
      <c r="AYT137" s="423"/>
      <c r="AYU137" s="423"/>
      <c r="AYV137" s="423"/>
      <c r="AYW137" s="423"/>
      <c r="AYX137" s="423"/>
      <c r="AYY137" s="425"/>
      <c r="AYZ137" s="425"/>
      <c r="AZA137" s="423"/>
      <c r="AZB137" s="424"/>
      <c r="AZC137" s="425"/>
      <c r="AZD137" s="425"/>
      <c r="AZE137" s="425"/>
      <c r="AZF137" s="423"/>
      <c r="AZG137" s="424"/>
      <c r="AZH137" s="425"/>
      <c r="AZI137" s="425"/>
      <c r="AZJ137" s="425"/>
      <c r="AZK137" s="423"/>
      <c r="AZL137" s="424"/>
      <c r="AZM137" s="425"/>
      <c r="AZN137" s="425"/>
      <c r="AZO137" s="425"/>
      <c r="AZP137" s="427"/>
      <c r="AZQ137" s="424"/>
      <c r="AZR137" s="425"/>
      <c r="AZS137" s="425"/>
      <c r="AZT137" s="424"/>
      <c r="AZU137" s="423"/>
      <c r="AZV137" s="424"/>
      <c r="AZW137" s="426"/>
      <c r="AZX137" s="423"/>
      <c r="AZY137" s="423"/>
      <c r="AZZ137" s="423"/>
      <c r="BAA137" s="423"/>
      <c r="BAB137" s="423"/>
      <c r="BAC137" s="425"/>
      <c r="BAD137" s="425"/>
      <c r="BAE137" s="423"/>
      <c r="BAF137" s="424"/>
      <c r="BAG137" s="425"/>
      <c r="BAH137" s="424"/>
      <c r="BAI137" s="423"/>
      <c r="BAJ137" s="428"/>
      <c r="BAK137" s="423"/>
      <c r="BAL137" s="423"/>
      <c r="BAM137" s="423"/>
      <c r="BAN137" s="423"/>
      <c r="BAO137" s="423"/>
      <c r="BAP137" s="429"/>
      <c r="BAQ137" s="430"/>
      <c r="BAR137" s="423"/>
      <c r="BAS137" s="423"/>
      <c r="BAT137" s="428"/>
      <c r="BAU137" s="429"/>
      <c r="BAV137" s="430"/>
      <c r="BAW137" s="423"/>
      <c r="BAX137" s="428"/>
      <c r="BAY137" s="431"/>
      <c r="BAZ137" s="425"/>
      <c r="BBA137" s="423"/>
      <c r="BBB137" s="424"/>
      <c r="BBC137" s="423"/>
      <c r="BBD137" s="426"/>
      <c r="BBE137" s="432"/>
      <c r="BBF137" s="433"/>
      <c r="BBG137" s="433"/>
      <c r="BBH137" s="434"/>
      <c r="BBI137" s="434"/>
      <c r="BBJ137" s="435"/>
      <c r="BBK137" s="425"/>
      <c r="BBL137" s="425"/>
      <c r="BBM137" s="423"/>
      <c r="BBN137" s="424"/>
      <c r="BBO137" s="425"/>
      <c r="BBP137" s="425"/>
      <c r="BBQ137" s="425"/>
      <c r="BBR137" s="423"/>
      <c r="BBS137" s="425"/>
      <c r="BBT137" s="426"/>
      <c r="BBU137" s="425"/>
      <c r="BBV137" s="425"/>
      <c r="BBW137" s="423"/>
      <c r="BBX137" s="425"/>
      <c r="BBY137" s="426"/>
      <c r="BBZ137" s="425"/>
      <c r="BCA137" s="425"/>
      <c r="BCB137" s="423"/>
      <c r="BCC137" s="425"/>
      <c r="BCD137" s="426"/>
      <c r="BCE137" s="423"/>
      <c r="BCF137" s="423"/>
      <c r="BCG137" s="423"/>
      <c r="BCH137" s="423"/>
      <c r="BCI137" s="423"/>
      <c r="BCJ137" s="425"/>
      <c r="BCK137" s="425"/>
      <c r="BCL137" s="423"/>
      <c r="BCM137" s="424"/>
      <c r="BCN137" s="425"/>
      <c r="BCO137" s="425"/>
      <c r="BCP137" s="425"/>
      <c r="BCQ137" s="423"/>
      <c r="BCR137" s="424"/>
      <c r="BCS137" s="425"/>
      <c r="BCT137" s="425"/>
      <c r="BCU137" s="425"/>
      <c r="BCV137" s="423"/>
      <c r="BCW137" s="424"/>
      <c r="BCX137" s="425"/>
      <c r="BCY137" s="425"/>
      <c r="BCZ137" s="425"/>
      <c r="BDA137" s="427"/>
      <c r="BDB137" s="424"/>
      <c r="BDC137" s="425"/>
      <c r="BDD137" s="425"/>
      <c r="BDE137" s="424"/>
      <c r="BDF137" s="423"/>
      <c r="BDG137" s="424"/>
      <c r="BDH137" s="426"/>
      <c r="BDI137" s="423"/>
      <c r="BDJ137" s="423"/>
      <c r="BDK137" s="423"/>
      <c r="BDL137" s="423"/>
      <c r="BDM137" s="423"/>
      <c r="BDN137" s="425"/>
      <c r="BDO137" s="425"/>
      <c r="BDP137" s="423"/>
      <c r="BDQ137" s="424"/>
      <c r="BDR137" s="425"/>
      <c r="BDS137" s="424"/>
      <c r="BDT137" s="423"/>
      <c r="BDU137" s="428"/>
      <c r="BDV137" s="423"/>
      <c r="BDW137" s="423"/>
      <c r="BDX137" s="423"/>
      <c r="BDY137" s="423"/>
      <c r="BDZ137" s="423"/>
      <c r="BEA137" s="429"/>
      <c r="BEB137" s="430"/>
      <c r="BEC137" s="423"/>
      <c r="BED137" s="423"/>
      <c r="BEE137" s="428"/>
      <c r="BEF137" s="429"/>
      <c r="BEG137" s="430"/>
      <c r="BEH137" s="423"/>
      <c r="BEI137" s="428"/>
      <c r="BEJ137" s="431"/>
      <c r="BEK137" s="425"/>
      <c r="BEL137" s="423"/>
      <c r="BEM137" s="424"/>
      <c r="BEN137" s="423"/>
      <c r="BEO137" s="426"/>
      <c r="BEP137" s="432"/>
      <c r="BEQ137" s="433"/>
      <c r="BER137" s="433"/>
      <c r="BES137" s="434"/>
      <c r="BET137" s="434"/>
      <c r="BEU137" s="435"/>
      <c r="BEV137" s="425"/>
      <c r="BEW137" s="425"/>
      <c r="BEX137" s="423"/>
      <c r="BEY137" s="424"/>
      <c r="BEZ137" s="425"/>
      <c r="BFA137" s="425"/>
      <c r="BFB137" s="425"/>
      <c r="BFC137" s="423"/>
      <c r="BFD137" s="425"/>
      <c r="BFE137" s="426"/>
      <c r="BFF137" s="425"/>
      <c r="BFG137" s="425"/>
      <c r="BFH137" s="423"/>
      <c r="BFI137" s="425"/>
      <c r="BFJ137" s="426"/>
      <c r="BFK137" s="425"/>
      <c r="BFL137" s="425"/>
      <c r="BFM137" s="423"/>
      <c r="BFN137" s="425"/>
      <c r="BFO137" s="426"/>
      <c r="BFP137" s="423"/>
      <c r="BFQ137" s="423"/>
      <c r="BFR137" s="423"/>
      <c r="BFS137" s="423"/>
      <c r="BFT137" s="423"/>
      <c r="BFU137" s="425"/>
      <c r="BFV137" s="425"/>
      <c r="BFW137" s="423"/>
      <c r="BFX137" s="424"/>
      <c r="BFY137" s="425"/>
      <c r="BFZ137" s="425"/>
      <c r="BGA137" s="425"/>
      <c r="BGB137" s="423"/>
      <c r="BGC137" s="424"/>
      <c r="BGD137" s="425"/>
      <c r="BGE137" s="425"/>
      <c r="BGF137" s="425"/>
      <c r="BGG137" s="423"/>
      <c r="BGH137" s="424"/>
      <c r="BGI137" s="425"/>
      <c r="BGJ137" s="425"/>
      <c r="BGK137" s="425"/>
      <c r="BGL137" s="427"/>
      <c r="BGM137" s="424"/>
      <c r="BGN137" s="425"/>
      <c r="BGO137" s="425"/>
      <c r="BGP137" s="424"/>
      <c r="BGQ137" s="423"/>
      <c r="BGR137" s="424"/>
      <c r="BGS137" s="426"/>
      <c r="BGT137" s="423"/>
      <c r="BGU137" s="423"/>
      <c r="BGV137" s="423"/>
      <c r="BGW137" s="423"/>
      <c r="BGX137" s="423"/>
      <c r="BGY137" s="425"/>
      <c r="BGZ137" s="425"/>
      <c r="BHA137" s="423"/>
      <c r="BHB137" s="424"/>
      <c r="BHC137" s="425"/>
      <c r="BHD137" s="424"/>
      <c r="BHE137" s="423"/>
      <c r="BHF137" s="428"/>
      <c r="BHG137" s="423"/>
      <c r="BHH137" s="423"/>
      <c r="BHI137" s="423"/>
      <c r="BHJ137" s="423"/>
      <c r="BHK137" s="423"/>
      <c r="BHL137" s="429"/>
      <c r="BHM137" s="430"/>
      <c r="BHN137" s="423"/>
      <c r="BHO137" s="423"/>
      <c r="BHP137" s="428"/>
      <c r="BHQ137" s="429"/>
      <c r="BHR137" s="430"/>
      <c r="BHS137" s="423"/>
      <c r="BHT137" s="428"/>
      <c r="BHU137" s="431"/>
      <c r="BHV137" s="425"/>
      <c r="BHW137" s="423"/>
      <c r="BHX137" s="424"/>
      <c r="BHY137" s="423"/>
      <c r="BHZ137" s="426"/>
      <c r="BIA137" s="432"/>
      <c r="BIB137" s="433"/>
      <c r="BIC137" s="433"/>
      <c r="BID137" s="434"/>
      <c r="BIE137" s="434"/>
      <c r="BIF137" s="435"/>
      <c r="BIG137" s="425"/>
      <c r="BIH137" s="425"/>
      <c r="BII137" s="423"/>
      <c r="BIJ137" s="424"/>
      <c r="BIK137" s="425"/>
      <c r="BIL137" s="425"/>
      <c r="BIM137" s="425"/>
      <c r="BIN137" s="423"/>
      <c r="BIO137" s="425"/>
      <c r="BIP137" s="426"/>
      <c r="BIQ137" s="425"/>
      <c r="BIR137" s="425"/>
      <c r="BIS137" s="423"/>
      <c r="BIT137" s="425"/>
      <c r="BIU137" s="426"/>
      <c r="BIV137" s="425"/>
      <c r="BIW137" s="425"/>
      <c r="BIX137" s="423"/>
      <c r="BIY137" s="425"/>
      <c r="BIZ137" s="426"/>
      <c r="BJA137" s="423"/>
      <c r="BJB137" s="423"/>
      <c r="BJC137" s="423"/>
      <c r="BJD137" s="423"/>
      <c r="BJE137" s="423"/>
      <c r="BJF137" s="425"/>
      <c r="BJG137" s="425"/>
      <c r="BJH137" s="423"/>
      <c r="BJI137" s="424"/>
      <c r="BJJ137" s="425"/>
      <c r="BJK137" s="425"/>
      <c r="BJL137" s="425"/>
      <c r="BJM137" s="423"/>
      <c r="BJN137" s="424"/>
      <c r="BJO137" s="425"/>
      <c r="BJP137" s="425"/>
      <c r="BJQ137" s="425"/>
      <c r="BJR137" s="423"/>
      <c r="BJS137" s="424"/>
      <c r="BJT137" s="425"/>
      <c r="BJU137" s="425"/>
      <c r="BJV137" s="425"/>
      <c r="BJW137" s="427"/>
      <c r="BJX137" s="424"/>
      <c r="BJY137" s="425"/>
      <c r="BJZ137" s="425"/>
      <c r="BKA137" s="424"/>
      <c r="BKB137" s="423"/>
      <c r="BKC137" s="424"/>
      <c r="BKD137" s="426"/>
      <c r="BKE137" s="423"/>
      <c r="BKF137" s="423"/>
      <c r="BKG137" s="423"/>
      <c r="BKH137" s="423"/>
      <c r="BKI137" s="423"/>
      <c r="BKJ137" s="425"/>
      <c r="BKK137" s="425"/>
      <c r="BKL137" s="423"/>
      <c r="BKM137" s="424"/>
      <c r="BKN137" s="425"/>
      <c r="BKO137" s="424"/>
      <c r="BKP137" s="423"/>
      <c r="BKQ137" s="428"/>
      <c r="BKR137" s="423"/>
      <c r="BKS137" s="423"/>
      <c r="BKT137" s="423"/>
      <c r="BKU137" s="423"/>
      <c r="BKV137" s="423"/>
      <c r="BKW137" s="429"/>
      <c r="BKX137" s="430"/>
      <c r="BKY137" s="423"/>
      <c r="BKZ137" s="423"/>
      <c r="BLA137" s="428"/>
      <c r="BLB137" s="429"/>
      <c r="BLC137" s="430"/>
      <c r="BLD137" s="423"/>
      <c r="BLE137" s="428"/>
      <c r="BLF137" s="431"/>
      <c r="BLG137" s="425"/>
      <c r="BLH137" s="423"/>
      <c r="BLI137" s="424"/>
      <c r="BLJ137" s="423"/>
      <c r="BLK137" s="426"/>
      <c r="BLL137" s="432"/>
      <c r="BLM137" s="433"/>
      <c r="BLN137" s="433"/>
      <c r="BLO137" s="434"/>
      <c r="BLP137" s="434"/>
      <c r="BLQ137" s="435"/>
      <c r="BLR137" s="425"/>
      <c r="BLS137" s="425"/>
      <c r="BLT137" s="423"/>
      <c r="BLU137" s="424"/>
      <c r="BLV137" s="425"/>
      <c r="BLW137" s="425"/>
      <c r="BLX137" s="425"/>
      <c r="BLY137" s="423"/>
      <c r="BLZ137" s="425"/>
      <c r="BMA137" s="426"/>
      <c r="BMB137" s="425"/>
      <c r="BMC137" s="425"/>
      <c r="BMD137" s="423"/>
      <c r="BME137" s="425"/>
      <c r="BMF137" s="426"/>
      <c r="BMG137" s="425"/>
      <c r="BMH137" s="425"/>
      <c r="BMI137" s="423"/>
      <c r="BMJ137" s="425"/>
      <c r="BMK137" s="426"/>
      <c r="BML137" s="423"/>
      <c r="BMM137" s="423"/>
      <c r="BMN137" s="423"/>
      <c r="BMO137" s="423"/>
      <c r="BMP137" s="423"/>
      <c r="BMQ137" s="425"/>
      <c r="BMR137" s="425"/>
      <c r="BMS137" s="423"/>
      <c r="BMT137" s="424"/>
      <c r="BMU137" s="425"/>
      <c r="BMV137" s="425"/>
      <c r="BMW137" s="425"/>
      <c r="BMX137" s="423"/>
      <c r="BMY137" s="424"/>
      <c r="BMZ137" s="425"/>
      <c r="BNA137" s="425"/>
      <c r="BNB137" s="425"/>
      <c r="BNC137" s="423"/>
      <c r="BND137" s="424"/>
      <c r="BNE137" s="425"/>
      <c r="BNF137" s="425"/>
      <c r="BNG137" s="425"/>
      <c r="BNH137" s="427"/>
      <c r="BNI137" s="424"/>
      <c r="BNJ137" s="425"/>
      <c r="BNK137" s="425"/>
      <c r="BNL137" s="424"/>
      <c r="BNM137" s="423"/>
      <c r="BNN137" s="424"/>
      <c r="BNO137" s="426"/>
      <c r="BNP137" s="423"/>
      <c r="BNQ137" s="423"/>
      <c r="BNR137" s="423"/>
      <c r="BNS137" s="423"/>
      <c r="BNT137" s="423"/>
      <c r="BNU137" s="425"/>
      <c r="BNV137" s="425"/>
      <c r="BNW137" s="423"/>
      <c r="BNX137" s="424"/>
      <c r="BNY137" s="425"/>
      <c r="BNZ137" s="424"/>
      <c r="BOA137" s="423"/>
      <c r="BOB137" s="428"/>
      <c r="BOC137" s="423"/>
      <c r="BOD137" s="423"/>
      <c r="BOE137" s="423"/>
      <c r="BOF137" s="423"/>
      <c r="BOG137" s="423"/>
      <c r="BOH137" s="429"/>
      <c r="BOI137" s="430"/>
      <c r="BOJ137" s="423"/>
      <c r="BOK137" s="423"/>
      <c r="BOL137" s="428"/>
      <c r="BOM137" s="429"/>
      <c r="BON137" s="430"/>
      <c r="BOO137" s="423"/>
      <c r="BOP137" s="428"/>
      <c r="BOQ137" s="431"/>
      <c r="BOR137" s="425"/>
      <c r="BOS137" s="423"/>
      <c r="BOT137" s="424"/>
      <c r="BOU137" s="423"/>
      <c r="BOV137" s="426"/>
      <c r="BOW137" s="432"/>
      <c r="BOX137" s="433"/>
      <c r="BOY137" s="433"/>
      <c r="BOZ137" s="434"/>
      <c r="BPA137" s="434"/>
      <c r="BPB137" s="435"/>
      <c r="BPC137" s="425"/>
      <c r="BPD137" s="425"/>
      <c r="BPE137" s="423"/>
      <c r="BPF137" s="424"/>
      <c r="BPG137" s="425"/>
      <c r="BPH137" s="425"/>
      <c r="BPI137" s="425"/>
      <c r="BPJ137" s="423"/>
      <c r="BPK137" s="425"/>
      <c r="BPL137" s="426"/>
      <c r="BPM137" s="425"/>
      <c r="BPN137" s="425"/>
      <c r="BPO137" s="423"/>
      <c r="BPP137" s="425"/>
      <c r="BPQ137" s="426"/>
      <c r="BPR137" s="425"/>
      <c r="BPS137" s="425"/>
      <c r="BPT137" s="423"/>
      <c r="BPU137" s="425"/>
      <c r="BPV137" s="426"/>
      <c r="BPW137" s="423"/>
      <c r="BPX137" s="423"/>
      <c r="BPY137" s="423"/>
      <c r="BPZ137" s="423"/>
      <c r="BQA137" s="423"/>
      <c r="BQB137" s="425"/>
      <c r="BQC137" s="425"/>
      <c r="BQD137" s="423"/>
      <c r="BQE137" s="424"/>
      <c r="BQF137" s="425"/>
      <c r="BQG137" s="425"/>
      <c r="BQH137" s="425"/>
      <c r="BQI137" s="423"/>
      <c r="BQJ137" s="424"/>
      <c r="BQK137" s="425"/>
      <c r="BQL137" s="425"/>
      <c r="BQM137" s="425"/>
      <c r="BQN137" s="423"/>
      <c r="BQO137" s="424"/>
      <c r="BQP137" s="425"/>
      <c r="BQQ137" s="425"/>
      <c r="BQR137" s="425"/>
      <c r="BQS137" s="427"/>
      <c r="BQT137" s="424"/>
      <c r="BQU137" s="425"/>
      <c r="BQV137" s="425"/>
      <c r="BQW137" s="424"/>
      <c r="BQX137" s="423"/>
      <c r="BQY137" s="424"/>
      <c r="BQZ137" s="426"/>
      <c r="BRA137" s="423"/>
      <c r="BRB137" s="423"/>
      <c r="BRC137" s="423"/>
      <c r="BRD137" s="423"/>
      <c r="BRE137" s="423"/>
      <c r="BRF137" s="425"/>
      <c r="BRG137" s="425"/>
      <c r="BRH137" s="423"/>
      <c r="BRI137" s="424"/>
      <c r="BRJ137" s="425"/>
      <c r="BRK137" s="424"/>
      <c r="BRL137" s="423"/>
      <c r="BRM137" s="428"/>
      <c r="BRN137" s="423"/>
      <c r="BRO137" s="423"/>
      <c r="BRP137" s="423"/>
      <c r="BRQ137" s="423"/>
      <c r="BRR137" s="423"/>
      <c r="BRS137" s="429"/>
      <c r="BRT137" s="430"/>
      <c r="BRU137" s="423"/>
      <c r="BRV137" s="423"/>
      <c r="BRW137" s="428"/>
      <c r="BRX137" s="429"/>
      <c r="BRY137" s="430"/>
      <c r="BRZ137" s="423"/>
      <c r="BSA137" s="428"/>
      <c r="BSB137" s="431"/>
      <c r="BSC137" s="425"/>
      <c r="BSD137" s="423"/>
      <c r="BSE137" s="424"/>
      <c r="BSF137" s="423"/>
      <c r="BSG137" s="426"/>
      <c r="BSH137" s="432"/>
      <c r="BSI137" s="433"/>
      <c r="BSJ137" s="433"/>
      <c r="BSK137" s="434"/>
      <c r="BSL137" s="434"/>
      <c r="BSM137" s="435"/>
      <c r="BSN137" s="425"/>
      <c r="BSO137" s="425"/>
      <c r="BSP137" s="423"/>
      <c r="BSQ137" s="424"/>
      <c r="BSR137" s="425"/>
      <c r="BSS137" s="425"/>
      <c r="BST137" s="425"/>
      <c r="BSU137" s="423"/>
      <c r="BSV137" s="425"/>
      <c r="BSW137" s="426"/>
      <c r="BSX137" s="425"/>
      <c r="BSY137" s="425"/>
      <c r="BSZ137" s="423"/>
      <c r="BTA137" s="425"/>
      <c r="BTB137" s="426"/>
      <c r="BTC137" s="425"/>
      <c r="BTD137" s="425"/>
      <c r="BTE137" s="423"/>
      <c r="BTF137" s="425"/>
      <c r="BTG137" s="426"/>
      <c r="BTH137" s="423"/>
      <c r="BTI137" s="423"/>
      <c r="BTJ137" s="423"/>
      <c r="BTK137" s="423"/>
      <c r="BTL137" s="423"/>
      <c r="BTM137" s="425"/>
      <c r="BTN137" s="425"/>
      <c r="BTO137" s="423"/>
      <c r="BTP137" s="424"/>
      <c r="BTQ137" s="425"/>
      <c r="BTR137" s="425"/>
      <c r="BTS137" s="425"/>
      <c r="BTT137" s="423"/>
      <c r="BTU137" s="424"/>
      <c r="BTV137" s="425"/>
      <c r="BTW137" s="425"/>
      <c r="BTX137" s="425"/>
      <c r="BTY137" s="423"/>
      <c r="BTZ137" s="424"/>
      <c r="BUA137" s="425"/>
      <c r="BUB137" s="425"/>
      <c r="BUC137" s="425"/>
      <c r="BUD137" s="427"/>
      <c r="BUE137" s="424"/>
      <c r="BUF137" s="425"/>
      <c r="BUG137" s="425"/>
      <c r="BUH137" s="424"/>
      <c r="BUI137" s="423"/>
      <c r="BUJ137" s="424"/>
      <c r="BUK137" s="426"/>
      <c r="BUL137" s="423"/>
      <c r="BUM137" s="423"/>
      <c r="BUN137" s="423"/>
      <c r="BUO137" s="423"/>
      <c r="BUP137" s="423"/>
      <c r="BUQ137" s="425"/>
      <c r="BUR137" s="425"/>
      <c r="BUS137" s="423"/>
      <c r="BUT137" s="424"/>
      <c r="BUU137" s="425"/>
      <c r="BUV137" s="424"/>
      <c r="BUW137" s="423"/>
      <c r="BUX137" s="428"/>
      <c r="BUY137" s="423"/>
      <c r="BUZ137" s="423"/>
      <c r="BVA137" s="423"/>
      <c r="BVB137" s="423"/>
      <c r="BVC137" s="423"/>
      <c r="BVD137" s="429"/>
      <c r="BVE137" s="430"/>
      <c r="BVF137" s="423"/>
      <c r="BVG137" s="423"/>
      <c r="BVH137" s="428"/>
      <c r="BVI137" s="429"/>
      <c r="BVJ137" s="430"/>
      <c r="BVK137" s="423"/>
      <c r="BVL137" s="428"/>
      <c r="BVM137" s="431"/>
      <c r="BVN137" s="425"/>
      <c r="BVO137" s="423"/>
      <c r="BVP137" s="424"/>
      <c r="BVQ137" s="423"/>
      <c r="BVR137" s="426"/>
      <c r="BVS137" s="432"/>
      <c r="BVT137" s="433"/>
      <c r="BVU137" s="433"/>
      <c r="BVV137" s="434"/>
      <c r="BVW137" s="434"/>
      <c r="BVX137" s="435"/>
      <c r="BVY137" s="425"/>
      <c r="BVZ137" s="425"/>
      <c r="BWA137" s="423"/>
      <c r="BWB137" s="424"/>
      <c r="BWC137" s="425"/>
      <c r="BWD137" s="425"/>
      <c r="BWE137" s="425"/>
      <c r="BWF137" s="423"/>
      <c r="BWG137" s="425"/>
      <c r="BWH137" s="426"/>
      <c r="BWI137" s="425"/>
      <c r="BWJ137" s="425"/>
      <c r="BWK137" s="423"/>
      <c r="BWL137" s="425"/>
      <c r="BWM137" s="426"/>
      <c r="BWN137" s="425"/>
      <c r="BWO137" s="425"/>
      <c r="BWP137" s="423"/>
      <c r="BWQ137" s="425"/>
      <c r="BWR137" s="426"/>
      <c r="BWS137" s="423"/>
      <c r="BWT137" s="423"/>
      <c r="BWU137" s="423"/>
      <c r="BWV137" s="423"/>
      <c r="BWW137" s="423"/>
      <c r="BWX137" s="425"/>
      <c r="BWY137" s="425"/>
      <c r="BWZ137" s="423"/>
      <c r="BXA137" s="424"/>
      <c r="BXB137" s="425"/>
      <c r="BXC137" s="425"/>
      <c r="BXD137" s="425"/>
      <c r="BXE137" s="423"/>
      <c r="BXF137" s="424"/>
      <c r="BXG137" s="425"/>
      <c r="BXH137" s="425"/>
      <c r="BXI137" s="425"/>
      <c r="BXJ137" s="423"/>
      <c r="BXK137" s="424"/>
      <c r="BXL137" s="425"/>
      <c r="BXM137" s="425"/>
      <c r="BXN137" s="425"/>
      <c r="BXO137" s="427"/>
      <c r="BXP137" s="424"/>
      <c r="BXQ137" s="425"/>
      <c r="BXR137" s="425"/>
      <c r="BXS137" s="424"/>
      <c r="BXT137" s="423"/>
      <c r="BXU137" s="424"/>
      <c r="BXV137" s="426"/>
      <c r="BXW137" s="423"/>
      <c r="BXX137" s="423"/>
      <c r="BXY137" s="423"/>
      <c r="BXZ137" s="423"/>
      <c r="BYA137" s="423"/>
      <c r="BYB137" s="425"/>
      <c r="BYC137" s="425"/>
      <c r="BYD137" s="423"/>
      <c r="BYE137" s="424"/>
      <c r="BYF137" s="425"/>
      <c r="BYG137" s="424"/>
      <c r="BYH137" s="423"/>
      <c r="BYI137" s="428"/>
      <c r="BYJ137" s="423"/>
      <c r="BYK137" s="423"/>
      <c r="BYL137" s="423"/>
      <c r="BYM137" s="423"/>
      <c r="BYN137" s="423"/>
      <c r="BYO137" s="429"/>
      <c r="BYP137" s="430"/>
      <c r="BYQ137" s="423"/>
      <c r="BYR137" s="423"/>
      <c r="BYS137" s="428"/>
      <c r="BYT137" s="429"/>
      <c r="BYU137" s="430"/>
      <c r="BYV137" s="423"/>
      <c r="BYW137" s="428"/>
      <c r="BYX137" s="431"/>
      <c r="BYY137" s="425"/>
      <c r="BYZ137" s="423"/>
      <c r="BZA137" s="424"/>
      <c r="BZB137" s="423"/>
      <c r="BZC137" s="426"/>
      <c r="BZD137" s="432"/>
      <c r="BZE137" s="433"/>
      <c r="BZF137" s="433"/>
      <c r="BZG137" s="434"/>
      <c r="BZH137" s="434"/>
      <c r="BZI137" s="435"/>
      <c r="BZJ137" s="425"/>
      <c r="BZK137" s="425"/>
      <c r="BZL137" s="423"/>
      <c r="BZM137" s="424"/>
      <c r="BZN137" s="425"/>
      <c r="BZO137" s="425"/>
      <c r="BZP137" s="425"/>
      <c r="BZQ137" s="423"/>
      <c r="BZR137" s="425"/>
      <c r="BZS137" s="426"/>
      <c r="BZT137" s="425"/>
      <c r="BZU137" s="425"/>
      <c r="BZV137" s="423"/>
      <c r="BZW137" s="425"/>
      <c r="BZX137" s="426"/>
      <c r="BZY137" s="425"/>
      <c r="BZZ137" s="425"/>
      <c r="CAA137" s="423"/>
      <c r="CAB137" s="425"/>
      <c r="CAC137" s="426"/>
      <c r="CAD137" s="423"/>
      <c r="CAE137" s="423"/>
      <c r="CAF137" s="423"/>
      <c r="CAG137" s="423"/>
      <c r="CAH137" s="423"/>
      <c r="CAI137" s="425"/>
      <c r="CAJ137" s="425"/>
      <c r="CAK137" s="423"/>
      <c r="CAL137" s="424"/>
      <c r="CAM137" s="425"/>
      <c r="CAN137" s="425"/>
      <c r="CAO137" s="425"/>
      <c r="CAP137" s="423"/>
      <c r="CAQ137" s="424"/>
      <c r="CAR137" s="425"/>
      <c r="CAS137" s="425"/>
      <c r="CAT137" s="425"/>
      <c r="CAU137" s="423"/>
      <c r="CAV137" s="424"/>
      <c r="CAW137" s="425"/>
      <c r="CAX137" s="425"/>
      <c r="CAY137" s="425"/>
      <c r="CAZ137" s="427"/>
      <c r="CBA137" s="424"/>
      <c r="CBB137" s="425"/>
      <c r="CBC137" s="425"/>
      <c r="CBD137" s="424"/>
      <c r="CBE137" s="423"/>
      <c r="CBF137" s="424"/>
      <c r="CBG137" s="426"/>
      <c r="CBH137" s="423"/>
      <c r="CBI137" s="423"/>
      <c r="CBJ137" s="423"/>
      <c r="CBK137" s="423"/>
      <c r="CBL137" s="423"/>
      <c r="CBM137" s="425"/>
      <c r="CBN137" s="425"/>
      <c r="CBO137" s="423"/>
      <c r="CBP137" s="424"/>
      <c r="CBQ137" s="425"/>
      <c r="CBR137" s="424"/>
      <c r="CBS137" s="423"/>
      <c r="CBT137" s="428"/>
      <c r="CBU137" s="423"/>
      <c r="CBV137" s="423"/>
      <c r="CBW137" s="423"/>
      <c r="CBX137" s="423"/>
      <c r="CBY137" s="423"/>
      <c r="CBZ137" s="429"/>
      <c r="CCA137" s="430"/>
      <c r="CCB137" s="423"/>
      <c r="CCC137" s="423"/>
      <c r="CCD137" s="428"/>
      <c r="CCE137" s="429"/>
      <c r="CCF137" s="430"/>
      <c r="CCG137" s="423"/>
      <c r="CCH137" s="428"/>
      <c r="CCI137" s="431"/>
      <c r="CCJ137" s="425"/>
      <c r="CCK137" s="423"/>
      <c r="CCL137" s="424"/>
      <c r="CCM137" s="423"/>
      <c r="CCN137" s="426"/>
      <c r="CCO137" s="432"/>
      <c r="CCP137" s="433"/>
      <c r="CCQ137" s="433"/>
      <c r="CCR137" s="434"/>
      <c r="CCS137" s="434"/>
      <c r="CCT137" s="435"/>
      <c r="CCU137" s="425"/>
      <c r="CCV137" s="425"/>
      <c r="CCW137" s="423"/>
      <c r="CCX137" s="424"/>
      <c r="CCY137" s="425"/>
      <c r="CCZ137" s="425"/>
      <c r="CDA137" s="425"/>
      <c r="CDB137" s="423"/>
      <c r="CDC137" s="425"/>
      <c r="CDD137" s="426"/>
      <c r="CDE137" s="425"/>
      <c r="CDF137" s="425"/>
      <c r="CDG137" s="423"/>
      <c r="CDH137" s="425"/>
      <c r="CDI137" s="426"/>
      <c r="CDJ137" s="425"/>
      <c r="CDK137" s="425"/>
      <c r="CDL137" s="423"/>
      <c r="CDM137" s="425"/>
      <c r="CDN137" s="426"/>
      <c r="CDO137" s="423"/>
      <c r="CDP137" s="423"/>
      <c r="CDQ137" s="423"/>
      <c r="CDR137" s="423"/>
      <c r="CDS137" s="423"/>
      <c r="CDT137" s="425"/>
      <c r="CDU137" s="425"/>
      <c r="CDV137" s="423"/>
      <c r="CDW137" s="424"/>
      <c r="CDX137" s="425"/>
      <c r="CDY137" s="425"/>
      <c r="CDZ137" s="425"/>
      <c r="CEA137" s="423"/>
      <c r="CEB137" s="424"/>
      <c r="CEC137" s="425"/>
      <c r="CED137" s="425"/>
      <c r="CEE137" s="425"/>
      <c r="CEF137" s="423"/>
      <c r="CEG137" s="424"/>
      <c r="CEH137" s="425"/>
      <c r="CEI137" s="425"/>
      <c r="CEJ137" s="425"/>
      <c r="CEK137" s="427"/>
      <c r="CEL137" s="424"/>
      <c r="CEM137" s="425"/>
      <c r="CEN137" s="425"/>
      <c r="CEO137" s="424"/>
      <c r="CEP137" s="423"/>
      <c r="CEQ137" s="424"/>
      <c r="CER137" s="426"/>
      <c r="CES137" s="423"/>
      <c r="CET137" s="423"/>
      <c r="CEU137" s="423"/>
      <c r="CEV137" s="423"/>
      <c r="CEW137" s="423"/>
      <c r="CEX137" s="425"/>
      <c r="CEY137" s="425"/>
      <c r="CEZ137" s="423"/>
      <c r="CFA137" s="424"/>
      <c r="CFB137" s="425"/>
      <c r="CFC137" s="424"/>
      <c r="CFD137" s="423"/>
      <c r="CFE137" s="428"/>
      <c r="CFF137" s="423"/>
      <c r="CFG137" s="423"/>
      <c r="CFH137" s="423"/>
      <c r="CFI137" s="423"/>
      <c r="CFJ137" s="423"/>
      <c r="CFK137" s="429"/>
      <c r="CFL137" s="430"/>
      <c r="CFM137" s="423"/>
      <c r="CFN137" s="423"/>
      <c r="CFO137" s="428"/>
      <c r="CFP137" s="429"/>
      <c r="CFQ137" s="430"/>
      <c r="CFR137" s="423"/>
      <c r="CFS137" s="428"/>
      <c r="CFT137" s="431"/>
      <c r="CFU137" s="425"/>
      <c r="CFV137" s="423"/>
      <c r="CFW137" s="424"/>
      <c r="CFX137" s="423"/>
      <c r="CFY137" s="426"/>
      <c r="CFZ137" s="432"/>
      <c r="CGA137" s="433"/>
      <c r="CGB137" s="433"/>
      <c r="CGC137" s="434"/>
      <c r="CGD137" s="434"/>
      <c r="CGE137" s="435"/>
      <c r="CGF137" s="425"/>
      <c r="CGG137" s="425"/>
      <c r="CGH137" s="423"/>
      <c r="CGI137" s="424"/>
      <c r="CGJ137" s="425"/>
      <c r="CGK137" s="425"/>
      <c r="CGL137" s="425"/>
      <c r="CGM137" s="423"/>
      <c r="CGN137" s="425"/>
      <c r="CGO137" s="426"/>
      <c r="CGP137" s="425"/>
      <c r="CGQ137" s="425"/>
      <c r="CGR137" s="423"/>
      <c r="CGS137" s="425"/>
      <c r="CGT137" s="426"/>
      <c r="CGU137" s="425"/>
      <c r="CGV137" s="425"/>
      <c r="CGW137" s="423"/>
      <c r="CGX137" s="425"/>
      <c r="CGY137" s="426"/>
      <c r="CGZ137" s="423"/>
      <c r="CHA137" s="423"/>
      <c r="CHB137" s="423"/>
      <c r="CHC137" s="423"/>
      <c r="CHD137" s="423"/>
      <c r="CHE137" s="425"/>
      <c r="CHF137" s="425"/>
      <c r="CHG137" s="423"/>
      <c r="CHH137" s="424"/>
      <c r="CHI137" s="425"/>
      <c r="CHJ137" s="425"/>
      <c r="CHK137" s="425"/>
      <c r="CHL137" s="423"/>
      <c r="CHM137" s="424"/>
      <c r="CHN137" s="425"/>
      <c r="CHO137" s="425"/>
      <c r="CHP137" s="425"/>
      <c r="CHQ137" s="423"/>
      <c r="CHR137" s="424"/>
      <c r="CHS137" s="425"/>
      <c r="CHT137" s="425"/>
      <c r="CHU137" s="425"/>
      <c r="CHV137" s="427"/>
      <c r="CHW137" s="424"/>
      <c r="CHX137" s="425"/>
      <c r="CHY137" s="425"/>
      <c r="CHZ137" s="424"/>
      <c r="CIA137" s="423"/>
      <c r="CIB137" s="424"/>
      <c r="CIC137" s="426"/>
      <c r="CID137" s="423"/>
      <c r="CIE137" s="423"/>
      <c r="CIF137" s="423"/>
      <c r="CIG137" s="423"/>
      <c r="CIH137" s="423"/>
      <c r="CII137" s="425"/>
      <c r="CIJ137" s="425"/>
      <c r="CIK137" s="423"/>
      <c r="CIL137" s="424"/>
      <c r="CIM137" s="425"/>
      <c r="CIN137" s="424"/>
      <c r="CIO137" s="423"/>
      <c r="CIP137" s="428"/>
      <c r="CIQ137" s="423"/>
      <c r="CIR137" s="423"/>
      <c r="CIS137" s="423"/>
      <c r="CIT137" s="423"/>
      <c r="CIU137" s="423"/>
      <c r="CIV137" s="429"/>
      <c r="CIW137" s="430"/>
      <c r="CIX137" s="423"/>
      <c r="CIY137" s="423"/>
      <c r="CIZ137" s="428"/>
      <c r="CJA137" s="429"/>
      <c r="CJB137" s="430"/>
      <c r="CJC137" s="423"/>
      <c r="CJD137" s="428"/>
      <c r="CJE137" s="431"/>
      <c r="CJF137" s="425"/>
      <c r="CJG137" s="423"/>
      <c r="CJH137" s="424"/>
      <c r="CJI137" s="423"/>
      <c r="CJJ137" s="426"/>
      <c r="CJK137" s="432"/>
      <c r="CJL137" s="433"/>
      <c r="CJM137" s="433"/>
      <c r="CJN137" s="434"/>
      <c r="CJO137" s="434"/>
      <c r="CJP137" s="435"/>
      <c r="CJQ137" s="425"/>
      <c r="CJR137" s="425"/>
      <c r="CJS137" s="423"/>
      <c r="CJT137" s="424"/>
      <c r="CJU137" s="425"/>
      <c r="CJV137" s="425"/>
      <c r="CJW137" s="425"/>
      <c r="CJX137" s="423"/>
      <c r="CJY137" s="425"/>
      <c r="CJZ137" s="426"/>
      <c r="CKA137" s="425"/>
      <c r="CKB137" s="425"/>
      <c r="CKC137" s="423"/>
      <c r="CKD137" s="425"/>
      <c r="CKE137" s="426"/>
      <c r="CKF137" s="425"/>
      <c r="CKG137" s="425"/>
      <c r="CKH137" s="423"/>
      <c r="CKI137" s="425"/>
      <c r="CKJ137" s="426"/>
      <c r="CKK137" s="423"/>
      <c r="CKL137" s="423"/>
      <c r="CKM137" s="423"/>
      <c r="CKN137" s="423"/>
      <c r="CKO137" s="423"/>
      <c r="CKP137" s="425"/>
      <c r="CKQ137" s="425"/>
      <c r="CKR137" s="423"/>
      <c r="CKS137" s="424"/>
      <c r="CKT137" s="425"/>
      <c r="CKU137" s="425"/>
      <c r="CKV137" s="425"/>
      <c r="CKW137" s="423"/>
      <c r="CKX137" s="424"/>
      <c r="CKY137" s="425"/>
      <c r="CKZ137" s="425"/>
      <c r="CLA137" s="425"/>
      <c r="CLB137" s="423"/>
      <c r="CLC137" s="424"/>
      <c r="CLD137" s="425"/>
      <c r="CLE137" s="425"/>
      <c r="CLF137" s="425"/>
      <c r="CLG137" s="427"/>
      <c r="CLH137" s="424"/>
      <c r="CLI137" s="425"/>
      <c r="CLJ137" s="425"/>
      <c r="CLK137" s="424"/>
      <c r="CLL137" s="423"/>
      <c r="CLM137" s="424"/>
      <c r="CLN137" s="426"/>
      <c r="CLO137" s="423"/>
      <c r="CLP137" s="423"/>
      <c r="CLQ137" s="423"/>
      <c r="CLR137" s="423"/>
      <c r="CLS137" s="423"/>
      <c r="CLT137" s="425"/>
      <c r="CLU137" s="425"/>
      <c r="CLV137" s="423"/>
      <c r="CLW137" s="424"/>
      <c r="CLX137" s="425"/>
      <c r="CLY137" s="424"/>
      <c r="CLZ137" s="423"/>
      <c r="CMA137" s="428"/>
      <c r="CMB137" s="423"/>
      <c r="CMC137" s="423"/>
      <c r="CMD137" s="423"/>
      <c r="CME137" s="423"/>
      <c r="CMF137" s="423"/>
      <c r="CMG137" s="429"/>
      <c r="CMH137" s="430"/>
      <c r="CMI137" s="423"/>
      <c r="CMJ137" s="423"/>
      <c r="CMK137" s="428"/>
      <c r="CML137" s="429"/>
      <c r="CMM137" s="430"/>
      <c r="CMN137" s="423"/>
      <c r="CMO137" s="428"/>
      <c r="CMP137" s="431"/>
      <c r="CMQ137" s="425"/>
      <c r="CMR137" s="423"/>
      <c r="CMS137" s="424"/>
      <c r="CMT137" s="423"/>
      <c r="CMU137" s="426"/>
      <c r="CMV137" s="432"/>
      <c r="CMW137" s="433"/>
      <c r="CMX137" s="433"/>
      <c r="CMY137" s="434"/>
      <c r="CMZ137" s="434"/>
      <c r="CNA137" s="435"/>
      <c r="CNB137" s="425"/>
      <c r="CNC137" s="425"/>
      <c r="CND137" s="423"/>
      <c r="CNE137" s="424"/>
      <c r="CNF137" s="425"/>
      <c r="CNG137" s="425"/>
      <c r="CNH137" s="425"/>
      <c r="CNI137" s="423"/>
      <c r="CNJ137" s="425"/>
      <c r="CNK137" s="426"/>
      <c r="CNL137" s="425"/>
      <c r="CNM137" s="425"/>
      <c r="CNN137" s="423"/>
      <c r="CNO137" s="425"/>
      <c r="CNP137" s="426"/>
      <c r="CNQ137" s="425"/>
      <c r="CNR137" s="425"/>
      <c r="CNS137" s="423"/>
      <c r="CNT137" s="425"/>
      <c r="CNU137" s="426"/>
      <c r="CNV137" s="423"/>
      <c r="CNW137" s="423"/>
      <c r="CNX137" s="423"/>
      <c r="CNY137" s="423"/>
      <c r="CNZ137" s="423"/>
      <c r="COA137" s="425"/>
      <c r="COB137" s="425"/>
      <c r="COC137" s="423"/>
      <c r="COD137" s="424"/>
      <c r="COE137" s="425"/>
      <c r="COF137" s="425"/>
      <c r="COG137" s="425"/>
      <c r="COH137" s="423"/>
      <c r="COI137" s="424"/>
      <c r="COJ137" s="425"/>
      <c r="COK137" s="425"/>
      <c r="COL137" s="425"/>
      <c r="COM137" s="423"/>
      <c r="CON137" s="424"/>
      <c r="COO137" s="425"/>
      <c r="COP137" s="425"/>
      <c r="COQ137" s="425"/>
      <c r="COR137" s="427"/>
      <c r="COS137" s="424"/>
      <c r="COT137" s="425"/>
      <c r="COU137" s="425"/>
      <c r="COV137" s="424"/>
      <c r="COW137" s="423"/>
      <c r="COX137" s="424"/>
      <c r="COY137" s="426"/>
      <c r="COZ137" s="423"/>
      <c r="CPA137" s="423"/>
      <c r="CPB137" s="423"/>
      <c r="CPC137" s="423"/>
      <c r="CPD137" s="423"/>
      <c r="CPE137" s="425"/>
      <c r="CPF137" s="425"/>
      <c r="CPG137" s="423"/>
      <c r="CPH137" s="424"/>
      <c r="CPI137" s="425"/>
      <c r="CPJ137" s="424"/>
      <c r="CPK137" s="423"/>
      <c r="CPL137" s="428"/>
      <c r="CPM137" s="423"/>
      <c r="CPN137" s="423"/>
      <c r="CPO137" s="423"/>
      <c r="CPP137" s="423"/>
      <c r="CPQ137" s="423"/>
      <c r="CPR137" s="429"/>
      <c r="CPS137" s="430"/>
      <c r="CPT137" s="423"/>
      <c r="CPU137" s="423"/>
      <c r="CPV137" s="428"/>
      <c r="CPW137" s="429"/>
      <c r="CPX137" s="430"/>
      <c r="CPY137" s="423"/>
      <c r="CPZ137" s="428"/>
      <c r="CQA137" s="431"/>
      <c r="CQB137" s="425"/>
      <c r="CQC137" s="423"/>
      <c r="CQD137" s="424"/>
      <c r="CQE137" s="423"/>
      <c r="CQF137" s="426"/>
      <c r="CQG137" s="432"/>
      <c r="CQH137" s="433"/>
      <c r="CQI137" s="433"/>
      <c r="CQJ137" s="434"/>
      <c r="CQK137" s="434"/>
      <c r="CQL137" s="435"/>
      <c r="CQM137" s="425"/>
      <c r="CQN137" s="425"/>
      <c r="CQO137" s="423"/>
      <c r="CQP137" s="424"/>
      <c r="CQQ137" s="425"/>
      <c r="CQR137" s="425"/>
      <c r="CQS137" s="425"/>
      <c r="CQT137" s="423"/>
      <c r="CQU137" s="425"/>
      <c r="CQV137" s="426"/>
      <c r="CQW137" s="425"/>
      <c r="CQX137" s="425"/>
      <c r="CQY137" s="423"/>
      <c r="CQZ137" s="425"/>
      <c r="CRA137" s="426"/>
      <c r="CRB137" s="425"/>
      <c r="CRC137" s="425"/>
      <c r="CRD137" s="423"/>
      <c r="CRE137" s="425"/>
      <c r="CRF137" s="426"/>
      <c r="CRG137" s="423"/>
      <c r="CRH137" s="423"/>
      <c r="CRI137" s="423"/>
      <c r="CRJ137" s="423"/>
      <c r="CRK137" s="423"/>
      <c r="CRL137" s="425"/>
      <c r="CRM137" s="425"/>
      <c r="CRN137" s="423"/>
      <c r="CRO137" s="424"/>
      <c r="CRP137" s="425"/>
      <c r="CRQ137" s="425"/>
      <c r="CRR137" s="425"/>
      <c r="CRS137" s="423"/>
      <c r="CRT137" s="424"/>
      <c r="CRU137" s="425"/>
      <c r="CRV137" s="425"/>
      <c r="CRW137" s="425"/>
      <c r="CRX137" s="423"/>
      <c r="CRY137" s="424"/>
      <c r="CRZ137" s="425"/>
      <c r="CSA137" s="425"/>
      <c r="CSB137" s="425"/>
      <c r="CSC137" s="427"/>
      <c r="CSD137" s="424"/>
      <c r="CSE137" s="425"/>
      <c r="CSF137" s="425"/>
      <c r="CSG137" s="424"/>
      <c r="CSH137" s="423"/>
      <c r="CSI137" s="424"/>
      <c r="CSJ137" s="426"/>
      <c r="CSK137" s="423"/>
      <c r="CSL137" s="423"/>
      <c r="CSM137" s="423"/>
      <c r="CSN137" s="423"/>
      <c r="CSO137" s="423"/>
      <c r="CSP137" s="425"/>
      <c r="CSQ137" s="425"/>
      <c r="CSR137" s="423"/>
      <c r="CSS137" s="424"/>
      <c r="CST137" s="425"/>
      <c r="CSU137" s="424"/>
      <c r="CSV137" s="423"/>
      <c r="CSW137" s="428"/>
      <c r="CSX137" s="423"/>
      <c r="CSY137" s="423"/>
      <c r="CSZ137" s="423"/>
      <c r="CTA137" s="423"/>
      <c r="CTB137" s="423"/>
      <c r="CTC137" s="429"/>
      <c r="CTD137" s="430"/>
      <c r="CTE137" s="423"/>
      <c r="CTF137" s="423"/>
      <c r="CTG137" s="428"/>
      <c r="CTH137" s="429"/>
      <c r="XEI137" s="172"/>
      <c r="XEJ137" s="172"/>
      <c r="XEK137" s="172"/>
      <c r="XEL137" s="172"/>
      <c r="XEM137" s="172"/>
      <c r="XEN137" s="172"/>
      <c r="XEO137" s="172"/>
      <c r="XEP137" s="172"/>
      <c r="XEQ137" s="172"/>
      <c r="XER137" s="172"/>
      <c r="XES137" s="164"/>
      <c r="XET137" s="164"/>
      <c r="XEU137" s="164"/>
      <c r="XEV137" s="164"/>
      <c r="XEW137" s="164"/>
      <c r="XEX137" s="164"/>
      <c r="XEY137" s="164"/>
      <c r="XEZ137" s="164"/>
      <c r="XFA137" s="164"/>
      <c r="XFB137" s="164"/>
      <c r="XFC137" s="164"/>
      <c r="XFD137" s="164"/>
    </row>
    <row r="138" s="159" customFormat="1" ht="16.2" spans="1:16384">
      <c r="A138" s="204" t="s">
        <v>135</v>
      </c>
      <c r="B138" s="205">
        <v>1101.146789</v>
      </c>
      <c r="C138" s="206">
        <v>4507.73454916</v>
      </c>
      <c r="D138" s="207">
        <v>0.244279421734182</v>
      </c>
      <c r="E138" s="208">
        <v>-3406.58776016</v>
      </c>
      <c r="F138" s="209">
        <v>1471.968262</v>
      </c>
      <c r="G138" s="205">
        <v>45.2214609999999</v>
      </c>
      <c r="H138" s="206">
        <v>91.06720695</v>
      </c>
      <c r="I138" s="207">
        <v>0.496572394328823</v>
      </c>
      <c r="J138" s="208">
        <v>-45.8457459500001</v>
      </c>
      <c r="K138" s="209">
        <v>209.034571</v>
      </c>
      <c r="L138" s="205">
        <v>660.607689000001</v>
      </c>
      <c r="M138" s="206">
        <v>3318.12055223</v>
      </c>
      <c r="N138" s="207">
        <v>0.199090924697124</v>
      </c>
      <c r="O138" s="208">
        <v>-2657.51286323</v>
      </c>
      <c r="P138" s="209">
        <v>782.32101</v>
      </c>
      <c r="Q138" s="205">
        <v>228.002841</v>
      </c>
      <c r="R138" s="206">
        <v>937.18347389</v>
      </c>
      <c r="S138" s="207">
        <v>0.243285170249131</v>
      </c>
      <c r="T138" s="208">
        <v>-709.18063289</v>
      </c>
      <c r="U138" s="209">
        <v>482.289793</v>
      </c>
      <c r="V138" s="233">
        <v>0.207059443189277</v>
      </c>
      <c r="W138" s="234">
        <v>0.20790564831832</v>
      </c>
      <c r="X138" s="234">
        <v>0.995929859838403</v>
      </c>
      <c r="Y138" s="207">
        <v>-0.000846205129043209</v>
      </c>
      <c r="Z138" s="251">
        <v>0.32764958691752</v>
      </c>
      <c r="AA138" s="205">
        <v>498.401570999999</v>
      </c>
      <c r="AB138" s="206">
        <v>661.59131831</v>
      </c>
      <c r="AC138" s="207">
        <v>0.753337532108401</v>
      </c>
      <c r="AD138" s="208">
        <v>-163.189747310001</v>
      </c>
      <c r="AE138" s="209">
        <v>377.511442</v>
      </c>
      <c r="AF138" s="205">
        <v>187.163057</v>
      </c>
      <c r="AG138" s="206">
        <v>312.38091868</v>
      </c>
      <c r="AH138" s="207">
        <v>0.599150094669284</v>
      </c>
      <c r="AI138" s="208">
        <v>-125.21786168</v>
      </c>
      <c r="AJ138" s="209">
        <v>99.719079</v>
      </c>
      <c r="AK138" s="205">
        <v>0.681874999999999</v>
      </c>
      <c r="AL138" s="206">
        <v>0.21</v>
      </c>
      <c r="AM138" s="234">
        <v>3.2470238095238</v>
      </c>
      <c r="AN138" s="208">
        <v>0.471874999999999</v>
      </c>
      <c r="AO138" s="209">
        <v>0.1684</v>
      </c>
      <c r="AP138" s="205">
        <v>0.068202</v>
      </c>
      <c r="AQ138" s="206">
        <v>0</v>
      </c>
      <c r="AR138" s="234" t="s">
        <v>161</v>
      </c>
      <c r="AS138" s="208">
        <v>0.068202</v>
      </c>
      <c r="AT138" s="209">
        <v>0.091468</v>
      </c>
      <c r="AU138" s="205">
        <v>-289.633315999999</v>
      </c>
      <c r="AV138" s="206">
        <v>124.78455299</v>
      </c>
      <c r="AW138" s="207">
        <v>-2.32106706367101</v>
      </c>
      <c r="AX138" s="208">
        <v>-414.417868989999</v>
      </c>
      <c r="AY138" s="209">
        <v>3.4590920000001</v>
      </c>
      <c r="AZ138" s="233">
        <v>-0.263028797698287</v>
      </c>
      <c r="BA138" s="234">
        <v>0.0276823206045381</v>
      </c>
      <c r="BB138" s="234">
        <v>-9.50168887413172</v>
      </c>
      <c r="BC138" s="207">
        <v>-0.290711118302825</v>
      </c>
      <c r="BD138" s="251">
        <v>0.00234997729862745</v>
      </c>
      <c r="BE138" s="205">
        <v>220</v>
      </c>
      <c r="BF138" s="208">
        <v>158.428571428571</v>
      </c>
      <c r="BG138" s="234">
        <v>1.38863841298467</v>
      </c>
      <c r="BH138" s="206">
        <v>61.5714285714286</v>
      </c>
      <c r="BI138" s="277">
        <v>573.333333326667</v>
      </c>
      <c r="BJ138" s="205">
        <v>5.00521267727273</v>
      </c>
      <c r="BK138" s="208">
        <v>28.452787956826</v>
      </c>
      <c r="BL138" s="234">
        <v>0.175912908248837</v>
      </c>
      <c r="BM138" s="277">
        <v>-23.4475752795532</v>
      </c>
      <c r="BN138" s="233">
        <v>0.452620464391146</v>
      </c>
      <c r="BO138" s="234">
        <v>0.146768029726437</v>
      </c>
      <c r="BP138" s="234">
        <v>3.0839172893088</v>
      </c>
      <c r="BQ138" s="234">
        <v>0.305852434664709</v>
      </c>
      <c r="BR138" s="251">
        <v>0.25646710716919</v>
      </c>
      <c r="BS138" s="290">
        <v>2.20935657724883</v>
      </c>
      <c r="BT138" s="291">
        <v>6.8134729468258</v>
      </c>
      <c r="BU138" s="234">
        <v>0.324262911805955</v>
      </c>
      <c r="BV138" s="234">
        <v>-4.60411636957696</v>
      </c>
      <c r="BW138" s="277">
        <v>3.89913549163366</v>
      </c>
      <c r="BX138" s="290">
        <v>-0.581124404200563</v>
      </c>
      <c r="BY138" s="291">
        <v>0.188612742544378</v>
      </c>
      <c r="BZ138" s="234">
        <v>-3.0810453014002</v>
      </c>
      <c r="CA138" s="234">
        <v>-0.769737146744942</v>
      </c>
      <c r="CB138" s="277">
        <v>0.00916287988961168</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ht="16.95" spans="1:16384">
      <c r="A139" s="329" t="s">
        <v>136</v>
      </c>
      <c r="B139" s="330">
        <v>1956.141055</v>
      </c>
      <c r="C139" s="331">
        <v>5406.50153561</v>
      </c>
      <c r="D139" s="332">
        <v>0.361812725311525</v>
      </c>
      <c r="E139" s="331">
        <v>-3450.36048061</v>
      </c>
      <c r="F139" s="333">
        <v>2692.790978</v>
      </c>
      <c r="G139" s="330">
        <v>134.275841</v>
      </c>
      <c r="H139" s="331">
        <v>140.94259695</v>
      </c>
      <c r="I139" s="332">
        <v>0.952698785929388</v>
      </c>
      <c r="J139" s="331">
        <v>-6.66675595000001</v>
      </c>
      <c r="K139" s="333">
        <v>303.943451</v>
      </c>
      <c r="L139" s="330">
        <v>660.607689000001</v>
      </c>
      <c r="M139" s="331">
        <v>3318.12055223</v>
      </c>
      <c r="N139" s="332">
        <v>0.199090924697123</v>
      </c>
      <c r="O139" s="331">
        <v>-2657.51286323</v>
      </c>
      <c r="P139" s="333">
        <v>782.869165</v>
      </c>
      <c r="Q139" s="330">
        <v>905.629616999999</v>
      </c>
      <c r="R139" s="331">
        <v>1685.49129222</v>
      </c>
      <c r="S139" s="332">
        <v>0.537308985920167</v>
      </c>
      <c r="T139" s="331">
        <v>-779.861675220001</v>
      </c>
      <c r="U139" s="333">
        <v>1607.655474</v>
      </c>
      <c r="V139" s="362">
        <v>0.462967440249343</v>
      </c>
      <c r="W139" s="363">
        <v>0.311752670579762</v>
      </c>
      <c r="X139" s="363">
        <v>1.48504723115401</v>
      </c>
      <c r="Y139" s="332">
        <v>0.151214769669581</v>
      </c>
      <c r="Z139" s="367">
        <v>0.597022006956531</v>
      </c>
      <c r="AA139" s="330">
        <v>990.721647999999</v>
      </c>
      <c r="AB139" s="331">
        <v>1117.37401314</v>
      </c>
      <c r="AC139" s="332">
        <v>0.88665177134012</v>
      </c>
      <c r="AD139" s="331">
        <v>-126.652365140001</v>
      </c>
      <c r="AE139" s="333">
        <v>848.632372</v>
      </c>
      <c r="AF139" s="330">
        <v>565.306330999999</v>
      </c>
      <c r="AG139" s="331">
        <v>771.78514548</v>
      </c>
      <c r="AH139" s="332">
        <v>0.73246593862391</v>
      </c>
      <c r="AI139" s="331">
        <v>-206.478814480001</v>
      </c>
      <c r="AJ139" s="333">
        <v>662.309256</v>
      </c>
      <c r="AK139" s="330">
        <v>1.55853</v>
      </c>
      <c r="AL139" s="331">
        <v>0.21</v>
      </c>
      <c r="AM139" s="363">
        <v>7.42157142857142</v>
      </c>
      <c r="AN139" s="331">
        <v>1.34853</v>
      </c>
      <c r="AO139" s="333">
        <v>0.3964</v>
      </c>
      <c r="AP139" s="330">
        <v>2.115779</v>
      </c>
      <c r="AQ139" s="331">
        <v>0</v>
      </c>
      <c r="AR139" s="363" t="s">
        <v>161</v>
      </c>
      <c r="AS139" s="331">
        <v>2.115779</v>
      </c>
      <c r="AT139" s="333">
        <v>1.125604</v>
      </c>
      <c r="AU139" s="330">
        <v>-395.327703</v>
      </c>
      <c r="AV139" s="331">
        <v>58.4892278099999</v>
      </c>
      <c r="AW139" s="332">
        <v>-6.75898311197076</v>
      </c>
      <c r="AX139" s="331">
        <v>-453.81693081</v>
      </c>
      <c r="AY139" s="333">
        <v>94.30753</v>
      </c>
      <c r="AZ139" s="362">
        <v>-0.202095703676134</v>
      </c>
      <c r="BA139" s="363">
        <v>0.0108183133630426</v>
      </c>
      <c r="BB139" s="363">
        <v>-18.6808883135638</v>
      </c>
      <c r="BC139" s="332">
        <v>-0.212914017039177</v>
      </c>
      <c r="BD139" s="367">
        <v>0.0350222244394344</v>
      </c>
      <c r="BE139" s="330">
        <v>300</v>
      </c>
      <c r="BF139" s="331">
        <v>239.714285714286</v>
      </c>
      <c r="BG139" s="363">
        <v>1.25148986889154</v>
      </c>
      <c r="BH139" s="331">
        <v>60.2857142857143</v>
      </c>
      <c r="BI139" s="381">
        <v>1136.5</v>
      </c>
      <c r="BJ139" s="330">
        <v>6.52047018333333</v>
      </c>
      <c r="BK139" s="331">
        <v>22.5539396598748</v>
      </c>
      <c r="BL139" s="363">
        <v>0.289105596701304</v>
      </c>
      <c r="BM139" s="381">
        <v>-16.0334694765415</v>
      </c>
      <c r="BN139" s="362">
        <v>0.506467386627187</v>
      </c>
      <c r="BO139" s="363">
        <v>0.206672282580593</v>
      </c>
      <c r="BP139" s="363">
        <v>2.45058205339987</v>
      </c>
      <c r="BQ139" s="363">
        <v>0.299795104046594</v>
      </c>
      <c r="BR139" s="396">
        <v>0.31514973829506</v>
      </c>
      <c r="BS139" s="397">
        <v>1.97446079728743</v>
      </c>
      <c r="BT139" s="398">
        <v>4.83857819497418</v>
      </c>
      <c r="BU139" s="363">
        <v>0.408066319841292</v>
      </c>
      <c r="BV139" s="363">
        <v>-2.86411739768675</v>
      </c>
      <c r="BW139" s="381">
        <v>3.17309481330981</v>
      </c>
      <c r="BX139" s="397">
        <v>-0.399030044208744</v>
      </c>
      <c r="BY139" s="398">
        <v>0.0523452551448157</v>
      </c>
      <c r="BZ139" s="363">
        <v>-7.6230413454822</v>
      </c>
      <c r="CA139" s="363">
        <v>-0.45137529935356</v>
      </c>
      <c r="CB139" s="381">
        <v>0.111128838719341</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ht="16.2" spans="1:80">
      <c r="A140" s="334"/>
      <c r="B140" s="334"/>
      <c r="C140" s="335"/>
      <c r="D140" s="710"/>
      <c r="E140" s="334"/>
      <c r="F140" s="337"/>
      <c r="G140" s="334"/>
      <c r="H140" s="335"/>
      <c r="I140" s="710"/>
      <c r="J140" s="334"/>
      <c r="K140" s="334"/>
      <c r="L140" s="334"/>
      <c r="M140" s="335"/>
      <c r="N140" s="710"/>
      <c r="O140" s="334"/>
      <c r="P140" s="334"/>
      <c r="Q140" s="334"/>
      <c r="R140" s="335"/>
      <c r="S140" s="710"/>
      <c r="T140" s="334"/>
      <c r="U140" s="334"/>
      <c r="V140" s="334"/>
      <c r="W140" s="334"/>
      <c r="X140" s="334"/>
      <c r="Y140" s="368"/>
      <c r="Z140" s="334"/>
      <c r="AA140" s="334"/>
      <c r="AB140" s="334"/>
      <c r="AC140" s="334"/>
      <c r="AD140" s="334"/>
      <c r="AE140" s="337"/>
      <c r="AF140" s="334"/>
      <c r="AG140" s="334"/>
      <c r="AH140" s="334"/>
      <c r="AI140" s="334"/>
      <c r="AJ140" s="334"/>
      <c r="AK140" s="334"/>
      <c r="AL140" s="334"/>
      <c r="AM140" s="334"/>
      <c r="AN140" s="334"/>
      <c r="AO140" s="334"/>
      <c r="AP140" s="334"/>
      <c r="AQ140" s="334"/>
      <c r="AR140" s="368"/>
      <c r="AS140" s="334"/>
      <c r="AT140" s="334"/>
      <c r="AU140" s="334"/>
      <c r="AV140" s="334"/>
      <c r="AW140" s="334"/>
      <c r="AX140" s="334"/>
      <c r="AY140" s="337"/>
      <c r="AZ140" s="334"/>
      <c r="BA140" s="334"/>
      <c r="BB140" s="334"/>
      <c r="BC140" s="368"/>
      <c r="BD140" s="334"/>
      <c r="BE140" s="334"/>
      <c r="BF140" s="334"/>
      <c r="BG140" s="382"/>
      <c r="BH140" s="383"/>
      <c r="BI140" s="384"/>
      <c r="BJ140" s="383"/>
      <c r="BK140" s="383"/>
      <c r="BL140" s="382"/>
      <c r="BM140" s="384"/>
      <c r="BN140" s="382"/>
      <c r="BO140" s="382"/>
      <c r="BP140" s="382"/>
      <c r="BQ140" s="382"/>
      <c r="BR140" s="382"/>
      <c r="BS140" s="383"/>
      <c r="BT140" s="383"/>
      <c r="BU140" s="382"/>
      <c r="BV140" s="382"/>
      <c r="BW140" s="415"/>
      <c r="BX140" s="383"/>
      <c r="BY140" s="383"/>
      <c r="BZ140" s="382"/>
      <c r="CA140" s="415"/>
      <c r="CB140" s="382"/>
    </row>
    <row r="141" s="165" customFormat="1" ht="16.2" spans="1:80">
      <c r="A141" s="338"/>
      <c r="B141" s="334"/>
      <c r="C141" s="339"/>
      <c r="D141" s="340"/>
      <c r="E141" s="341"/>
      <c r="F141" s="340"/>
      <c r="G141" s="341"/>
      <c r="H141" s="341"/>
      <c r="I141" s="341"/>
      <c r="J141" s="341"/>
      <c r="K141" s="341"/>
      <c r="L141" s="341"/>
      <c r="M141" s="341"/>
      <c r="N141" s="341"/>
      <c r="O141" s="341"/>
      <c r="P141" s="341"/>
      <c r="Q141" s="341"/>
      <c r="R141" s="341"/>
      <c r="S141" s="341"/>
      <c r="T141" s="341"/>
      <c r="U141" s="341"/>
      <c r="V141" s="340"/>
      <c r="W141" s="340"/>
      <c r="X141" s="340"/>
      <c r="Y141" s="308"/>
      <c r="Z141" s="340"/>
      <c r="AA141" s="341"/>
      <c r="AB141" s="341"/>
      <c r="AC141" s="341"/>
      <c r="AD141" s="341"/>
      <c r="AE141" s="341"/>
      <c r="AF141" s="341"/>
      <c r="AG141" s="341"/>
      <c r="AH141" s="341"/>
      <c r="AI141" s="341"/>
      <c r="AJ141" s="341"/>
      <c r="AK141" s="341"/>
      <c r="AL141" s="341"/>
      <c r="AM141" s="341"/>
      <c r="AN141" s="341"/>
      <c r="AO141" s="341"/>
      <c r="AP141" s="341"/>
      <c r="AQ141" s="341"/>
      <c r="AR141" s="377"/>
      <c r="AS141" s="341"/>
      <c r="AT141" s="341"/>
      <c r="AU141" s="341"/>
      <c r="AV141" s="341"/>
      <c r="AW141" s="341"/>
      <c r="AX141" s="341"/>
      <c r="AY141" s="341"/>
      <c r="AZ141" s="340"/>
      <c r="BA141" s="340"/>
      <c r="BB141" s="340"/>
      <c r="BC141" s="308"/>
      <c r="BD141" s="340"/>
      <c r="BE141" s="720"/>
      <c r="BF141" s="720"/>
      <c r="BG141" s="720"/>
      <c r="BH141" s="720"/>
      <c r="BI141" s="721"/>
      <c r="BJ141" s="720"/>
      <c r="BK141" s="720"/>
      <c r="BL141" s="720"/>
      <c r="BM141" s="721"/>
      <c r="BN141" s="661"/>
      <c r="BO141" s="661"/>
      <c r="BP141" s="661"/>
      <c r="BQ141" s="725"/>
      <c r="BR141" s="725"/>
      <c r="BS141" s="720"/>
      <c r="BT141" s="720"/>
      <c r="BU141" s="720"/>
      <c r="BV141" s="725"/>
      <c r="BW141" s="728"/>
      <c r="BX141" s="720"/>
      <c r="BY141" s="720"/>
      <c r="BZ141" s="720"/>
      <c r="CA141" s="729"/>
      <c r="CB141" s="725"/>
    </row>
    <row r="142" s="159" customFormat="1" spans="1:16384">
      <c r="A142" s="342" t="s">
        <v>172</v>
      </c>
      <c r="B142" s="343">
        <v>444.493037</v>
      </c>
      <c r="C142" s="343">
        <v>1122.62086736</v>
      </c>
      <c r="D142" s="711">
        <v>0.395942254347443</v>
      </c>
      <c r="E142" s="343">
        <v>-678.12783036</v>
      </c>
      <c r="F142" s="345">
        <v>844.589312</v>
      </c>
      <c r="G142" s="343">
        <v>39.1535199999999</v>
      </c>
      <c r="H142" s="343">
        <v>53.16360695</v>
      </c>
      <c r="I142" s="711">
        <v>0.736472226890541</v>
      </c>
      <c r="J142" s="343">
        <v>-14.0100869500001</v>
      </c>
      <c r="K142" s="345">
        <v>209.007476</v>
      </c>
      <c r="L142" s="343">
        <v>310.113875</v>
      </c>
      <c r="M142" s="343">
        <v>809.66400605</v>
      </c>
      <c r="N142" s="711">
        <v>0.383015513450958</v>
      </c>
      <c r="O142" s="343">
        <v>-499.55013105</v>
      </c>
      <c r="P142" s="345">
        <v>262.617337</v>
      </c>
      <c r="Q142" s="343">
        <v>87.7986339999998</v>
      </c>
      <c r="R142" s="343">
        <v>235.44276468</v>
      </c>
      <c r="S142" s="711">
        <v>0.37290860952695</v>
      </c>
      <c r="T142" s="343">
        <v>-147.64413068</v>
      </c>
      <c r="U142" s="345">
        <v>339.143133</v>
      </c>
      <c r="V142" s="364">
        <v>0.197525330413668</v>
      </c>
      <c r="W142" s="364">
        <v>0.209725982765381</v>
      </c>
      <c r="X142" s="711">
        <v>0.941825747144734</v>
      </c>
      <c r="Y142" s="369">
        <v>-0.0122006523517124</v>
      </c>
      <c r="Z142" s="370">
        <v>0.401547980990789</v>
      </c>
      <c r="AA142" s="343">
        <v>108.406844</v>
      </c>
      <c r="AB142" s="343">
        <v>188.59976718</v>
      </c>
      <c r="AC142" s="711">
        <v>0.574798397797256</v>
      </c>
      <c r="AD142" s="343">
        <v>-80.1929231800005</v>
      </c>
      <c r="AE142" s="345">
        <v>107.775485</v>
      </c>
      <c r="AF142" s="343">
        <v>98.3548089999999</v>
      </c>
      <c r="AG142" s="343">
        <v>124.13558533</v>
      </c>
      <c r="AH142" s="711">
        <v>0.792317599651503</v>
      </c>
      <c r="AI142" s="343">
        <v>-25.7807763300001</v>
      </c>
      <c r="AJ142" s="345">
        <v>88.015338</v>
      </c>
      <c r="AK142" s="343">
        <v>0.38464</v>
      </c>
      <c r="AL142" s="343">
        <v>0.21</v>
      </c>
      <c r="AM142" s="711">
        <v>1.83161904761905</v>
      </c>
      <c r="AN142" s="343">
        <v>0.17464</v>
      </c>
      <c r="AO142" s="345">
        <v>0.1684</v>
      </c>
      <c r="AP142" s="343">
        <v>0.00668399999999999</v>
      </c>
      <c r="AQ142" s="343">
        <v>0</v>
      </c>
      <c r="AR142" s="719" t="s">
        <v>161</v>
      </c>
      <c r="AS142" s="343">
        <v>0.00668399999999999</v>
      </c>
      <c r="AT142" s="345">
        <v>0.088629</v>
      </c>
      <c r="AU142" s="343">
        <v>-111.158055</v>
      </c>
      <c r="AV142" s="343">
        <v>-52.73209815</v>
      </c>
      <c r="AW142" s="719">
        <v>2.10797709364424</v>
      </c>
      <c r="AX142" s="343">
        <v>-58.4259568499998</v>
      </c>
      <c r="AY142" s="345">
        <v>177.253447</v>
      </c>
      <c r="AZ142" s="364"/>
      <c r="BA142" s="364"/>
      <c r="BB142" s="711"/>
      <c r="BC142" s="369"/>
      <c r="BD142" s="370"/>
      <c r="BE142" s="343">
        <v>76.2857142857143</v>
      </c>
      <c r="BF142" s="343">
        <v>68.1428571428572</v>
      </c>
      <c r="BG142" s="364">
        <v>1.11949685534591</v>
      </c>
      <c r="BH142" s="343">
        <v>8.14285714285714</v>
      </c>
      <c r="BI142" s="387">
        <v>395.33333332</v>
      </c>
      <c r="BJ142" s="343">
        <v>5.82668775093632</v>
      </c>
      <c r="BK142" s="343">
        <v>16.4745200660797</v>
      </c>
      <c r="BL142" s="364">
        <v>0.353678755287884</v>
      </c>
      <c r="BM142" s="387">
        <v>-10.6478323151433</v>
      </c>
      <c r="BN142" s="400">
        <v>0.243888733852089</v>
      </c>
      <c r="BO142" s="364">
        <v>0.167999520286416</v>
      </c>
      <c r="BP142" s="364">
        <v>1.45172279918593</v>
      </c>
      <c r="BQ142" s="401">
        <v>0.075889213565673</v>
      </c>
      <c r="BR142" s="402">
        <v>0.127606972369549</v>
      </c>
      <c r="BS142" s="403">
        <v>4.10023039689267</v>
      </c>
      <c r="BT142" s="404">
        <v>5.95239794908425</v>
      </c>
      <c r="BU142" s="364">
        <v>0.688836739741748</v>
      </c>
      <c r="BV142" s="401">
        <v>-1.85216755219159</v>
      </c>
      <c r="BW142" s="418">
        <v>7.83656238707717</v>
      </c>
      <c r="BX142" s="403" t="s">
        <v>161</v>
      </c>
      <c r="BY142" s="404" t="s">
        <v>161</v>
      </c>
      <c r="BZ142" s="364" t="s">
        <v>161</v>
      </c>
      <c r="CA142" s="419" t="s">
        <v>161</v>
      </c>
      <c r="CB142" s="419" t="s">
        <v>161</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1:16384">
      <c r="A143" s="159" t="s">
        <v>173</v>
      </c>
      <c r="B143" s="173">
        <v>207.192775</v>
      </c>
      <c r="C143" s="173">
        <v>1598.67807978</v>
      </c>
      <c r="D143" s="661">
        <v>0.129602562029569</v>
      </c>
      <c r="E143" s="173">
        <v>-1391.48530478</v>
      </c>
      <c r="F143" s="346">
        <v>0</v>
      </c>
      <c r="G143" s="173">
        <v>6.06794099999999</v>
      </c>
      <c r="H143" s="173">
        <v>37.9036</v>
      </c>
      <c r="I143" s="661">
        <v>0.160088777846959</v>
      </c>
      <c r="J143" s="173">
        <v>-31.835659</v>
      </c>
      <c r="K143" s="346">
        <v>0</v>
      </c>
      <c r="L143" s="173">
        <v>42.215464</v>
      </c>
      <c r="M143" s="173">
        <v>1172.54760571</v>
      </c>
      <c r="N143" s="661">
        <v>0.0360031983302185</v>
      </c>
      <c r="O143" s="173">
        <v>-1130.33214171</v>
      </c>
      <c r="P143" s="346">
        <v>0</v>
      </c>
      <c r="Q143" s="173">
        <v>53.433645</v>
      </c>
      <c r="R143" s="173">
        <v>300.67404766</v>
      </c>
      <c r="S143" s="661">
        <v>0.177712860208083</v>
      </c>
      <c r="T143" s="173">
        <v>-247.24040266</v>
      </c>
      <c r="U143" s="346">
        <v>0</v>
      </c>
      <c r="V143" s="340">
        <v>0.25789337972813</v>
      </c>
      <c r="W143" s="340">
        <v>0.188076668757088</v>
      </c>
      <c r="X143" s="661">
        <v>1.37121409812514</v>
      </c>
      <c r="Y143" s="308">
        <v>0.0698167109710425</v>
      </c>
      <c r="Z143" s="371" t="s">
        <v>161</v>
      </c>
      <c r="AA143" s="173">
        <v>146.863052</v>
      </c>
      <c r="AB143" s="173">
        <v>213.82559847</v>
      </c>
      <c r="AC143" s="661">
        <v>0.68683568782624</v>
      </c>
      <c r="AD143" s="173">
        <v>-66.9625464700002</v>
      </c>
      <c r="AE143" s="346">
        <v>0</v>
      </c>
      <c r="AF143" s="173">
        <v>32.8869789999999</v>
      </c>
      <c r="AG143" s="173">
        <v>111.3139391</v>
      </c>
      <c r="AH143" s="661">
        <v>0.295443493114151</v>
      </c>
      <c r="AI143" s="173">
        <v>-78.4269601000001</v>
      </c>
      <c r="AJ143" s="346">
        <v>0</v>
      </c>
      <c r="AK143" s="173">
        <v>0.003735</v>
      </c>
      <c r="AL143" s="173">
        <v>0</v>
      </c>
      <c r="AM143" s="661" t="s">
        <v>161</v>
      </c>
      <c r="AN143" s="173">
        <v>0.003735</v>
      </c>
      <c r="AO143" s="346">
        <v>0</v>
      </c>
      <c r="AP143" s="173">
        <v>0.061518</v>
      </c>
      <c r="AQ143" s="173">
        <v>0</v>
      </c>
      <c r="AR143" s="665" t="s">
        <v>161</v>
      </c>
      <c r="AS143" s="173">
        <v>0.061518</v>
      </c>
      <c r="AT143" s="346">
        <v>0</v>
      </c>
      <c r="AU143" s="173">
        <v>-20.8984439999999</v>
      </c>
      <c r="AV143" s="173">
        <v>63.0873365</v>
      </c>
      <c r="AW143" s="665">
        <v>-0.331262106777957</v>
      </c>
      <c r="AX143" s="173">
        <v>-83.9857804999999</v>
      </c>
      <c r="AY143" s="346">
        <v>0</v>
      </c>
      <c r="AZ143" s="340"/>
      <c r="BA143" s="340"/>
      <c r="BB143" s="661"/>
      <c r="BC143" s="308"/>
      <c r="BD143" s="371"/>
      <c r="BE143" s="173">
        <v>113.142857142857</v>
      </c>
      <c r="BF143" s="173">
        <v>60.5714285714286</v>
      </c>
      <c r="BG143" s="340">
        <v>1.86792452830189</v>
      </c>
      <c r="BH143" s="173">
        <v>52.5714285714286</v>
      </c>
      <c r="BI143" s="160">
        <v>4.99999999666667</v>
      </c>
      <c r="BJ143" s="173">
        <v>1.8312492739899</v>
      </c>
      <c r="BK143" s="173">
        <v>26.3932701850472</v>
      </c>
      <c r="BL143" s="340">
        <v>0.0693831897734056</v>
      </c>
      <c r="BM143" s="160">
        <v>-24.5620209110573</v>
      </c>
      <c r="BN143" s="405">
        <v>0.7088232299606</v>
      </c>
      <c r="BO143" s="340">
        <v>0.133751504555204</v>
      </c>
      <c r="BP143" s="340">
        <v>5.29955331955194</v>
      </c>
      <c r="BQ143" s="406">
        <v>0.575071725405396</v>
      </c>
      <c r="BR143" s="407" t="s">
        <v>161</v>
      </c>
      <c r="BS143" s="408">
        <v>1.41078897774779</v>
      </c>
      <c r="BT143" s="409">
        <v>7.47655141021058</v>
      </c>
      <c r="BU143" s="340">
        <v>0.188695148383665</v>
      </c>
      <c r="BV143" s="406">
        <v>-6.06576243246279</v>
      </c>
      <c r="BW143" s="420" t="s">
        <v>161</v>
      </c>
      <c r="BX143" s="408" t="s">
        <v>161</v>
      </c>
      <c r="BY143" s="409" t="s">
        <v>161</v>
      </c>
      <c r="BZ143" s="340" t="s">
        <v>161</v>
      </c>
      <c r="CA143" s="421" t="s">
        <v>161</v>
      </c>
      <c r="CB143" s="421" t="s">
        <v>161</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6" customFormat="1" spans="1:80">
      <c r="A144" s="159" t="s">
        <v>174</v>
      </c>
      <c r="B144" s="173">
        <v>0</v>
      </c>
      <c r="C144" s="173">
        <v>0</v>
      </c>
      <c r="D144" s="661" t="s">
        <v>161</v>
      </c>
      <c r="E144" s="173">
        <v>0</v>
      </c>
      <c r="F144" s="346">
        <v>0</v>
      </c>
      <c r="G144" s="173">
        <v>0</v>
      </c>
      <c r="H144" s="173">
        <v>0</v>
      </c>
      <c r="I144" s="661" t="s">
        <v>161</v>
      </c>
      <c r="J144" s="173">
        <v>0</v>
      </c>
      <c r="K144" s="346">
        <v>0</v>
      </c>
      <c r="L144" s="173">
        <v>0</v>
      </c>
      <c r="M144" s="173">
        <v>0</v>
      </c>
      <c r="N144" s="661" t="s">
        <v>161</v>
      </c>
      <c r="O144" s="173">
        <v>0</v>
      </c>
      <c r="P144" s="346">
        <v>0</v>
      </c>
      <c r="Q144" s="173">
        <v>0</v>
      </c>
      <c r="R144" s="173">
        <v>0</v>
      </c>
      <c r="S144" s="661" t="s">
        <v>161</v>
      </c>
      <c r="T144" s="173">
        <v>0</v>
      </c>
      <c r="U144" s="173">
        <v>0</v>
      </c>
      <c r="V144" s="340" t="s">
        <v>161</v>
      </c>
      <c r="W144" s="340" t="s">
        <v>161</v>
      </c>
      <c r="X144" s="661" t="s">
        <v>161</v>
      </c>
      <c r="Y144" s="308" t="s">
        <v>161</v>
      </c>
      <c r="Z144" s="371" t="s">
        <v>161</v>
      </c>
      <c r="AA144" s="173">
        <v>49.088316</v>
      </c>
      <c r="AB144" s="173">
        <v>41.23984378</v>
      </c>
      <c r="AC144" s="661">
        <v>1.1903128504043</v>
      </c>
      <c r="AD144" s="173">
        <v>7.84847221999997</v>
      </c>
      <c r="AE144" s="346">
        <v>0</v>
      </c>
      <c r="AF144" s="173">
        <v>12.549389</v>
      </c>
      <c r="AG144" s="173">
        <v>11.53878033</v>
      </c>
      <c r="AH144" s="661">
        <v>1.08758366491929</v>
      </c>
      <c r="AI144" s="173">
        <v>1.01060866999999</v>
      </c>
      <c r="AJ144" s="346">
        <v>0</v>
      </c>
      <c r="AK144" s="173">
        <v>0</v>
      </c>
      <c r="AL144" s="173">
        <v>0</v>
      </c>
      <c r="AM144" s="661" t="s">
        <v>161</v>
      </c>
      <c r="AN144" s="173">
        <v>0</v>
      </c>
      <c r="AO144" s="346">
        <v>0</v>
      </c>
      <c r="AP144" s="173">
        <v>0</v>
      </c>
      <c r="AQ144" s="173">
        <v>0</v>
      </c>
      <c r="AR144" s="665" t="s">
        <v>161</v>
      </c>
      <c r="AS144" s="173">
        <v>0</v>
      </c>
      <c r="AT144" s="346">
        <v>0</v>
      </c>
      <c r="AU144" s="173">
        <v>-61.637705</v>
      </c>
      <c r="AV144" s="173">
        <v>-66.90097441</v>
      </c>
      <c r="AW144" s="665">
        <v>0.921327462620435</v>
      </c>
      <c r="AX144" s="173">
        <v>5.26326941000005</v>
      </c>
      <c r="AY144" s="346">
        <v>-52.399716</v>
      </c>
      <c r="AZ144" s="340"/>
      <c r="BA144" s="340"/>
      <c r="BB144" s="661"/>
      <c r="BC144" s="308"/>
      <c r="BD144" s="371"/>
      <c r="BE144" s="173">
        <v>5</v>
      </c>
      <c r="BF144" s="173">
        <v>4.28571428571429</v>
      </c>
      <c r="BG144" s="340">
        <v>1.16666666666667</v>
      </c>
      <c r="BH144" s="173">
        <v>0.714285714285714</v>
      </c>
      <c r="BI144" s="160">
        <v>15.58333334</v>
      </c>
      <c r="BJ144" s="173"/>
      <c r="BK144" s="173"/>
      <c r="BL144" s="340"/>
      <c r="BM144" s="160"/>
      <c r="BN144" s="405"/>
      <c r="BO144" s="340"/>
      <c r="BP144" s="340"/>
      <c r="BQ144" s="406"/>
      <c r="BR144" s="407"/>
      <c r="BS144" s="408"/>
      <c r="BT144" s="409"/>
      <c r="BU144" s="340"/>
      <c r="BV144" s="406"/>
      <c r="BW144" s="420"/>
      <c r="BX144" s="408"/>
      <c r="BY144" s="409"/>
      <c r="BZ144" s="340"/>
      <c r="CA144" s="421"/>
      <c r="CB144" s="421"/>
    </row>
    <row r="145" s="159" customFormat="1" spans="1:80">
      <c r="A145" s="159" t="s">
        <v>175</v>
      </c>
      <c r="B145" s="664">
        <v>651.685811999999</v>
      </c>
      <c r="C145" s="664">
        <v>2721.29894714</v>
      </c>
      <c r="D145" s="661">
        <v>0.239476009309782</v>
      </c>
      <c r="E145" s="664">
        <v>-2069.61313514</v>
      </c>
      <c r="F145" s="712">
        <v>844.589312</v>
      </c>
      <c r="G145" s="664"/>
      <c r="H145" s="664"/>
      <c r="I145" s="661"/>
      <c r="J145" s="664"/>
      <c r="K145" s="712"/>
      <c r="L145" s="664"/>
      <c r="M145" s="664"/>
      <c r="N145" s="661"/>
      <c r="O145" s="664"/>
      <c r="P145" s="712"/>
      <c r="Q145" s="664"/>
      <c r="R145" s="664"/>
      <c r="S145" s="661"/>
      <c r="T145" s="664"/>
      <c r="U145" s="712"/>
      <c r="V145" s="661"/>
      <c r="W145" s="661"/>
      <c r="X145" s="661"/>
      <c r="Y145" s="665"/>
      <c r="Z145" s="716"/>
      <c r="AA145" s="664">
        <v>304.358211999999</v>
      </c>
      <c r="AB145" s="664">
        <v>443.66520943</v>
      </c>
      <c r="AC145" s="661">
        <v>0.686008741571205</v>
      </c>
      <c r="AD145" s="664">
        <v>-139.306997430001</v>
      </c>
      <c r="AE145" s="712">
        <v>107.775485</v>
      </c>
      <c r="AF145" s="664">
        <v>143.791177</v>
      </c>
      <c r="AG145" s="664">
        <v>246.98830476</v>
      </c>
      <c r="AH145" s="661">
        <v>0.582178079807149</v>
      </c>
      <c r="AI145" s="664">
        <v>-103.19712776</v>
      </c>
      <c r="AJ145" s="712"/>
      <c r="AK145" s="664"/>
      <c r="AL145" s="664"/>
      <c r="AM145" s="661"/>
      <c r="AN145" s="664"/>
      <c r="AO145" s="712"/>
      <c r="AP145" s="664"/>
      <c r="AQ145" s="664"/>
      <c r="AR145" s="665"/>
      <c r="AS145" s="664"/>
      <c r="AT145" s="712"/>
      <c r="AU145" s="664">
        <v>-193.694204</v>
      </c>
      <c r="AV145" s="664">
        <v>-56.54573606</v>
      </c>
      <c r="AW145" s="665">
        <v>3.42544314560647</v>
      </c>
      <c r="AX145" s="664">
        <v>-137.14846794</v>
      </c>
      <c r="AY145" s="712">
        <v>124.853731</v>
      </c>
      <c r="AZ145" s="661"/>
      <c r="BA145" s="661"/>
      <c r="BB145" s="661"/>
      <c r="BC145" s="665"/>
      <c r="BD145" s="716"/>
      <c r="BE145" s="722"/>
      <c r="BF145" s="723"/>
      <c r="BG145" s="340"/>
      <c r="BH145" s="723"/>
      <c r="BI145" s="721"/>
      <c r="BJ145" s="722"/>
      <c r="BK145" s="723"/>
      <c r="BL145" s="340"/>
      <c r="BM145" s="721"/>
      <c r="BN145" s="726"/>
      <c r="BO145" s="661"/>
      <c r="BP145" s="314"/>
      <c r="BQ145" s="314"/>
      <c r="BR145" s="314"/>
      <c r="BS145" s="722"/>
      <c r="BT145" s="723"/>
      <c r="BU145" s="340"/>
      <c r="BV145" s="340"/>
      <c r="BW145" s="414"/>
      <c r="BX145" s="722"/>
      <c r="BY145" s="723"/>
      <c r="BZ145" s="340"/>
      <c r="CA145" s="414"/>
      <c r="CB145" s="340"/>
    </row>
    <row r="146" s="159" customFormat="1" spans="1:16384">
      <c r="A146" s="166" t="s">
        <v>176</v>
      </c>
      <c r="B146" s="348">
        <v>651.685811999999</v>
      </c>
      <c r="C146" s="349">
        <v>2721.29894714</v>
      </c>
      <c r="D146" s="713">
        <v>0.239476009309782</v>
      </c>
      <c r="E146" s="714">
        <v>-2069.61313514</v>
      </c>
      <c r="F146" s="352">
        <v>844.589312</v>
      </c>
      <c r="G146" s="349"/>
      <c r="H146" s="349"/>
      <c r="I146" s="713"/>
      <c r="J146" s="714"/>
      <c r="K146" s="352"/>
      <c r="L146" s="349"/>
      <c r="M146" s="349"/>
      <c r="N146" s="713"/>
      <c r="O146" s="714"/>
      <c r="P146" s="352"/>
      <c r="Q146" s="349"/>
      <c r="R146" s="349"/>
      <c r="S146" s="713"/>
      <c r="T146" s="714"/>
      <c r="U146" s="352"/>
      <c r="V146" s="365"/>
      <c r="W146" s="365"/>
      <c r="X146" s="713"/>
      <c r="Y146" s="717"/>
      <c r="Z146" s="374"/>
      <c r="AA146" s="348">
        <v>255.269895999999</v>
      </c>
      <c r="AB146" s="349">
        <v>402.42536565</v>
      </c>
      <c r="AC146" s="713">
        <v>0.634328543350357</v>
      </c>
      <c r="AD146" s="714">
        <v>-147.155469650001</v>
      </c>
      <c r="AE146" s="352">
        <v>107.775485</v>
      </c>
      <c r="AF146" s="348">
        <v>131.241788</v>
      </c>
      <c r="AG146" s="349">
        <v>235.44952443</v>
      </c>
      <c r="AH146" s="713">
        <v>0.557409441865399</v>
      </c>
      <c r="AI146" s="714">
        <v>-104.20773643</v>
      </c>
      <c r="AJ146" s="352"/>
      <c r="AK146" s="349"/>
      <c r="AL146" s="349"/>
      <c r="AM146" s="713"/>
      <c r="AN146" s="714"/>
      <c r="AO146" s="352"/>
      <c r="AP146" s="349"/>
      <c r="AQ146" s="349"/>
      <c r="AR146" s="717"/>
      <c r="AS146" s="714"/>
      <c r="AT146" s="352"/>
      <c r="AU146" s="349">
        <v>-132.056499</v>
      </c>
      <c r="AV146" s="349">
        <v>10.35523835</v>
      </c>
      <c r="AW146" s="717">
        <v>-12.7526276592175</v>
      </c>
      <c r="AX146" s="714">
        <v>-142.41173735</v>
      </c>
      <c r="AY146" s="352">
        <v>177.253447</v>
      </c>
      <c r="AZ146" s="365"/>
      <c r="BA146" s="365"/>
      <c r="BB146" s="713"/>
      <c r="BC146" s="717"/>
      <c r="BD146" s="374"/>
      <c r="BE146" s="390"/>
      <c r="BF146" s="391"/>
      <c r="BG146" s="713"/>
      <c r="BH146" s="391"/>
      <c r="BI146" s="392"/>
      <c r="BJ146" s="390"/>
      <c r="BK146" s="391"/>
      <c r="BL146" s="365"/>
      <c r="BM146" s="392"/>
      <c r="BN146" s="411"/>
      <c r="BO146" s="365"/>
      <c r="BP146" s="365"/>
      <c r="BQ146" s="412"/>
      <c r="BR146" s="412"/>
      <c r="BS146" s="390"/>
      <c r="BT146" s="391"/>
      <c r="BU146" s="365"/>
      <c r="BV146" s="412"/>
      <c r="BW146" s="422"/>
      <c r="BX146" s="390"/>
      <c r="BY146" s="391"/>
      <c r="BZ146" s="365"/>
      <c r="CA146" s="422"/>
      <c r="CB146" s="412"/>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2:16384">
      <c r="B147" s="335"/>
      <c r="C147" s="710"/>
      <c r="D147" s="710"/>
      <c r="E147" s="664"/>
      <c r="F147" s="715"/>
      <c r="G147" s="664"/>
      <c r="H147" s="664"/>
      <c r="I147" s="710"/>
      <c r="J147" s="664"/>
      <c r="K147" s="715"/>
      <c r="L147" s="664"/>
      <c r="M147" s="664"/>
      <c r="N147" s="710"/>
      <c r="O147" s="664"/>
      <c r="P147" s="715"/>
      <c r="Q147" s="664"/>
      <c r="R147" s="664"/>
      <c r="S147" s="710"/>
      <c r="T147" s="664"/>
      <c r="U147" s="715"/>
      <c r="V147" s="710"/>
      <c r="W147" s="710"/>
      <c r="X147" s="710"/>
      <c r="Y147" s="718"/>
      <c r="Z147" s="710"/>
      <c r="AA147" s="664"/>
      <c r="AB147" s="664"/>
      <c r="AC147" s="661"/>
      <c r="AD147" s="664"/>
      <c r="AE147" s="715"/>
      <c r="AF147" s="664"/>
      <c r="AG147" s="664"/>
      <c r="AH147" s="710"/>
      <c r="AI147" s="664"/>
      <c r="AJ147" s="715"/>
      <c r="AK147" s="664"/>
      <c r="AL147" s="664"/>
      <c r="AM147" s="710"/>
      <c r="AN147" s="664"/>
      <c r="AO147" s="715"/>
      <c r="AP147" s="664"/>
      <c r="AQ147" s="664"/>
      <c r="AR147" s="718"/>
      <c r="AS147" s="664"/>
      <c r="AT147" s="715"/>
      <c r="AU147" s="715"/>
      <c r="AV147" s="715"/>
      <c r="AW147" s="715"/>
      <c r="AX147" s="715"/>
      <c r="AY147" s="715"/>
      <c r="AZ147" s="710"/>
      <c r="BA147" s="710"/>
      <c r="BB147" s="710"/>
      <c r="BC147" s="718"/>
      <c r="BD147" s="710"/>
      <c r="BE147" s="724"/>
      <c r="BF147" s="724"/>
      <c r="BG147" s="661"/>
      <c r="BH147" s="724"/>
      <c r="BI147" s="721"/>
      <c r="BJ147" s="724"/>
      <c r="BK147" s="724"/>
      <c r="BL147" s="724"/>
      <c r="BM147" s="721"/>
      <c r="BN147" s="661"/>
      <c r="BO147" s="661"/>
      <c r="BP147" s="661"/>
      <c r="BQ147" s="727"/>
      <c r="BR147" s="727"/>
      <c r="BS147" s="724"/>
      <c r="BT147" s="724"/>
      <c r="BU147" s="661"/>
      <c r="BV147" s="727"/>
      <c r="BW147" s="729"/>
      <c r="BX147" s="724"/>
      <c r="BY147" s="724"/>
      <c r="BZ147" s="661"/>
      <c r="CA147" s="729"/>
      <c r="CB147" s="729"/>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5" customFormat="1" spans="1:80">
      <c r="A148" s="354" t="s">
        <v>177</v>
      </c>
      <c r="B148" s="355">
        <v>17.9176990762717</v>
      </c>
      <c r="C148" s="355">
        <v>69.5502916600522</v>
      </c>
      <c r="D148" s="711">
        <v>0.257622198967184</v>
      </c>
      <c r="E148" s="343">
        <v>-51.6325925837806</v>
      </c>
      <c r="F148" s="356">
        <v>54.695125615007</v>
      </c>
      <c r="S148" s="366">
        <v>0.682066463340466</v>
      </c>
      <c r="V148" s="366"/>
      <c r="W148" s="366"/>
      <c r="X148" s="366"/>
      <c r="Y148" s="376"/>
      <c r="Z148" s="366"/>
      <c r="AA148" s="338"/>
      <c r="AB148" s="338"/>
      <c r="AC148" s="338"/>
      <c r="AD148" s="338"/>
      <c r="AE148" s="338"/>
      <c r="AR148" s="379"/>
      <c r="AZ148" s="366"/>
      <c r="BA148" s="366"/>
      <c r="BB148" s="366"/>
      <c r="BC148" s="376"/>
      <c r="BD148" s="366"/>
      <c r="BE148" s="720"/>
      <c r="BF148" s="720"/>
      <c r="BG148" s="720"/>
      <c r="BH148" s="720"/>
      <c r="BI148" s="721"/>
      <c r="BJ148" s="720"/>
      <c r="BK148" s="720"/>
      <c r="BL148" s="720"/>
      <c r="BM148" s="721"/>
      <c r="BN148" s="661"/>
      <c r="BO148" s="661"/>
      <c r="BP148" s="661"/>
      <c r="BQ148" s="725"/>
      <c r="BR148" s="725"/>
      <c r="BS148" s="720"/>
      <c r="BT148" s="720"/>
      <c r="BU148" s="720"/>
      <c r="BV148" s="725"/>
      <c r="BW148" s="728"/>
      <c r="BX148" s="720"/>
      <c r="BY148" s="720"/>
      <c r="BZ148" s="720"/>
      <c r="CA148" s="729"/>
      <c r="CB148" s="725"/>
    </row>
    <row r="149" s="165" customFormat="1" spans="1:80">
      <c r="A149" s="357" t="s">
        <v>178</v>
      </c>
      <c r="B149" s="165">
        <v>11.9450432015562</v>
      </c>
      <c r="C149" s="165">
        <v>43.895451008002</v>
      </c>
      <c r="D149" s="661">
        <v>0.272124854107973</v>
      </c>
      <c r="E149" s="173">
        <v>-31.9504078064458</v>
      </c>
      <c r="F149" s="358">
        <v>8.38237344088643</v>
      </c>
      <c r="S149" s="366">
        <v>0.317933536659534</v>
      </c>
      <c r="V149" s="366"/>
      <c r="W149" s="366"/>
      <c r="X149" s="366"/>
      <c r="Y149" s="376"/>
      <c r="Z149" s="366"/>
      <c r="AA149" s="338"/>
      <c r="AB149" s="338"/>
      <c r="AC149" s="338"/>
      <c r="AD149" s="338"/>
      <c r="AE149" s="338"/>
      <c r="AR149" s="379"/>
      <c r="AZ149" s="366"/>
      <c r="BA149" s="366"/>
      <c r="BB149" s="366"/>
      <c r="BC149" s="376"/>
      <c r="BD149" s="366"/>
      <c r="BE149" s="720"/>
      <c r="BF149" s="720"/>
      <c r="BG149" s="720"/>
      <c r="BH149" s="720"/>
      <c r="BI149" s="721"/>
      <c r="BJ149" s="720"/>
      <c r="BK149" s="720"/>
      <c r="BL149" s="720"/>
      <c r="BM149" s="721"/>
      <c r="BN149" s="661"/>
      <c r="BO149" s="661"/>
      <c r="BP149" s="661"/>
      <c r="BQ149" s="725"/>
      <c r="BR149" s="725"/>
      <c r="BS149" s="720"/>
      <c r="BT149" s="720"/>
      <c r="BU149" s="720"/>
      <c r="BV149" s="725"/>
      <c r="BW149" s="728"/>
      <c r="BX149" s="720"/>
      <c r="BY149" s="720"/>
      <c r="BZ149" s="720"/>
      <c r="CA149" s="729"/>
      <c r="CB149" s="725"/>
    </row>
    <row r="150" s="165" customFormat="1" spans="1:80">
      <c r="A150" s="359" t="s">
        <v>179</v>
      </c>
      <c r="B150" s="360">
        <v>10.106608335658</v>
      </c>
      <c r="C150" s="360">
        <v>47.5444393411739</v>
      </c>
      <c r="D150" s="713">
        <v>0.212571827025534</v>
      </c>
      <c r="E150" s="348">
        <v>-37.4378310055159</v>
      </c>
      <c r="F150" s="361">
        <v>10.7524272711978</v>
      </c>
      <c r="G150" s="661" t="s">
        <v>161</v>
      </c>
      <c r="V150" s="366"/>
      <c r="W150" s="366"/>
      <c r="X150" s="366"/>
      <c r="Y150" s="376"/>
      <c r="Z150" s="366"/>
      <c r="AA150" s="338"/>
      <c r="AB150" s="338"/>
      <c r="AC150" s="338"/>
      <c r="AD150" s="338"/>
      <c r="AE150" s="338"/>
      <c r="AR150" s="379"/>
      <c r="AZ150" s="366"/>
      <c r="BA150" s="366"/>
      <c r="BB150" s="366"/>
      <c r="BC150" s="376"/>
      <c r="BD150" s="366"/>
      <c r="BE150" s="720"/>
      <c r="BF150" s="720"/>
      <c r="BG150" s="720"/>
      <c r="BH150" s="720"/>
      <c r="BI150" s="721"/>
      <c r="BJ150" s="720"/>
      <c r="BK150" s="720"/>
      <c r="BL150" s="720"/>
      <c r="BM150" s="721"/>
      <c r="BN150" s="661"/>
      <c r="BO150" s="661"/>
      <c r="BP150" s="661"/>
      <c r="BQ150" s="725"/>
      <c r="BR150" s="725"/>
      <c r="BS150" s="720"/>
      <c r="BT150" s="720"/>
      <c r="BU150" s="720"/>
      <c r="BV150" s="725"/>
      <c r="BW150" s="728"/>
      <c r="BX150" s="720"/>
      <c r="BY150" s="720"/>
      <c r="BZ150" s="720"/>
      <c r="CA150" s="729"/>
      <c r="CB150" s="725"/>
    </row>
    <row r="151" s="165" customFormat="1" spans="1:80">
      <c r="A151" s="338"/>
      <c r="D151" s="341"/>
      <c r="V151" s="366"/>
      <c r="W151" s="366"/>
      <c r="X151" s="366"/>
      <c r="Y151" s="376"/>
      <c r="Z151" s="366"/>
      <c r="AR151" s="379"/>
      <c r="AZ151" s="366"/>
      <c r="BA151" s="366"/>
      <c r="BB151" s="366"/>
      <c r="BC151" s="376"/>
      <c r="BD151" s="366"/>
      <c r="BE151" s="720"/>
      <c r="BF151" s="720"/>
      <c r="BG151" s="720"/>
      <c r="BH151" s="720"/>
      <c r="BI151" s="721"/>
      <c r="BJ151" s="720"/>
      <c r="BK151" s="720"/>
      <c r="BL151" s="720"/>
      <c r="BM151" s="721"/>
      <c r="BN151" s="661"/>
      <c r="BO151" s="661"/>
      <c r="BP151" s="661"/>
      <c r="BQ151" s="725"/>
      <c r="BR151" s="725"/>
      <c r="BS151" s="720"/>
      <c r="BT151" s="720"/>
      <c r="BU151" s="720"/>
      <c r="BV151" s="725"/>
      <c r="BW151" s="728"/>
      <c r="BX151" s="720"/>
      <c r="BY151" s="720"/>
      <c r="BZ151" s="720"/>
      <c r="CA151" s="729"/>
      <c r="CB151" s="725"/>
    </row>
    <row r="152" s="159" customFormat="1" spans="22:16384">
      <c r="V152" s="340"/>
      <c r="W152" s="340"/>
      <c r="X152" s="340"/>
      <c r="Y152" s="308"/>
      <c r="Z152" s="340"/>
      <c r="AR152" s="169"/>
      <c r="AZ152" s="380"/>
      <c r="BA152" s="380"/>
      <c r="BB152" s="380"/>
      <c r="BC152" s="380"/>
      <c r="BD152" s="380"/>
      <c r="BE152" s="380"/>
      <c r="BF152" s="380"/>
      <c r="BG152" s="380"/>
      <c r="BH152" s="380"/>
      <c r="BI152" s="380"/>
      <c r="BJ152" s="380"/>
      <c r="BK152" s="380"/>
      <c r="BL152" s="380"/>
      <c r="BM152" s="414"/>
      <c r="BN152" s="340"/>
      <c r="BO152" s="340"/>
      <c r="BP152" s="340"/>
      <c r="BQ152" s="167"/>
      <c r="BR152" s="167"/>
      <c r="BS152" s="380"/>
      <c r="BT152" s="380"/>
      <c r="BU152" s="380"/>
      <c r="BV152" s="167"/>
      <c r="BW152" s="171"/>
      <c r="BX152" s="380"/>
      <c r="BY152" s="380"/>
      <c r="BZ152" s="38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6" s="159" customFormat="1" ht="16.2" spans="22:16384">
      <c r="V156" s="167"/>
      <c r="W156" s="167"/>
      <c r="X156" s="167"/>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0:16384">
      <c r="T158" s="175"/>
      <c r="X158" s="175"/>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1:16384">
      <c r="A159" s="172"/>
      <c r="B159" s="172"/>
      <c r="C159" s="172"/>
      <c r="D159" s="172"/>
      <c r="E159" s="172"/>
      <c r="F159" s="172"/>
      <c r="T159" s="175"/>
      <c r="X159" s="175"/>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1:16384">
      <c r="A160" s="172"/>
      <c r="B160" s="172"/>
      <c r="C160" s="172"/>
      <c r="D160" s="172"/>
      <c r="E160" s="172"/>
      <c r="F160" s="172"/>
      <c r="T160" s="175"/>
      <c r="X160" s="175"/>
      <c r="Y160" s="168"/>
      <c r="Z160" s="167"/>
      <c r="AR160" s="169"/>
      <c r="AZ160" s="170"/>
      <c r="BA160" s="170"/>
      <c r="BB160" s="170"/>
      <c r="BC160" s="170"/>
      <c r="BD160" s="170"/>
      <c r="BE160" s="170"/>
      <c r="BF160" s="394"/>
      <c r="BG160" s="170"/>
      <c r="BH160" s="394"/>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1:16384">
      <c r="A161" s="172"/>
      <c r="B161" s="172"/>
      <c r="C161" s="172"/>
      <c r="D161" s="172"/>
      <c r="E161" s="172"/>
      <c r="F161" s="172"/>
      <c r="V161" s="167"/>
      <c r="W161" s="167"/>
      <c r="X161" s="167"/>
      <c r="Y161" s="168"/>
      <c r="Z161" s="167"/>
      <c r="AR161" s="169"/>
      <c r="AZ161" s="170"/>
      <c r="BA161" s="170"/>
      <c r="BB161" s="170"/>
      <c r="BC161" s="170"/>
      <c r="BD161" s="170"/>
      <c r="BE161" s="170"/>
      <c r="BF161" s="394"/>
      <c r="BG161" s="170"/>
      <c r="BH161" s="394"/>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4"/>
      <c r="BG162" s="170"/>
      <c r="BH162" s="394"/>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394"/>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ht="16.2" spans="22:16384">
      <c r="V164" s="167"/>
      <c r="W164" s="167"/>
      <c r="X164" s="167"/>
      <c r="Y164" s="168"/>
      <c r="Z164" s="167"/>
      <c r="AR164" s="169"/>
      <c r="AZ164" s="170"/>
      <c r="BA164" s="170"/>
      <c r="BB164" s="170"/>
      <c r="BC164" s="170"/>
      <c r="BD164" s="170"/>
      <c r="BE164" s="170"/>
      <c r="BF164" s="395"/>
      <c r="BG164" s="170"/>
      <c r="BH164" s="395"/>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ht="16.2" spans="22:16384">
      <c r="V165" s="167"/>
      <c r="W165" s="167"/>
      <c r="X165" s="167"/>
      <c r="Y165" s="168"/>
      <c r="Z165" s="167"/>
      <c r="AR165" s="169"/>
      <c r="AZ165" s="170"/>
      <c r="BA165" s="170"/>
      <c r="BB165" s="170"/>
      <c r="BC165" s="170"/>
      <c r="BD165" s="170"/>
      <c r="BE165" s="170"/>
      <c r="BF165" s="395"/>
      <c r="BG165" s="170"/>
      <c r="BH165" s="395"/>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ht="16.2" spans="22:16384">
      <c r="V166" s="167"/>
      <c r="W166" s="167"/>
      <c r="X166" s="167"/>
      <c r="Y166" s="168"/>
      <c r="Z166" s="167"/>
      <c r="AR166" s="169"/>
      <c r="AZ166" s="170"/>
      <c r="BA166" s="170"/>
      <c r="BB166" s="170"/>
      <c r="BC166" s="170"/>
      <c r="BD166" s="170"/>
      <c r="BE166" s="170"/>
      <c r="BF166" s="395"/>
      <c r="BG166" s="170"/>
      <c r="BH166" s="395"/>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ht="16.2" spans="22:16384">
      <c r="V167" s="167"/>
      <c r="W167" s="167"/>
      <c r="X167" s="167"/>
      <c r="Y167" s="168"/>
      <c r="Z167" s="167"/>
      <c r="AR167" s="169"/>
      <c r="AZ167" s="170"/>
      <c r="BA167" s="170"/>
      <c r="BB167" s="170"/>
      <c r="BC167" s="170"/>
      <c r="BD167" s="170"/>
      <c r="BE167" s="170"/>
      <c r="BF167" s="394"/>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16384">
      <c r="B192" s="175"/>
      <c r="C192" s="175"/>
      <c r="D192" s="175"/>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175"/>
      <c r="C193" s="175"/>
      <c r="D193" s="175"/>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16384">
      <c r="B194" s="175"/>
      <c r="C194" s="175"/>
      <c r="D194" s="175"/>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16384">
      <c r="B195" s="175"/>
      <c r="C195" s="175"/>
      <c r="D195" s="175"/>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201" s="159" customFormat="1" spans="2:16384">
      <c r="B201" s="436"/>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2" operator="lessThan">
      <formula>0</formula>
    </cfRule>
  </conditionalFormatting>
  <conditionalFormatting sqref="O7">
    <cfRule type="cellIs" dxfId="0" priority="11" operator="lessThan">
      <formula>0</formula>
    </cfRule>
  </conditionalFormatting>
  <conditionalFormatting sqref="AD7:AE7">
    <cfRule type="cellIs" dxfId="0" priority="6" operator="lessThan">
      <formula>0</formula>
    </cfRule>
  </conditionalFormatting>
  <conditionalFormatting sqref="AI7">
    <cfRule type="cellIs" dxfId="0" priority="10" operator="lessThan">
      <formula>0</formula>
    </cfRule>
  </conditionalFormatting>
  <conditionalFormatting sqref="AN7:AO7">
    <cfRule type="cellIs" dxfId="0" priority="3" operator="lessThan">
      <formula>0</formula>
    </cfRule>
  </conditionalFormatting>
  <conditionalFormatting sqref="AS7">
    <cfRule type="cellIs" dxfId="0" priority="9"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8" operator="lessThan">
      <formula>0</formula>
    </cfRule>
  </conditionalFormatting>
  <conditionalFormatting sqref="BR7">
    <cfRule type="cellIs" dxfId="0" priority="7" operator="lessThan">
      <formula>0</formula>
    </cfRule>
  </conditionalFormatting>
  <conditionalFormatting sqref="BE154:BE158">
    <cfRule type="duplicateValues" dxfId="1" priority="5"/>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O188"/>
  <sheetViews>
    <sheetView zoomScale="78" zoomScaleNormal="78" workbookViewId="0">
      <pane xSplit="1" ySplit="7" topLeftCell="B8" activePane="bottomRight" state="frozen"/>
      <selection/>
      <selection pane="topRight"/>
      <selection pane="bottomLeft"/>
      <selection pane="bottomRight" activeCell="E77" sqref="E77"/>
    </sheetView>
  </sheetViews>
  <sheetFormatPr defaultColWidth="11.5833333333333" defaultRowHeight="15.6"/>
  <cols>
    <col min="1" max="1" width="34.0833333333333" style="159" customWidth="1"/>
    <col min="2" max="2" width="16.5185185185185" style="159" customWidth="1"/>
    <col min="3"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8" width="11.5833333333333" style="159" customWidth="1"/>
    <col min="16339" max="16348" width="11.5833333333333" style="172" customWidth="1"/>
    <col min="16349" max="16360" width="11.5833333333333" style="164" customWidth="1"/>
    <col min="16361" max="16384" width="11.5833333333333" style="164"/>
  </cols>
  <sheetData>
    <row r="1" hidden="1" spans="58:58">
      <c r="BF1" s="170" t="s">
        <v>182</v>
      </c>
    </row>
    <row r="2" s="159" customFormat="1" ht="16.2" hidden="1" spans="2:82">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54"/>
      <c r="AY2" s="173"/>
      <c r="AZ2" s="167"/>
      <c r="BA2" s="167"/>
      <c r="BB2" s="167"/>
      <c r="BC2" s="167"/>
      <c r="BD2" s="167"/>
      <c r="BE2" s="167"/>
      <c r="BF2" s="167">
        <v>-95</v>
      </c>
      <c r="BG2" s="167"/>
      <c r="BH2" s="167"/>
      <c r="BI2" s="167"/>
      <c r="BJ2" s="167"/>
      <c r="BK2" s="167"/>
      <c r="BL2" s="167"/>
      <c r="BM2" s="167"/>
      <c r="BS2" s="167"/>
      <c r="BT2" s="167"/>
      <c r="BU2" s="167"/>
      <c r="BX2" s="167"/>
      <c r="BY2" s="167"/>
      <c r="BZ2" s="167"/>
      <c r="CC2" s="172"/>
      <c r="CD2" s="172"/>
    </row>
    <row r="3" s="159" customFormat="1" ht="16.2" spans="1:78">
      <c r="A3" s="174" t="s">
        <v>138</v>
      </c>
      <c r="B3" s="174" t="s">
        <v>183</v>
      </c>
      <c r="C3" s="174" t="s">
        <v>184</v>
      </c>
      <c r="D3" s="498"/>
      <c r="E3" s="498"/>
      <c r="S3" s="750" t="s">
        <v>185</v>
      </c>
      <c r="T3" s="167"/>
      <c r="U3" s="173"/>
      <c r="V3" s="531"/>
      <c r="Y3" s="167"/>
      <c r="AA3" s="239">
        <v>139.103509</v>
      </c>
      <c r="AW3" s="49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2" spans="1:78">
      <c r="A4" s="498"/>
      <c r="B4" s="498"/>
      <c r="C4" s="498"/>
      <c r="D4" s="498"/>
      <c r="E4" s="625"/>
      <c r="S4" s="167"/>
      <c r="T4" s="167"/>
      <c r="U4" s="173"/>
      <c r="V4" s="531"/>
      <c r="Y4" s="167"/>
      <c r="AA4" s="239"/>
      <c r="AW4" s="498"/>
      <c r="AX4" s="628"/>
      <c r="AY4" s="173"/>
      <c r="AZ4" s="170"/>
      <c r="BA4" s="170"/>
      <c r="BB4" s="167"/>
      <c r="BC4" s="167"/>
      <c r="BD4" s="167"/>
      <c r="BE4" s="167"/>
      <c r="BF4" s="167"/>
      <c r="BG4" s="167"/>
      <c r="BH4" s="167"/>
      <c r="BI4" s="167"/>
      <c r="BJ4" s="167"/>
      <c r="BK4" s="167"/>
      <c r="BL4" s="167"/>
      <c r="BM4" s="167"/>
      <c r="BS4" s="167"/>
      <c r="BT4" s="167"/>
      <c r="BU4" s="167"/>
      <c r="BX4" s="167"/>
      <c r="BY4" s="167"/>
      <c r="BZ4" s="167"/>
    </row>
    <row r="5" s="161" customFormat="1" ht="18.15" spans="1:84">
      <c r="A5" s="626" t="s">
        <v>0</v>
      </c>
      <c r="B5" s="627"/>
      <c r="C5" s="627"/>
      <c r="D5" s="627"/>
      <c r="E5" s="627"/>
      <c r="F5" s="627"/>
      <c r="G5" s="627"/>
      <c r="H5" s="627"/>
      <c r="I5" s="627"/>
      <c r="J5" s="627"/>
      <c r="K5" s="627"/>
      <c r="L5" s="627"/>
      <c r="M5" s="627"/>
      <c r="N5" s="627"/>
      <c r="O5" s="627"/>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T5" s="627"/>
      <c r="AU5" s="627"/>
      <c r="AV5" s="627"/>
      <c r="AW5" s="627"/>
      <c r="AX5" s="627"/>
      <c r="AY5" s="627"/>
      <c r="AZ5" s="627"/>
      <c r="BA5" s="627"/>
      <c r="BB5" s="627"/>
      <c r="BC5" s="627"/>
      <c r="BD5" s="627"/>
      <c r="BE5" s="627"/>
      <c r="BF5" s="627"/>
      <c r="BG5" s="627"/>
      <c r="BH5" s="627"/>
      <c r="BI5" s="627"/>
      <c r="BJ5" s="627"/>
      <c r="BK5" s="627"/>
      <c r="BL5" s="627"/>
      <c r="BM5" s="627"/>
      <c r="BN5" s="627"/>
      <c r="BO5" s="627"/>
      <c r="BP5" s="627"/>
      <c r="BQ5" s="627"/>
      <c r="BR5" s="627"/>
      <c r="BS5" s="627"/>
      <c r="BT5" s="627"/>
      <c r="BU5" s="627"/>
      <c r="BV5" s="627"/>
      <c r="BW5" s="627"/>
      <c r="BX5" s="627"/>
      <c r="BY5" s="627"/>
      <c r="BZ5" s="627"/>
      <c r="CA5" s="627"/>
      <c r="CB5" s="627"/>
      <c r="CC5" s="627"/>
      <c r="CD5" s="627"/>
      <c r="CE5" s="627"/>
      <c r="CF5" s="627"/>
    </row>
    <row r="6" s="159" customFormat="1" ht="21" customHeight="1" spans="1:16369">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8"/>
      <c r="BI6" s="280"/>
      <c r="BJ6" s="563" t="s">
        <v>152</v>
      </c>
      <c r="BK6" s="563"/>
      <c r="BL6" s="563"/>
      <c r="BM6" s="563"/>
      <c r="BN6" s="281" t="s">
        <v>153</v>
      </c>
      <c r="BO6" s="282"/>
      <c r="BP6" s="282"/>
      <c r="BQ6" s="268"/>
      <c r="BR6" s="269"/>
      <c r="BS6" s="267" t="s">
        <v>154</v>
      </c>
      <c r="BT6" s="268"/>
      <c r="BU6" s="268"/>
      <c r="BV6" s="268"/>
      <c r="BW6" s="280"/>
      <c r="BX6" s="267" t="s">
        <v>155</v>
      </c>
      <c r="BY6" s="268"/>
      <c r="BZ6" s="268"/>
      <c r="CA6" s="295"/>
      <c r="CB6" s="269"/>
      <c r="CC6" s="182" t="s">
        <v>186</v>
      </c>
      <c r="CD6" s="183"/>
      <c r="CE6" s="629" t="s">
        <v>187</v>
      </c>
      <c r="CF6" s="630"/>
      <c r="XDK6" s="172"/>
      <c r="XDL6" s="172"/>
      <c r="XDM6" s="172"/>
      <c r="XDN6" s="172"/>
      <c r="XDO6" s="172"/>
      <c r="XDP6" s="172"/>
      <c r="XDQ6" s="172"/>
      <c r="XDR6" s="172"/>
      <c r="XDS6" s="172"/>
      <c r="XDT6" s="172"/>
      <c r="XDU6" s="164"/>
      <c r="XDV6" s="164"/>
      <c r="XDW6" s="164"/>
      <c r="XDX6" s="164"/>
      <c r="XDY6" s="164"/>
      <c r="XDZ6" s="164"/>
      <c r="XEA6" s="164"/>
      <c r="XEB6" s="164"/>
      <c r="XEC6" s="164"/>
      <c r="XED6" s="164"/>
      <c r="XEE6" s="164"/>
      <c r="XEF6" s="164"/>
      <c r="XEG6" s="164"/>
      <c r="XEH6" s="164"/>
      <c r="XEI6" s="164"/>
      <c r="XEJ6" s="164"/>
      <c r="XEK6" s="164"/>
      <c r="XEL6" s="164"/>
      <c r="XEM6" s="164"/>
      <c r="XEN6" s="164"/>
      <c r="XEO6" s="164"/>
    </row>
    <row r="7" s="159" customFormat="1" ht="16.2" spans="1:16369">
      <c r="A7" s="186"/>
      <c r="B7" s="187" t="s">
        <v>156</v>
      </c>
      <c r="C7" s="188" t="s">
        <v>188</v>
      </c>
      <c r="D7" s="189" t="s">
        <v>158</v>
      </c>
      <c r="E7" s="188" t="s">
        <v>159</v>
      </c>
      <c r="F7" s="190" t="s">
        <v>160</v>
      </c>
      <c r="G7" s="187" t="s">
        <v>156</v>
      </c>
      <c r="H7" s="188" t="s">
        <v>188</v>
      </c>
      <c r="I7" s="189" t="s">
        <v>158</v>
      </c>
      <c r="J7" s="188" t="s">
        <v>159</v>
      </c>
      <c r="K7" s="190" t="s">
        <v>160</v>
      </c>
      <c r="L7" s="187" t="s">
        <v>156</v>
      </c>
      <c r="M7" s="188" t="s">
        <v>188</v>
      </c>
      <c r="N7" s="189" t="s">
        <v>158</v>
      </c>
      <c r="O7" s="188" t="s">
        <v>159</v>
      </c>
      <c r="P7" s="190" t="s">
        <v>160</v>
      </c>
      <c r="Q7" s="225" t="s">
        <v>156</v>
      </c>
      <c r="R7" s="226" t="s">
        <v>188</v>
      </c>
      <c r="S7" s="226" t="s">
        <v>158</v>
      </c>
      <c r="T7" s="226" t="s">
        <v>159</v>
      </c>
      <c r="U7" s="227" t="s">
        <v>160</v>
      </c>
      <c r="V7" s="228" t="s">
        <v>156</v>
      </c>
      <c r="W7" s="229" t="s">
        <v>188</v>
      </c>
      <c r="X7" s="229" t="s">
        <v>158</v>
      </c>
      <c r="Y7" s="229" t="s">
        <v>159</v>
      </c>
      <c r="Z7" s="245" t="s">
        <v>160</v>
      </c>
      <c r="AA7" s="246" t="s">
        <v>156</v>
      </c>
      <c r="AB7" s="247" t="s">
        <v>188</v>
      </c>
      <c r="AC7" s="226" t="s">
        <v>158</v>
      </c>
      <c r="AD7" s="247" t="s">
        <v>159</v>
      </c>
      <c r="AE7" s="247" t="s">
        <v>160</v>
      </c>
      <c r="AF7" s="187" t="s">
        <v>156</v>
      </c>
      <c r="AG7" s="188" t="s">
        <v>188</v>
      </c>
      <c r="AH7" s="189" t="s">
        <v>158</v>
      </c>
      <c r="AI7" s="188" t="s">
        <v>159</v>
      </c>
      <c r="AJ7" s="190" t="s">
        <v>160</v>
      </c>
      <c r="AK7" s="187" t="s">
        <v>156</v>
      </c>
      <c r="AL7" s="188" t="s">
        <v>189</v>
      </c>
      <c r="AM7" s="189" t="s">
        <v>158</v>
      </c>
      <c r="AN7" s="188" t="s">
        <v>159</v>
      </c>
      <c r="AO7" s="190" t="s">
        <v>160</v>
      </c>
      <c r="AP7" s="187" t="s">
        <v>156</v>
      </c>
      <c r="AQ7" s="188" t="s">
        <v>189</v>
      </c>
      <c r="AR7" s="189" t="s">
        <v>158</v>
      </c>
      <c r="AS7" s="188" t="s">
        <v>159</v>
      </c>
      <c r="AT7" s="190" t="s">
        <v>160</v>
      </c>
      <c r="AU7" s="225" t="s">
        <v>156</v>
      </c>
      <c r="AV7" s="226" t="s">
        <v>188</v>
      </c>
      <c r="AW7" s="226" t="s">
        <v>158</v>
      </c>
      <c r="AX7" s="226" t="s">
        <v>159</v>
      </c>
      <c r="AY7" s="227" t="s">
        <v>160</v>
      </c>
      <c r="AZ7" s="225" t="s">
        <v>156</v>
      </c>
      <c r="BA7" s="226" t="s">
        <v>188</v>
      </c>
      <c r="BB7" s="226" t="s">
        <v>158</v>
      </c>
      <c r="BC7" s="226" t="s">
        <v>159</v>
      </c>
      <c r="BD7" s="227" t="s">
        <v>160</v>
      </c>
      <c r="BE7" s="270" t="s">
        <v>156</v>
      </c>
      <c r="BF7" s="271" t="s">
        <v>189</v>
      </c>
      <c r="BG7" s="272" t="s">
        <v>158</v>
      </c>
      <c r="BH7" s="272" t="s">
        <v>159</v>
      </c>
      <c r="BI7" s="296" t="s">
        <v>160</v>
      </c>
      <c r="BJ7" s="270" t="s">
        <v>156</v>
      </c>
      <c r="BK7" s="271" t="s">
        <v>189</v>
      </c>
      <c r="BL7" s="272" t="s">
        <v>158</v>
      </c>
      <c r="BM7" s="272" t="s">
        <v>159</v>
      </c>
      <c r="BN7" s="283" t="s">
        <v>156</v>
      </c>
      <c r="BO7" s="272" t="s">
        <v>189</v>
      </c>
      <c r="BP7" s="272" t="s">
        <v>158</v>
      </c>
      <c r="BQ7" s="272" t="s">
        <v>159</v>
      </c>
      <c r="BR7" s="284" t="s">
        <v>160</v>
      </c>
      <c r="BS7" s="270" t="s">
        <v>156</v>
      </c>
      <c r="BT7" s="271" t="s">
        <v>189</v>
      </c>
      <c r="BU7" s="272" t="s">
        <v>158</v>
      </c>
      <c r="BV7" s="272" t="s">
        <v>159</v>
      </c>
      <c r="BW7" s="296" t="s">
        <v>160</v>
      </c>
      <c r="BX7" s="270" t="s">
        <v>156</v>
      </c>
      <c r="BY7" s="271" t="s">
        <v>189</v>
      </c>
      <c r="BZ7" s="272" t="s">
        <v>158</v>
      </c>
      <c r="CA7" s="297" t="s">
        <v>159</v>
      </c>
      <c r="CB7" s="298" t="s">
        <v>160</v>
      </c>
      <c r="CC7" s="188" t="s">
        <v>2</v>
      </c>
      <c r="CD7" s="631" t="s">
        <v>3</v>
      </c>
      <c r="CE7" s="632" t="s">
        <v>2</v>
      </c>
      <c r="CF7" s="633" t="s">
        <v>3</v>
      </c>
      <c r="XDK7" s="172"/>
      <c r="XDL7" s="172"/>
      <c r="XDM7" s="172"/>
      <c r="XDN7" s="172"/>
      <c r="XDO7" s="172"/>
      <c r="XDP7" s="172"/>
      <c r="XDQ7" s="172"/>
      <c r="XDR7" s="172"/>
      <c r="XDS7" s="172"/>
      <c r="XDT7" s="172"/>
      <c r="XDU7" s="164"/>
      <c r="XDV7" s="164"/>
      <c r="XDW7" s="164"/>
      <c r="XDX7" s="164"/>
      <c r="XDY7" s="164"/>
      <c r="XDZ7" s="164"/>
      <c r="XEA7" s="164"/>
      <c r="XEB7" s="164"/>
      <c r="XEC7" s="164"/>
      <c r="XED7" s="164"/>
      <c r="XEE7" s="164"/>
      <c r="XEF7" s="164"/>
      <c r="XEG7" s="164"/>
      <c r="XEH7" s="164"/>
      <c r="XEI7" s="164"/>
      <c r="XEJ7" s="164"/>
      <c r="XEK7" s="164"/>
      <c r="XEL7" s="164"/>
      <c r="XEM7" s="164"/>
      <c r="XEN7" s="164"/>
      <c r="XEO7" s="164"/>
    </row>
    <row r="8" s="159" customFormat="1" ht="16.5" customHeight="1" outlineLevel="1" spans="1:84">
      <c r="A8" s="515" t="s">
        <v>5</v>
      </c>
      <c r="B8" s="516">
        <v>462.843720999999</v>
      </c>
      <c r="C8" s="517">
        <v>425.016</v>
      </c>
      <c r="D8" s="518">
        <v>1.08900305164982</v>
      </c>
      <c r="E8" s="519">
        <v>37.8277209999995</v>
      </c>
      <c r="F8" s="520">
        <v>422.43398</v>
      </c>
      <c r="G8" s="516">
        <v>199.399947</v>
      </c>
      <c r="H8" s="517">
        <v>129.95511</v>
      </c>
      <c r="I8" s="518">
        <v>1.53437557784376</v>
      </c>
      <c r="J8" s="519">
        <v>69.4448370000001</v>
      </c>
      <c r="K8" s="520">
        <v>138.531834</v>
      </c>
      <c r="L8" s="516">
        <v>0</v>
      </c>
      <c r="M8" s="517">
        <v>0</v>
      </c>
      <c r="N8" s="518" t="s">
        <v>161</v>
      </c>
      <c r="O8" s="519">
        <v>0</v>
      </c>
      <c r="P8" s="520">
        <v>0</v>
      </c>
      <c r="Q8" s="526">
        <v>263.443773999999</v>
      </c>
      <c r="R8" s="532">
        <v>295.06089</v>
      </c>
      <c r="S8" s="518">
        <v>0.892845453018187</v>
      </c>
      <c r="T8" s="519">
        <v>-31.6171160000006</v>
      </c>
      <c r="U8" s="520">
        <v>283.902146</v>
      </c>
      <c r="V8" s="533">
        <v>0.56918515267057</v>
      </c>
      <c r="W8" s="518">
        <v>0.694234781749393</v>
      </c>
      <c r="X8" s="518">
        <v>0.819874151560497</v>
      </c>
      <c r="Y8" s="539">
        <v>-0.125049629078823</v>
      </c>
      <c r="Z8" s="540">
        <v>0.672062758777123</v>
      </c>
      <c r="AA8" s="516">
        <v>106.404552</v>
      </c>
      <c r="AB8" s="517">
        <v>96.84562733</v>
      </c>
      <c r="AC8" s="518">
        <v>1.09870269761822</v>
      </c>
      <c r="AD8" s="519">
        <v>9.55892466999998</v>
      </c>
      <c r="AE8" s="541">
        <v>94.0770550000001</v>
      </c>
      <c r="AF8" s="516">
        <v>52.3240370000011</v>
      </c>
      <c r="AG8" s="517">
        <v>46.238054</v>
      </c>
      <c r="AH8" s="518">
        <v>1.13162281872851</v>
      </c>
      <c r="AI8" s="519">
        <v>6.08598300000107</v>
      </c>
      <c r="AJ8" s="520">
        <v>54.0925019999998</v>
      </c>
      <c r="AK8" s="516">
        <v>0</v>
      </c>
      <c r="AL8" s="517">
        <v>0</v>
      </c>
      <c r="AM8" s="518" t="s">
        <v>161</v>
      </c>
      <c r="AN8" s="519">
        <v>0</v>
      </c>
      <c r="AO8" s="520">
        <v>0</v>
      </c>
      <c r="AP8" s="516">
        <v>0</v>
      </c>
      <c r="AQ8" s="517">
        <v>0</v>
      </c>
      <c r="AR8" s="551" t="s">
        <v>161</v>
      </c>
      <c r="AS8" s="519">
        <v>0</v>
      </c>
      <c r="AT8" s="520">
        <v>0</v>
      </c>
      <c r="AU8" s="516">
        <v>104.715184999998</v>
      </c>
      <c r="AV8" s="517">
        <v>151.97720867</v>
      </c>
      <c r="AW8" s="551">
        <v>0.689019004338832</v>
      </c>
      <c r="AX8" s="555">
        <v>-47.2620236700017</v>
      </c>
      <c r="AY8" s="520">
        <v>135.732589</v>
      </c>
      <c r="AZ8" s="533">
        <v>0.226243071362738</v>
      </c>
      <c r="BA8" s="518">
        <v>0.357579970330529</v>
      </c>
      <c r="BB8" s="518">
        <v>0.632706219964197</v>
      </c>
      <c r="BC8" s="539">
        <v>-0.13133689896779</v>
      </c>
      <c r="BD8" s="540">
        <v>0.321310773816065</v>
      </c>
      <c r="BE8" s="564">
        <v>70.2</v>
      </c>
      <c r="BF8" s="565">
        <v>60</v>
      </c>
      <c r="BG8" s="518">
        <v>1.17</v>
      </c>
      <c r="BH8" s="566">
        <v>10.2</v>
      </c>
      <c r="BI8" s="567">
        <v>44.66666667</v>
      </c>
      <c r="BJ8" s="518">
        <v>6.59321539886039</v>
      </c>
      <c r="BK8" s="518">
        <v>7.0836</v>
      </c>
      <c r="BL8" s="518">
        <v>0.930771839016939</v>
      </c>
      <c r="BM8" s="518">
        <v>-0.490384601139609</v>
      </c>
      <c r="BN8" s="533">
        <v>0.229893044179377</v>
      </c>
      <c r="BO8" s="518">
        <v>0.227863485915824</v>
      </c>
      <c r="BP8" s="518">
        <v>1.00890690430455</v>
      </c>
      <c r="BQ8" s="518">
        <v>0.00202955826355233</v>
      </c>
      <c r="BR8" s="540">
        <v>0.222702385352618</v>
      </c>
      <c r="BS8" s="564">
        <v>4.3498488767661</v>
      </c>
      <c r="BT8" s="565">
        <v>4.38859256445069</v>
      </c>
      <c r="BU8" s="518">
        <v>0.991171728266955</v>
      </c>
      <c r="BV8" s="566">
        <v>-0.0387436876845895</v>
      </c>
      <c r="BW8" s="567">
        <v>4.49029766078455</v>
      </c>
      <c r="BX8" s="564">
        <v>0.98412316984332</v>
      </c>
      <c r="BY8" s="565">
        <v>1.56927279898905</v>
      </c>
      <c r="BZ8" s="518">
        <v>0.627120517527166</v>
      </c>
      <c r="CA8" s="566">
        <v>-0.585149629145735</v>
      </c>
      <c r="CB8" s="567">
        <v>1.44278101605115</v>
      </c>
      <c r="CC8" s="517">
        <v>956.2824</v>
      </c>
      <c r="CD8" s="634">
        <v>332.60074434</v>
      </c>
      <c r="CE8" s="635">
        <f>IFERROR(B8/CC8,"/")</f>
        <v>0.484003178349826</v>
      </c>
      <c r="CF8" s="636">
        <f>IFERROR((1+(AU8-CD8)/ABS(CD8)),"/")</f>
        <v>0.314837494449362</v>
      </c>
    </row>
    <row r="9" s="514" customFormat="1" ht="16.5" customHeight="1" outlineLevel="1" spans="1:84">
      <c r="A9" s="515" t="s">
        <v>6</v>
      </c>
      <c r="B9" s="516">
        <v>143.607602</v>
      </c>
      <c r="C9" s="517">
        <v>176.1749</v>
      </c>
      <c r="D9" s="518">
        <v>0.815142236493393</v>
      </c>
      <c r="E9" s="519">
        <v>-32.5672980000001</v>
      </c>
      <c r="F9" s="520">
        <v>174.363546</v>
      </c>
      <c r="G9" s="516">
        <v>54.03063</v>
      </c>
      <c r="H9" s="517">
        <v>55.4631</v>
      </c>
      <c r="I9" s="518">
        <v>0.974172557970975</v>
      </c>
      <c r="J9" s="519">
        <v>-1.43247</v>
      </c>
      <c r="K9" s="520">
        <v>54.265968</v>
      </c>
      <c r="L9" s="516">
        <v>0</v>
      </c>
      <c r="M9" s="517">
        <v>0</v>
      </c>
      <c r="N9" s="518" t="s">
        <v>161</v>
      </c>
      <c r="O9" s="519">
        <v>0</v>
      </c>
      <c r="P9" s="520">
        <v>0</v>
      </c>
      <c r="Q9" s="526">
        <v>89.5769719999999</v>
      </c>
      <c r="R9" s="532">
        <v>120.7118</v>
      </c>
      <c r="S9" s="518">
        <v>0.742073036770224</v>
      </c>
      <c r="T9" s="519">
        <v>-31.1348280000001</v>
      </c>
      <c r="U9" s="520">
        <v>120.097578</v>
      </c>
      <c r="V9" s="533">
        <v>0.623762048474286</v>
      </c>
      <c r="W9" s="518">
        <v>0.685181600784221</v>
      </c>
      <c r="X9" s="518">
        <v>0.910360184453819</v>
      </c>
      <c r="Y9" s="539">
        <v>-0.0614195523099348</v>
      </c>
      <c r="Z9" s="540">
        <v>0.688776873120027</v>
      </c>
      <c r="AA9" s="516">
        <v>43.9499679999999</v>
      </c>
      <c r="AB9" s="517">
        <v>47.82603715</v>
      </c>
      <c r="AC9" s="518">
        <v>0.918954833371553</v>
      </c>
      <c r="AD9" s="519">
        <v>-3.87606915000006</v>
      </c>
      <c r="AE9" s="541">
        <v>44.784562</v>
      </c>
      <c r="AF9" s="516">
        <v>13.0670440000001</v>
      </c>
      <c r="AG9" s="517">
        <v>11.889377</v>
      </c>
      <c r="AH9" s="518">
        <v>1.09905203611594</v>
      </c>
      <c r="AI9" s="519">
        <v>1.17766700000008</v>
      </c>
      <c r="AJ9" s="520">
        <v>12.587978</v>
      </c>
      <c r="AK9" s="516">
        <v>0</v>
      </c>
      <c r="AL9" s="517">
        <v>0</v>
      </c>
      <c r="AM9" s="518" t="s">
        <v>161</v>
      </c>
      <c r="AN9" s="519">
        <v>0</v>
      </c>
      <c r="AO9" s="520">
        <v>0</v>
      </c>
      <c r="AP9" s="516">
        <v>0</v>
      </c>
      <c r="AQ9" s="517">
        <v>0</v>
      </c>
      <c r="AR9" s="551" t="s">
        <v>161</v>
      </c>
      <c r="AS9" s="519">
        <v>0</v>
      </c>
      <c r="AT9" s="520">
        <v>0</v>
      </c>
      <c r="AU9" s="516">
        <v>32.5599599999999</v>
      </c>
      <c r="AV9" s="517">
        <v>60.99638585</v>
      </c>
      <c r="AW9" s="551">
        <v>0.533801462927166</v>
      </c>
      <c r="AX9" s="555">
        <v>-28.4364258500001</v>
      </c>
      <c r="AY9" s="520">
        <v>62.7250380000001</v>
      </c>
      <c r="AZ9" s="533">
        <v>0.226728665798625</v>
      </c>
      <c r="BA9" s="518">
        <v>0.346226311750425</v>
      </c>
      <c r="BB9" s="518">
        <v>0.654856832377489</v>
      </c>
      <c r="BC9" s="539">
        <v>-0.119497645951801</v>
      </c>
      <c r="BD9" s="540">
        <v>0.359737109269389</v>
      </c>
      <c r="BE9" s="564">
        <v>27.8</v>
      </c>
      <c r="BF9" s="565">
        <v>32.4</v>
      </c>
      <c r="BG9" s="518">
        <v>0.858024691358025</v>
      </c>
      <c r="BH9" s="566">
        <v>-4.6</v>
      </c>
      <c r="BI9" s="567">
        <v>28.3333333366667</v>
      </c>
      <c r="BJ9" s="518">
        <v>5.16574107913669</v>
      </c>
      <c r="BK9" s="518">
        <v>5.43749691358025</v>
      </c>
      <c r="BL9" s="518">
        <v>0.950021887136185</v>
      </c>
      <c r="BM9" s="518">
        <v>-0.27175583444356</v>
      </c>
      <c r="BN9" s="533">
        <v>0.306042071505379</v>
      </c>
      <c r="BO9" s="518">
        <v>0.271469075049851</v>
      </c>
      <c r="BP9" s="518">
        <v>1.12735519303324</v>
      </c>
      <c r="BQ9" s="518">
        <v>0.0345729964555277</v>
      </c>
      <c r="BR9" s="540">
        <v>0.256845900576029</v>
      </c>
      <c r="BS9" s="564">
        <v>3.26752460889164</v>
      </c>
      <c r="BT9" s="565">
        <v>3.68366083619788</v>
      </c>
      <c r="BU9" s="518">
        <v>0.88703188327844</v>
      </c>
      <c r="BV9" s="566">
        <v>-0.416136227306242</v>
      </c>
      <c r="BW9" s="567">
        <v>3.89338509104991</v>
      </c>
      <c r="BX9" s="564">
        <v>0.740841495038174</v>
      </c>
      <c r="BY9" s="565">
        <v>1.27538030505628</v>
      </c>
      <c r="BZ9" s="518">
        <v>0.580878889301558</v>
      </c>
      <c r="CA9" s="566">
        <v>-0.534538810018106</v>
      </c>
      <c r="CB9" s="567">
        <v>1.40059509792683</v>
      </c>
      <c r="CC9" s="517">
        <v>342.54831</v>
      </c>
      <c r="CD9" s="634">
        <v>95.7584657000001</v>
      </c>
      <c r="CE9" s="635">
        <f t="shared" ref="CE9:CE14" si="0">IFERROR(B9/CC9,"/")</f>
        <v>0.419233135320387</v>
      </c>
      <c r="CF9" s="636">
        <f t="shared" ref="CF9:CF16" si="1">IFERROR((1+(AU9-CD9)/ABS(CD9)),"/")</f>
        <v>0.340021738673282</v>
      </c>
    </row>
    <row r="10" s="163" customFormat="1" spans="1:84">
      <c r="A10" s="521" t="s">
        <v>7</v>
      </c>
      <c r="B10" s="522">
        <v>606.451322999999</v>
      </c>
      <c r="C10" s="523">
        <v>601.1909</v>
      </c>
      <c r="D10" s="524">
        <v>1.00875000436633</v>
      </c>
      <c r="E10" s="523">
        <v>5.26042299999938</v>
      </c>
      <c r="F10" s="525">
        <v>596.797526</v>
      </c>
      <c r="G10" s="522">
        <v>253.430577</v>
      </c>
      <c r="H10" s="523">
        <v>185.41821</v>
      </c>
      <c r="I10" s="524">
        <v>1.36680521832241</v>
      </c>
      <c r="J10" s="523">
        <v>68.0123670000001</v>
      </c>
      <c r="K10" s="525">
        <v>192.797802</v>
      </c>
      <c r="L10" s="522">
        <v>0</v>
      </c>
      <c r="M10" s="523">
        <v>0</v>
      </c>
      <c r="N10" s="524" t="s">
        <v>161</v>
      </c>
      <c r="O10" s="523">
        <v>0</v>
      </c>
      <c r="P10" s="525">
        <v>0</v>
      </c>
      <c r="Q10" s="522">
        <v>353.020745999999</v>
      </c>
      <c r="R10" s="523">
        <v>415.77269</v>
      </c>
      <c r="S10" s="524">
        <v>0.84907151068532</v>
      </c>
      <c r="T10" s="523">
        <v>-62.7519440000007</v>
      </c>
      <c r="U10" s="534">
        <v>403.999724</v>
      </c>
      <c r="V10" s="535">
        <v>0.582108955181551</v>
      </c>
      <c r="W10" s="524">
        <v>0.691581808706685</v>
      </c>
      <c r="X10" s="524">
        <v>0.841706574483419</v>
      </c>
      <c r="Y10" s="542">
        <v>-0.109472853525134</v>
      </c>
      <c r="Z10" s="543">
        <v>0.676946043506219</v>
      </c>
      <c r="AA10" s="522">
        <v>150.35452</v>
      </c>
      <c r="AB10" s="523">
        <v>144.67166448</v>
      </c>
      <c r="AC10" s="524">
        <v>1.03928105438218</v>
      </c>
      <c r="AD10" s="523">
        <v>5.68285551999992</v>
      </c>
      <c r="AE10" s="544">
        <v>138.861617</v>
      </c>
      <c r="AF10" s="522">
        <v>65.3910810000012</v>
      </c>
      <c r="AG10" s="523">
        <v>58.127431</v>
      </c>
      <c r="AH10" s="524">
        <v>1.1249607951881</v>
      </c>
      <c r="AI10" s="523">
        <v>7.26365000000115</v>
      </c>
      <c r="AJ10" s="525">
        <v>66.6804799999998</v>
      </c>
      <c r="AK10" s="522">
        <v>0</v>
      </c>
      <c r="AL10" s="523">
        <v>0</v>
      </c>
      <c r="AM10" s="524" t="s">
        <v>161</v>
      </c>
      <c r="AN10" s="523">
        <v>0</v>
      </c>
      <c r="AO10" s="525">
        <v>0</v>
      </c>
      <c r="AP10" s="522">
        <v>0</v>
      </c>
      <c r="AQ10" s="523">
        <v>0</v>
      </c>
      <c r="AR10" s="542" t="s">
        <v>161</v>
      </c>
      <c r="AS10" s="523">
        <v>0</v>
      </c>
      <c r="AT10" s="525">
        <v>0</v>
      </c>
      <c r="AU10" s="522">
        <v>137.275144999998</v>
      </c>
      <c r="AV10" s="523">
        <v>212.97359452</v>
      </c>
      <c r="AW10" s="542">
        <v>0.644564155051188</v>
      </c>
      <c r="AX10" s="556">
        <v>-75.6984495200018</v>
      </c>
      <c r="AY10" s="525">
        <v>198.457627</v>
      </c>
      <c r="AZ10" s="535">
        <v>0.226358060068076</v>
      </c>
      <c r="BA10" s="524">
        <v>0.354252857985708</v>
      </c>
      <c r="BB10" s="524">
        <v>0.638973137309759</v>
      </c>
      <c r="BC10" s="542">
        <v>-0.127894797917632</v>
      </c>
      <c r="BD10" s="543">
        <v>0.3325376167863</v>
      </c>
      <c r="BE10" s="568">
        <v>98</v>
      </c>
      <c r="BF10" s="569">
        <v>92.4</v>
      </c>
      <c r="BG10" s="524">
        <v>1.06060606060606</v>
      </c>
      <c r="BH10" s="524">
        <v>5.59999999999999</v>
      </c>
      <c r="BI10" s="570">
        <v>73.0000000066667</v>
      </c>
      <c r="BJ10" s="571">
        <v>6.18827880612244</v>
      </c>
      <c r="BK10" s="571">
        <v>6.50639502164502</v>
      </c>
      <c r="BL10" s="524">
        <v>0.951107146973971</v>
      </c>
      <c r="BM10" s="571">
        <v>-0.318116215522578</v>
      </c>
      <c r="BN10" s="535">
        <v>0.247925124899101</v>
      </c>
      <c r="BO10" s="524">
        <v>0.240641806920231</v>
      </c>
      <c r="BP10" s="524">
        <v>1.03026622045472</v>
      </c>
      <c r="BQ10" s="524">
        <v>0.00728331797886989</v>
      </c>
      <c r="BR10" s="543">
        <v>0.232677936737962</v>
      </c>
      <c r="BS10" s="568">
        <v>4.03347583431479</v>
      </c>
      <c r="BT10" s="569">
        <v>4.15555390311495</v>
      </c>
      <c r="BU10" s="524">
        <v>0.970622912938598</v>
      </c>
      <c r="BV10" s="524">
        <v>-0.122078068800157</v>
      </c>
      <c r="BW10" s="570">
        <v>4.29778609016197</v>
      </c>
      <c r="BX10" s="568">
        <v>0.913009765186961</v>
      </c>
      <c r="BY10" s="569">
        <v>1.47211684669213</v>
      </c>
      <c r="BZ10" s="524">
        <v>0.620201967825113</v>
      </c>
      <c r="CA10" s="524">
        <v>-0.559107081505173</v>
      </c>
      <c r="CB10" s="570">
        <v>1.42917554387977</v>
      </c>
      <c r="CC10" s="523">
        <v>1298.83071</v>
      </c>
      <c r="CD10" s="534">
        <v>428.35921004</v>
      </c>
      <c r="CE10" s="637">
        <f t="shared" si="0"/>
        <v>0.466920991574028</v>
      </c>
      <c r="CF10" s="543">
        <f t="shared" si="1"/>
        <v>0.320467359595652</v>
      </c>
    </row>
    <row r="11" s="164" customFormat="1" ht="16.5" customHeight="1" outlineLevel="1" spans="1:84">
      <c r="A11" s="515" t="s">
        <v>8</v>
      </c>
      <c r="B11" s="516">
        <v>150.256635</v>
      </c>
      <c r="C11" s="517">
        <v>146.18</v>
      </c>
      <c r="D11" s="518">
        <v>1.02788777534546</v>
      </c>
      <c r="E11" s="519">
        <v>4.07663499999981</v>
      </c>
      <c r="F11" s="520">
        <v>145.734562</v>
      </c>
      <c r="G11" s="516">
        <v>0.929204</v>
      </c>
      <c r="H11" s="517">
        <v>0</v>
      </c>
      <c r="I11" s="518" t="s">
        <v>161</v>
      </c>
      <c r="J11" s="519">
        <v>0.929204</v>
      </c>
      <c r="K11" s="520">
        <v>0.0637999999999999</v>
      </c>
      <c r="L11" s="516">
        <v>9.71445146547012e-16</v>
      </c>
      <c r="M11" s="517">
        <v>0</v>
      </c>
      <c r="N11" s="518" t="s">
        <v>161</v>
      </c>
      <c r="O11" s="519">
        <v>9.71445146547012e-16</v>
      </c>
      <c r="P11" s="520">
        <v>1.404057</v>
      </c>
      <c r="Q11" s="526">
        <v>149.839428</v>
      </c>
      <c r="R11" s="532">
        <v>146.18</v>
      </c>
      <c r="S11" s="518">
        <v>1.02503371186209</v>
      </c>
      <c r="T11" s="519">
        <v>3.65942799999982</v>
      </c>
      <c r="U11" s="520">
        <v>144.266705</v>
      </c>
      <c r="V11" s="533">
        <v>0.997223370535351</v>
      </c>
      <c r="W11" s="518">
        <v>1</v>
      </c>
      <c r="X11" s="518">
        <v>0.997223370535351</v>
      </c>
      <c r="Y11" s="539">
        <v>-0.00277662946464885</v>
      </c>
      <c r="Z11" s="540">
        <v>0.989927873114958</v>
      </c>
      <c r="AA11" s="516">
        <v>33.662657</v>
      </c>
      <c r="AB11" s="517">
        <v>34.32208717</v>
      </c>
      <c r="AC11" s="518">
        <v>0.980787002645445</v>
      </c>
      <c r="AD11" s="519">
        <v>-0.659430170000022</v>
      </c>
      <c r="AE11" s="541">
        <v>34.24604</v>
      </c>
      <c r="AF11" s="516">
        <v>138.153489</v>
      </c>
      <c r="AG11" s="517">
        <v>139.577392</v>
      </c>
      <c r="AH11" s="518">
        <v>0.989798469654741</v>
      </c>
      <c r="AI11" s="519">
        <v>-1.42390300000008</v>
      </c>
      <c r="AJ11" s="520">
        <v>139.697585</v>
      </c>
      <c r="AK11" s="516">
        <v>0</v>
      </c>
      <c r="AL11" s="517">
        <v>0</v>
      </c>
      <c r="AM11" s="518" t="s">
        <v>161</v>
      </c>
      <c r="AN11" s="519">
        <v>0</v>
      </c>
      <c r="AO11" s="520">
        <v>3.26792</v>
      </c>
      <c r="AP11" s="516">
        <v>0</v>
      </c>
      <c r="AQ11" s="517">
        <v>0</v>
      </c>
      <c r="AR11" s="551" t="s">
        <v>161</v>
      </c>
      <c r="AS11" s="519">
        <v>0</v>
      </c>
      <c r="AT11" s="520">
        <v>0.00277999999999999</v>
      </c>
      <c r="AU11" s="516">
        <v>-22.4887150000001</v>
      </c>
      <c r="AV11" s="517">
        <v>-27.71947917</v>
      </c>
      <c r="AW11" s="551">
        <v>1.18870355167643</v>
      </c>
      <c r="AX11" s="555">
        <v>5.23076416999993</v>
      </c>
      <c r="AY11" s="520">
        <v>-26.4117800000002</v>
      </c>
      <c r="AZ11" s="533">
        <v>-0.14966869849042</v>
      </c>
      <c r="BA11" s="518">
        <v>-0.189625661307977</v>
      </c>
      <c r="BB11" s="518">
        <v>1.21071495567607</v>
      </c>
      <c r="BC11" s="539">
        <v>0.0399569628175564</v>
      </c>
      <c r="BD11" s="540">
        <v>-0.18123209510178</v>
      </c>
      <c r="BE11" s="564">
        <v>16.8</v>
      </c>
      <c r="BF11" s="565">
        <v>18</v>
      </c>
      <c r="BG11" s="518">
        <v>0.933333333333333</v>
      </c>
      <c r="BH11" s="566">
        <v>-1.2</v>
      </c>
      <c r="BI11" s="567">
        <v>15.58333333</v>
      </c>
      <c r="BJ11" s="572">
        <v>8.94384732142856</v>
      </c>
      <c r="BK11" s="572">
        <v>8.12111111111111</v>
      </c>
      <c r="BL11" s="518">
        <v>1.10130833072728</v>
      </c>
      <c r="BM11" s="572">
        <v>0.822736210317448</v>
      </c>
      <c r="BN11" s="533">
        <v>0.224034412856378</v>
      </c>
      <c r="BO11" s="518">
        <v>0.23479331762211</v>
      </c>
      <c r="BP11" s="518">
        <v>0.954177125334341</v>
      </c>
      <c r="BQ11" s="518">
        <v>-0.0107589047657322</v>
      </c>
      <c r="BR11" s="540">
        <v>0.234989144167463</v>
      </c>
      <c r="BS11" s="564">
        <v>4.46359997667445</v>
      </c>
      <c r="BT11" s="565">
        <v>4.25906499438565</v>
      </c>
      <c r="BU11" s="518">
        <v>1.04802344706136</v>
      </c>
      <c r="BV11" s="566">
        <v>0.204534982288792</v>
      </c>
      <c r="BW11" s="567">
        <v>4.25551573262192</v>
      </c>
      <c r="BX11" s="564">
        <v>-0.668061199090735</v>
      </c>
      <c r="BY11" s="565">
        <v>-0.807628016114034</v>
      </c>
      <c r="BZ11" s="518">
        <v>1.17281076713366</v>
      </c>
      <c r="CA11" s="566">
        <v>0.139566817023299</v>
      </c>
      <c r="CB11" s="567">
        <v>-0.771236031961659</v>
      </c>
      <c r="CC11" s="517">
        <v>215.06</v>
      </c>
      <c r="CD11" s="634">
        <v>-229.94013734</v>
      </c>
      <c r="CE11" s="635">
        <f t="shared" si="0"/>
        <v>0.698673091230353</v>
      </c>
      <c r="CF11" s="636">
        <f t="shared" si="1"/>
        <v>1.90219752297205</v>
      </c>
    </row>
    <row r="12" s="159" customFormat="1" ht="16.5" customHeight="1" outlineLevel="1" spans="1:84">
      <c r="A12" s="515" t="s">
        <v>9</v>
      </c>
      <c r="B12" s="516">
        <v>61.705382</v>
      </c>
      <c r="C12" s="517">
        <v>75.2</v>
      </c>
      <c r="D12" s="518">
        <v>0.820550292553191</v>
      </c>
      <c r="E12" s="519">
        <v>-13.494618</v>
      </c>
      <c r="F12" s="520">
        <v>79.2620199999999</v>
      </c>
      <c r="G12" s="516">
        <v>30.980717</v>
      </c>
      <c r="H12" s="517">
        <v>28.8</v>
      </c>
      <c r="I12" s="518">
        <v>1.07571934027778</v>
      </c>
      <c r="J12" s="519">
        <v>2.18071699999999</v>
      </c>
      <c r="K12" s="520">
        <v>31.726903</v>
      </c>
      <c r="L12" s="516">
        <v>0</v>
      </c>
      <c r="M12" s="517">
        <v>0</v>
      </c>
      <c r="N12" s="518" t="s">
        <v>161</v>
      </c>
      <c r="O12" s="519">
        <v>0</v>
      </c>
      <c r="P12" s="520">
        <v>0</v>
      </c>
      <c r="Q12" s="526">
        <v>30.724665</v>
      </c>
      <c r="R12" s="532">
        <v>46.4</v>
      </c>
      <c r="S12" s="518">
        <v>0.662169504310345</v>
      </c>
      <c r="T12" s="519">
        <v>-15.675335</v>
      </c>
      <c r="U12" s="520">
        <v>47.5351169999999</v>
      </c>
      <c r="V12" s="533">
        <v>0.497925205292465</v>
      </c>
      <c r="W12" s="518">
        <v>0.617021276595745</v>
      </c>
      <c r="X12" s="518">
        <v>0.806982229267099</v>
      </c>
      <c r="Y12" s="539">
        <v>-0.119096071303279</v>
      </c>
      <c r="Z12" s="540">
        <v>0.599721241018081</v>
      </c>
      <c r="AA12" s="516">
        <v>21.077602</v>
      </c>
      <c r="AB12" s="517">
        <v>19.02400409</v>
      </c>
      <c r="AC12" s="518">
        <v>1.10794772227154</v>
      </c>
      <c r="AD12" s="519">
        <v>2.05359790999998</v>
      </c>
      <c r="AE12" s="541">
        <v>19.6248709999999</v>
      </c>
      <c r="AF12" s="516">
        <v>11.105901</v>
      </c>
      <c r="AG12" s="517">
        <v>7.111986</v>
      </c>
      <c r="AH12" s="518">
        <v>1.56157520557549</v>
      </c>
      <c r="AI12" s="519">
        <v>3.99391499999997</v>
      </c>
      <c r="AJ12" s="520">
        <v>8.32316799999998</v>
      </c>
      <c r="AK12" s="516">
        <v>0</v>
      </c>
      <c r="AL12" s="517">
        <v>0</v>
      </c>
      <c r="AM12" s="518" t="s">
        <v>161</v>
      </c>
      <c r="AN12" s="519">
        <v>0</v>
      </c>
      <c r="AO12" s="520">
        <v>0</v>
      </c>
      <c r="AP12" s="516">
        <v>0</v>
      </c>
      <c r="AQ12" s="517">
        <v>0</v>
      </c>
      <c r="AR12" s="551" t="s">
        <v>161</v>
      </c>
      <c r="AS12" s="519">
        <v>0</v>
      </c>
      <c r="AT12" s="520">
        <v>0</v>
      </c>
      <c r="AU12" s="516">
        <v>-1.45883799999996</v>
      </c>
      <c r="AV12" s="517">
        <v>20.26400991</v>
      </c>
      <c r="AW12" s="551">
        <v>-0.0719915755311611</v>
      </c>
      <c r="AX12" s="555">
        <v>-21.7228479099999</v>
      </c>
      <c r="AY12" s="520">
        <v>19.5870779999999</v>
      </c>
      <c r="AZ12" s="533">
        <v>-0.0236419896079723</v>
      </c>
      <c r="BA12" s="518">
        <v>0.269468216888298</v>
      </c>
      <c r="BB12" s="518">
        <v>-0.0877357258714211</v>
      </c>
      <c r="BC12" s="539">
        <v>-0.29311020649627</v>
      </c>
      <c r="BD12" s="540">
        <v>0.247118077485282</v>
      </c>
      <c r="BE12" s="564">
        <v>12</v>
      </c>
      <c r="BF12" s="565">
        <v>12</v>
      </c>
      <c r="BG12" s="518">
        <v>1</v>
      </c>
      <c r="BH12" s="566">
        <v>0</v>
      </c>
      <c r="BI12" s="567">
        <v>10.0000000033333</v>
      </c>
      <c r="BJ12" s="572">
        <v>5.14211516666667</v>
      </c>
      <c r="BK12" s="572">
        <v>6.26666666666667</v>
      </c>
      <c r="BL12" s="518">
        <v>0.820550292553191</v>
      </c>
      <c r="BM12" s="572">
        <v>-1.1245515</v>
      </c>
      <c r="BN12" s="533">
        <v>0.341584499063631</v>
      </c>
      <c r="BO12" s="518">
        <v>0.252978777792553</v>
      </c>
      <c r="BP12" s="518">
        <v>1.35024962190202</v>
      </c>
      <c r="BQ12" s="518">
        <v>0.0886057212710777</v>
      </c>
      <c r="BR12" s="540">
        <v>0.247594888447203</v>
      </c>
      <c r="BS12" s="564">
        <v>2.92753331237586</v>
      </c>
      <c r="BT12" s="565">
        <v>3.95290074814108</v>
      </c>
      <c r="BU12" s="518">
        <v>0.74060379931183</v>
      </c>
      <c r="BV12" s="566">
        <v>-1.02536743576522</v>
      </c>
      <c r="BW12" s="567">
        <v>4.03885559298709</v>
      </c>
      <c r="BX12" s="564">
        <v>-0.0692127121481828</v>
      </c>
      <c r="BY12" s="565">
        <v>1.06518111613799</v>
      </c>
      <c r="BZ12" s="518">
        <v>-0.0649774119157556</v>
      </c>
      <c r="CA12" s="566">
        <v>-1.13439382828618</v>
      </c>
      <c r="CB12" s="567">
        <v>0.998074229379648</v>
      </c>
      <c r="CC12" s="517">
        <v>145.6</v>
      </c>
      <c r="CD12" s="634">
        <v>28.76356582</v>
      </c>
      <c r="CE12" s="635">
        <f t="shared" si="0"/>
        <v>0.42380070054945</v>
      </c>
      <c r="CF12" s="636">
        <f t="shared" si="1"/>
        <v>-0.0507182596597811</v>
      </c>
    </row>
    <row r="13" s="164" customFormat="1" ht="16.5" customHeight="1" outlineLevel="1" spans="1:84">
      <c r="A13" s="515" t="s">
        <v>10</v>
      </c>
      <c r="B13" s="516">
        <v>59.847646</v>
      </c>
      <c r="C13" s="517">
        <v>52</v>
      </c>
      <c r="D13" s="518">
        <v>1.15091626923077</v>
      </c>
      <c r="E13" s="519">
        <v>7.84764599999999</v>
      </c>
      <c r="F13" s="520">
        <v>63.3519889999999</v>
      </c>
      <c r="G13" s="526">
        <v>54.040138</v>
      </c>
      <c r="H13" s="517">
        <v>31.25</v>
      </c>
      <c r="I13" s="518">
        <v>1.729284416</v>
      </c>
      <c r="J13" s="519">
        <v>22.790138</v>
      </c>
      <c r="K13" s="520">
        <v>36.249191</v>
      </c>
      <c r="L13" s="526">
        <v>0</v>
      </c>
      <c r="M13" s="517">
        <v>0</v>
      </c>
      <c r="N13" s="518" t="s">
        <v>161</v>
      </c>
      <c r="O13" s="519">
        <v>0</v>
      </c>
      <c r="P13" s="520">
        <v>0</v>
      </c>
      <c r="Q13" s="526">
        <v>5.807508</v>
      </c>
      <c r="R13" s="532">
        <v>20.75</v>
      </c>
      <c r="S13" s="518">
        <v>0.279879903614458</v>
      </c>
      <c r="T13" s="519">
        <v>-14.942492</v>
      </c>
      <c r="U13" s="520">
        <v>27.1027979999999</v>
      </c>
      <c r="V13" s="533">
        <v>0.0970382026387471</v>
      </c>
      <c r="W13" s="518">
        <v>0.399038461538462</v>
      </c>
      <c r="X13" s="518">
        <v>0.243180074082643</v>
      </c>
      <c r="Y13" s="539">
        <v>-0.302000258899714</v>
      </c>
      <c r="Z13" s="540">
        <v>0.427812897871288</v>
      </c>
      <c r="AA13" s="526">
        <v>48.464209</v>
      </c>
      <c r="AB13" s="517">
        <v>53.95085414</v>
      </c>
      <c r="AC13" s="518">
        <v>0.898302904977882</v>
      </c>
      <c r="AD13" s="519">
        <v>-5.48664514000001</v>
      </c>
      <c r="AE13" s="541">
        <v>52.527901</v>
      </c>
      <c r="AF13" s="526">
        <v>15.024736</v>
      </c>
      <c r="AG13" s="517">
        <v>13.871842</v>
      </c>
      <c r="AH13" s="518">
        <v>1.08311037568046</v>
      </c>
      <c r="AI13" s="519">
        <v>1.15289399999999</v>
      </c>
      <c r="AJ13" s="520">
        <v>12.672961</v>
      </c>
      <c r="AK13" s="526">
        <v>0</v>
      </c>
      <c r="AL13" s="517">
        <v>0</v>
      </c>
      <c r="AM13" s="518" t="s">
        <v>161</v>
      </c>
      <c r="AN13" s="519">
        <v>0</v>
      </c>
      <c r="AO13" s="520">
        <v>0</v>
      </c>
      <c r="AP13" s="526">
        <v>0</v>
      </c>
      <c r="AQ13" s="517">
        <v>0</v>
      </c>
      <c r="AR13" s="551" t="s">
        <v>161</v>
      </c>
      <c r="AS13" s="519">
        <v>0</v>
      </c>
      <c r="AT13" s="520">
        <v>0</v>
      </c>
      <c r="AU13" s="516">
        <v>-57.681437</v>
      </c>
      <c r="AV13" s="517">
        <v>-47.07269614</v>
      </c>
      <c r="AW13" s="551">
        <v>0.774630694013186</v>
      </c>
      <c r="AX13" s="555">
        <v>-10.60874086</v>
      </c>
      <c r="AY13" s="520">
        <v>-38.098064</v>
      </c>
      <c r="AZ13" s="533">
        <v>-0.963804608121094</v>
      </c>
      <c r="BA13" s="518">
        <v>-0.905244156538461</v>
      </c>
      <c r="BB13" s="518">
        <v>0.935309771226184</v>
      </c>
      <c r="BC13" s="539">
        <v>-0.058560451582633</v>
      </c>
      <c r="BD13" s="540">
        <v>-0.601371237136691</v>
      </c>
      <c r="BE13" s="550">
        <v>24.4</v>
      </c>
      <c r="BF13" s="565">
        <v>28.8</v>
      </c>
      <c r="BG13" s="518">
        <v>0.847222222222222</v>
      </c>
      <c r="BH13" s="566">
        <v>-4.4</v>
      </c>
      <c r="BI13" s="567">
        <v>23.75</v>
      </c>
      <c r="BJ13" s="572">
        <v>2.45277237704918</v>
      </c>
      <c r="BK13" s="572">
        <v>1.80555555555556</v>
      </c>
      <c r="BL13" s="518">
        <v>1.35845854728878</v>
      </c>
      <c r="BM13" s="572">
        <v>0.647216821493625</v>
      </c>
      <c r="BN13" s="533">
        <v>0.809793070223681</v>
      </c>
      <c r="BO13" s="518">
        <v>1.03751642576923</v>
      </c>
      <c r="BP13" s="518">
        <v>0.780511084075886</v>
      </c>
      <c r="BQ13" s="518">
        <v>-0.22772335554555</v>
      </c>
      <c r="BR13" s="540">
        <v>0.829143675346958</v>
      </c>
      <c r="BS13" s="550">
        <v>1.23488337548231</v>
      </c>
      <c r="BT13" s="565">
        <v>0.963840162104985</v>
      </c>
      <c r="BU13" s="518">
        <v>1.28121178597225</v>
      </c>
      <c r="BV13" s="566">
        <v>0.271043213377322</v>
      </c>
      <c r="BW13" s="567">
        <v>1.20606359275616</v>
      </c>
      <c r="BX13" s="550">
        <v>-1.19018628778198</v>
      </c>
      <c r="BY13" s="565">
        <v>-0.872510674582621</v>
      </c>
      <c r="BZ13" s="518">
        <v>0.6359063304855</v>
      </c>
      <c r="CA13" s="566">
        <v>-0.317675613199358</v>
      </c>
      <c r="CB13" s="567">
        <v>-0.725291954841295</v>
      </c>
      <c r="CC13" s="517">
        <v>114</v>
      </c>
      <c r="CD13" s="634">
        <v>-99.31619228</v>
      </c>
      <c r="CE13" s="635">
        <f t="shared" si="0"/>
        <v>0.524979350877193</v>
      </c>
      <c r="CF13" s="636">
        <f t="shared" si="1"/>
        <v>1.41921417166921</v>
      </c>
    </row>
    <row r="14" s="163" customFormat="1" spans="1:84">
      <c r="A14" s="521" t="s">
        <v>11</v>
      </c>
      <c r="B14" s="522">
        <v>271.809663</v>
      </c>
      <c r="C14" s="523">
        <v>273.38</v>
      </c>
      <c r="D14" s="524">
        <v>0.994255845343477</v>
      </c>
      <c r="E14" s="523">
        <v>-1.57033700000022</v>
      </c>
      <c r="F14" s="525">
        <v>288.348570999999</v>
      </c>
      <c r="G14" s="522">
        <v>85.950059</v>
      </c>
      <c r="H14" s="523">
        <v>60.05</v>
      </c>
      <c r="I14" s="524">
        <v>1.43130822647793</v>
      </c>
      <c r="J14" s="523">
        <v>25.900059</v>
      </c>
      <c r="K14" s="525">
        <v>68.039894</v>
      </c>
      <c r="L14" s="522">
        <v>9.71445146547012e-16</v>
      </c>
      <c r="M14" s="523">
        <v>0</v>
      </c>
      <c r="N14" s="524" t="s">
        <v>161</v>
      </c>
      <c r="O14" s="523">
        <v>9.71445146547012e-16</v>
      </c>
      <c r="P14" s="525">
        <v>1.404057</v>
      </c>
      <c r="Q14" s="522">
        <v>185.859604</v>
      </c>
      <c r="R14" s="523">
        <v>213.33</v>
      </c>
      <c r="S14" s="524">
        <v>0.871230506726667</v>
      </c>
      <c r="T14" s="523">
        <v>-27.4703960000002</v>
      </c>
      <c r="U14" s="534">
        <v>218.904619999999</v>
      </c>
      <c r="V14" s="535">
        <v>0.683785859371747</v>
      </c>
      <c r="W14" s="524">
        <v>0.780342380569171</v>
      </c>
      <c r="X14" s="524">
        <v>0.876263902100259</v>
      </c>
      <c r="Y14" s="542">
        <v>-0.0965565211974241</v>
      </c>
      <c r="Z14" s="543">
        <v>0.75916665458349</v>
      </c>
      <c r="AA14" s="522">
        <v>103.204468</v>
      </c>
      <c r="AB14" s="523">
        <v>107.2969454</v>
      </c>
      <c r="AC14" s="524">
        <v>0.961858397881287</v>
      </c>
      <c r="AD14" s="523">
        <v>-4.09247740000005</v>
      </c>
      <c r="AE14" s="544">
        <v>106.398812</v>
      </c>
      <c r="AF14" s="522">
        <v>164.284126</v>
      </c>
      <c r="AG14" s="523">
        <v>160.56122</v>
      </c>
      <c r="AH14" s="524">
        <v>1.02318683178914</v>
      </c>
      <c r="AI14" s="523">
        <v>3.72290599999988</v>
      </c>
      <c r="AJ14" s="525">
        <v>160.693714</v>
      </c>
      <c r="AK14" s="522">
        <v>0</v>
      </c>
      <c r="AL14" s="523">
        <v>0</v>
      </c>
      <c r="AM14" s="524" t="s">
        <v>161</v>
      </c>
      <c r="AN14" s="523">
        <v>0</v>
      </c>
      <c r="AO14" s="525">
        <v>3.26792</v>
      </c>
      <c r="AP14" s="522">
        <v>0</v>
      </c>
      <c r="AQ14" s="523">
        <v>0</v>
      </c>
      <c r="AR14" s="542" t="s">
        <v>161</v>
      </c>
      <c r="AS14" s="523">
        <v>0</v>
      </c>
      <c r="AT14" s="525">
        <v>0.00277999999999999</v>
      </c>
      <c r="AU14" s="522">
        <v>-81.62899</v>
      </c>
      <c r="AV14" s="523">
        <v>-54.5281654</v>
      </c>
      <c r="AW14" s="542">
        <v>0.502994014172353</v>
      </c>
      <c r="AX14" s="556">
        <v>-27.1008246</v>
      </c>
      <c r="AY14" s="525">
        <v>-44.9227660000003</v>
      </c>
      <c r="AZ14" s="535">
        <v>-0.300316733036824</v>
      </c>
      <c r="BA14" s="524">
        <v>-0.199459234033214</v>
      </c>
      <c r="BB14" s="524">
        <v>0.494345300720371</v>
      </c>
      <c r="BC14" s="542">
        <v>-0.10085749900361</v>
      </c>
      <c r="BD14" s="543">
        <v>-0.155793267309101</v>
      </c>
      <c r="BE14" s="568">
        <v>53.2</v>
      </c>
      <c r="BF14" s="569">
        <v>58.8</v>
      </c>
      <c r="BG14" s="524">
        <v>0.904761904761905</v>
      </c>
      <c r="BH14" s="524">
        <v>-5.59999999999999</v>
      </c>
      <c r="BI14" s="570">
        <v>49.3333333333333</v>
      </c>
      <c r="BJ14" s="571">
        <v>5.10920419172932</v>
      </c>
      <c r="BK14" s="571">
        <v>4.64931972789116</v>
      </c>
      <c r="BL14" s="524">
        <v>1.09891435537963</v>
      </c>
      <c r="BM14" s="571">
        <v>0.459884463838162</v>
      </c>
      <c r="BN14" s="535">
        <v>0.379693888954934</v>
      </c>
      <c r="BO14" s="524">
        <v>0.392482790986905</v>
      </c>
      <c r="BP14" s="524">
        <v>0.967415381449432</v>
      </c>
      <c r="BQ14" s="524">
        <v>-0.0127889020319707</v>
      </c>
      <c r="BR14" s="543">
        <v>0.368993720450933</v>
      </c>
      <c r="BS14" s="568">
        <v>2.63370053901155</v>
      </c>
      <c r="BT14" s="569">
        <v>2.54788241157143</v>
      </c>
      <c r="BU14" s="524">
        <v>1.03368213817497</v>
      </c>
      <c r="BV14" s="524">
        <v>0.0858181274401173</v>
      </c>
      <c r="BW14" s="570">
        <v>2.71007321961452</v>
      </c>
      <c r="BX14" s="568">
        <v>-0.79094434167327</v>
      </c>
      <c r="BY14" s="569">
        <v>-0.508198674218735</v>
      </c>
      <c r="BZ14" s="524">
        <v>0.443631631095446</v>
      </c>
      <c r="CA14" s="524">
        <v>-0.282745667454535</v>
      </c>
      <c r="CB14" s="570">
        <v>-0.422211161530642</v>
      </c>
      <c r="CC14" s="523">
        <v>474.66</v>
      </c>
      <c r="CD14" s="534">
        <v>-300.4927638</v>
      </c>
      <c r="CE14" s="637">
        <f t="shared" si="0"/>
        <v>0.572640759701681</v>
      </c>
      <c r="CF14" s="543">
        <f t="shared" si="1"/>
        <v>1.72834956500207</v>
      </c>
    </row>
    <row r="15" s="163" customFormat="1" spans="1:84">
      <c r="A15" s="521" t="s">
        <v>12</v>
      </c>
      <c r="B15" s="522">
        <v>1081.064569</v>
      </c>
      <c r="C15" s="523">
        <v>1176.78767546</v>
      </c>
      <c r="D15" s="524">
        <v>0.918657283334834</v>
      </c>
      <c r="E15" s="523">
        <v>-95.7231064600019</v>
      </c>
      <c r="F15" s="525">
        <v>1355.564114</v>
      </c>
      <c r="G15" s="522">
        <v>0</v>
      </c>
      <c r="H15" s="523">
        <v>0</v>
      </c>
      <c r="I15" s="524" t="s">
        <v>161</v>
      </c>
      <c r="J15" s="523">
        <v>0</v>
      </c>
      <c r="K15" s="525">
        <v>0</v>
      </c>
      <c r="L15" s="522">
        <v>-1.05879118406788e-21</v>
      </c>
      <c r="M15" s="523">
        <v>0</v>
      </c>
      <c r="N15" s="524" t="s">
        <v>161</v>
      </c>
      <c r="O15" s="523">
        <v>-1.05879118406788e-21</v>
      </c>
      <c r="P15" s="525">
        <v>2.77555756156289e-16</v>
      </c>
      <c r="Q15" s="522">
        <v>655.748289999997</v>
      </c>
      <c r="R15" s="523">
        <v>844.77334776</v>
      </c>
      <c r="S15" s="524">
        <v>0.776241688659779</v>
      </c>
      <c r="T15" s="523">
        <v>-189.025057760003</v>
      </c>
      <c r="U15" s="534">
        <v>1355.564114</v>
      </c>
      <c r="V15" s="535">
        <v>0.606576432901297</v>
      </c>
      <c r="W15" s="524">
        <v>0.717863863954713</v>
      </c>
      <c r="X15" s="524">
        <v>0.844974184324681</v>
      </c>
      <c r="Y15" s="542">
        <v>-0.111287431053415</v>
      </c>
      <c r="Z15" s="543">
        <v>1</v>
      </c>
      <c r="AA15" s="522">
        <v>278.66591</v>
      </c>
      <c r="AB15" s="523">
        <v>265.4567677</v>
      </c>
      <c r="AC15" s="524">
        <v>1.04976005100359</v>
      </c>
      <c r="AD15" s="523">
        <v>13.2091422999999</v>
      </c>
      <c r="AE15" s="544">
        <v>280.184172</v>
      </c>
      <c r="AF15" s="522">
        <v>490.325425000001</v>
      </c>
      <c r="AG15" s="523">
        <v>459.48689371</v>
      </c>
      <c r="AH15" s="524">
        <v>1.0671151489023</v>
      </c>
      <c r="AI15" s="523">
        <v>30.8385312900012</v>
      </c>
      <c r="AJ15" s="525">
        <v>594.091989999999</v>
      </c>
      <c r="AK15" s="522">
        <v>16.912624</v>
      </c>
      <c r="AL15" s="523">
        <v>0</v>
      </c>
      <c r="AM15" s="524" t="s">
        <v>161</v>
      </c>
      <c r="AN15" s="523">
        <v>16.912624</v>
      </c>
      <c r="AO15" s="525">
        <v>0</v>
      </c>
      <c r="AP15" s="522">
        <v>0</v>
      </c>
      <c r="AQ15" s="523">
        <v>0</v>
      </c>
      <c r="AR15" s="542" t="s">
        <v>161</v>
      </c>
      <c r="AS15" s="523">
        <v>0</v>
      </c>
      <c r="AT15" s="525">
        <v>0.5775</v>
      </c>
      <c r="AU15" s="522">
        <v>328.985857999997</v>
      </c>
      <c r="AV15" s="544">
        <v>451.84401405</v>
      </c>
      <c r="AW15" s="542">
        <v>0.728096085751381</v>
      </c>
      <c r="AX15" s="557">
        <v>-122.858156050003</v>
      </c>
      <c r="AY15" s="525">
        <v>480.710452</v>
      </c>
      <c r="AZ15" s="535">
        <v>0.304316566682335</v>
      </c>
      <c r="BA15" s="524">
        <v>0.383963924395603</v>
      </c>
      <c r="BB15" s="524">
        <v>0.792565518131317</v>
      </c>
      <c r="BC15" s="542">
        <v>-0.0796473577132679</v>
      </c>
      <c r="BD15" s="543">
        <v>0.354620225657582</v>
      </c>
      <c r="BE15" s="568">
        <v>75.6</v>
      </c>
      <c r="BF15" s="569">
        <v>75.6</v>
      </c>
      <c r="BG15" s="524">
        <v>1</v>
      </c>
      <c r="BH15" s="524">
        <v>0</v>
      </c>
      <c r="BI15" s="570">
        <v>62.75</v>
      </c>
      <c r="BJ15" s="571">
        <v>14.2997958862434</v>
      </c>
      <c r="BK15" s="571">
        <v>15.5659745431217</v>
      </c>
      <c r="BL15" s="524">
        <v>0.918657283334834</v>
      </c>
      <c r="BM15" s="571">
        <v>-1.26617865687833</v>
      </c>
      <c r="BN15" s="535">
        <v>0.257769903843736</v>
      </c>
      <c r="BO15" s="524">
        <v>0.225577453975488</v>
      </c>
      <c r="BP15" s="524">
        <v>1.14271129184633</v>
      </c>
      <c r="BQ15" s="524">
        <v>0.0321924498682482</v>
      </c>
      <c r="BR15" s="543">
        <v>0.206691936667778</v>
      </c>
      <c r="BS15" s="568">
        <v>3.87942884366444</v>
      </c>
      <c r="BT15" s="569">
        <v>4.43306714556971</v>
      </c>
      <c r="BU15" s="524">
        <v>0.875111681432897</v>
      </c>
      <c r="BV15" s="524">
        <v>-0.55363830190527</v>
      </c>
      <c r="BW15" s="570">
        <v>4.83811810040433</v>
      </c>
      <c r="BX15" s="568">
        <v>1.18057446639238</v>
      </c>
      <c r="BY15" s="569">
        <v>1.70213785832216</v>
      </c>
      <c r="BZ15" s="524">
        <v>0.693583343217632</v>
      </c>
      <c r="CA15" s="524">
        <v>-0.521563391929776</v>
      </c>
      <c r="CB15" s="570">
        <v>1.71569453252341</v>
      </c>
      <c r="CC15" s="523">
        <v>2393.57535092</v>
      </c>
      <c r="CD15" s="534">
        <v>753.467046299996</v>
      </c>
      <c r="CE15" s="637">
        <f t="shared" ref="CE15:CE28" si="2">IFERROR(B15/CC15,"/")</f>
        <v>0.451652616068459</v>
      </c>
      <c r="CF15" s="543">
        <f t="shared" si="1"/>
        <v>0.436629391577943</v>
      </c>
    </row>
    <row r="16" s="163" customFormat="1" spans="1:85">
      <c r="A16" s="521" t="s">
        <v>13</v>
      </c>
      <c r="B16" s="522">
        <v>852.550455999999</v>
      </c>
      <c r="C16" s="523">
        <v>852.994</v>
      </c>
      <c r="D16" s="524">
        <v>0.999480015099754</v>
      </c>
      <c r="E16" s="523">
        <v>-0.443544000000543</v>
      </c>
      <c r="F16" s="525">
        <v>910.990165</v>
      </c>
      <c r="G16" s="522">
        <v>0</v>
      </c>
      <c r="H16" s="523">
        <v>0</v>
      </c>
      <c r="I16" s="524" t="s">
        <v>161</v>
      </c>
      <c r="J16" s="523">
        <v>0</v>
      </c>
      <c r="K16" s="525">
        <v>0</v>
      </c>
      <c r="L16" s="522">
        <v>0.01958</v>
      </c>
      <c r="M16" s="523">
        <v>0</v>
      </c>
      <c r="N16" s="524" t="s">
        <v>161</v>
      </c>
      <c r="O16" s="523">
        <v>0.01958</v>
      </c>
      <c r="P16" s="525">
        <v>51.537416</v>
      </c>
      <c r="Q16" s="522">
        <v>629.278934999999</v>
      </c>
      <c r="R16" s="523">
        <v>643.484</v>
      </c>
      <c r="S16" s="524">
        <v>0.977924758035941</v>
      </c>
      <c r="T16" s="523">
        <v>-14.2050650000007</v>
      </c>
      <c r="U16" s="534">
        <v>910.990165</v>
      </c>
      <c r="V16" s="535">
        <v>0.738113422579648</v>
      </c>
      <c r="W16" s="524">
        <v>0.754382797534332</v>
      </c>
      <c r="X16" s="524">
        <v>0.978433528696758</v>
      </c>
      <c r="Y16" s="542">
        <v>-0.0162693749546838</v>
      </c>
      <c r="Z16" s="543">
        <v>1</v>
      </c>
      <c r="AA16" s="522">
        <v>238.359307</v>
      </c>
      <c r="AB16" s="523">
        <v>240.26383729</v>
      </c>
      <c r="AC16" s="524">
        <v>0.99207317126255</v>
      </c>
      <c r="AD16" s="523">
        <v>-1.90453029000031</v>
      </c>
      <c r="AE16" s="544">
        <v>283.6945</v>
      </c>
      <c r="AF16" s="522">
        <v>289.563415000001</v>
      </c>
      <c r="AG16" s="523">
        <v>274.473291</v>
      </c>
      <c r="AH16" s="524">
        <v>1.05497847876208</v>
      </c>
      <c r="AI16" s="523">
        <v>15.0901240000007</v>
      </c>
      <c r="AJ16" s="525">
        <v>261.234576</v>
      </c>
      <c r="AK16" s="522">
        <v>0</v>
      </c>
      <c r="AL16" s="523">
        <v>0</v>
      </c>
      <c r="AM16" s="524" t="s">
        <v>161</v>
      </c>
      <c r="AN16" s="523">
        <v>0</v>
      </c>
      <c r="AO16" s="525">
        <v>0</v>
      </c>
      <c r="AP16" s="522">
        <v>0</v>
      </c>
      <c r="AQ16" s="523">
        <v>0</v>
      </c>
      <c r="AR16" s="542" t="s">
        <v>161</v>
      </c>
      <c r="AS16" s="523">
        <v>0</v>
      </c>
      <c r="AT16" s="525">
        <v>0.00321</v>
      </c>
      <c r="AU16" s="522">
        <v>324.608153999999</v>
      </c>
      <c r="AV16" s="544">
        <v>338.25687171</v>
      </c>
      <c r="AW16" s="542">
        <v>0.959649843502063</v>
      </c>
      <c r="AX16" s="557">
        <v>-13.6487177100011</v>
      </c>
      <c r="AY16" s="525">
        <v>314.520463</v>
      </c>
      <c r="AZ16" s="535">
        <v>0.380749493142021</v>
      </c>
      <c r="BA16" s="524">
        <v>0.396552463100561</v>
      </c>
      <c r="BB16" s="524">
        <v>0.960149106539449</v>
      </c>
      <c r="BC16" s="542">
        <v>-0.0158029699585397</v>
      </c>
      <c r="BD16" s="543">
        <v>0.345251216844915</v>
      </c>
      <c r="BE16" s="568">
        <v>81.6</v>
      </c>
      <c r="BF16" s="569">
        <v>84</v>
      </c>
      <c r="BG16" s="524">
        <v>0.971428571428571</v>
      </c>
      <c r="BH16" s="524">
        <v>-2.40000000000001</v>
      </c>
      <c r="BI16" s="570">
        <v>67.83333333</v>
      </c>
      <c r="BJ16" s="571">
        <v>10.447922254902</v>
      </c>
      <c r="BK16" s="571">
        <v>10.1546904761905</v>
      </c>
      <c r="BL16" s="524">
        <v>1.0288764861321</v>
      </c>
      <c r="BM16" s="571">
        <v>0.29323177871148</v>
      </c>
      <c r="BN16" s="535">
        <v>0.279583812691081</v>
      </c>
      <c r="BO16" s="524">
        <v>0.281671192634415</v>
      </c>
      <c r="BP16" s="524">
        <v>0.992589302712106</v>
      </c>
      <c r="BQ16" s="524">
        <v>-0.00208737994333363</v>
      </c>
      <c r="BR16" s="543">
        <v>0.311413350988262</v>
      </c>
      <c r="BS16" s="568">
        <v>3.57674498525036</v>
      </c>
      <c r="BT16" s="569">
        <v>3.55023881088868</v>
      </c>
      <c r="BU16" s="524">
        <v>1.00746602574463</v>
      </c>
      <c r="BV16" s="524">
        <v>0.0265061743616819</v>
      </c>
      <c r="BW16" s="570">
        <v>3.2111661135482</v>
      </c>
      <c r="BX16" s="568">
        <v>1.36184384023234</v>
      </c>
      <c r="BY16" s="569">
        <v>1.40785594505311</v>
      </c>
      <c r="BZ16" s="524">
        <v>0.967317604487556</v>
      </c>
      <c r="CA16" s="524">
        <v>-0.0460121048207713</v>
      </c>
      <c r="CB16" s="570">
        <v>1.10865900819368</v>
      </c>
      <c r="CC16" s="523">
        <v>1653.922</v>
      </c>
      <c r="CD16" s="534">
        <v>419.18707642</v>
      </c>
      <c r="CE16" s="637">
        <f t="shared" si="2"/>
        <v>0.515471984773163</v>
      </c>
      <c r="CF16" s="543">
        <f t="shared" si="1"/>
        <v>0.774375385740092</v>
      </c>
      <c r="CG16" s="159"/>
    </row>
    <row r="17" s="164" customFormat="1" ht="16.5" customHeight="1" outlineLevel="1" spans="1:84">
      <c r="A17" s="527" t="s">
        <v>14</v>
      </c>
      <c r="B17" s="516">
        <v>0</v>
      </c>
      <c r="C17" s="517">
        <v>0</v>
      </c>
      <c r="D17" s="518" t="s">
        <v>161</v>
      </c>
      <c r="E17" s="519">
        <v>0</v>
      </c>
      <c r="F17" s="520">
        <v>0</v>
      </c>
      <c r="G17" s="526">
        <v>0.106956</v>
      </c>
      <c r="H17" s="517">
        <v>0.6</v>
      </c>
      <c r="I17" s="518">
        <v>0.17826</v>
      </c>
      <c r="J17" s="519">
        <v>-0.493044</v>
      </c>
      <c r="K17" s="520">
        <v>0.491350999999999</v>
      </c>
      <c r="L17" s="526">
        <v>0</v>
      </c>
      <c r="M17" s="517">
        <v>0</v>
      </c>
      <c r="N17" s="518" t="s">
        <v>161</v>
      </c>
      <c r="O17" s="519">
        <v>0</v>
      </c>
      <c r="P17" s="520">
        <v>-0.294775</v>
      </c>
      <c r="Q17" s="526">
        <v>-0.106956</v>
      </c>
      <c r="R17" s="532">
        <v>-0.6</v>
      </c>
      <c r="S17" s="518">
        <v>1.82174</v>
      </c>
      <c r="T17" s="519">
        <v>0.493044</v>
      </c>
      <c r="U17" s="520">
        <v>-0.196575999999999</v>
      </c>
      <c r="V17" s="533" t="s">
        <v>161</v>
      </c>
      <c r="W17" s="518" t="s">
        <v>161</v>
      </c>
      <c r="X17" s="518" t="s">
        <v>161</v>
      </c>
      <c r="Y17" s="539" t="s">
        <v>161</v>
      </c>
      <c r="Z17" s="540" t="s">
        <v>161</v>
      </c>
      <c r="AA17" s="526">
        <v>26.8796429999999</v>
      </c>
      <c r="AB17" s="517">
        <v>43.8737861</v>
      </c>
      <c r="AC17" s="518">
        <v>0.612658386461887</v>
      </c>
      <c r="AD17" s="519">
        <v>-16.9941431000001</v>
      </c>
      <c r="AE17" s="541">
        <v>24.1561579999998</v>
      </c>
      <c r="AF17" s="526">
        <v>40.171856</v>
      </c>
      <c r="AG17" s="517">
        <v>42.47296121</v>
      </c>
      <c r="AH17" s="518">
        <v>0.945821879510058</v>
      </c>
      <c r="AI17" s="519">
        <v>-2.30110521000002</v>
      </c>
      <c r="AJ17" s="520">
        <v>30.634769</v>
      </c>
      <c r="AK17" s="526">
        <v>0</v>
      </c>
      <c r="AL17" s="517">
        <v>0</v>
      </c>
      <c r="AM17" s="518" t="s">
        <v>161</v>
      </c>
      <c r="AN17" s="519">
        <v>0</v>
      </c>
      <c r="AO17" s="520">
        <v>0</v>
      </c>
      <c r="AP17" s="526">
        <v>0</v>
      </c>
      <c r="AQ17" s="517">
        <v>0</v>
      </c>
      <c r="AR17" s="551" t="s">
        <v>161</v>
      </c>
      <c r="AS17" s="519">
        <v>0</v>
      </c>
      <c r="AT17" s="520">
        <v>0.000123</v>
      </c>
      <c r="AU17" s="516">
        <v>-67.1584549999999</v>
      </c>
      <c r="AV17" s="517">
        <v>-86.94674731</v>
      </c>
      <c r="AW17" s="551">
        <v>1.22759094413787</v>
      </c>
      <c r="AX17" s="555">
        <v>19.7882923100001</v>
      </c>
      <c r="AY17" s="520">
        <v>-54.9876259999998</v>
      </c>
      <c r="AZ17" s="533" t="s">
        <v>161</v>
      </c>
      <c r="BA17" s="518" t="s">
        <v>161</v>
      </c>
      <c r="BB17" s="518" t="s">
        <v>161</v>
      </c>
      <c r="BC17" s="539" t="s">
        <v>161</v>
      </c>
      <c r="BD17" s="540" t="s">
        <v>161</v>
      </c>
      <c r="BE17" s="550">
        <v>31.2</v>
      </c>
      <c r="BF17" s="565">
        <v>31.2</v>
      </c>
      <c r="BG17" s="518">
        <v>1</v>
      </c>
      <c r="BH17" s="566">
        <v>0</v>
      </c>
      <c r="BI17" s="567">
        <v>26.4166666666667</v>
      </c>
      <c r="BJ17" s="572">
        <v>0</v>
      </c>
      <c r="BK17" s="572">
        <v>0</v>
      </c>
      <c r="BL17" s="518" t="s">
        <v>161</v>
      </c>
      <c r="BM17" s="572">
        <v>0</v>
      </c>
      <c r="BN17" s="533" t="s">
        <v>161</v>
      </c>
      <c r="BO17" s="518" t="s">
        <v>161</v>
      </c>
      <c r="BP17" s="518" t="s">
        <v>161</v>
      </c>
      <c r="BQ17" s="518" t="s">
        <v>161</v>
      </c>
      <c r="BR17" s="540" t="s">
        <v>161</v>
      </c>
      <c r="BS17" s="550">
        <v>0</v>
      </c>
      <c r="BT17" s="565">
        <v>0</v>
      </c>
      <c r="BU17" s="518" t="s">
        <v>161</v>
      </c>
      <c r="BV17" s="566">
        <v>0</v>
      </c>
      <c r="BW17" s="567">
        <v>0</v>
      </c>
      <c r="BX17" s="550">
        <v>-2.49848761012191</v>
      </c>
      <c r="BY17" s="565">
        <v>-1.98174707584673</v>
      </c>
      <c r="BZ17" s="518">
        <v>0.739250007948472</v>
      </c>
      <c r="CA17" s="566">
        <v>-0.516740534275175</v>
      </c>
      <c r="CB17" s="567">
        <v>-2.27633988815607</v>
      </c>
      <c r="CC17" s="517">
        <v>0</v>
      </c>
      <c r="CD17" s="634">
        <v>-182.82044462</v>
      </c>
      <c r="CE17" s="635" t="str">
        <f t="shared" si="2"/>
        <v>/</v>
      </c>
      <c r="CF17" s="636">
        <f t="shared" ref="CF17:CF28" si="3">IFERROR((1+(AU17-CD17)/ABS(CD17)),"/")</f>
        <v>1.63265347516471</v>
      </c>
    </row>
    <row r="18" s="164" customFormat="1" ht="16.5" customHeight="1" outlineLevel="1" spans="1:84">
      <c r="A18" s="527" t="s">
        <v>15</v>
      </c>
      <c r="B18" s="516">
        <v>106.850515</v>
      </c>
      <c r="C18" s="517">
        <v>97.41</v>
      </c>
      <c r="D18" s="518">
        <v>1.09691525510728</v>
      </c>
      <c r="E18" s="519">
        <v>9.44051499999995</v>
      </c>
      <c r="F18" s="520">
        <v>105.126048</v>
      </c>
      <c r="G18" s="526">
        <v>55.495021</v>
      </c>
      <c r="H18" s="517">
        <v>83.7275</v>
      </c>
      <c r="I18" s="518">
        <v>0.662805183482129</v>
      </c>
      <c r="J18" s="519">
        <v>-28.232479</v>
      </c>
      <c r="K18" s="520">
        <v>121.905532999999</v>
      </c>
      <c r="L18" s="526">
        <v>0</v>
      </c>
      <c r="M18" s="517">
        <v>0</v>
      </c>
      <c r="N18" s="518" t="s">
        <v>161</v>
      </c>
      <c r="O18" s="519">
        <v>0</v>
      </c>
      <c r="P18" s="520">
        <v>0</v>
      </c>
      <c r="Q18" s="526">
        <v>51.355494</v>
      </c>
      <c r="R18" s="532">
        <v>13.6825</v>
      </c>
      <c r="S18" s="518">
        <v>3.75337065594738</v>
      </c>
      <c r="T18" s="519">
        <v>37.672994</v>
      </c>
      <c r="U18" s="520">
        <v>-16.7794849999991</v>
      </c>
      <c r="V18" s="533">
        <v>0.480629354009197</v>
      </c>
      <c r="W18" s="518">
        <v>0.140462991479314</v>
      </c>
      <c r="X18" s="518">
        <v>3.42175080387618</v>
      </c>
      <c r="Y18" s="539">
        <v>0.340166362529883</v>
      </c>
      <c r="Z18" s="540">
        <v>-0.1596130104691</v>
      </c>
      <c r="AA18" s="526">
        <v>76.2637479999999</v>
      </c>
      <c r="AB18" s="517">
        <v>80.20519409</v>
      </c>
      <c r="AC18" s="518">
        <v>0.950857969552728</v>
      </c>
      <c r="AD18" s="519">
        <v>-3.94144609000016</v>
      </c>
      <c r="AE18" s="541">
        <v>80.269179</v>
      </c>
      <c r="AF18" s="526">
        <v>11.206129</v>
      </c>
      <c r="AG18" s="517">
        <v>20.086526</v>
      </c>
      <c r="AH18" s="518">
        <v>0.557892838214034</v>
      </c>
      <c r="AI18" s="519">
        <v>-8.88039700000001</v>
      </c>
      <c r="AJ18" s="520">
        <v>17.463873</v>
      </c>
      <c r="AK18" s="526">
        <v>0</v>
      </c>
      <c r="AL18" s="517">
        <v>0</v>
      </c>
      <c r="AM18" s="518" t="s">
        <v>161</v>
      </c>
      <c r="AN18" s="519">
        <v>0</v>
      </c>
      <c r="AO18" s="520">
        <v>0</v>
      </c>
      <c r="AP18" s="526">
        <v>0</v>
      </c>
      <c r="AQ18" s="517">
        <v>0</v>
      </c>
      <c r="AR18" s="551" t="s">
        <v>161</v>
      </c>
      <c r="AS18" s="519">
        <v>0</v>
      </c>
      <c r="AT18" s="520">
        <v>0</v>
      </c>
      <c r="AU18" s="516">
        <v>-36.1143829999999</v>
      </c>
      <c r="AV18" s="517">
        <v>-86.60922009</v>
      </c>
      <c r="AW18" s="551">
        <v>1.58301918707418</v>
      </c>
      <c r="AX18" s="555">
        <v>50.4948370900001</v>
      </c>
      <c r="AY18" s="520">
        <v>-114.512536999999</v>
      </c>
      <c r="AZ18" s="533">
        <v>-0.337989788818518</v>
      </c>
      <c r="BA18" s="518">
        <v>-0.889120419772097</v>
      </c>
      <c r="BB18" s="518">
        <v>1.61986050336674</v>
      </c>
      <c r="BC18" s="539">
        <v>0.551130630953579</v>
      </c>
      <c r="BD18" s="540">
        <v>-1.0892879469796</v>
      </c>
      <c r="BE18" s="550">
        <v>44.4</v>
      </c>
      <c r="BF18" s="565">
        <v>44.4</v>
      </c>
      <c r="BG18" s="518">
        <v>1</v>
      </c>
      <c r="BH18" s="566">
        <v>0</v>
      </c>
      <c r="BI18" s="567">
        <v>38.8333333366667</v>
      </c>
      <c r="BJ18" s="572">
        <v>2.40654313063063</v>
      </c>
      <c r="BK18" s="572">
        <v>2.19391891891892</v>
      </c>
      <c r="BL18" s="518">
        <v>1.09691525510728</v>
      </c>
      <c r="BM18" s="572">
        <v>0.212624211711711</v>
      </c>
      <c r="BN18" s="533">
        <v>0.7137424466321</v>
      </c>
      <c r="BO18" s="518">
        <v>0.823377415973719</v>
      </c>
      <c r="BP18" s="518">
        <v>0.866847247429095</v>
      </c>
      <c r="BQ18" s="518">
        <v>-0.10963496934162</v>
      </c>
      <c r="BR18" s="540">
        <v>0.763551760264021</v>
      </c>
      <c r="BS18" s="550">
        <v>1.40106561508097</v>
      </c>
      <c r="BT18" s="565">
        <v>1.21450987190049</v>
      </c>
      <c r="BU18" s="518">
        <v>1.153605785755</v>
      </c>
      <c r="BV18" s="566">
        <v>0.186555743180479</v>
      </c>
      <c r="BW18" s="567">
        <v>1.30966890791296</v>
      </c>
      <c r="BX18" s="550">
        <v>-0.473545871362104</v>
      </c>
      <c r="BY18" s="565">
        <v>-1.07984552712152</v>
      </c>
      <c r="BZ18" s="518">
        <v>1.56146887728988</v>
      </c>
      <c r="CA18" s="566">
        <v>0.606299655759417</v>
      </c>
      <c r="CB18" s="567">
        <v>-1.42660655592353</v>
      </c>
      <c r="CC18" s="517">
        <v>193.55</v>
      </c>
      <c r="CD18" s="634">
        <v>-173.44694018</v>
      </c>
      <c r="CE18" s="635">
        <f t="shared" si="2"/>
        <v>0.552056393696719</v>
      </c>
      <c r="CF18" s="636">
        <f t="shared" si="3"/>
        <v>1.79178426000181</v>
      </c>
    </row>
    <row r="19" s="164" customFormat="1" ht="16.5" customHeight="1" outlineLevel="1" spans="1:84">
      <c r="A19" s="527" t="s">
        <v>16</v>
      </c>
      <c r="B19" s="516">
        <v>18.024528</v>
      </c>
      <c r="C19" s="517">
        <v>24</v>
      </c>
      <c r="D19" s="518">
        <v>0.751022</v>
      </c>
      <c r="E19" s="519">
        <v>-5.975472</v>
      </c>
      <c r="F19" s="520">
        <v>59.518124</v>
      </c>
      <c r="G19" s="526">
        <v>0</v>
      </c>
      <c r="H19" s="517">
        <v>0</v>
      </c>
      <c r="I19" s="518" t="s">
        <v>161</v>
      </c>
      <c r="J19" s="519">
        <v>0</v>
      </c>
      <c r="K19" s="520">
        <v>0</v>
      </c>
      <c r="L19" s="526">
        <v>0</v>
      </c>
      <c r="M19" s="517">
        <v>0</v>
      </c>
      <c r="N19" s="518" t="s">
        <v>161</v>
      </c>
      <c r="O19" s="519">
        <v>0</v>
      </c>
      <c r="P19" s="520">
        <v>0</v>
      </c>
      <c r="Q19" s="526">
        <v>18.024528</v>
      </c>
      <c r="R19" s="532">
        <v>24</v>
      </c>
      <c r="S19" s="518">
        <v>0.751022</v>
      </c>
      <c r="T19" s="519">
        <v>-5.975472</v>
      </c>
      <c r="U19" s="520">
        <v>59.518124</v>
      </c>
      <c r="V19" s="533">
        <v>1</v>
      </c>
      <c r="W19" s="518">
        <v>1</v>
      </c>
      <c r="X19" s="518">
        <v>1</v>
      </c>
      <c r="Y19" s="539">
        <v>0</v>
      </c>
      <c r="Z19" s="540">
        <v>1</v>
      </c>
      <c r="AA19" s="526">
        <v>0</v>
      </c>
      <c r="AB19" s="517">
        <v>0</v>
      </c>
      <c r="AC19" s="518" t="s">
        <v>161</v>
      </c>
      <c r="AD19" s="519">
        <v>0</v>
      </c>
      <c r="AE19" s="541">
        <v>0</v>
      </c>
      <c r="AF19" s="526">
        <v>7.54482199999999</v>
      </c>
      <c r="AG19" s="517">
        <v>9.4848</v>
      </c>
      <c r="AH19" s="518">
        <v>0.795464532726045</v>
      </c>
      <c r="AI19" s="519">
        <v>-1.93997800000001</v>
      </c>
      <c r="AJ19" s="520">
        <v>-6.30879</v>
      </c>
      <c r="AK19" s="526">
        <v>0</v>
      </c>
      <c r="AL19" s="517">
        <v>0</v>
      </c>
      <c r="AM19" s="518" t="s">
        <v>161</v>
      </c>
      <c r="AN19" s="519">
        <v>0</v>
      </c>
      <c r="AO19" s="520">
        <v>0</v>
      </c>
      <c r="AP19" s="526">
        <v>0</v>
      </c>
      <c r="AQ19" s="517">
        <v>0</v>
      </c>
      <c r="AR19" s="551" t="s">
        <v>161</v>
      </c>
      <c r="AS19" s="519">
        <v>0</v>
      </c>
      <c r="AT19" s="520">
        <v>0</v>
      </c>
      <c r="AU19" s="516">
        <v>10.479706</v>
      </c>
      <c r="AV19" s="517">
        <v>14.5152</v>
      </c>
      <c r="AW19" s="551">
        <v>0.721981509038801</v>
      </c>
      <c r="AX19" s="555">
        <v>-4.03549399999999</v>
      </c>
      <c r="AY19" s="520">
        <v>65.826914</v>
      </c>
      <c r="AZ19" s="533">
        <v>0.581413615934909</v>
      </c>
      <c r="BA19" s="518">
        <v>0.6048</v>
      </c>
      <c r="BB19" s="518">
        <v>0.961332036929413</v>
      </c>
      <c r="BC19" s="539">
        <v>-0.0233863840650912</v>
      </c>
      <c r="BD19" s="540">
        <v>1.10599779657034</v>
      </c>
      <c r="BE19" s="550">
        <v>0</v>
      </c>
      <c r="BF19" s="565">
        <v>0</v>
      </c>
      <c r="BG19" s="518" t="s">
        <v>161</v>
      </c>
      <c r="BH19" s="566">
        <v>0</v>
      </c>
      <c r="BI19" s="567">
        <v>0</v>
      </c>
      <c r="BJ19" s="572" t="s">
        <v>161</v>
      </c>
      <c r="BK19" s="572" t="s">
        <v>161</v>
      </c>
      <c r="BL19" s="518" t="s">
        <v>161</v>
      </c>
      <c r="BM19" s="572" t="s">
        <v>161</v>
      </c>
      <c r="BN19" s="533">
        <v>0</v>
      </c>
      <c r="BO19" s="518">
        <v>0</v>
      </c>
      <c r="BP19" s="518" t="s">
        <v>161</v>
      </c>
      <c r="BQ19" s="518">
        <v>0</v>
      </c>
      <c r="BR19" s="540">
        <v>0</v>
      </c>
      <c r="BS19" s="550" t="s">
        <v>161</v>
      </c>
      <c r="BT19" s="565" t="s">
        <v>161</v>
      </c>
      <c r="BU19" s="518" t="s">
        <v>161</v>
      </c>
      <c r="BV19" s="566" t="s">
        <v>161</v>
      </c>
      <c r="BW19" s="567" t="s">
        <v>161</v>
      </c>
      <c r="BX19" s="550" t="s">
        <v>161</v>
      </c>
      <c r="BY19" s="565" t="s">
        <v>161</v>
      </c>
      <c r="BZ19" s="518" t="s">
        <v>161</v>
      </c>
      <c r="CA19" s="566" t="s">
        <v>161</v>
      </c>
      <c r="CB19" s="567" t="s">
        <v>161</v>
      </c>
      <c r="CC19" s="517">
        <v>46</v>
      </c>
      <c r="CD19" s="634">
        <v>-15.4792</v>
      </c>
      <c r="CE19" s="635">
        <f t="shared" si="2"/>
        <v>0.391837565217391</v>
      </c>
      <c r="CF19" s="636">
        <f t="shared" si="3"/>
        <v>2.67701857977157</v>
      </c>
    </row>
    <row r="20" s="164" customFormat="1" ht="16.5" customHeight="1" outlineLevel="1" spans="1:84">
      <c r="A20" s="527" t="s">
        <v>17</v>
      </c>
      <c r="B20" s="516">
        <v>122.165224</v>
      </c>
      <c r="C20" s="517">
        <v>134.4</v>
      </c>
      <c r="D20" s="518">
        <v>0.908967440476188</v>
      </c>
      <c r="E20" s="519">
        <v>-12.2347760000003</v>
      </c>
      <c r="F20" s="520">
        <v>130.837281999999</v>
      </c>
      <c r="G20" s="526">
        <v>0</v>
      </c>
      <c r="H20" s="517">
        <v>0</v>
      </c>
      <c r="I20" s="518" t="s">
        <v>161</v>
      </c>
      <c r="J20" s="519">
        <v>0</v>
      </c>
      <c r="K20" s="520">
        <v>0</v>
      </c>
      <c r="L20" s="526">
        <v>0</v>
      </c>
      <c r="M20" s="517">
        <v>0</v>
      </c>
      <c r="N20" s="518" t="s">
        <v>161</v>
      </c>
      <c r="O20" s="519">
        <v>0</v>
      </c>
      <c r="P20" s="520">
        <v>0</v>
      </c>
      <c r="Q20" s="516">
        <v>40.7829099999997</v>
      </c>
      <c r="R20" s="532">
        <v>59.92683584</v>
      </c>
      <c r="S20" s="518">
        <v>0.680545025085038</v>
      </c>
      <c r="T20" s="519">
        <v>-19.1439258400003</v>
      </c>
      <c r="U20" s="520">
        <v>130.837281999999</v>
      </c>
      <c r="V20" s="533">
        <v>0.33383403774547</v>
      </c>
      <c r="W20" s="518">
        <v>0.445884195238095</v>
      </c>
      <c r="X20" s="518">
        <v>0.748701212805285</v>
      </c>
      <c r="Y20" s="539">
        <v>-0.112050157492625</v>
      </c>
      <c r="Z20" s="540">
        <v>1</v>
      </c>
      <c r="AA20" s="526">
        <v>81.382314</v>
      </c>
      <c r="AB20" s="517">
        <v>74.47316416</v>
      </c>
      <c r="AC20" s="518">
        <v>1.09277368456047</v>
      </c>
      <c r="AD20" s="519">
        <v>6.90914983999997</v>
      </c>
      <c r="AE20" s="541">
        <v>69.134655</v>
      </c>
      <c r="AF20" s="526">
        <v>0.840293999999997</v>
      </c>
      <c r="AG20" s="517">
        <v>1.62</v>
      </c>
      <c r="AH20" s="518">
        <v>0.518699999999998</v>
      </c>
      <c r="AI20" s="519">
        <v>-0.779706000000003</v>
      </c>
      <c r="AJ20" s="520">
        <v>1.071928</v>
      </c>
      <c r="AK20" s="550">
        <v>0.1453</v>
      </c>
      <c r="AL20" s="517">
        <v>0</v>
      </c>
      <c r="AM20" s="518" t="s">
        <v>161</v>
      </c>
      <c r="AN20" s="519">
        <v>0.1453</v>
      </c>
      <c r="AO20" s="520">
        <v>0.2296</v>
      </c>
      <c r="AP20" s="526">
        <v>0</v>
      </c>
      <c r="AQ20" s="517">
        <v>0</v>
      </c>
      <c r="AR20" s="551" t="s">
        <v>161</v>
      </c>
      <c r="AS20" s="519">
        <v>0</v>
      </c>
      <c r="AT20" s="520">
        <v>0</v>
      </c>
      <c r="AU20" s="516">
        <v>40.0879159999997</v>
      </c>
      <c r="AV20" s="517">
        <v>58.30683584</v>
      </c>
      <c r="AW20" s="551">
        <v>0.687533724347607</v>
      </c>
      <c r="AX20" s="555">
        <v>-18.2189198400003</v>
      </c>
      <c r="AY20" s="520">
        <v>60.860298999999</v>
      </c>
      <c r="AZ20" s="533">
        <v>0.328145070155152</v>
      </c>
      <c r="BA20" s="518">
        <v>0.433830623809524</v>
      </c>
      <c r="BB20" s="518">
        <v>0.756389826226804</v>
      </c>
      <c r="BC20" s="539">
        <v>-0.105685553654372</v>
      </c>
      <c r="BD20" s="540">
        <v>0.465160220922348</v>
      </c>
      <c r="BE20" s="550">
        <v>58</v>
      </c>
      <c r="BF20" s="565">
        <v>57.6</v>
      </c>
      <c r="BG20" s="518">
        <v>1.00694444444444</v>
      </c>
      <c r="BH20" s="566">
        <v>0.399999999999999</v>
      </c>
      <c r="BI20" s="567">
        <v>48.5</v>
      </c>
      <c r="BJ20" s="572">
        <v>2.10629696551724</v>
      </c>
      <c r="BK20" s="572">
        <v>2.33333333333333</v>
      </c>
      <c r="BL20" s="518">
        <v>0.902698699507387</v>
      </c>
      <c r="BM20" s="572">
        <v>-0.227036367816097</v>
      </c>
      <c r="BN20" s="533">
        <v>0.66616596225453</v>
      </c>
      <c r="BO20" s="518">
        <v>0.554115804761905</v>
      </c>
      <c r="BP20" s="518">
        <v>1.20221433232855</v>
      </c>
      <c r="BQ20" s="518">
        <v>0.112050157492625</v>
      </c>
      <c r="BR20" s="540">
        <v>0.528401797585496</v>
      </c>
      <c r="BS20" s="550">
        <v>1.50112743169234</v>
      </c>
      <c r="BT20" s="565">
        <v>1.80467691303208</v>
      </c>
      <c r="BU20" s="518">
        <v>0.831798434862373</v>
      </c>
      <c r="BV20" s="566">
        <v>-0.303549481339736</v>
      </c>
      <c r="BW20" s="567">
        <v>1.89249923934674</v>
      </c>
      <c r="BX20" s="550">
        <v>0.492587566384506</v>
      </c>
      <c r="BY20" s="565">
        <v>0.782924110955352</v>
      </c>
      <c r="BZ20" s="518">
        <v>0.629163873601278</v>
      </c>
      <c r="CA20" s="566">
        <v>-0.290336544570846</v>
      </c>
      <c r="CB20" s="567">
        <v>0.880315364269903</v>
      </c>
      <c r="CC20" s="517">
        <v>268.55</v>
      </c>
      <c r="CD20" s="634">
        <v>111.70527168</v>
      </c>
      <c r="CE20" s="635">
        <f t="shared" si="2"/>
        <v>0.454906810649785</v>
      </c>
      <c r="CF20" s="636">
        <f t="shared" si="3"/>
        <v>0.358872194634098</v>
      </c>
    </row>
    <row r="21" s="163" customFormat="1" spans="1:84">
      <c r="A21" s="521" t="s">
        <v>18</v>
      </c>
      <c r="B21" s="522">
        <v>247.040267</v>
      </c>
      <c r="C21" s="523">
        <v>255.81</v>
      </c>
      <c r="D21" s="524">
        <v>0.965717786638519</v>
      </c>
      <c r="E21" s="523">
        <v>-8.76973300000034</v>
      </c>
      <c r="F21" s="525">
        <v>295.481453999999</v>
      </c>
      <c r="G21" s="522">
        <v>55.601977</v>
      </c>
      <c r="H21" s="523">
        <v>84.3275</v>
      </c>
      <c r="I21" s="524">
        <v>0.659357587975453</v>
      </c>
      <c r="J21" s="523">
        <v>-28.725523</v>
      </c>
      <c r="K21" s="525">
        <v>122.396883999999</v>
      </c>
      <c r="L21" s="522">
        <v>0</v>
      </c>
      <c r="M21" s="523">
        <v>0</v>
      </c>
      <c r="N21" s="524" t="s">
        <v>161</v>
      </c>
      <c r="O21" s="523">
        <v>0</v>
      </c>
      <c r="P21" s="525">
        <v>-0.294775</v>
      </c>
      <c r="Q21" s="522">
        <v>110.055976</v>
      </c>
      <c r="R21" s="523">
        <v>97.00933584</v>
      </c>
      <c r="S21" s="524">
        <v>1.13448850099869</v>
      </c>
      <c r="T21" s="523">
        <v>13.0466401599997</v>
      </c>
      <c r="U21" s="534">
        <v>173.379345</v>
      </c>
      <c r="V21" s="535">
        <v>0.445498126020079</v>
      </c>
      <c r="W21" s="524">
        <v>0.379224173566319</v>
      </c>
      <c r="X21" s="524">
        <v>1.17476194049156</v>
      </c>
      <c r="Y21" s="542">
        <v>0.0662739524537598</v>
      </c>
      <c r="Z21" s="543">
        <v>0.586768958433515</v>
      </c>
      <c r="AA21" s="522">
        <v>184.525705</v>
      </c>
      <c r="AB21" s="523">
        <v>198.55214435</v>
      </c>
      <c r="AC21" s="524">
        <v>0.929356394533443</v>
      </c>
      <c r="AD21" s="523">
        <v>-14.0264393500002</v>
      </c>
      <c r="AE21" s="544">
        <v>173.559992</v>
      </c>
      <c r="AF21" s="522">
        <v>59.763101</v>
      </c>
      <c r="AG21" s="523">
        <v>73.66428721</v>
      </c>
      <c r="AH21" s="524">
        <v>0.811290019404234</v>
      </c>
      <c r="AI21" s="523">
        <v>-13.90118621</v>
      </c>
      <c r="AJ21" s="525">
        <v>42.86178</v>
      </c>
      <c r="AK21" s="522">
        <v>0.1453</v>
      </c>
      <c r="AL21" s="523">
        <v>0</v>
      </c>
      <c r="AM21" s="524" t="s">
        <v>161</v>
      </c>
      <c r="AN21" s="523">
        <v>0.1453</v>
      </c>
      <c r="AO21" s="525">
        <v>0.2296</v>
      </c>
      <c r="AP21" s="522">
        <v>0</v>
      </c>
      <c r="AQ21" s="523">
        <v>0</v>
      </c>
      <c r="AR21" s="542" t="s">
        <v>161</v>
      </c>
      <c r="AS21" s="523">
        <v>0</v>
      </c>
      <c r="AT21" s="525">
        <v>0.000123</v>
      </c>
      <c r="AU21" s="522">
        <v>-52.7052160000001</v>
      </c>
      <c r="AV21" s="523">
        <v>-100.73393156</v>
      </c>
      <c r="AW21" s="542">
        <v>1.47678785902834</v>
      </c>
      <c r="AX21" s="556">
        <v>48.02871556</v>
      </c>
      <c r="AY21" s="525">
        <v>-42.8129499999998</v>
      </c>
      <c r="AZ21" s="535">
        <v>-0.213346660607358</v>
      </c>
      <c r="BA21" s="524">
        <v>-0.39378418185372</v>
      </c>
      <c r="BB21" s="524">
        <v>1.45821424415008</v>
      </c>
      <c r="BC21" s="542">
        <v>0.180437521246362</v>
      </c>
      <c r="BD21" s="543">
        <v>-0.144892173164952</v>
      </c>
      <c r="BE21" s="568">
        <v>133.6</v>
      </c>
      <c r="BF21" s="569">
        <v>133.2</v>
      </c>
      <c r="BG21" s="524">
        <v>1.003003003003</v>
      </c>
      <c r="BH21" s="524">
        <v>0.400000000000006</v>
      </c>
      <c r="BI21" s="570">
        <v>113.750000003333</v>
      </c>
      <c r="BJ21" s="571">
        <v>1.84910379491018</v>
      </c>
      <c r="BK21" s="571">
        <v>1.9204954954955</v>
      </c>
      <c r="BL21" s="524">
        <v>0.962826416019841</v>
      </c>
      <c r="BM21" s="571">
        <v>-0.0713917005853184</v>
      </c>
      <c r="BN21" s="535">
        <v>0.746945861259128</v>
      </c>
      <c r="BO21" s="524">
        <v>0.776170377819475</v>
      </c>
      <c r="BP21" s="524">
        <v>0.962347807394494</v>
      </c>
      <c r="BQ21" s="524">
        <v>-0.029224516560347</v>
      </c>
      <c r="BR21" s="543">
        <v>0.587380323368791</v>
      </c>
      <c r="BS21" s="568">
        <v>1.3387851139764</v>
      </c>
      <c r="BT21" s="569">
        <v>1.28837691900757</v>
      </c>
      <c r="BU21" s="524">
        <v>1.03912534773415</v>
      </c>
      <c r="BV21" s="524">
        <v>0.0504081949688231</v>
      </c>
      <c r="BW21" s="570">
        <v>1.70247446197162</v>
      </c>
      <c r="BX21" s="568">
        <v>-0.285625333337706</v>
      </c>
      <c r="BY21" s="569">
        <v>-0.507342450970613</v>
      </c>
      <c r="BZ21" s="524">
        <v>1.43701668805505</v>
      </c>
      <c r="CA21" s="524">
        <v>0.221717117632908</v>
      </c>
      <c r="CB21" s="570">
        <v>-0.246675224552902</v>
      </c>
      <c r="CC21" s="523">
        <v>508.1</v>
      </c>
      <c r="CD21" s="534">
        <v>-260.04131312</v>
      </c>
      <c r="CE21" s="637">
        <f t="shared" si="2"/>
        <v>0.4862040287345</v>
      </c>
      <c r="CF21" s="543">
        <f t="shared" si="3"/>
        <v>1.7973198359613</v>
      </c>
    </row>
    <row r="22" s="164" customFormat="1" ht="16.5" customHeight="1" outlineLevel="1" spans="1:84">
      <c r="A22" s="527" t="s">
        <v>19</v>
      </c>
      <c r="B22" s="516">
        <v>3.950001</v>
      </c>
      <c r="C22" s="517">
        <v>9.38</v>
      </c>
      <c r="D22" s="518">
        <v>0.421108848614072</v>
      </c>
      <c r="E22" s="519">
        <v>-5.429999</v>
      </c>
      <c r="F22" s="520">
        <v>6.450001</v>
      </c>
      <c r="G22" s="526">
        <v>0</v>
      </c>
      <c r="H22" s="517">
        <v>0</v>
      </c>
      <c r="I22" s="518" t="s">
        <v>161</v>
      </c>
      <c r="J22" s="519">
        <v>0</v>
      </c>
      <c r="K22" s="520">
        <v>0</v>
      </c>
      <c r="L22" s="526">
        <v>0</v>
      </c>
      <c r="M22" s="517">
        <v>0</v>
      </c>
      <c r="N22" s="518" t="s">
        <v>161</v>
      </c>
      <c r="O22" s="519">
        <v>0</v>
      </c>
      <c r="P22" s="520">
        <v>0</v>
      </c>
      <c r="Q22" s="526">
        <v>0</v>
      </c>
      <c r="R22" s="532">
        <v>0</v>
      </c>
      <c r="S22" s="518" t="s">
        <v>161</v>
      </c>
      <c r="T22" s="519">
        <v>0</v>
      </c>
      <c r="U22" s="520">
        <v>6.450001</v>
      </c>
      <c r="V22" s="533">
        <v>0</v>
      </c>
      <c r="W22" s="518">
        <v>0</v>
      </c>
      <c r="X22" s="518" t="s">
        <v>161</v>
      </c>
      <c r="Y22" s="539">
        <v>0</v>
      </c>
      <c r="Z22" s="540">
        <v>1</v>
      </c>
      <c r="AA22" s="526">
        <v>176.117095</v>
      </c>
      <c r="AB22" s="517">
        <v>169.90386313</v>
      </c>
      <c r="AC22" s="518">
        <v>1.03656910299471</v>
      </c>
      <c r="AD22" s="519">
        <v>6.21323186999979</v>
      </c>
      <c r="AE22" s="541">
        <v>157.150883</v>
      </c>
      <c r="AF22" s="526">
        <v>38.114708</v>
      </c>
      <c r="AG22" s="517">
        <v>38.85689501</v>
      </c>
      <c r="AH22" s="518">
        <v>0.980899477176212</v>
      </c>
      <c r="AI22" s="519">
        <v>-0.742187010000031</v>
      </c>
      <c r="AJ22" s="520">
        <v>45.3730689999999</v>
      </c>
      <c r="AK22" s="526">
        <v>0.28</v>
      </c>
      <c r="AL22" s="517">
        <v>0</v>
      </c>
      <c r="AM22" s="518" t="s">
        <v>161</v>
      </c>
      <c r="AN22" s="519">
        <v>0.28</v>
      </c>
      <c r="AO22" s="520">
        <v>2.37599999999999</v>
      </c>
      <c r="AP22" s="526">
        <v>1.747397</v>
      </c>
      <c r="AQ22" s="517">
        <v>0</v>
      </c>
      <c r="AR22" s="551" t="s">
        <v>161</v>
      </c>
      <c r="AS22" s="519">
        <v>1.747397</v>
      </c>
      <c r="AT22" s="520">
        <v>0</v>
      </c>
      <c r="AU22" s="516">
        <v>-211.749199</v>
      </c>
      <c r="AV22" s="517">
        <v>-199.38075814</v>
      </c>
      <c r="AW22" s="551">
        <v>0.937965724599588</v>
      </c>
      <c r="AX22" s="555">
        <v>-12.3684408599998</v>
      </c>
      <c r="AY22" s="520">
        <v>-193.697951</v>
      </c>
      <c r="AZ22" s="533">
        <v>-53.6073785804104</v>
      </c>
      <c r="BA22" s="518">
        <v>-21.2559443646055</v>
      </c>
      <c r="BB22" s="518">
        <v>-0.521994678800301</v>
      </c>
      <c r="BC22" s="539">
        <v>-32.3514342158049</v>
      </c>
      <c r="BD22" s="540">
        <v>-30.0306854215991</v>
      </c>
      <c r="BE22" s="550">
        <v>90.2</v>
      </c>
      <c r="BF22" s="565">
        <v>94.6</v>
      </c>
      <c r="BG22" s="518">
        <v>0.953488372093023</v>
      </c>
      <c r="BH22" s="566">
        <v>-4.39999999999999</v>
      </c>
      <c r="BI22" s="567">
        <v>77.5</v>
      </c>
      <c r="BJ22" s="572">
        <v>0.0437915853658537</v>
      </c>
      <c r="BK22" s="572">
        <v>0.099154334038055</v>
      </c>
      <c r="BL22" s="518">
        <v>0.441650743668417</v>
      </c>
      <c r="BM22" s="572">
        <v>-0.0553627486722013</v>
      </c>
      <c r="BN22" s="533">
        <v>44.5865950413683</v>
      </c>
      <c r="BO22" s="518">
        <v>18.1134182441365</v>
      </c>
      <c r="BP22" s="518">
        <v>2.46152296824491</v>
      </c>
      <c r="BQ22" s="518">
        <v>26.4731767972318</v>
      </c>
      <c r="BR22" s="540">
        <v>24.3644742070582</v>
      </c>
      <c r="BS22" s="550">
        <v>0.0224282656944802</v>
      </c>
      <c r="BT22" s="565">
        <v>0.0552076911448623</v>
      </c>
      <c r="BU22" s="518">
        <v>0.406252557014737</v>
      </c>
      <c r="BV22" s="566">
        <v>-0.0327794254503821</v>
      </c>
      <c r="BW22" s="567">
        <v>0.0410433646752084</v>
      </c>
      <c r="BX22" s="550">
        <v>-1.20232052998603</v>
      </c>
      <c r="BY22" s="565">
        <v>-1.17349161147352</v>
      </c>
      <c r="BZ22" s="518">
        <v>0.975433212959817</v>
      </c>
      <c r="CA22" s="566">
        <v>-0.0288289185125106</v>
      </c>
      <c r="CB22" s="567">
        <v>-1.23256037320516</v>
      </c>
      <c r="CC22" s="517">
        <v>82.98</v>
      </c>
      <c r="CD22" s="634">
        <v>-370.90371095</v>
      </c>
      <c r="CE22" s="635">
        <f t="shared" si="2"/>
        <v>0.0476018438177874</v>
      </c>
      <c r="CF22" s="636">
        <f t="shared" si="3"/>
        <v>1.42909927091955</v>
      </c>
    </row>
    <row r="23" s="164" customFormat="1" ht="16.5" customHeight="1" outlineLevel="1" spans="1:84">
      <c r="A23" s="527" t="s">
        <v>20</v>
      </c>
      <c r="B23" s="516">
        <v>18.9186799999988</v>
      </c>
      <c r="C23" s="517">
        <v>10.86</v>
      </c>
      <c r="D23" s="518">
        <v>1.74205156537742</v>
      </c>
      <c r="E23" s="519">
        <v>8.05867999999876</v>
      </c>
      <c r="F23" s="520">
        <v>11.6712240000171</v>
      </c>
      <c r="G23" s="526">
        <v>0.00540299999999999</v>
      </c>
      <c r="H23" s="517">
        <v>0</v>
      </c>
      <c r="I23" s="518" t="s">
        <v>161</v>
      </c>
      <c r="J23" s="519">
        <v>0.00540299999999999</v>
      </c>
      <c r="K23" s="520">
        <v>0</v>
      </c>
      <c r="L23" s="526">
        <v>1.59872115546023e-14</v>
      </c>
      <c r="M23" s="517">
        <v>0</v>
      </c>
      <c r="N23" s="518" t="s">
        <v>161</v>
      </c>
      <c r="O23" s="519">
        <v>1.59872115546023e-14</v>
      </c>
      <c r="P23" s="520">
        <v>0.650858999999708</v>
      </c>
      <c r="Q23" s="526">
        <v>0</v>
      </c>
      <c r="R23" s="532">
        <v>0</v>
      </c>
      <c r="S23" s="518" t="s">
        <v>161</v>
      </c>
      <c r="T23" s="519">
        <v>0</v>
      </c>
      <c r="U23" s="520">
        <v>11.0203650000174</v>
      </c>
      <c r="V23" s="533">
        <v>0</v>
      </c>
      <c r="W23" s="518">
        <v>0</v>
      </c>
      <c r="X23" s="518" t="s">
        <v>161</v>
      </c>
      <c r="Y23" s="539">
        <v>0</v>
      </c>
      <c r="Z23" s="540">
        <v>0.944233869558261</v>
      </c>
      <c r="AA23" s="526">
        <v>63.9851159999999</v>
      </c>
      <c r="AB23" s="517">
        <v>55.84609636</v>
      </c>
      <c r="AC23" s="518">
        <v>1.14574017112196</v>
      </c>
      <c r="AD23" s="519">
        <v>8.13901963999991</v>
      </c>
      <c r="AE23" s="541">
        <v>65.5490609999999</v>
      </c>
      <c r="AF23" s="526">
        <v>2.86355899999998</v>
      </c>
      <c r="AG23" s="517">
        <v>10.24246</v>
      </c>
      <c r="AH23" s="518">
        <v>0.27957726952314</v>
      </c>
      <c r="AI23" s="519">
        <v>-7.37890100000002</v>
      </c>
      <c r="AJ23" s="520">
        <v>22.4686250000001</v>
      </c>
      <c r="AK23" s="526">
        <v>0</v>
      </c>
      <c r="AL23" s="517">
        <v>0</v>
      </c>
      <c r="AM23" s="518" t="s">
        <v>161</v>
      </c>
      <c r="AN23" s="519">
        <v>0</v>
      </c>
      <c r="AO23" s="520">
        <v>1.72</v>
      </c>
      <c r="AP23" s="526">
        <v>0.759633</v>
      </c>
      <c r="AQ23" s="517">
        <v>0</v>
      </c>
      <c r="AR23" s="551" t="s">
        <v>161</v>
      </c>
      <c r="AS23" s="519">
        <v>0.759633</v>
      </c>
      <c r="AT23" s="520">
        <v>1.06461099999999</v>
      </c>
      <c r="AU23" s="516">
        <v>-48.6950310000012</v>
      </c>
      <c r="AV23" s="517">
        <v>-55.22855636</v>
      </c>
      <c r="AW23" s="551">
        <v>1.11829976719672</v>
      </c>
      <c r="AX23" s="555">
        <v>6.53352535999885</v>
      </c>
      <c r="AY23" s="520">
        <v>-76.3419319999825</v>
      </c>
      <c r="AZ23" s="533">
        <v>-2.5739127148408</v>
      </c>
      <c r="BA23" s="518">
        <v>-5.08550242725599</v>
      </c>
      <c r="BB23" s="518">
        <v>1.49387248326816</v>
      </c>
      <c r="BC23" s="539">
        <v>2.51158971241519</v>
      </c>
      <c r="BD23" s="540">
        <v>-6.54103905467588</v>
      </c>
      <c r="BE23" s="550">
        <v>22.8</v>
      </c>
      <c r="BF23" s="565">
        <v>28.2</v>
      </c>
      <c r="BG23" s="518">
        <v>0.808510638297872</v>
      </c>
      <c r="BH23" s="566">
        <v>-5.4</v>
      </c>
      <c r="BI23" s="567">
        <v>24.5</v>
      </c>
      <c r="BJ23" s="572">
        <v>0.829766666666612</v>
      </c>
      <c r="BK23" s="572">
        <v>0.385106382978723</v>
      </c>
      <c r="BL23" s="518">
        <v>2.15464272559838</v>
      </c>
      <c r="BM23" s="572">
        <v>0.444660283687889</v>
      </c>
      <c r="BN23" s="533">
        <v>3.3821131284003</v>
      </c>
      <c r="BO23" s="518">
        <v>5.14236614732965</v>
      </c>
      <c r="BP23" s="518">
        <v>0.657695899417153</v>
      </c>
      <c r="BQ23" s="518">
        <v>-1.76025301892935</v>
      </c>
      <c r="BR23" s="540">
        <v>5.61629705675289</v>
      </c>
      <c r="BS23" s="550">
        <v>0.295673137484017</v>
      </c>
      <c r="BT23" s="565">
        <v>0.194463010091042</v>
      </c>
      <c r="BU23" s="518">
        <v>1.52045953287255</v>
      </c>
      <c r="BV23" s="566">
        <v>0.101210127392975</v>
      </c>
      <c r="BW23" s="567">
        <v>0.178053259985176</v>
      </c>
      <c r="BX23" s="550">
        <v>-0.761036848006984</v>
      </c>
      <c r="BY23" s="565">
        <v>-0.988942109829501</v>
      </c>
      <c r="BZ23" s="518">
        <v>1.23045359233597</v>
      </c>
      <c r="CA23" s="566">
        <v>0.227905261822517</v>
      </c>
      <c r="CB23" s="567">
        <v>-1.16465332737539</v>
      </c>
      <c r="CC23" s="517">
        <v>21.72</v>
      </c>
      <c r="CD23" s="634">
        <v>-144.77197172</v>
      </c>
      <c r="CE23" s="635">
        <f t="shared" si="2"/>
        <v>0.871025782688709</v>
      </c>
      <c r="CF23" s="636">
        <f t="shared" si="3"/>
        <v>1.66364324239376</v>
      </c>
    </row>
    <row r="24" s="164" customFormat="1" ht="16.5" customHeight="1" outlineLevel="1" spans="1:84">
      <c r="A24" s="527" t="s">
        <v>21</v>
      </c>
      <c r="B24" s="516">
        <v>0</v>
      </c>
      <c r="C24" s="517">
        <v>189.48</v>
      </c>
      <c r="D24" s="518">
        <v>0</v>
      </c>
      <c r="E24" s="519">
        <v>-189.48</v>
      </c>
      <c r="F24" s="520">
        <v>0</v>
      </c>
      <c r="G24" s="526">
        <v>0</v>
      </c>
      <c r="H24" s="517">
        <v>0</v>
      </c>
      <c r="I24" s="518" t="s">
        <v>161</v>
      </c>
      <c r="J24" s="519">
        <v>0</v>
      </c>
      <c r="K24" s="520">
        <v>0</v>
      </c>
      <c r="L24" s="526">
        <v>0</v>
      </c>
      <c r="M24" s="517">
        <v>0</v>
      </c>
      <c r="N24" s="518" t="s">
        <v>161</v>
      </c>
      <c r="O24" s="519">
        <v>0</v>
      </c>
      <c r="P24" s="520">
        <v>0</v>
      </c>
      <c r="Q24" s="526">
        <v>0</v>
      </c>
      <c r="R24" s="532">
        <v>189.48</v>
      </c>
      <c r="S24" s="518">
        <v>0</v>
      </c>
      <c r="T24" s="519">
        <v>-189.48</v>
      </c>
      <c r="U24" s="520">
        <v>0</v>
      </c>
      <c r="V24" s="533" t="s">
        <v>161</v>
      </c>
      <c r="W24" s="518">
        <v>1</v>
      </c>
      <c r="X24" s="518" t="s">
        <v>161</v>
      </c>
      <c r="Y24" s="539" t="s">
        <v>161</v>
      </c>
      <c r="Z24" s="540" t="s">
        <v>161</v>
      </c>
      <c r="AA24" s="526">
        <v>9.69734799999999</v>
      </c>
      <c r="AB24" s="517">
        <v>9.72335801</v>
      </c>
      <c r="AC24" s="518">
        <v>0.997324997189937</v>
      </c>
      <c r="AD24" s="519">
        <v>-0.0260100100000038</v>
      </c>
      <c r="AE24" s="541">
        <v>11.867728</v>
      </c>
      <c r="AF24" s="526">
        <v>313.143517999999</v>
      </c>
      <c r="AG24" s="517">
        <v>510.16545133</v>
      </c>
      <c r="AH24" s="518">
        <v>0.613807769976652</v>
      </c>
      <c r="AI24" s="519">
        <v>-197.021933330001</v>
      </c>
      <c r="AJ24" s="520">
        <v>316.071878</v>
      </c>
      <c r="AK24" s="526">
        <v>0.850655</v>
      </c>
      <c r="AL24" s="517">
        <v>0</v>
      </c>
      <c r="AM24" s="518" t="s">
        <v>161</v>
      </c>
      <c r="AN24" s="519">
        <v>0.850655</v>
      </c>
      <c r="AO24" s="520">
        <v>0</v>
      </c>
      <c r="AP24" s="526">
        <v>0</v>
      </c>
      <c r="AQ24" s="517">
        <v>0</v>
      </c>
      <c r="AR24" s="551" t="s">
        <v>161</v>
      </c>
      <c r="AS24" s="519">
        <v>0</v>
      </c>
      <c r="AT24" s="520">
        <v>0</v>
      </c>
      <c r="AU24" s="516">
        <v>-321.990210999999</v>
      </c>
      <c r="AV24" s="517">
        <v>-330.40880934</v>
      </c>
      <c r="AW24" s="551">
        <v>1.02547933984211</v>
      </c>
      <c r="AX24" s="555">
        <v>8.41859834000059</v>
      </c>
      <c r="AY24" s="520">
        <v>-327.939606</v>
      </c>
      <c r="AZ24" s="533" t="s">
        <v>161</v>
      </c>
      <c r="BA24" s="518">
        <v>-1.74376614597847</v>
      </c>
      <c r="BB24" s="518" t="s">
        <v>161</v>
      </c>
      <c r="BC24" s="539" t="s">
        <v>161</v>
      </c>
      <c r="BD24" s="540" t="s">
        <v>161</v>
      </c>
      <c r="BE24" s="550">
        <v>1.2</v>
      </c>
      <c r="BF24" s="565">
        <v>1.2</v>
      </c>
      <c r="BG24" s="518">
        <v>1</v>
      </c>
      <c r="BH24" s="566">
        <v>0</v>
      </c>
      <c r="BI24" s="567">
        <v>2</v>
      </c>
      <c r="BJ24" s="572">
        <v>0</v>
      </c>
      <c r="BK24" s="572">
        <v>157.9</v>
      </c>
      <c r="BL24" s="518">
        <v>0</v>
      </c>
      <c r="BM24" s="572">
        <v>-157.9</v>
      </c>
      <c r="BN24" s="533" t="s">
        <v>161</v>
      </c>
      <c r="BO24" s="518">
        <v>0.0513160122968123</v>
      </c>
      <c r="BP24" s="518" t="s">
        <v>161</v>
      </c>
      <c r="BQ24" s="518" t="s">
        <v>161</v>
      </c>
      <c r="BR24" s="540" t="s">
        <v>161</v>
      </c>
      <c r="BS24" s="550">
        <v>0</v>
      </c>
      <c r="BT24" s="565">
        <v>19.4870948704274</v>
      </c>
      <c r="BU24" s="518">
        <v>0</v>
      </c>
      <c r="BV24" s="566">
        <v>-19.4870948704274</v>
      </c>
      <c r="BW24" s="567">
        <v>0</v>
      </c>
      <c r="BX24" s="550">
        <v>-33.2039451404652</v>
      </c>
      <c r="BY24" s="565">
        <v>-33.9809363185219</v>
      </c>
      <c r="BZ24" s="518">
        <v>1.02286550231499</v>
      </c>
      <c r="CA24" s="566">
        <v>0.776991178056761</v>
      </c>
      <c r="CB24" s="567">
        <v>-27.6328886202987</v>
      </c>
      <c r="CC24" s="517">
        <v>379</v>
      </c>
      <c r="CD24" s="634">
        <v>-508.60873868</v>
      </c>
      <c r="CE24" s="635">
        <f t="shared" si="2"/>
        <v>0</v>
      </c>
      <c r="CF24" s="636">
        <f t="shared" si="3"/>
        <v>1.36691962502322</v>
      </c>
    </row>
    <row r="25" s="164" customFormat="1" ht="16.5" customHeight="1" outlineLevel="1" spans="1:84">
      <c r="A25" s="527" t="s">
        <v>22</v>
      </c>
      <c r="B25" s="516">
        <v>717.814311999999</v>
      </c>
      <c r="C25" s="517">
        <v>685.16304069</v>
      </c>
      <c r="D25" s="518">
        <v>1.04765474693019</v>
      </c>
      <c r="E25" s="519">
        <v>32.6512713099992</v>
      </c>
      <c r="F25" s="520">
        <v>606.312852999999</v>
      </c>
      <c r="G25" s="526">
        <v>0</v>
      </c>
      <c r="H25" s="517">
        <v>0</v>
      </c>
      <c r="I25" s="518" t="s">
        <v>161</v>
      </c>
      <c r="J25" s="519">
        <v>0</v>
      </c>
      <c r="K25" s="520">
        <v>0</v>
      </c>
      <c r="L25" s="526">
        <v>0</v>
      </c>
      <c r="M25" s="517">
        <v>0</v>
      </c>
      <c r="N25" s="518" t="s">
        <v>161</v>
      </c>
      <c r="O25" s="519">
        <v>0</v>
      </c>
      <c r="P25" s="520">
        <v>0</v>
      </c>
      <c r="Q25" s="526">
        <v>525.728925999999</v>
      </c>
      <c r="R25" s="532">
        <v>478.58012659</v>
      </c>
      <c r="S25" s="518">
        <v>1.09851808880144</v>
      </c>
      <c r="T25" s="519">
        <v>47.1487994099995</v>
      </c>
      <c r="U25" s="520">
        <v>406.972668</v>
      </c>
      <c r="V25" s="533">
        <v>0.732402401583768</v>
      </c>
      <c r="W25" s="518">
        <v>0.698490867382516</v>
      </c>
      <c r="X25" s="518">
        <v>1.04854971737616</v>
      </c>
      <c r="Y25" s="539">
        <v>0.0339115342012523</v>
      </c>
      <c r="Z25" s="540">
        <v>0.67122553313248</v>
      </c>
      <c r="AA25" s="526">
        <v>192.085386</v>
      </c>
      <c r="AB25" s="517">
        <v>206.5829141</v>
      </c>
      <c r="AC25" s="518">
        <v>0.929822230637223</v>
      </c>
      <c r="AD25" s="519">
        <v>-14.4975281000002</v>
      </c>
      <c r="AE25" s="541">
        <v>199.340185</v>
      </c>
      <c r="AF25" s="526">
        <v>515.820872</v>
      </c>
      <c r="AG25" s="517">
        <v>476.95532697</v>
      </c>
      <c r="AH25" s="518">
        <v>1.0814867616154</v>
      </c>
      <c r="AI25" s="519">
        <v>38.8655450299999</v>
      </c>
      <c r="AJ25" s="520">
        <v>561.537066999999</v>
      </c>
      <c r="AK25" s="526">
        <v>0</v>
      </c>
      <c r="AL25" s="517">
        <v>0</v>
      </c>
      <c r="AM25" s="518" t="s">
        <v>161</v>
      </c>
      <c r="AN25" s="519">
        <v>0</v>
      </c>
      <c r="AO25" s="520">
        <v>2.13135999999999</v>
      </c>
      <c r="AP25" s="526">
        <v>0.101924</v>
      </c>
      <c r="AQ25" s="517">
        <v>0</v>
      </c>
      <c r="AR25" s="551" t="s">
        <v>161</v>
      </c>
      <c r="AS25" s="519">
        <v>0.101924</v>
      </c>
      <c r="AT25" s="520">
        <v>0.275481</v>
      </c>
      <c r="AU25" s="516">
        <v>9.80612999999942</v>
      </c>
      <c r="AV25" s="517">
        <v>1.62479961999981</v>
      </c>
      <c r="AW25" s="551">
        <v>6.03528575419078</v>
      </c>
      <c r="AX25" s="555">
        <v>8.18133037999962</v>
      </c>
      <c r="AY25" s="520">
        <v>-152.708519999999</v>
      </c>
      <c r="AZ25" s="533">
        <v>0.013661095684589</v>
      </c>
      <c r="BA25" s="518">
        <v>0.00237140581658277</v>
      </c>
      <c r="BB25" s="518">
        <v>5.76075827640283</v>
      </c>
      <c r="BC25" s="539">
        <v>0.0112896898680062</v>
      </c>
      <c r="BD25" s="540">
        <v>-0.251864230230988</v>
      </c>
      <c r="BE25" s="550">
        <v>109.2</v>
      </c>
      <c r="BF25" s="565">
        <v>115.2</v>
      </c>
      <c r="BG25" s="518">
        <v>0.947916666666667</v>
      </c>
      <c r="BH25" s="566">
        <v>-6</v>
      </c>
      <c r="BI25" s="567">
        <v>91</v>
      </c>
      <c r="BJ25" s="572">
        <v>6.57339113553113</v>
      </c>
      <c r="BK25" s="572">
        <v>5.94759583932292</v>
      </c>
      <c r="BL25" s="518">
        <v>1.10521819456371</v>
      </c>
      <c r="BM25" s="572">
        <v>0.625795296208211</v>
      </c>
      <c r="BN25" s="533">
        <v>0.267597598416232</v>
      </c>
      <c r="BO25" s="518">
        <v>0.301509132617484</v>
      </c>
      <c r="BP25" s="518">
        <v>0.887527339862456</v>
      </c>
      <c r="BQ25" s="518">
        <v>-0.0339115342012521</v>
      </c>
      <c r="BR25" s="540">
        <v>0.32877446686752</v>
      </c>
      <c r="BS25" s="550">
        <v>3.7369543146817</v>
      </c>
      <c r="BT25" s="565">
        <v>3.31664912209698</v>
      </c>
      <c r="BU25" s="518">
        <v>1.12672585405085</v>
      </c>
      <c r="BV25" s="566">
        <v>0.420305192584725</v>
      </c>
      <c r="BW25" s="567">
        <v>3.04159872732134</v>
      </c>
      <c r="BX25" s="550">
        <v>0.0510508904618045</v>
      </c>
      <c r="BY25" s="565">
        <v>0.00786512101970492</v>
      </c>
      <c r="BZ25" s="518">
        <v>6.49079528896045</v>
      </c>
      <c r="CA25" s="566">
        <v>0.0431857694420996</v>
      </c>
      <c r="CB25" s="567">
        <v>-0.766069922128342</v>
      </c>
      <c r="CC25" s="517">
        <v>1484.22695323</v>
      </c>
      <c r="CD25" s="634">
        <v>67.5425790900003</v>
      </c>
      <c r="CE25" s="635">
        <f t="shared" si="2"/>
        <v>0.483628403619729</v>
      </c>
      <c r="CF25" s="636">
        <f t="shared" si="3"/>
        <v>0.145184417475868</v>
      </c>
    </row>
    <row r="26" s="164" customFormat="1" ht="16.5" customHeight="1" outlineLevel="1" spans="1:84">
      <c r="A26" s="527" t="s">
        <v>23</v>
      </c>
      <c r="B26" s="516">
        <v>0</v>
      </c>
      <c r="C26" s="517">
        <v>0</v>
      </c>
      <c r="D26" s="518" t="s">
        <v>161</v>
      </c>
      <c r="E26" s="519">
        <v>0</v>
      </c>
      <c r="F26" s="520">
        <v>0</v>
      </c>
      <c r="G26" s="526">
        <v>0</v>
      </c>
      <c r="H26" s="517">
        <v>0</v>
      </c>
      <c r="I26" s="518" t="s">
        <v>161</v>
      </c>
      <c r="J26" s="519">
        <v>0</v>
      </c>
      <c r="K26" s="520">
        <v>0</v>
      </c>
      <c r="L26" s="526">
        <v>0</v>
      </c>
      <c r="M26" s="517">
        <v>0</v>
      </c>
      <c r="N26" s="518" t="s">
        <v>161</v>
      </c>
      <c r="O26" s="519">
        <v>0</v>
      </c>
      <c r="P26" s="520">
        <v>0</v>
      </c>
      <c r="Q26" s="526">
        <v>0</v>
      </c>
      <c r="R26" s="532">
        <v>0</v>
      </c>
      <c r="S26" s="518" t="s">
        <v>161</v>
      </c>
      <c r="T26" s="519">
        <v>0</v>
      </c>
      <c r="U26" s="520">
        <v>0</v>
      </c>
      <c r="V26" s="533" t="s">
        <v>161</v>
      </c>
      <c r="W26" s="518" t="s">
        <v>161</v>
      </c>
      <c r="X26" s="518" t="s">
        <v>161</v>
      </c>
      <c r="Y26" s="539" t="s">
        <v>161</v>
      </c>
      <c r="Z26" s="540" t="s">
        <v>161</v>
      </c>
      <c r="AA26" s="526">
        <v>0</v>
      </c>
      <c r="AB26" s="517">
        <v>0</v>
      </c>
      <c r="AC26" s="518" t="s">
        <v>161</v>
      </c>
      <c r="AD26" s="519">
        <v>0</v>
      </c>
      <c r="AE26" s="541">
        <v>-0.005</v>
      </c>
      <c r="AF26" s="526">
        <v>0</v>
      </c>
      <c r="AG26" s="517">
        <v>0</v>
      </c>
      <c r="AH26" s="518" t="s">
        <v>161</v>
      </c>
      <c r="AI26" s="519">
        <v>0</v>
      </c>
      <c r="AJ26" s="520">
        <v>-2.64621499999999</v>
      </c>
      <c r="AK26" s="526">
        <v>0</v>
      </c>
      <c r="AL26" s="517">
        <v>0</v>
      </c>
      <c r="AM26" s="518" t="s">
        <v>161</v>
      </c>
      <c r="AN26" s="519">
        <v>0</v>
      </c>
      <c r="AO26" s="520">
        <v>-0.01</v>
      </c>
      <c r="AP26" s="526">
        <v>0</v>
      </c>
      <c r="AQ26" s="517">
        <v>0</v>
      </c>
      <c r="AR26" s="551" t="s">
        <v>161</v>
      </c>
      <c r="AS26" s="519">
        <v>0</v>
      </c>
      <c r="AT26" s="520">
        <v>0</v>
      </c>
      <c r="AU26" s="516">
        <v>0</v>
      </c>
      <c r="AV26" s="517">
        <v>0</v>
      </c>
      <c r="AW26" s="551" t="s">
        <v>161</v>
      </c>
      <c r="AX26" s="555">
        <v>0</v>
      </c>
      <c r="AY26" s="520">
        <v>2.64121499999999</v>
      </c>
      <c r="AZ26" s="533" t="s">
        <v>161</v>
      </c>
      <c r="BA26" s="518" t="s">
        <v>161</v>
      </c>
      <c r="BB26" s="518" t="s">
        <v>161</v>
      </c>
      <c r="BC26" s="539" t="s">
        <v>161</v>
      </c>
      <c r="BD26" s="540" t="s">
        <v>161</v>
      </c>
      <c r="BE26" s="550">
        <v>0</v>
      </c>
      <c r="BF26" s="565">
        <v>0</v>
      </c>
      <c r="BG26" s="518" t="s">
        <v>161</v>
      </c>
      <c r="BH26" s="566">
        <v>0</v>
      </c>
      <c r="BI26" s="567">
        <v>1.5</v>
      </c>
      <c r="BJ26" s="572" t="s">
        <v>161</v>
      </c>
      <c r="BK26" s="572" t="s">
        <v>161</v>
      </c>
      <c r="BL26" s="518" t="s">
        <v>161</v>
      </c>
      <c r="BM26" s="572" t="s">
        <v>161</v>
      </c>
      <c r="BN26" s="533" t="s">
        <v>161</v>
      </c>
      <c r="BO26" s="518" t="s">
        <v>161</v>
      </c>
      <c r="BP26" s="518" t="s">
        <v>161</v>
      </c>
      <c r="BQ26" s="518" t="s">
        <v>161</v>
      </c>
      <c r="BR26" s="540" t="s">
        <v>161</v>
      </c>
      <c r="BS26" s="550" t="s">
        <v>161</v>
      </c>
      <c r="BT26" s="565" t="s">
        <v>161</v>
      </c>
      <c r="BU26" s="518" t="s">
        <v>161</v>
      </c>
      <c r="BV26" s="566" t="s">
        <v>161</v>
      </c>
      <c r="BW26" s="567">
        <v>0</v>
      </c>
      <c r="BX26" s="550" t="s">
        <v>161</v>
      </c>
      <c r="BY26" s="565" t="s">
        <v>161</v>
      </c>
      <c r="BZ26" s="518" t="s">
        <v>161</v>
      </c>
      <c r="CA26" s="566" t="s">
        <v>161</v>
      </c>
      <c r="CB26" s="567">
        <v>-528.242999999998</v>
      </c>
      <c r="CC26" s="517">
        <v>0</v>
      </c>
      <c r="CD26" s="634">
        <v>0</v>
      </c>
      <c r="CE26" s="635" t="str">
        <f t="shared" si="2"/>
        <v>/</v>
      </c>
      <c r="CF26" s="636" t="str">
        <f t="shared" si="3"/>
        <v>/</v>
      </c>
    </row>
    <row r="27" s="163" customFormat="1" spans="1:84">
      <c r="A27" s="521" t="s">
        <v>24</v>
      </c>
      <c r="B27" s="522">
        <v>740.682992999998</v>
      </c>
      <c r="C27" s="523">
        <v>894.88304069</v>
      </c>
      <c r="D27" s="524">
        <v>0.827686925912568</v>
      </c>
      <c r="E27" s="523">
        <v>-154.200047690002</v>
      </c>
      <c r="F27" s="525">
        <v>624.434078000016</v>
      </c>
      <c r="G27" s="522">
        <v>0.00540299999999999</v>
      </c>
      <c r="H27" s="523">
        <v>0</v>
      </c>
      <c r="I27" s="524" t="s">
        <v>161</v>
      </c>
      <c r="J27" s="523">
        <v>0.00540299999999999</v>
      </c>
      <c r="K27" s="525">
        <v>0</v>
      </c>
      <c r="L27" s="522">
        <v>1.59872115546023e-14</v>
      </c>
      <c r="M27" s="523">
        <v>0</v>
      </c>
      <c r="N27" s="524" t="s">
        <v>161</v>
      </c>
      <c r="O27" s="523">
        <v>1.59872115546023e-14</v>
      </c>
      <c r="P27" s="525">
        <v>0.650858999999708</v>
      </c>
      <c r="Q27" s="522">
        <v>740.677589999998</v>
      </c>
      <c r="R27" s="523">
        <v>894.88304069</v>
      </c>
      <c r="S27" s="524">
        <v>0.827680888252054</v>
      </c>
      <c r="T27" s="523">
        <v>-154.205450690002</v>
      </c>
      <c r="U27" s="534">
        <v>623.783219000017</v>
      </c>
      <c r="V27" s="535">
        <v>0.999992705381316</v>
      </c>
      <c r="W27" s="524">
        <v>1</v>
      </c>
      <c r="X27" s="524">
        <v>0.999992705381316</v>
      </c>
      <c r="Y27" s="542">
        <v>-7.29461868442804e-6</v>
      </c>
      <c r="Z27" s="543">
        <v>0.998957681806726</v>
      </c>
      <c r="AA27" s="522">
        <v>441.884945</v>
      </c>
      <c r="AB27" s="523">
        <v>442.0562316</v>
      </c>
      <c r="AC27" s="524">
        <v>0.999612523050788</v>
      </c>
      <c r="AD27" s="523">
        <v>-0.171286600000542</v>
      </c>
      <c r="AE27" s="544">
        <v>433.902856999999</v>
      </c>
      <c r="AF27" s="522">
        <v>869.942656999999</v>
      </c>
      <c r="AG27" s="523">
        <v>1036.22013331</v>
      </c>
      <c r="AH27" s="524">
        <v>0.83953460180429</v>
      </c>
      <c r="AI27" s="523">
        <v>-166.277476310001</v>
      </c>
      <c r="AJ27" s="525">
        <v>942.804423999999</v>
      </c>
      <c r="AK27" s="522">
        <v>1.130655</v>
      </c>
      <c r="AL27" s="523">
        <v>0</v>
      </c>
      <c r="AM27" s="524" t="s">
        <v>161</v>
      </c>
      <c r="AN27" s="523">
        <v>1.130655</v>
      </c>
      <c r="AO27" s="525">
        <v>6.21735999999998</v>
      </c>
      <c r="AP27" s="522">
        <v>2.608954</v>
      </c>
      <c r="AQ27" s="523">
        <v>0</v>
      </c>
      <c r="AR27" s="542" t="s">
        <v>161</v>
      </c>
      <c r="AS27" s="523">
        <v>2.608954</v>
      </c>
      <c r="AT27" s="525">
        <v>1.34009199999999</v>
      </c>
      <c r="AU27" s="522">
        <v>-572.628311000001</v>
      </c>
      <c r="AV27" s="523">
        <v>-583.39332422</v>
      </c>
      <c r="AW27" s="542">
        <v>1.01845241070318</v>
      </c>
      <c r="AX27" s="556">
        <v>10.7650132199993</v>
      </c>
      <c r="AY27" s="525">
        <v>-748.046793999981</v>
      </c>
      <c r="AZ27" s="535">
        <v>-0.773108490962749</v>
      </c>
      <c r="BA27" s="524">
        <v>-0.65192131004089</v>
      </c>
      <c r="BB27" s="524">
        <v>0.814107655241002</v>
      </c>
      <c r="BC27" s="542">
        <v>-0.121187180921859</v>
      </c>
      <c r="BD27" s="543">
        <v>-1.19795959310209</v>
      </c>
      <c r="BE27" s="568">
        <v>223.4</v>
      </c>
      <c r="BF27" s="569">
        <v>239.2</v>
      </c>
      <c r="BG27" s="524">
        <v>0.933946488294314</v>
      </c>
      <c r="BH27" s="524">
        <v>-15.8</v>
      </c>
      <c r="BI27" s="570">
        <v>196.5</v>
      </c>
      <c r="BJ27" s="571">
        <v>3.31550131154878</v>
      </c>
      <c r="BK27" s="571">
        <v>3.74114983566054</v>
      </c>
      <c r="BL27" s="524">
        <v>0.886225213421156</v>
      </c>
      <c r="BM27" s="571">
        <v>-0.425648524111753</v>
      </c>
      <c r="BN27" s="535">
        <v>0.596591185670711</v>
      </c>
      <c r="BO27" s="524">
        <v>0.493982131183481</v>
      </c>
      <c r="BP27" s="524">
        <v>1.20771815013106</v>
      </c>
      <c r="BQ27" s="524">
        <v>0.10260905448723</v>
      </c>
      <c r="BR27" s="543">
        <v>0.694873762158746</v>
      </c>
      <c r="BS27" s="568">
        <v>1.67618969910821</v>
      </c>
      <c r="BT27" s="569">
        <v>2.0243647226757</v>
      </c>
      <c r="BU27" s="524">
        <v>0.828007759833272</v>
      </c>
      <c r="BV27" s="524">
        <v>-0.34817502356749</v>
      </c>
      <c r="BW27" s="570">
        <v>1.43911031680535</v>
      </c>
      <c r="BX27" s="568">
        <v>-1.29587648884485</v>
      </c>
      <c r="BY27" s="569">
        <v>-1.31972650200731</v>
      </c>
      <c r="BZ27" s="524">
        <v>1.01807193621268</v>
      </c>
      <c r="CA27" s="524">
        <v>0.0238500131624533</v>
      </c>
      <c r="CB27" s="570">
        <v>-1.72399600954917</v>
      </c>
      <c r="CC27" s="523">
        <v>1967.92695323</v>
      </c>
      <c r="CD27" s="534">
        <v>-956.74184226</v>
      </c>
      <c r="CE27" s="637">
        <f t="shared" si="2"/>
        <v>0.376377279545005</v>
      </c>
      <c r="CF27" s="543">
        <f t="shared" si="3"/>
        <v>1.40148085334352</v>
      </c>
    </row>
    <row r="28" s="159" customFormat="1" ht="16.2" spans="1:16369">
      <c r="A28" s="204" t="s">
        <v>25</v>
      </c>
      <c r="B28" s="205">
        <v>3799.59927099999</v>
      </c>
      <c r="C28" s="206">
        <v>4055.04561615</v>
      </c>
      <c r="D28" s="234">
        <v>0.937005309106107</v>
      </c>
      <c r="E28" s="208">
        <v>-255.446345150006</v>
      </c>
      <c r="F28" s="209">
        <v>4071.61590800001</v>
      </c>
      <c r="G28" s="205">
        <v>394.988016</v>
      </c>
      <c r="H28" s="206">
        <v>329.79571</v>
      </c>
      <c r="I28" s="234">
        <v>1.19767481511509</v>
      </c>
      <c r="J28" s="206">
        <v>65.192306</v>
      </c>
      <c r="K28" s="209">
        <v>383.234579999999</v>
      </c>
      <c r="L28" s="205">
        <v>0.019580000000017</v>
      </c>
      <c r="M28" s="206">
        <v>0</v>
      </c>
      <c r="N28" s="234" t="s">
        <v>161</v>
      </c>
      <c r="O28" s="206">
        <v>0.019580000000017</v>
      </c>
      <c r="P28" s="209">
        <v>53.2975569999997</v>
      </c>
      <c r="Q28" s="205">
        <v>2674.64114099999</v>
      </c>
      <c r="R28" s="206">
        <v>3109.25241429</v>
      </c>
      <c r="S28" s="234">
        <v>0.860220009384716</v>
      </c>
      <c r="T28" s="208">
        <v>-434.611273290006</v>
      </c>
      <c r="U28" s="209">
        <v>3686.62118700001</v>
      </c>
      <c r="V28" s="233">
        <v>0.703927164481235</v>
      </c>
      <c r="W28" s="234">
        <v>0.766761390280495</v>
      </c>
      <c r="X28" s="234">
        <v>0.918052439004168</v>
      </c>
      <c r="Y28" s="207">
        <v>-0.0628342257992599</v>
      </c>
      <c r="Z28" s="251">
        <v>0.905444243833621</v>
      </c>
      <c r="AA28" s="205">
        <v>1396.994855</v>
      </c>
      <c r="AB28" s="206">
        <v>1398.29759082</v>
      </c>
      <c r="AC28" s="234">
        <v>0.999068341511454</v>
      </c>
      <c r="AD28" s="208">
        <v>-1.30273582000127</v>
      </c>
      <c r="AE28" s="206">
        <v>1416.60195</v>
      </c>
      <c r="AF28" s="205">
        <v>1939.269805</v>
      </c>
      <c r="AG28" s="206">
        <v>2062.53325623</v>
      </c>
      <c r="AH28" s="234">
        <v>0.94023686606862</v>
      </c>
      <c r="AI28" s="208">
        <v>-123.263451229998</v>
      </c>
      <c r="AJ28" s="209">
        <v>2068.366964</v>
      </c>
      <c r="AK28" s="205">
        <v>18.188579</v>
      </c>
      <c r="AL28" s="206">
        <v>0</v>
      </c>
      <c r="AM28" s="234" t="s">
        <v>161</v>
      </c>
      <c r="AN28" s="208">
        <v>18.188579</v>
      </c>
      <c r="AO28" s="209">
        <v>9.71487999999998</v>
      </c>
      <c r="AP28" s="205">
        <v>2.608954</v>
      </c>
      <c r="AQ28" s="206">
        <v>0</v>
      </c>
      <c r="AR28" s="207" t="s">
        <v>161</v>
      </c>
      <c r="AS28" s="208">
        <v>2.608954</v>
      </c>
      <c r="AT28" s="209">
        <v>1.92370499999999</v>
      </c>
      <c r="AU28" s="205">
        <v>83.9066399999935</v>
      </c>
      <c r="AV28" s="206">
        <v>264.419059100001</v>
      </c>
      <c r="AW28" s="207">
        <v>0.317324478369998</v>
      </c>
      <c r="AX28" s="558">
        <v>-180.512419100008</v>
      </c>
      <c r="AY28" s="209">
        <v>157.906032000019</v>
      </c>
      <c r="AZ28" s="233">
        <v>0.0220830235020838</v>
      </c>
      <c r="BA28" s="234">
        <v>0.0652074191340539</v>
      </c>
      <c r="BB28" s="234">
        <v>0.338658143434344</v>
      </c>
      <c r="BC28" s="207">
        <v>-0.0431243956319701</v>
      </c>
      <c r="BD28" s="251">
        <v>0.0387821532207301</v>
      </c>
      <c r="BE28" s="290">
        <v>665.4</v>
      </c>
      <c r="BF28" s="291">
        <v>683.2</v>
      </c>
      <c r="BG28" s="234">
        <v>0.973946135831382</v>
      </c>
      <c r="BH28" s="234">
        <v>-17.8</v>
      </c>
      <c r="BI28" s="277">
        <v>563.166666673333</v>
      </c>
      <c r="BJ28" s="573">
        <v>5.71024837841899</v>
      </c>
      <c r="BK28" s="573">
        <v>5.93537121801815</v>
      </c>
      <c r="BL28" s="234">
        <v>0.962070975625627</v>
      </c>
      <c r="BM28" s="573">
        <v>-0.225122839599162</v>
      </c>
      <c r="BN28" s="233">
        <v>0.367668997534135</v>
      </c>
      <c r="BO28" s="234">
        <v>0.344829065609277</v>
      </c>
      <c r="BP28" s="234">
        <v>1.06623551841404</v>
      </c>
      <c r="BQ28" s="234">
        <v>0.0228399319248581</v>
      </c>
      <c r="BR28" s="251">
        <v>0.347921312326299</v>
      </c>
      <c r="BS28" s="290">
        <v>2.71983769832853</v>
      </c>
      <c r="BT28" s="291">
        <v>2.89998755827936</v>
      </c>
      <c r="BU28" s="234">
        <v>0.937879092123514</v>
      </c>
      <c r="BV28" s="234">
        <v>-0.180149859950828</v>
      </c>
      <c r="BW28" s="277">
        <v>2.87421311822987</v>
      </c>
      <c r="BX28" s="290">
        <v>0.0600622398140425</v>
      </c>
      <c r="BY28" s="291">
        <v>0.189100704196264</v>
      </c>
      <c r="BZ28" s="234">
        <v>0.317620392104437</v>
      </c>
      <c r="CA28" s="234">
        <v>-0.129038464382221</v>
      </c>
      <c r="CB28" s="277">
        <v>0.111468173540223</v>
      </c>
      <c r="CC28" s="206">
        <v>8297.01501415</v>
      </c>
      <c r="CD28" s="209">
        <v>83.7374135799957</v>
      </c>
      <c r="CE28" s="234">
        <f t="shared" si="2"/>
        <v>0.457947739581046</v>
      </c>
      <c r="CF28" s="251">
        <f t="shared" si="3"/>
        <v>1.00202091768497</v>
      </c>
      <c r="XDK28" s="172"/>
      <c r="XDL28" s="172"/>
      <c r="XDM28" s="172"/>
      <c r="XDN28" s="172"/>
      <c r="XDO28" s="172"/>
      <c r="XDP28" s="172"/>
      <c r="XDQ28" s="172"/>
      <c r="XDR28" s="172"/>
      <c r="XDS28" s="172"/>
      <c r="XDT28" s="172"/>
      <c r="XDU28" s="164"/>
      <c r="XDV28" s="164"/>
      <c r="XDW28" s="164"/>
      <c r="XDX28" s="164"/>
      <c r="XDY28" s="164"/>
      <c r="XDZ28" s="164"/>
      <c r="XEA28" s="164"/>
      <c r="XEB28" s="164"/>
      <c r="XEC28" s="164"/>
      <c r="XED28" s="164"/>
      <c r="XEE28" s="164"/>
      <c r="XEF28" s="164"/>
      <c r="XEG28" s="164"/>
      <c r="XEH28" s="164"/>
      <c r="XEI28" s="164"/>
      <c r="XEJ28" s="164"/>
      <c r="XEK28" s="164"/>
      <c r="XEL28" s="164"/>
      <c r="XEM28" s="164"/>
      <c r="XEN28" s="164"/>
      <c r="XEO28" s="164"/>
    </row>
    <row r="29" s="159" customFormat="1" ht="16.5" customHeight="1" outlineLevel="2" spans="1:84">
      <c r="A29" s="527" t="s">
        <v>26</v>
      </c>
      <c r="B29" s="516">
        <v>1223.823342</v>
      </c>
      <c r="C29" s="517">
        <v>1314.18000001</v>
      </c>
      <c r="D29" s="518">
        <v>0.931244838599498</v>
      </c>
      <c r="E29" s="519">
        <v>-90.3566580099998</v>
      </c>
      <c r="F29" s="517">
        <v>1161.376342</v>
      </c>
      <c r="G29" s="516">
        <v>2.054728</v>
      </c>
      <c r="H29" s="517">
        <v>2.45</v>
      </c>
      <c r="I29" s="518">
        <v>0.838664489795918</v>
      </c>
      <c r="J29" s="519">
        <v>-0.395272000000002</v>
      </c>
      <c r="K29" s="520">
        <v>1.061741</v>
      </c>
      <c r="L29" s="516">
        <v>1068.897221</v>
      </c>
      <c r="M29" s="517">
        <v>1115.654344</v>
      </c>
      <c r="N29" s="518">
        <v>0.958089955682544</v>
      </c>
      <c r="O29" s="519">
        <v>-46.7571230000021</v>
      </c>
      <c r="P29" s="520">
        <v>1006.61709699999</v>
      </c>
      <c r="Q29" s="516">
        <v>154.926121000002</v>
      </c>
      <c r="R29" s="517">
        <v>198.52565601</v>
      </c>
      <c r="S29" s="518">
        <v>0.780383372677023</v>
      </c>
      <c r="T29" s="519">
        <v>-43.5995350099977</v>
      </c>
      <c r="U29" s="520">
        <v>154.759245000007</v>
      </c>
      <c r="V29" s="533">
        <v>0.126591899078194</v>
      </c>
      <c r="W29" s="518">
        <v>0.15106428039423</v>
      </c>
      <c r="X29" s="518">
        <v>0.838000212544151</v>
      </c>
      <c r="Y29" s="539">
        <v>-0.024472381316036</v>
      </c>
      <c r="Z29" s="540">
        <v>0.133255034912712</v>
      </c>
      <c r="AA29" s="516">
        <v>48.68919</v>
      </c>
      <c r="AB29" s="517">
        <v>58.20407335</v>
      </c>
      <c r="AC29" s="518">
        <v>0.836525473178072</v>
      </c>
      <c r="AD29" s="519">
        <v>-9.51488335000005</v>
      </c>
      <c r="AE29" s="541">
        <v>10.1870969999999</v>
      </c>
      <c r="AF29" s="516">
        <v>59.9954359999999</v>
      </c>
      <c r="AG29" s="517">
        <v>57.43486302</v>
      </c>
      <c r="AH29" s="518">
        <v>1.04458220748447</v>
      </c>
      <c r="AI29" s="519">
        <v>2.56057297999989</v>
      </c>
      <c r="AJ29" s="520">
        <v>58.1709629999999</v>
      </c>
      <c r="AK29" s="516">
        <v>0.1</v>
      </c>
      <c r="AL29" s="517">
        <v>0</v>
      </c>
      <c r="AM29" s="518" t="s">
        <v>161</v>
      </c>
      <c r="AN29" s="519">
        <v>0.1</v>
      </c>
      <c r="AO29" s="520">
        <v>2.214545</v>
      </c>
      <c r="AP29" s="516">
        <v>0</v>
      </c>
      <c r="AQ29" s="517">
        <v>0</v>
      </c>
      <c r="AR29" s="551" t="s">
        <v>161</v>
      </c>
      <c r="AS29" s="519">
        <v>0</v>
      </c>
      <c r="AT29" s="520">
        <v>0.0839479999999999</v>
      </c>
      <c r="AU29" s="516">
        <v>44.286767000002</v>
      </c>
      <c r="AV29" s="517">
        <v>80.4367196399996</v>
      </c>
      <c r="AW29" s="551">
        <v>0.550578979329474</v>
      </c>
      <c r="AX29" s="555">
        <v>-36.1499526399976</v>
      </c>
      <c r="AY29" s="520">
        <v>87.4700410000073</v>
      </c>
      <c r="AZ29" s="533">
        <v>0.0361872220279992</v>
      </c>
      <c r="BA29" s="518">
        <v>0.0612067750531796</v>
      </c>
      <c r="BB29" s="518">
        <v>0.591229026469012</v>
      </c>
      <c r="BC29" s="539">
        <v>-0.0250195530251804</v>
      </c>
      <c r="BD29" s="540">
        <v>0.0753158453782309</v>
      </c>
      <c r="BE29" s="564">
        <v>42.4</v>
      </c>
      <c r="BF29" s="565">
        <v>51.6</v>
      </c>
      <c r="BG29" s="518">
        <v>0.821705426356589</v>
      </c>
      <c r="BH29" s="566">
        <v>-9.2</v>
      </c>
      <c r="BI29" s="567">
        <v>35.75</v>
      </c>
      <c r="BJ29" s="572">
        <v>28.8637580660377</v>
      </c>
      <c r="BK29" s="572">
        <v>25.4686046513566</v>
      </c>
      <c r="BL29" s="518">
        <v>1.13330739791826</v>
      </c>
      <c r="BM29" s="572">
        <v>3.39515341468115</v>
      </c>
      <c r="BN29" s="533">
        <v>0.0397844920333281</v>
      </c>
      <c r="BO29" s="518">
        <v>0.0442892703811937</v>
      </c>
      <c r="BP29" s="518">
        <v>0.898287366012278</v>
      </c>
      <c r="BQ29" s="518">
        <v>-0.0045047783478656</v>
      </c>
      <c r="BR29" s="540">
        <v>0.00877157268629804</v>
      </c>
      <c r="BS29" s="564">
        <v>25.1354220926658</v>
      </c>
      <c r="BT29" s="565">
        <v>22.5788321052276</v>
      </c>
      <c r="BU29" s="518">
        <v>1.1132295052075</v>
      </c>
      <c r="BV29" s="566">
        <v>2.55658998743821</v>
      </c>
      <c r="BW29" s="567">
        <v>114.004641557846</v>
      </c>
      <c r="BX29" s="564">
        <v>0.909581100034772</v>
      </c>
      <c r="BY29" s="565">
        <v>1.38197749762817</v>
      </c>
      <c r="BZ29" s="518">
        <v>0.658173596600413</v>
      </c>
      <c r="CA29" s="566">
        <v>-0.4723963975934</v>
      </c>
      <c r="CB29" s="567">
        <v>8.58635595597137</v>
      </c>
      <c r="CC29" s="517">
        <v>3059.00494093</v>
      </c>
      <c r="CD29" s="634">
        <v>215.6164269</v>
      </c>
      <c r="CE29" s="635">
        <f t="shared" ref="CE29:CE45" si="4">IFERROR(B29/CC29,"/")</f>
        <v>0.400072365240421</v>
      </c>
      <c r="CF29" s="636">
        <f t="shared" ref="CF29:CF45" si="5">IFERROR((1+(AU29-CD29)/ABS(CD29)),"/")</f>
        <v>0.205396071332458</v>
      </c>
    </row>
    <row r="30" s="159" customFormat="1" ht="16.5" customHeight="1" outlineLevel="2" spans="1:84">
      <c r="A30" s="527" t="s">
        <v>27</v>
      </c>
      <c r="B30" s="516">
        <v>182.031056</v>
      </c>
      <c r="C30" s="517">
        <v>197</v>
      </c>
      <c r="D30" s="518">
        <v>0.924015512690354</v>
      </c>
      <c r="E30" s="519">
        <v>-14.9689440000002</v>
      </c>
      <c r="F30" s="517">
        <v>194.989757</v>
      </c>
      <c r="G30" s="516">
        <v>115.985265</v>
      </c>
      <c r="H30" s="517">
        <v>126.08</v>
      </c>
      <c r="I30" s="518">
        <v>0.919933891180202</v>
      </c>
      <c r="J30" s="519">
        <v>-10.0947350000001</v>
      </c>
      <c r="K30" s="520">
        <v>151.914412999999</v>
      </c>
      <c r="L30" s="516">
        <v>0</v>
      </c>
      <c r="M30" s="517">
        <v>0</v>
      </c>
      <c r="N30" s="518" t="s">
        <v>161</v>
      </c>
      <c r="O30" s="519">
        <v>0</v>
      </c>
      <c r="P30" s="520">
        <v>0</v>
      </c>
      <c r="Q30" s="516">
        <v>66.045791</v>
      </c>
      <c r="R30" s="517">
        <v>70.92</v>
      </c>
      <c r="S30" s="518">
        <v>0.931271728708403</v>
      </c>
      <c r="T30" s="536">
        <v>-4.87420900000005</v>
      </c>
      <c r="U30" s="537">
        <v>43.0753440000007</v>
      </c>
      <c r="V30" s="533">
        <v>0.362827049687609</v>
      </c>
      <c r="W30" s="518">
        <v>0.36</v>
      </c>
      <c r="X30" s="518">
        <v>1.00785291579892</v>
      </c>
      <c r="Y30" s="539">
        <v>0.0028270496876095</v>
      </c>
      <c r="Z30" s="537">
        <v>0.220910804048034</v>
      </c>
      <c r="AA30" s="545">
        <v>44.006278</v>
      </c>
      <c r="AB30" s="517">
        <v>47.56762015</v>
      </c>
      <c r="AC30" s="546">
        <v>0.925130958017877</v>
      </c>
      <c r="AD30" s="536">
        <v>-3.56134215000004</v>
      </c>
      <c r="AE30" s="546">
        <v>51.505812</v>
      </c>
      <c r="AF30" s="547">
        <v>18.69087</v>
      </c>
      <c r="AG30" s="517">
        <v>19.240692</v>
      </c>
      <c r="AH30" s="546">
        <v>0.971424000758391</v>
      </c>
      <c r="AI30" s="536">
        <v>-0.549822000000034</v>
      </c>
      <c r="AJ30" s="537">
        <v>23.766888</v>
      </c>
      <c r="AK30" s="545">
        <v>0</v>
      </c>
      <c r="AL30" s="517">
        <v>0</v>
      </c>
      <c r="AM30" s="546" t="s">
        <v>161</v>
      </c>
      <c r="AN30" s="536">
        <v>0</v>
      </c>
      <c r="AO30" s="537">
        <v>0</v>
      </c>
      <c r="AP30" s="545">
        <v>0.053465</v>
      </c>
      <c r="AQ30" s="517">
        <v>0</v>
      </c>
      <c r="AR30" s="552" t="s">
        <v>161</v>
      </c>
      <c r="AS30" s="536">
        <v>0.053465</v>
      </c>
      <c r="AT30" s="537">
        <v>0</v>
      </c>
      <c r="AU30" s="516">
        <v>3.29517800000003</v>
      </c>
      <c r="AV30" s="553">
        <v>4.11168785000002</v>
      </c>
      <c r="AW30" s="551">
        <v>0.801417354675895</v>
      </c>
      <c r="AX30" s="555">
        <v>-0.816509849999986</v>
      </c>
      <c r="AY30" s="520">
        <v>-32.1973559999992</v>
      </c>
      <c r="AZ30" s="559">
        <v>0.0181022847002549</v>
      </c>
      <c r="BA30" s="518">
        <v>0.0208715119289341</v>
      </c>
      <c r="BB30" s="546">
        <v>0.867320238317749</v>
      </c>
      <c r="BC30" s="560">
        <v>-0.00276922722867924</v>
      </c>
      <c r="BD30" s="537">
        <v>-0.165123319785455</v>
      </c>
      <c r="BE30" s="545">
        <v>45.4</v>
      </c>
      <c r="BF30" s="553">
        <v>45.6</v>
      </c>
      <c r="BG30" s="518">
        <v>0.995614035087719</v>
      </c>
      <c r="BH30" s="574">
        <v>-0.200000000000003</v>
      </c>
      <c r="BI30" s="537">
        <v>38.66666667</v>
      </c>
      <c r="BJ30" s="572">
        <v>4.00949462555066</v>
      </c>
      <c r="BK30" s="572">
        <v>4.32017543859649</v>
      </c>
      <c r="BL30" s="546">
        <v>0.928086065609695</v>
      </c>
      <c r="BM30" s="572">
        <v>-0.310680813045835</v>
      </c>
      <c r="BN30" s="559">
        <v>0.24175148442802</v>
      </c>
      <c r="BO30" s="546">
        <v>0.241460000761421</v>
      </c>
      <c r="BP30" s="546">
        <v>1.00120717164615</v>
      </c>
      <c r="BQ30" s="546">
        <v>0.000291483666598535</v>
      </c>
      <c r="BR30" s="537">
        <v>0.264146244358877</v>
      </c>
      <c r="BS30" s="545">
        <v>4.1364792541646</v>
      </c>
      <c r="BT30" s="553">
        <v>4.14147269463511</v>
      </c>
      <c r="BU30" s="518">
        <v>0.998794283860187</v>
      </c>
      <c r="BV30" s="574">
        <v>-0.00499344047051498</v>
      </c>
      <c r="BW30" s="537">
        <v>3.78578163178944</v>
      </c>
      <c r="BX30" s="545">
        <v>0.0748797251155854</v>
      </c>
      <c r="BY30" s="553">
        <v>0.0864387967494316</v>
      </c>
      <c r="BZ30" s="518">
        <v>0.866274496308023</v>
      </c>
      <c r="CA30" s="566">
        <v>-0.0115590716338462</v>
      </c>
      <c r="CB30" s="567">
        <v>-0.62512083102387</v>
      </c>
      <c r="CC30" s="517">
        <v>431.7984</v>
      </c>
      <c r="CD30" s="634">
        <v>27.4715497</v>
      </c>
      <c r="CE30" s="635">
        <f t="shared" si="4"/>
        <v>0.421564915479075</v>
      </c>
      <c r="CF30" s="636">
        <f t="shared" si="5"/>
        <v>0.119948748286306</v>
      </c>
    </row>
    <row r="31" s="159" customFormat="1" ht="16.5" customHeight="1" outlineLevel="2" spans="1:84">
      <c r="A31" s="527" t="s">
        <v>28</v>
      </c>
      <c r="B31" s="516">
        <v>157.366102</v>
      </c>
      <c r="C31" s="517">
        <v>195</v>
      </c>
      <c r="D31" s="518">
        <v>0.80700565128205</v>
      </c>
      <c r="E31" s="519">
        <v>-37.6338980000002</v>
      </c>
      <c r="F31" s="517">
        <v>157.875647</v>
      </c>
      <c r="G31" s="516">
        <v>105.388415</v>
      </c>
      <c r="H31" s="517">
        <v>123.825</v>
      </c>
      <c r="I31" s="518">
        <v>0.851107732687259</v>
      </c>
      <c r="J31" s="519">
        <v>-18.4365850000002</v>
      </c>
      <c r="K31" s="520">
        <v>129.281323</v>
      </c>
      <c r="L31" s="516">
        <v>0</v>
      </c>
      <c r="M31" s="517">
        <v>0</v>
      </c>
      <c r="N31" s="518" t="s">
        <v>161</v>
      </c>
      <c r="O31" s="519">
        <v>0</v>
      </c>
      <c r="P31" s="520">
        <v>0</v>
      </c>
      <c r="Q31" s="516">
        <v>51.977687</v>
      </c>
      <c r="R31" s="517">
        <v>71.175</v>
      </c>
      <c r="S31" s="518">
        <v>0.730280112399016</v>
      </c>
      <c r="T31" s="519">
        <v>-19.197313</v>
      </c>
      <c r="U31" s="520">
        <v>28.594324</v>
      </c>
      <c r="V31" s="533">
        <v>0.330297861733908</v>
      </c>
      <c r="W31" s="518">
        <v>0.365</v>
      </c>
      <c r="X31" s="518">
        <v>0.904925648586049</v>
      </c>
      <c r="Y31" s="539">
        <v>-0.0347021382660923</v>
      </c>
      <c r="Z31" s="540">
        <v>0.181119283077269</v>
      </c>
      <c r="AA31" s="516">
        <v>37.41959</v>
      </c>
      <c r="AB31" s="517">
        <v>35.02364496</v>
      </c>
      <c r="AC31" s="518">
        <v>1.06840935724241</v>
      </c>
      <c r="AD31" s="519">
        <v>2.39594503999999</v>
      </c>
      <c r="AE31" s="541">
        <v>37.071606</v>
      </c>
      <c r="AF31" s="548">
        <v>19.272352</v>
      </c>
      <c r="AG31" s="517">
        <v>14.99149999</v>
      </c>
      <c r="AH31" s="518">
        <v>1.28555194696031</v>
      </c>
      <c r="AI31" s="519">
        <v>4.28085200999998</v>
      </c>
      <c r="AJ31" s="520">
        <v>12.970533</v>
      </c>
      <c r="AK31" s="516">
        <v>0</v>
      </c>
      <c r="AL31" s="517">
        <v>0</v>
      </c>
      <c r="AM31" s="518" t="s">
        <v>161</v>
      </c>
      <c r="AN31" s="519">
        <v>0</v>
      </c>
      <c r="AO31" s="520">
        <v>0</v>
      </c>
      <c r="AP31" s="516">
        <v>0</v>
      </c>
      <c r="AQ31" s="517">
        <v>0</v>
      </c>
      <c r="AR31" s="551" t="s">
        <v>161</v>
      </c>
      <c r="AS31" s="519">
        <v>0</v>
      </c>
      <c r="AT31" s="520">
        <v>0</v>
      </c>
      <c r="AU31" s="516">
        <v>-4.714255</v>
      </c>
      <c r="AV31" s="517">
        <v>21.15985505</v>
      </c>
      <c r="AW31" s="551">
        <v>-0.222792405187105</v>
      </c>
      <c r="AX31" s="555">
        <v>-25.87411005</v>
      </c>
      <c r="AY31" s="520">
        <v>-21.447815</v>
      </c>
      <c r="AZ31" s="533">
        <v>-0.0299572458114265</v>
      </c>
      <c r="BA31" s="518">
        <v>0.108512077179487</v>
      </c>
      <c r="BB31" s="518">
        <v>-0.276072918241856</v>
      </c>
      <c r="BC31" s="539">
        <v>-0.138469322990914</v>
      </c>
      <c r="BD31" s="540">
        <v>-0.135852586561371</v>
      </c>
      <c r="BE31" s="564">
        <v>44.2</v>
      </c>
      <c r="BF31" s="565">
        <v>43.2</v>
      </c>
      <c r="BG31" s="518">
        <v>1.02314814814815</v>
      </c>
      <c r="BH31" s="566">
        <v>1</v>
      </c>
      <c r="BI31" s="567">
        <v>36.25</v>
      </c>
      <c r="BJ31" s="572">
        <v>3.56031904977375</v>
      </c>
      <c r="BK31" s="572">
        <v>4.51388888888889</v>
      </c>
      <c r="BL31" s="518">
        <v>0.788747604872954</v>
      </c>
      <c r="BM31" s="572">
        <v>-0.953569839115137</v>
      </c>
      <c r="BN31" s="533">
        <v>0.237786851961295</v>
      </c>
      <c r="BO31" s="518">
        <v>0.179608435692308</v>
      </c>
      <c r="BP31" s="518">
        <v>1.32391806122433</v>
      </c>
      <c r="BQ31" s="518">
        <v>0.0581784162689872</v>
      </c>
      <c r="BR31" s="540">
        <v>0.234815227708932</v>
      </c>
      <c r="BS31" s="564">
        <v>4.20544698645816</v>
      </c>
      <c r="BT31" s="565">
        <v>5.56766722089339</v>
      </c>
      <c r="BU31" s="518">
        <v>0.755333754624679</v>
      </c>
      <c r="BV31" s="566">
        <v>-1.36222023443523</v>
      </c>
      <c r="BW31" s="567">
        <v>4.2586675905004</v>
      </c>
      <c r="BX31" s="564">
        <v>-0.12598360912025</v>
      </c>
      <c r="BY31" s="565">
        <v>0.604159135183284</v>
      </c>
      <c r="BZ31" s="518">
        <v>-0.208527193885813</v>
      </c>
      <c r="CA31" s="566">
        <v>-0.730142744303534</v>
      </c>
      <c r="CB31" s="567">
        <v>-0.578551007474561</v>
      </c>
      <c r="CC31" s="517">
        <v>403.9048</v>
      </c>
      <c r="CD31" s="634">
        <v>45.30354048</v>
      </c>
      <c r="CE31" s="635">
        <f t="shared" si="4"/>
        <v>0.38961186398379</v>
      </c>
      <c r="CF31" s="636">
        <f t="shared" si="5"/>
        <v>-0.104059306404125</v>
      </c>
    </row>
    <row r="32" s="159" customFormat="1" ht="16.5" customHeight="1" outlineLevel="2" spans="1:84">
      <c r="A32" s="527" t="s">
        <v>29</v>
      </c>
      <c r="B32" s="516">
        <v>76.2280889999999</v>
      </c>
      <c r="C32" s="517">
        <v>52.2</v>
      </c>
      <c r="D32" s="518">
        <v>1.4603082183908</v>
      </c>
      <c r="E32" s="519">
        <v>24.0280889999999</v>
      </c>
      <c r="F32" s="517">
        <v>39.4072180000001</v>
      </c>
      <c r="G32" s="516">
        <v>0</v>
      </c>
      <c r="H32" s="517">
        <v>0</v>
      </c>
      <c r="I32" s="518" t="s">
        <v>161</v>
      </c>
      <c r="J32" s="519">
        <v>0</v>
      </c>
      <c r="K32" s="520">
        <v>-5.55111512312578e-17</v>
      </c>
      <c r="L32" s="516">
        <v>54.529244</v>
      </c>
      <c r="M32" s="517">
        <v>37.323</v>
      </c>
      <c r="N32" s="518">
        <v>1.46100913645741</v>
      </c>
      <c r="O32" s="519">
        <v>17.206244</v>
      </c>
      <c r="P32" s="520">
        <v>27.551223</v>
      </c>
      <c r="Q32" s="516">
        <v>21.6988449999999</v>
      </c>
      <c r="R32" s="517">
        <v>14.877</v>
      </c>
      <c r="S32" s="518">
        <v>1.45854977482019</v>
      </c>
      <c r="T32" s="519">
        <v>6.82184499999991</v>
      </c>
      <c r="U32" s="520">
        <v>11.8559950000001</v>
      </c>
      <c r="V32" s="533">
        <v>0.284656814629053</v>
      </c>
      <c r="W32" s="518">
        <v>0.285</v>
      </c>
      <c r="X32" s="518">
        <v>0.998795840803694</v>
      </c>
      <c r="Y32" s="539">
        <v>-0.000343185370947185</v>
      </c>
      <c r="Z32" s="540">
        <v>0.300858462020843</v>
      </c>
      <c r="AA32" s="516">
        <v>4.00093699999999</v>
      </c>
      <c r="AB32" s="517">
        <v>2.4222</v>
      </c>
      <c r="AC32" s="518">
        <v>1.65177813557922</v>
      </c>
      <c r="AD32" s="519">
        <v>1.57873699999999</v>
      </c>
      <c r="AE32" s="541">
        <v>1.195996</v>
      </c>
      <c r="AF32" s="516">
        <v>0.618399</v>
      </c>
      <c r="AG32" s="517">
        <v>1.072509</v>
      </c>
      <c r="AH32" s="518">
        <v>0.576590965670218</v>
      </c>
      <c r="AI32" s="519">
        <v>-0.45411</v>
      </c>
      <c r="AJ32" s="520">
        <v>0.675901</v>
      </c>
      <c r="AK32" s="516">
        <v>0.0819199999999999</v>
      </c>
      <c r="AL32" s="517">
        <v>0</v>
      </c>
      <c r="AM32" s="518" t="s">
        <v>161</v>
      </c>
      <c r="AN32" s="519">
        <v>0.0819199999999999</v>
      </c>
      <c r="AO32" s="520">
        <v>0.11045</v>
      </c>
      <c r="AP32" s="516">
        <v>0</v>
      </c>
      <c r="AQ32" s="517">
        <v>0</v>
      </c>
      <c r="AR32" s="551" t="s">
        <v>161</v>
      </c>
      <c r="AS32" s="519">
        <v>0</v>
      </c>
      <c r="AT32" s="520">
        <v>0</v>
      </c>
      <c r="AU32" s="516">
        <v>17.1614289999999</v>
      </c>
      <c r="AV32" s="517">
        <v>11.382291</v>
      </c>
      <c r="AW32" s="551">
        <v>1.50773064930425</v>
      </c>
      <c r="AX32" s="555">
        <v>5.77913799999992</v>
      </c>
      <c r="AY32" s="520">
        <v>10.0945480000001</v>
      </c>
      <c r="AZ32" s="533">
        <v>0.22513261482916</v>
      </c>
      <c r="BA32" s="518">
        <v>0.218051551724138</v>
      </c>
      <c r="BB32" s="518">
        <v>1.0324742614718</v>
      </c>
      <c r="BC32" s="539">
        <v>0.00708106310502229</v>
      </c>
      <c r="BD32" s="540">
        <v>0.256159874061652</v>
      </c>
      <c r="BE32" s="564">
        <v>4.8</v>
      </c>
      <c r="BF32" s="565">
        <v>3.6</v>
      </c>
      <c r="BG32" s="518">
        <v>1.33333333333333</v>
      </c>
      <c r="BH32" s="566">
        <v>1.2</v>
      </c>
      <c r="BI32" s="567">
        <v>1.83333333333333</v>
      </c>
      <c r="BJ32" s="572">
        <v>15.880851875</v>
      </c>
      <c r="BK32" s="572">
        <v>14.5</v>
      </c>
      <c r="BL32" s="518">
        <v>1.0952311637931</v>
      </c>
      <c r="BM32" s="572">
        <v>1.38085187499998</v>
      </c>
      <c r="BN32" s="533">
        <v>0.052486387268609</v>
      </c>
      <c r="BO32" s="518">
        <v>0.0464022988505747</v>
      </c>
      <c r="BP32" s="518">
        <v>1.13111609917488</v>
      </c>
      <c r="BQ32" s="518">
        <v>0.00608408841803431</v>
      </c>
      <c r="BR32" s="540">
        <v>0.0303496684287634</v>
      </c>
      <c r="BS32" s="564">
        <v>19.0525591880102</v>
      </c>
      <c r="BT32" s="565">
        <v>21.5506564280406</v>
      </c>
      <c r="BU32" s="518">
        <v>0.884082545310314</v>
      </c>
      <c r="BV32" s="566">
        <v>-2.49809724003039</v>
      </c>
      <c r="BW32" s="567">
        <v>32.9492891280574</v>
      </c>
      <c r="BX32" s="564">
        <v>4.28935246918408</v>
      </c>
      <c r="BY32" s="565">
        <v>4.69915407480802</v>
      </c>
      <c r="BZ32" s="518">
        <v>0.912792473049379</v>
      </c>
      <c r="CA32" s="566">
        <v>-0.40980160562394</v>
      </c>
      <c r="CB32" s="567">
        <v>8.44028575346416</v>
      </c>
      <c r="CC32" s="517">
        <v>157.1968</v>
      </c>
      <c r="CD32" s="634">
        <v>37.631822</v>
      </c>
      <c r="CE32" s="635">
        <f t="shared" si="4"/>
        <v>0.484921378806693</v>
      </c>
      <c r="CF32" s="636">
        <f t="shared" si="5"/>
        <v>0.45603502801432</v>
      </c>
    </row>
    <row r="33" s="159" customFormat="1" ht="16.5" customHeight="1" outlineLevel="2" spans="1:84">
      <c r="A33" s="527" t="s">
        <v>30</v>
      </c>
      <c r="B33" s="516">
        <v>120.495295</v>
      </c>
      <c r="C33" s="517">
        <v>102.4</v>
      </c>
      <c r="D33" s="518">
        <v>1.17671186523437</v>
      </c>
      <c r="E33" s="519">
        <v>18.0952949999997</v>
      </c>
      <c r="F33" s="517">
        <v>83.3289189999999</v>
      </c>
      <c r="G33" s="516">
        <v>0</v>
      </c>
      <c r="H33" s="517">
        <v>0</v>
      </c>
      <c r="I33" s="518" t="s">
        <v>161</v>
      </c>
      <c r="J33" s="519">
        <v>0</v>
      </c>
      <c r="K33" s="520">
        <v>-2.496715</v>
      </c>
      <c r="L33" s="516">
        <v>83.4481039999996</v>
      </c>
      <c r="M33" s="517">
        <v>70.656</v>
      </c>
      <c r="N33" s="518">
        <v>1.18104766757246</v>
      </c>
      <c r="O33" s="519">
        <v>12.7921039999996</v>
      </c>
      <c r="P33" s="520">
        <v>58.748292</v>
      </c>
      <c r="Q33" s="516">
        <v>37.0471910000001</v>
      </c>
      <c r="R33" s="517">
        <v>31.744</v>
      </c>
      <c r="S33" s="518">
        <v>1.16706120841734</v>
      </c>
      <c r="T33" s="519">
        <v>5.30319100000013</v>
      </c>
      <c r="U33" s="520">
        <v>24.5806269999999</v>
      </c>
      <c r="V33" s="533">
        <v>0.307457573343426</v>
      </c>
      <c r="W33" s="518">
        <v>0.31</v>
      </c>
      <c r="X33" s="518">
        <v>0.99179862368847</v>
      </c>
      <c r="Y33" s="539">
        <v>-0.00254242665657439</v>
      </c>
      <c r="Z33" s="540">
        <v>0.294983149847413</v>
      </c>
      <c r="AA33" s="516">
        <v>6.61283399999999</v>
      </c>
      <c r="AB33" s="517">
        <v>9.26492505</v>
      </c>
      <c r="AC33" s="518">
        <v>0.713749324933825</v>
      </c>
      <c r="AD33" s="519">
        <v>-2.65209105000001</v>
      </c>
      <c r="AE33" s="541">
        <v>0.53959099999999</v>
      </c>
      <c r="AF33" s="516">
        <v>3.712813</v>
      </c>
      <c r="AG33" s="517">
        <v>4.144781</v>
      </c>
      <c r="AH33" s="518">
        <v>0.895780259560154</v>
      </c>
      <c r="AI33" s="519">
        <v>-0.431968000000004</v>
      </c>
      <c r="AJ33" s="520">
        <v>2.577641</v>
      </c>
      <c r="AK33" s="516">
        <v>0.318605</v>
      </c>
      <c r="AL33" s="517">
        <v>0.21</v>
      </c>
      <c r="AM33" s="518">
        <v>1.51716666666667</v>
      </c>
      <c r="AN33" s="519">
        <v>0.108605</v>
      </c>
      <c r="AO33" s="520">
        <v>0.32349</v>
      </c>
      <c r="AP33" s="516">
        <v>0</v>
      </c>
      <c r="AQ33" s="517">
        <v>0</v>
      </c>
      <c r="AR33" s="551" t="s">
        <v>161</v>
      </c>
      <c r="AS33" s="519">
        <v>0</v>
      </c>
      <c r="AT33" s="520">
        <v>0</v>
      </c>
      <c r="AU33" s="516">
        <v>27.0401490000001</v>
      </c>
      <c r="AV33" s="517">
        <v>18.54429395</v>
      </c>
      <c r="AW33" s="551">
        <v>1.45813850195144</v>
      </c>
      <c r="AX33" s="555">
        <v>8.49585505000014</v>
      </c>
      <c r="AY33" s="520">
        <v>24.2835999999999</v>
      </c>
      <c r="AZ33" s="533">
        <v>0.22440833893141</v>
      </c>
      <c r="BA33" s="518">
        <v>0.181096620605469</v>
      </c>
      <c r="BB33" s="518">
        <v>1.23916359223676</v>
      </c>
      <c r="BC33" s="539">
        <v>0.0433117183259409</v>
      </c>
      <c r="BD33" s="540">
        <v>0.29141863702804</v>
      </c>
      <c r="BE33" s="564">
        <v>8</v>
      </c>
      <c r="BF33" s="565">
        <v>8.4</v>
      </c>
      <c r="BG33" s="518">
        <v>0.952380952380952</v>
      </c>
      <c r="BH33" s="566">
        <v>-0.4</v>
      </c>
      <c r="BI33" s="567">
        <v>7.58333333</v>
      </c>
      <c r="BJ33" s="572">
        <v>15.061911875</v>
      </c>
      <c r="BK33" s="572">
        <v>12.1904761904762</v>
      </c>
      <c r="BL33" s="518">
        <v>1.23554745849609</v>
      </c>
      <c r="BM33" s="572">
        <v>2.87143568452378</v>
      </c>
      <c r="BN33" s="533">
        <v>0.0548804332982462</v>
      </c>
      <c r="BO33" s="518">
        <v>0.0904777836914062</v>
      </c>
      <c r="BP33" s="518">
        <v>0.606562529045005</v>
      </c>
      <c r="BQ33" s="518">
        <v>-0.03559735039316</v>
      </c>
      <c r="BR33" s="540">
        <v>0.0064754350167436</v>
      </c>
      <c r="BS33" s="564">
        <v>18.2214304789747</v>
      </c>
      <c r="BT33" s="565">
        <v>11.0524369541446</v>
      </c>
      <c r="BU33" s="518">
        <v>1.64863464542467</v>
      </c>
      <c r="BV33" s="566">
        <v>7.16899352483006</v>
      </c>
      <c r="BW33" s="567">
        <v>154.429779221672</v>
      </c>
      <c r="BX33" s="564">
        <v>4.08904094674087</v>
      </c>
      <c r="BY33" s="565">
        <v>2.00155898185059</v>
      </c>
      <c r="BZ33" s="518">
        <v>2.0429280295104</v>
      </c>
      <c r="CA33" s="566">
        <v>2.08748196489028</v>
      </c>
      <c r="CB33" s="567">
        <v>45.0037157773209</v>
      </c>
      <c r="CC33" s="517">
        <v>242.3952</v>
      </c>
      <c r="CD33" s="634">
        <v>50.40186669</v>
      </c>
      <c r="CE33" s="635">
        <f t="shared" si="4"/>
        <v>0.497102644771843</v>
      </c>
      <c r="CF33" s="636">
        <f t="shared" si="5"/>
        <v>0.536491022570897</v>
      </c>
    </row>
    <row r="34" s="159" customFormat="1" ht="16.5" customHeight="1" outlineLevel="2" spans="1:84">
      <c r="A34" s="527" t="s">
        <v>31</v>
      </c>
      <c r="B34" s="516">
        <v>153.820619</v>
      </c>
      <c r="C34" s="517">
        <v>141</v>
      </c>
      <c r="D34" s="518">
        <v>1.09092637588652</v>
      </c>
      <c r="E34" s="519">
        <v>12.8206189999998</v>
      </c>
      <c r="F34" s="517">
        <v>128.881555000001</v>
      </c>
      <c r="G34" s="516">
        <v>0</v>
      </c>
      <c r="H34" s="517">
        <v>0</v>
      </c>
      <c r="I34" s="518" t="s">
        <v>161</v>
      </c>
      <c r="J34" s="519">
        <v>0</v>
      </c>
      <c r="K34" s="520">
        <v>0</v>
      </c>
      <c r="L34" s="516">
        <v>108.105697999999</v>
      </c>
      <c r="M34" s="517">
        <v>98.69999962</v>
      </c>
      <c r="N34" s="518">
        <v>1.09529582995148</v>
      </c>
      <c r="O34" s="519">
        <v>9.40569837999867</v>
      </c>
      <c r="P34" s="520">
        <v>92.4849749999997</v>
      </c>
      <c r="Q34" s="516">
        <v>45.7149210000011</v>
      </c>
      <c r="R34" s="517">
        <v>42.30000038</v>
      </c>
      <c r="S34" s="518">
        <v>1.08073098319913</v>
      </c>
      <c r="T34" s="519">
        <v>3.41492062000113</v>
      </c>
      <c r="U34" s="520">
        <v>36.3965800000013</v>
      </c>
      <c r="V34" s="533">
        <v>0.297196314104036</v>
      </c>
      <c r="W34" s="518">
        <v>0.300000002695035</v>
      </c>
      <c r="X34" s="518">
        <v>0.99065437144729</v>
      </c>
      <c r="Y34" s="539">
        <v>-0.00280368859099983</v>
      </c>
      <c r="Z34" s="540">
        <v>0.28240332761349</v>
      </c>
      <c r="AA34" s="516">
        <v>7.500983</v>
      </c>
      <c r="AB34" s="517">
        <v>7.93472806</v>
      </c>
      <c r="AC34" s="518">
        <v>0.945335863217977</v>
      </c>
      <c r="AD34" s="519">
        <v>-0.43374506</v>
      </c>
      <c r="AE34" s="541">
        <v>7.69832399999998</v>
      </c>
      <c r="AF34" s="516">
        <v>0.286708</v>
      </c>
      <c r="AG34" s="517">
        <v>1.02</v>
      </c>
      <c r="AH34" s="518">
        <v>0.281086274509803</v>
      </c>
      <c r="AI34" s="519">
        <v>-0.733292</v>
      </c>
      <c r="AJ34" s="520">
        <v>1.774044</v>
      </c>
      <c r="AK34" s="516">
        <v>0.20761</v>
      </c>
      <c r="AL34" s="517">
        <v>0</v>
      </c>
      <c r="AM34" s="518" t="s">
        <v>161</v>
      </c>
      <c r="AN34" s="519">
        <v>0.20761</v>
      </c>
      <c r="AO34" s="520">
        <v>0.18107</v>
      </c>
      <c r="AP34" s="516">
        <v>0.000635999999999999</v>
      </c>
      <c r="AQ34" s="517">
        <v>0</v>
      </c>
      <c r="AR34" s="551" t="s">
        <v>161</v>
      </c>
      <c r="AS34" s="519">
        <v>0.000635999999999999</v>
      </c>
      <c r="AT34" s="520">
        <v>0</v>
      </c>
      <c r="AU34" s="516">
        <v>38.1342040000011</v>
      </c>
      <c r="AV34" s="517">
        <v>33.34527232</v>
      </c>
      <c r="AW34" s="551">
        <v>1.14361651133162</v>
      </c>
      <c r="AX34" s="555">
        <v>4.78893168000114</v>
      </c>
      <c r="AY34" s="520">
        <v>27.1052820000014</v>
      </c>
      <c r="AZ34" s="533">
        <v>0.247913473810694</v>
      </c>
      <c r="BA34" s="518">
        <v>0.236491293049645</v>
      </c>
      <c r="BB34" s="518">
        <v>1.04829852555566</v>
      </c>
      <c r="BC34" s="539">
        <v>0.0114221807610483</v>
      </c>
      <c r="BD34" s="540">
        <v>0.210311568633705</v>
      </c>
      <c r="BE34" s="564">
        <v>7.2</v>
      </c>
      <c r="BF34" s="565">
        <v>7.2</v>
      </c>
      <c r="BG34" s="518">
        <v>1</v>
      </c>
      <c r="BH34" s="566">
        <v>0</v>
      </c>
      <c r="BI34" s="567">
        <v>6</v>
      </c>
      <c r="BJ34" s="572">
        <v>21.3639748611111</v>
      </c>
      <c r="BK34" s="572">
        <v>19.5833333333333</v>
      </c>
      <c r="BL34" s="518">
        <v>1.09092637588652</v>
      </c>
      <c r="BM34" s="572">
        <v>1.78064152777775</v>
      </c>
      <c r="BN34" s="533">
        <v>0.0487644832582556</v>
      </c>
      <c r="BO34" s="518">
        <v>0.0562746670921986</v>
      </c>
      <c r="BP34" s="518">
        <v>0.866544144603493</v>
      </c>
      <c r="BQ34" s="518">
        <v>-0.007510183833943</v>
      </c>
      <c r="BR34" s="540">
        <v>0.059731774651539</v>
      </c>
      <c r="BS34" s="564">
        <v>20.506728118168</v>
      </c>
      <c r="BT34" s="565">
        <v>17.7699851757743</v>
      </c>
      <c r="BU34" s="518">
        <v>1.15400929800013</v>
      </c>
      <c r="BV34" s="566">
        <v>2.7367429423937</v>
      </c>
      <c r="BW34" s="567">
        <v>16.741508281543</v>
      </c>
      <c r="BX34" s="564">
        <v>5.08389420426645</v>
      </c>
      <c r="BY34" s="565">
        <v>4.20244677169188</v>
      </c>
      <c r="BZ34" s="518">
        <v>1.20974624557105</v>
      </c>
      <c r="CA34" s="566">
        <v>0.881447432574562</v>
      </c>
      <c r="CB34" s="567">
        <v>3.52093286798547</v>
      </c>
      <c r="CC34" s="517">
        <v>301.4044</v>
      </c>
      <c r="CD34" s="634">
        <v>70.75259454</v>
      </c>
      <c r="CE34" s="635">
        <f t="shared" si="4"/>
        <v>0.510346295541803</v>
      </c>
      <c r="CF34" s="636">
        <f t="shared" si="5"/>
        <v>0.538979584394491</v>
      </c>
    </row>
    <row r="35" s="159" customFormat="1" ht="16.5" customHeight="1" outlineLevel="2" spans="1:84">
      <c r="A35" s="527" t="s">
        <v>32</v>
      </c>
      <c r="B35" s="516">
        <v>133.819587</v>
      </c>
      <c r="C35" s="517">
        <v>129</v>
      </c>
      <c r="D35" s="518">
        <v>1.03736113953488</v>
      </c>
      <c r="E35" s="519">
        <v>4.8195869999999</v>
      </c>
      <c r="F35" s="517">
        <v>88.892556</v>
      </c>
      <c r="G35" s="516">
        <v>0</v>
      </c>
      <c r="H35" s="517">
        <v>0</v>
      </c>
      <c r="I35" s="518" t="s">
        <v>161</v>
      </c>
      <c r="J35" s="519">
        <v>0</v>
      </c>
      <c r="K35" s="520">
        <v>0</v>
      </c>
      <c r="L35" s="516">
        <v>90.6352959999998</v>
      </c>
      <c r="M35" s="517">
        <v>89.76</v>
      </c>
      <c r="N35" s="518">
        <v>1.00975151515151</v>
      </c>
      <c r="O35" s="519">
        <v>0.875295999999835</v>
      </c>
      <c r="P35" s="520">
        <v>56.6527039999998</v>
      </c>
      <c r="Q35" s="516">
        <v>43.1842910000001</v>
      </c>
      <c r="R35" s="517">
        <v>39.24</v>
      </c>
      <c r="S35" s="518">
        <v>1.10051709989806</v>
      </c>
      <c r="T35" s="519">
        <v>3.94429100000006</v>
      </c>
      <c r="U35" s="520">
        <v>32.2398520000002</v>
      </c>
      <c r="V35" s="533">
        <v>0.322705307706562</v>
      </c>
      <c r="W35" s="518">
        <v>0.304186046511628</v>
      </c>
      <c r="X35" s="518">
        <v>1.06088136325552</v>
      </c>
      <c r="Y35" s="539">
        <v>0.0185192611949345</v>
      </c>
      <c r="Z35" s="540">
        <v>0.36268337249747</v>
      </c>
      <c r="AA35" s="516">
        <v>5.40582599999998</v>
      </c>
      <c r="AB35" s="517">
        <v>6.71612703</v>
      </c>
      <c r="AC35" s="518">
        <v>0.80490228607245</v>
      </c>
      <c r="AD35" s="519">
        <v>-1.31030103000003</v>
      </c>
      <c r="AE35" s="541">
        <v>6.09952499999999</v>
      </c>
      <c r="AF35" s="516">
        <v>2.058876</v>
      </c>
      <c r="AG35" s="517">
        <v>2.076995</v>
      </c>
      <c r="AH35" s="518">
        <v>0.991276339134182</v>
      </c>
      <c r="AI35" s="519">
        <v>-0.0181189999999987</v>
      </c>
      <c r="AJ35" s="520">
        <v>1.75532099999999</v>
      </c>
      <c r="AK35" s="516">
        <v>0.63084</v>
      </c>
      <c r="AL35" s="517">
        <v>0.15</v>
      </c>
      <c r="AM35" s="518">
        <v>4.2056</v>
      </c>
      <c r="AN35" s="519">
        <v>0.480839999999999</v>
      </c>
      <c r="AO35" s="520">
        <v>0.18786</v>
      </c>
      <c r="AP35" s="516">
        <v>0</v>
      </c>
      <c r="AQ35" s="517">
        <v>0</v>
      </c>
      <c r="AR35" s="551" t="s">
        <v>161</v>
      </c>
      <c r="AS35" s="519">
        <v>0</v>
      </c>
      <c r="AT35" s="520">
        <v>0</v>
      </c>
      <c r="AU35" s="516">
        <v>36.3504290000001</v>
      </c>
      <c r="AV35" s="517">
        <v>30.59687797</v>
      </c>
      <c r="AW35" s="551">
        <v>1.18804372902495</v>
      </c>
      <c r="AX35" s="555">
        <v>5.7535510300001</v>
      </c>
      <c r="AY35" s="520">
        <v>24.5728660000002</v>
      </c>
      <c r="AZ35" s="533">
        <v>0.271637581724117</v>
      </c>
      <c r="BA35" s="518">
        <v>0.237185100542636</v>
      </c>
      <c r="BB35" s="518">
        <v>1.14525567205807</v>
      </c>
      <c r="BC35" s="539">
        <v>0.0344524811814816</v>
      </c>
      <c r="BD35" s="540">
        <v>0.276433338242633</v>
      </c>
      <c r="BE35" s="564">
        <v>7.4</v>
      </c>
      <c r="BF35" s="565">
        <v>7.2</v>
      </c>
      <c r="BG35" s="518">
        <v>1.02777777777778</v>
      </c>
      <c r="BH35" s="566">
        <v>0.2</v>
      </c>
      <c r="BI35" s="567">
        <v>3</v>
      </c>
      <c r="BJ35" s="572">
        <v>18.083727972973</v>
      </c>
      <c r="BK35" s="572">
        <v>17.9166666666667</v>
      </c>
      <c r="BL35" s="518">
        <v>1.00932435197989</v>
      </c>
      <c r="BM35" s="572">
        <v>0.167061306306291</v>
      </c>
      <c r="BN35" s="533">
        <v>0.0403963733649842</v>
      </c>
      <c r="BO35" s="518">
        <v>0.0520630002325581</v>
      </c>
      <c r="BP35" s="518">
        <v>0.775913281688324</v>
      </c>
      <c r="BQ35" s="518">
        <v>-0.011666626867574</v>
      </c>
      <c r="BR35" s="540">
        <v>0.0686168254628655</v>
      </c>
      <c r="BS35" s="564">
        <v>24.7546974319929</v>
      </c>
      <c r="BT35" s="565">
        <v>19.2074985216591</v>
      </c>
      <c r="BU35" s="518">
        <v>1.28880381815875</v>
      </c>
      <c r="BV35" s="566">
        <v>5.54719891033377</v>
      </c>
      <c r="BW35" s="567">
        <v>14.5736850000615</v>
      </c>
      <c r="BX35" s="564">
        <v>6.72430614673877</v>
      </c>
      <c r="BY35" s="565">
        <v>4.55573246803225</v>
      </c>
      <c r="BZ35" s="518">
        <v>1.47600988291641</v>
      </c>
      <c r="CA35" s="566">
        <v>2.16857367870652</v>
      </c>
      <c r="CB35" s="567">
        <v>4.02865239506359</v>
      </c>
      <c r="CC35" s="517">
        <v>292.4</v>
      </c>
      <c r="CD35" s="634">
        <v>74.40191694</v>
      </c>
      <c r="CE35" s="635">
        <f t="shared" si="4"/>
        <v>0.45765932626539</v>
      </c>
      <c r="CF35" s="636">
        <f t="shared" si="5"/>
        <v>0.488568446822603</v>
      </c>
    </row>
    <row r="36" s="159" customFormat="1" ht="16.5" customHeight="1" outlineLevel="2" spans="1:84">
      <c r="A36" s="527" t="s">
        <v>33</v>
      </c>
      <c r="B36" s="516">
        <v>671.409653999999</v>
      </c>
      <c r="C36" s="517">
        <v>655</v>
      </c>
      <c r="D36" s="518">
        <v>1.02505290687023</v>
      </c>
      <c r="E36" s="519">
        <v>16.4096539999987</v>
      </c>
      <c r="F36" s="517">
        <v>347.145745</v>
      </c>
      <c r="G36" s="516">
        <v>7.63357999999999</v>
      </c>
      <c r="H36" s="517">
        <v>4.2</v>
      </c>
      <c r="I36" s="518">
        <v>1.81751904761905</v>
      </c>
      <c r="J36" s="519">
        <v>3.43357999999999</v>
      </c>
      <c r="K36" s="520">
        <v>9.99200722162641e-16</v>
      </c>
      <c r="L36" s="516">
        <v>545.758848</v>
      </c>
      <c r="M36" s="517">
        <v>519.8</v>
      </c>
      <c r="N36" s="518">
        <v>1.04994006925741</v>
      </c>
      <c r="O36" s="519">
        <v>25.958848</v>
      </c>
      <c r="P36" s="520">
        <v>293.213502</v>
      </c>
      <c r="Q36" s="516">
        <v>125.650805999999</v>
      </c>
      <c r="R36" s="517">
        <v>135.2</v>
      </c>
      <c r="S36" s="518">
        <v>0.929369866863896</v>
      </c>
      <c r="T36" s="519">
        <v>-9.54919400000131</v>
      </c>
      <c r="U36" s="520">
        <v>53.932243</v>
      </c>
      <c r="V36" s="533">
        <v>0.187144771081887</v>
      </c>
      <c r="W36" s="518">
        <v>0.206412213740458</v>
      </c>
      <c r="X36" s="518">
        <v>0.906655510788728</v>
      </c>
      <c r="Y36" s="539">
        <v>-0.0192674426585711</v>
      </c>
      <c r="Z36" s="540">
        <v>0.155359078360589</v>
      </c>
      <c r="AA36" s="516">
        <v>46.9330119999999</v>
      </c>
      <c r="AB36" s="517">
        <v>47.27266</v>
      </c>
      <c r="AC36" s="518">
        <v>0.992815128236912</v>
      </c>
      <c r="AD36" s="519">
        <v>-0.339648000000061</v>
      </c>
      <c r="AE36" s="541">
        <v>20.740452</v>
      </c>
      <c r="AF36" s="516">
        <v>80.1658089999999</v>
      </c>
      <c r="AG36" s="517">
        <v>71.655197</v>
      </c>
      <c r="AH36" s="518">
        <v>1.11877173403068</v>
      </c>
      <c r="AI36" s="519">
        <v>8.51061199999995</v>
      </c>
      <c r="AJ36" s="520">
        <v>67.0981669999999</v>
      </c>
      <c r="AK36" s="516">
        <v>0.001801</v>
      </c>
      <c r="AL36" s="517">
        <v>0</v>
      </c>
      <c r="AM36" s="518" t="s">
        <v>161</v>
      </c>
      <c r="AN36" s="519">
        <v>0.001801</v>
      </c>
      <c r="AO36" s="520">
        <v>0</v>
      </c>
      <c r="AP36" s="516">
        <v>0</v>
      </c>
      <c r="AQ36" s="517">
        <v>0</v>
      </c>
      <c r="AR36" s="551" t="s">
        <v>161</v>
      </c>
      <c r="AS36" s="519">
        <v>0</v>
      </c>
      <c r="AT36" s="520">
        <v>0</v>
      </c>
      <c r="AU36" s="516">
        <v>-9.07979400000107</v>
      </c>
      <c r="AV36" s="517">
        <v>12.0721430000001</v>
      </c>
      <c r="AW36" s="551">
        <v>-0.752127770521027</v>
      </c>
      <c r="AX36" s="555">
        <v>-21.1519370000011</v>
      </c>
      <c r="AY36" s="520">
        <v>-33.9063759999999</v>
      </c>
      <c r="AZ36" s="533">
        <v>-0.0135234784693773</v>
      </c>
      <c r="BA36" s="518">
        <v>0.0184307526717558</v>
      </c>
      <c r="BB36" s="518">
        <v>-0.733745317417306</v>
      </c>
      <c r="BC36" s="539">
        <v>-0.0319542311411332</v>
      </c>
      <c r="BD36" s="540">
        <v>-0.0976718755403438</v>
      </c>
      <c r="BE36" s="564">
        <v>54.2</v>
      </c>
      <c r="BF36" s="565">
        <v>60</v>
      </c>
      <c r="BG36" s="518">
        <v>0.903333333333333</v>
      </c>
      <c r="BH36" s="566">
        <v>-5.8</v>
      </c>
      <c r="BI36" s="567">
        <v>16.08333333</v>
      </c>
      <c r="BJ36" s="572">
        <v>12.3876319926199</v>
      </c>
      <c r="BK36" s="572">
        <v>10.9166666666667</v>
      </c>
      <c r="BL36" s="518">
        <v>1.13474491535449</v>
      </c>
      <c r="BM36" s="572">
        <v>1.47096532595324</v>
      </c>
      <c r="BN36" s="533">
        <v>0.06990220012535</v>
      </c>
      <c r="BO36" s="518">
        <v>0.072172</v>
      </c>
      <c r="BP36" s="518">
        <v>0.96855013198124</v>
      </c>
      <c r="BQ36" s="518">
        <v>-0.00226979987464995</v>
      </c>
      <c r="BR36" s="540">
        <v>0.0597456610047172</v>
      </c>
      <c r="BS36" s="564">
        <v>14.3057013685804</v>
      </c>
      <c r="BT36" s="565">
        <v>13.8557889486227</v>
      </c>
      <c r="BU36" s="518">
        <v>1.03247107917318</v>
      </c>
      <c r="BV36" s="566">
        <v>0.449912419957649</v>
      </c>
      <c r="BW36" s="567">
        <v>16.7376171454701</v>
      </c>
      <c r="BX36" s="564">
        <v>-0.193462844447339</v>
      </c>
      <c r="BY36" s="565">
        <v>0.255372619184113</v>
      </c>
      <c r="BZ36" s="518">
        <v>-0.757570819712116</v>
      </c>
      <c r="CA36" s="566">
        <v>-0.448835463631452</v>
      </c>
      <c r="CB36" s="567">
        <v>-1.63479445867428</v>
      </c>
      <c r="CC36" s="517">
        <v>2045</v>
      </c>
      <c r="CD36" s="634">
        <v>142.851196999999</v>
      </c>
      <c r="CE36" s="635">
        <f t="shared" si="4"/>
        <v>0.328317679217603</v>
      </c>
      <c r="CF36" s="636">
        <f t="shared" si="5"/>
        <v>-0.0635612034808581</v>
      </c>
    </row>
    <row r="37" s="159" customFormat="1" ht="16.5" customHeight="1" outlineLevel="2" spans="1:84">
      <c r="A37" s="527" t="s">
        <v>34</v>
      </c>
      <c r="B37" s="516">
        <v>800.18728</v>
      </c>
      <c r="C37" s="517">
        <v>890</v>
      </c>
      <c r="D37" s="518">
        <v>0.899086831460674</v>
      </c>
      <c r="E37" s="519">
        <v>-89.81272</v>
      </c>
      <c r="F37" s="517">
        <v>671.505140999999</v>
      </c>
      <c r="G37" s="516">
        <v>0</v>
      </c>
      <c r="H37" s="517">
        <v>0</v>
      </c>
      <c r="I37" s="518" t="s">
        <v>161</v>
      </c>
      <c r="J37" s="519">
        <v>0</v>
      </c>
      <c r="K37" s="520">
        <v>0</v>
      </c>
      <c r="L37" s="516">
        <v>626.089048</v>
      </c>
      <c r="M37" s="517">
        <v>694.2</v>
      </c>
      <c r="N37" s="518">
        <v>0.901885692883895</v>
      </c>
      <c r="O37" s="519">
        <v>-68.1109520000001</v>
      </c>
      <c r="P37" s="520">
        <v>481.512083999997</v>
      </c>
      <c r="Q37" s="516">
        <v>174.098232</v>
      </c>
      <c r="R37" s="517">
        <v>195.8</v>
      </c>
      <c r="S37" s="518">
        <v>0.889163595505618</v>
      </c>
      <c r="T37" s="519">
        <v>-21.7017679999999</v>
      </c>
      <c r="U37" s="520">
        <v>189.993057000002</v>
      </c>
      <c r="V37" s="533">
        <v>0.21757185642841</v>
      </c>
      <c r="W37" s="518">
        <v>0.22</v>
      </c>
      <c r="X37" s="518">
        <v>0.988962983765501</v>
      </c>
      <c r="Y37" s="539">
        <v>-0.00242814357158977</v>
      </c>
      <c r="Z37" s="540">
        <v>0.282936116791401</v>
      </c>
      <c r="AA37" s="516">
        <v>36.834613</v>
      </c>
      <c r="AB37" s="517">
        <v>54.31227227</v>
      </c>
      <c r="AC37" s="518">
        <v>0.678200551376047</v>
      </c>
      <c r="AD37" s="519">
        <v>-17.47765927</v>
      </c>
      <c r="AE37" s="541">
        <v>55.6999859999999</v>
      </c>
      <c r="AF37" s="516">
        <v>108.169461</v>
      </c>
      <c r="AG37" s="517">
        <v>123.386912</v>
      </c>
      <c r="AH37" s="518">
        <v>0.876668839884736</v>
      </c>
      <c r="AI37" s="519">
        <v>-15.217451</v>
      </c>
      <c r="AJ37" s="520">
        <v>91.094397</v>
      </c>
      <c r="AK37" s="516">
        <v>0</v>
      </c>
      <c r="AL37" s="517">
        <v>0</v>
      </c>
      <c r="AM37" s="518" t="s">
        <v>161</v>
      </c>
      <c r="AN37" s="519">
        <v>0</v>
      </c>
      <c r="AO37" s="520">
        <v>0</v>
      </c>
      <c r="AP37" s="516">
        <v>0.000418999999999999</v>
      </c>
      <c r="AQ37" s="517">
        <v>0</v>
      </c>
      <c r="AR37" s="551" t="s">
        <v>161</v>
      </c>
      <c r="AS37" s="519">
        <v>0.000418999999999999</v>
      </c>
      <c r="AT37" s="520">
        <v>0.004681</v>
      </c>
      <c r="AU37" s="516">
        <v>29.0937390000001</v>
      </c>
      <c r="AV37" s="517">
        <v>18.10081573</v>
      </c>
      <c r="AW37" s="551">
        <v>1.60731645656061</v>
      </c>
      <c r="AX37" s="555">
        <v>10.9929232700001</v>
      </c>
      <c r="AY37" s="520">
        <v>43.1939930000017</v>
      </c>
      <c r="AZ37" s="533">
        <v>0.0363586621871821</v>
      </c>
      <c r="BA37" s="518">
        <v>0.0203379952022472</v>
      </c>
      <c r="BB37" s="518">
        <v>1.7877210524253</v>
      </c>
      <c r="BC37" s="539">
        <v>0.0160206669849349</v>
      </c>
      <c r="BD37" s="540">
        <v>0.0643241434245427</v>
      </c>
      <c r="BE37" s="564">
        <v>36.2</v>
      </c>
      <c r="BF37" s="565">
        <v>45.6</v>
      </c>
      <c r="BG37" s="518">
        <v>0.793859649122807</v>
      </c>
      <c r="BH37" s="566">
        <v>-9.4</v>
      </c>
      <c r="BI37" s="567">
        <v>21.9999999966667</v>
      </c>
      <c r="BJ37" s="572">
        <v>22.1046209944751</v>
      </c>
      <c r="BK37" s="572">
        <v>19.5175438596491</v>
      </c>
      <c r="BL37" s="518">
        <v>1.13255136780682</v>
      </c>
      <c r="BM37" s="572">
        <v>2.58707713482601</v>
      </c>
      <c r="BN37" s="533">
        <v>0.0460324900440806</v>
      </c>
      <c r="BO37" s="518">
        <v>0.0610250250224719</v>
      </c>
      <c r="BP37" s="518">
        <v>0.754321526736443</v>
      </c>
      <c r="BQ37" s="518">
        <v>-0.0149925349783913</v>
      </c>
      <c r="BR37" s="540">
        <v>0.0829479665889856</v>
      </c>
      <c r="BS37" s="564">
        <v>21.7237868088909</v>
      </c>
      <c r="BT37" s="565">
        <v>16.3867200321796</v>
      </c>
      <c r="BU37" s="518">
        <v>1.32569463359541</v>
      </c>
      <c r="BV37" s="566">
        <v>5.33706677671132</v>
      </c>
      <c r="BW37" s="567">
        <v>12.0557506244256</v>
      </c>
      <c r="BX37" s="564">
        <v>0.789847826010827</v>
      </c>
      <c r="BY37" s="565">
        <v>0.333273033395036</v>
      </c>
      <c r="BZ37" s="518">
        <v>2.36997220556577</v>
      </c>
      <c r="CA37" s="566">
        <v>0.456574792615791</v>
      </c>
      <c r="CB37" s="567">
        <v>0.775475832256075</v>
      </c>
      <c r="CC37" s="517">
        <v>2150.004382</v>
      </c>
      <c r="CD37" s="634">
        <v>105.21166453</v>
      </c>
      <c r="CE37" s="635">
        <f t="shared" si="4"/>
        <v>0.372179371679067</v>
      </c>
      <c r="CF37" s="636">
        <f t="shared" si="5"/>
        <v>0.276525793313576</v>
      </c>
    </row>
    <row r="38" s="159" customFormat="1" ht="16.5" customHeight="1" outlineLevel="2" spans="1:84">
      <c r="A38" s="527" t="s">
        <v>35</v>
      </c>
      <c r="B38" s="516">
        <v>0</v>
      </c>
      <c r="C38" s="517">
        <v>0</v>
      </c>
      <c r="D38" s="518" t="s">
        <v>161</v>
      </c>
      <c r="E38" s="519">
        <v>0</v>
      </c>
      <c r="F38" s="517">
        <v>106.625336</v>
      </c>
      <c r="G38" s="516">
        <v>0</v>
      </c>
      <c r="H38" s="517">
        <v>0</v>
      </c>
      <c r="I38" s="518" t="s">
        <v>161</v>
      </c>
      <c r="J38" s="519">
        <v>0</v>
      </c>
      <c r="K38" s="520">
        <v>63.101977</v>
      </c>
      <c r="L38" s="516">
        <v>0</v>
      </c>
      <c r="M38" s="517">
        <v>0</v>
      </c>
      <c r="N38" s="518" t="s">
        <v>161</v>
      </c>
      <c r="O38" s="519">
        <v>0</v>
      </c>
      <c r="P38" s="520">
        <v>0</v>
      </c>
      <c r="Q38" s="516">
        <v>0</v>
      </c>
      <c r="R38" s="517">
        <v>0</v>
      </c>
      <c r="S38" s="518" t="s">
        <v>161</v>
      </c>
      <c r="T38" s="519">
        <v>0</v>
      </c>
      <c r="U38" s="520">
        <v>43.523359</v>
      </c>
      <c r="V38" s="533" t="s">
        <v>161</v>
      </c>
      <c r="W38" s="518" t="s">
        <v>161</v>
      </c>
      <c r="X38" s="518" t="s">
        <v>161</v>
      </c>
      <c r="Y38" s="539" t="s">
        <v>161</v>
      </c>
      <c r="Z38" s="540">
        <v>0.408189653911149</v>
      </c>
      <c r="AA38" s="516">
        <v>0</v>
      </c>
      <c r="AB38" s="517">
        <v>0</v>
      </c>
      <c r="AC38" s="518" t="s">
        <v>161</v>
      </c>
      <c r="AD38" s="519">
        <v>0</v>
      </c>
      <c r="AE38" s="541">
        <v>17.10366</v>
      </c>
      <c r="AF38" s="516">
        <v>0.102698</v>
      </c>
      <c r="AG38" s="517">
        <v>0</v>
      </c>
      <c r="AH38" s="518" t="s">
        <v>161</v>
      </c>
      <c r="AI38" s="519">
        <v>0.102698</v>
      </c>
      <c r="AJ38" s="520">
        <v>15.282958</v>
      </c>
      <c r="AK38" s="516">
        <v>0.0014</v>
      </c>
      <c r="AL38" s="517">
        <v>0</v>
      </c>
      <c r="AM38" s="518" t="s">
        <v>161</v>
      </c>
      <c r="AN38" s="519">
        <v>0.0014</v>
      </c>
      <c r="AO38" s="520">
        <v>0.0858</v>
      </c>
      <c r="AP38" s="516">
        <v>0</v>
      </c>
      <c r="AQ38" s="517">
        <v>0</v>
      </c>
      <c r="AR38" s="551" t="s">
        <v>161</v>
      </c>
      <c r="AS38" s="519">
        <v>0</v>
      </c>
      <c r="AT38" s="520">
        <v>0</v>
      </c>
      <c r="AU38" s="516">
        <v>-0.101298</v>
      </c>
      <c r="AV38" s="517">
        <v>0</v>
      </c>
      <c r="AW38" s="551" t="s">
        <v>161</v>
      </c>
      <c r="AX38" s="555">
        <v>-0.101298</v>
      </c>
      <c r="AY38" s="520">
        <v>11.2225410000001</v>
      </c>
      <c r="AZ38" s="533" t="s">
        <v>161</v>
      </c>
      <c r="BA38" s="518" t="s">
        <v>161</v>
      </c>
      <c r="BB38" s="518" t="s">
        <v>161</v>
      </c>
      <c r="BC38" s="539" t="s">
        <v>161</v>
      </c>
      <c r="BD38" s="540">
        <v>0.105252104434166</v>
      </c>
      <c r="BE38" s="564">
        <v>0.8</v>
      </c>
      <c r="BF38" s="565">
        <v>0</v>
      </c>
      <c r="BG38" s="518" t="s">
        <v>161</v>
      </c>
      <c r="BH38" s="566">
        <v>0.8</v>
      </c>
      <c r="BI38" s="567">
        <v>19</v>
      </c>
      <c r="BJ38" s="572">
        <v>0</v>
      </c>
      <c r="BK38" s="572" t="s">
        <v>161</v>
      </c>
      <c r="BL38" s="518" t="s">
        <v>161</v>
      </c>
      <c r="BM38" s="572" t="s">
        <v>161</v>
      </c>
      <c r="BN38" s="533" t="s">
        <v>161</v>
      </c>
      <c r="BO38" s="518" t="s">
        <v>161</v>
      </c>
      <c r="BP38" s="518" t="s">
        <v>161</v>
      </c>
      <c r="BQ38" s="518" t="s">
        <v>161</v>
      </c>
      <c r="BR38" s="540">
        <v>0.160408966964474</v>
      </c>
      <c r="BS38" s="564" t="s">
        <v>161</v>
      </c>
      <c r="BT38" s="565" t="s">
        <v>161</v>
      </c>
      <c r="BU38" s="518" t="s">
        <v>161</v>
      </c>
      <c r="BV38" s="566" t="s">
        <v>161</v>
      </c>
      <c r="BW38" s="567">
        <v>6.23406545733487</v>
      </c>
      <c r="BX38" s="564" t="s">
        <v>161</v>
      </c>
      <c r="BY38" s="565" t="s">
        <v>161</v>
      </c>
      <c r="BZ38" s="518" t="s">
        <v>161</v>
      </c>
      <c r="CA38" s="566" t="s">
        <v>161</v>
      </c>
      <c r="CB38" s="567">
        <v>0.656148508564839</v>
      </c>
      <c r="CC38" s="517">
        <v>0</v>
      </c>
      <c r="CD38" s="634">
        <v>0</v>
      </c>
      <c r="CE38" s="635" t="str">
        <f t="shared" si="4"/>
        <v>/</v>
      </c>
      <c r="CF38" s="636" t="str">
        <f t="shared" si="5"/>
        <v>/</v>
      </c>
    </row>
    <row r="39" s="159" customFormat="1" ht="16.5" customHeight="1" outlineLevel="2" spans="1:84">
      <c r="A39" s="527" t="s">
        <v>36</v>
      </c>
      <c r="B39" s="516">
        <v>0</v>
      </c>
      <c r="C39" s="517">
        <v>0</v>
      </c>
      <c r="D39" s="518" t="s">
        <v>161</v>
      </c>
      <c r="E39" s="519">
        <v>0</v>
      </c>
      <c r="F39" s="517">
        <v>0</v>
      </c>
      <c r="G39" s="516">
        <v>0</v>
      </c>
      <c r="H39" s="517">
        <v>0</v>
      </c>
      <c r="I39" s="518" t="s">
        <v>161</v>
      </c>
      <c r="J39" s="519">
        <v>0</v>
      </c>
      <c r="K39" s="520">
        <v>0</v>
      </c>
      <c r="L39" s="516">
        <v>0</v>
      </c>
      <c r="M39" s="517">
        <v>0</v>
      </c>
      <c r="N39" s="518" t="s">
        <v>161</v>
      </c>
      <c r="O39" s="519">
        <v>0</v>
      </c>
      <c r="P39" s="520">
        <v>0</v>
      </c>
      <c r="Q39" s="516">
        <v>0</v>
      </c>
      <c r="R39" s="517">
        <v>0</v>
      </c>
      <c r="S39" s="518" t="s">
        <v>161</v>
      </c>
      <c r="T39" s="519">
        <v>0</v>
      </c>
      <c r="U39" s="520">
        <v>0</v>
      </c>
      <c r="V39" s="533" t="s">
        <v>161</v>
      </c>
      <c r="W39" s="518" t="s">
        <v>161</v>
      </c>
      <c r="X39" s="518" t="s">
        <v>161</v>
      </c>
      <c r="Y39" s="539" t="s">
        <v>161</v>
      </c>
      <c r="Z39" s="540" t="s">
        <v>161</v>
      </c>
      <c r="AA39" s="516">
        <v>0</v>
      </c>
      <c r="AB39" s="517">
        <v>0</v>
      </c>
      <c r="AC39" s="518" t="s">
        <v>161</v>
      </c>
      <c r="AD39" s="519">
        <v>0</v>
      </c>
      <c r="AE39" s="541">
        <v>0</v>
      </c>
      <c r="AF39" s="516">
        <v>0</v>
      </c>
      <c r="AG39" s="517">
        <v>0</v>
      </c>
      <c r="AH39" s="518" t="s">
        <v>161</v>
      </c>
      <c r="AI39" s="519">
        <v>0</v>
      </c>
      <c r="AJ39" s="520">
        <v>0</v>
      </c>
      <c r="AK39" s="516">
        <v>0</v>
      </c>
      <c r="AL39" s="517">
        <v>0</v>
      </c>
      <c r="AM39" s="518" t="s">
        <v>161</v>
      </c>
      <c r="AN39" s="519">
        <v>0</v>
      </c>
      <c r="AO39" s="520">
        <v>0</v>
      </c>
      <c r="AP39" s="516">
        <v>0</v>
      </c>
      <c r="AQ39" s="517">
        <v>0</v>
      </c>
      <c r="AR39" s="551" t="s">
        <v>161</v>
      </c>
      <c r="AS39" s="519">
        <v>0</v>
      </c>
      <c r="AT39" s="520">
        <v>0</v>
      </c>
      <c r="AU39" s="516">
        <v>0</v>
      </c>
      <c r="AV39" s="517">
        <v>0</v>
      </c>
      <c r="AW39" s="551" t="s">
        <v>161</v>
      </c>
      <c r="AX39" s="555">
        <v>0</v>
      </c>
      <c r="AY39" s="520">
        <v>0</v>
      </c>
      <c r="AZ39" s="533" t="s">
        <v>161</v>
      </c>
      <c r="BA39" s="518" t="s">
        <v>161</v>
      </c>
      <c r="BB39" s="518" t="s">
        <v>161</v>
      </c>
      <c r="BC39" s="539" t="s">
        <v>161</v>
      </c>
      <c r="BD39" s="540" t="s">
        <v>161</v>
      </c>
      <c r="BE39" s="564">
        <v>0</v>
      </c>
      <c r="BF39" s="565">
        <v>0</v>
      </c>
      <c r="BG39" s="518" t="s">
        <v>161</v>
      </c>
      <c r="BH39" s="566">
        <v>0</v>
      </c>
      <c r="BI39" s="567">
        <v>0</v>
      </c>
      <c r="BJ39" s="572" t="s">
        <v>161</v>
      </c>
      <c r="BK39" s="572" t="s">
        <v>161</v>
      </c>
      <c r="BL39" s="518" t="s">
        <v>161</v>
      </c>
      <c r="BM39" s="572" t="s">
        <v>161</v>
      </c>
      <c r="BN39" s="533" t="s">
        <v>161</v>
      </c>
      <c r="BO39" s="518" t="s">
        <v>161</v>
      </c>
      <c r="BP39" s="518" t="s">
        <v>161</v>
      </c>
      <c r="BQ39" s="518" t="s">
        <v>161</v>
      </c>
      <c r="BR39" s="540" t="s">
        <v>161</v>
      </c>
      <c r="BS39" s="564" t="s">
        <v>161</v>
      </c>
      <c r="BT39" s="565" t="s">
        <v>161</v>
      </c>
      <c r="BU39" s="518" t="s">
        <v>161</v>
      </c>
      <c r="BV39" s="566" t="s">
        <v>161</v>
      </c>
      <c r="BW39" s="567" t="s">
        <v>161</v>
      </c>
      <c r="BX39" s="564" t="s">
        <v>161</v>
      </c>
      <c r="BY39" s="565" t="s">
        <v>161</v>
      </c>
      <c r="BZ39" s="518" t="s">
        <v>161</v>
      </c>
      <c r="CA39" s="566" t="s">
        <v>161</v>
      </c>
      <c r="CB39" s="567" t="s">
        <v>161</v>
      </c>
      <c r="CC39" s="517">
        <v>0</v>
      </c>
      <c r="CD39" s="634">
        <v>0</v>
      </c>
      <c r="CE39" s="635" t="str">
        <f t="shared" si="4"/>
        <v>/</v>
      </c>
      <c r="CF39" s="636" t="str">
        <f t="shared" si="5"/>
        <v>/</v>
      </c>
    </row>
    <row r="40" s="159" customFormat="1" ht="16.5" customHeight="1" outlineLevel="2" spans="1:84">
      <c r="A40" s="527" t="s">
        <v>37</v>
      </c>
      <c r="B40" s="516">
        <v>0</v>
      </c>
      <c r="C40" s="517">
        <v>0</v>
      </c>
      <c r="D40" s="518" t="s">
        <v>161</v>
      </c>
      <c r="E40" s="519">
        <v>0</v>
      </c>
      <c r="F40" s="517">
        <v>1.98019799999999</v>
      </c>
      <c r="G40" s="516">
        <v>0</v>
      </c>
      <c r="H40" s="517">
        <v>0</v>
      </c>
      <c r="I40" s="518" t="s">
        <v>161</v>
      </c>
      <c r="J40" s="519">
        <v>0</v>
      </c>
      <c r="K40" s="520">
        <v>0</v>
      </c>
      <c r="L40" s="516">
        <v>0</v>
      </c>
      <c r="M40" s="517">
        <v>0</v>
      </c>
      <c r="N40" s="518" t="s">
        <v>161</v>
      </c>
      <c r="O40" s="519">
        <v>0</v>
      </c>
      <c r="P40" s="520">
        <v>0</v>
      </c>
      <c r="Q40" s="516"/>
      <c r="R40" s="517"/>
      <c r="S40" s="518" t="s">
        <v>161</v>
      </c>
      <c r="T40" s="519">
        <v>0</v>
      </c>
      <c r="U40" s="520"/>
      <c r="V40" s="533" t="s">
        <v>161</v>
      </c>
      <c r="W40" s="518" t="s">
        <v>161</v>
      </c>
      <c r="X40" s="518" t="s">
        <v>161</v>
      </c>
      <c r="Y40" s="539" t="s">
        <v>161</v>
      </c>
      <c r="Z40" s="540">
        <v>0</v>
      </c>
      <c r="AA40" s="516">
        <v>0</v>
      </c>
      <c r="AB40" s="517">
        <v>0</v>
      </c>
      <c r="AC40" s="518" t="s">
        <v>161</v>
      </c>
      <c r="AD40" s="519">
        <v>0</v>
      </c>
      <c r="AE40" s="541">
        <v>0</v>
      </c>
      <c r="AF40" s="516">
        <v>1.080267</v>
      </c>
      <c r="AG40" s="517">
        <v>1.080267</v>
      </c>
      <c r="AH40" s="518">
        <v>0.999999999999997</v>
      </c>
      <c r="AI40" s="519">
        <v>-3.10862446895044e-15</v>
      </c>
      <c r="AJ40" s="520">
        <v>1.080267</v>
      </c>
      <c r="AK40" s="516">
        <v>0</v>
      </c>
      <c r="AL40" s="517">
        <v>0</v>
      </c>
      <c r="AM40" s="518" t="s">
        <v>161</v>
      </c>
      <c r="AN40" s="519">
        <v>0</v>
      </c>
      <c r="AO40" s="520">
        <v>0</v>
      </c>
      <c r="AP40" s="516">
        <v>0</v>
      </c>
      <c r="AQ40" s="517">
        <v>0</v>
      </c>
      <c r="AR40" s="551" t="s">
        <v>161</v>
      </c>
      <c r="AS40" s="519">
        <v>0</v>
      </c>
      <c r="AT40" s="520">
        <v>0</v>
      </c>
      <c r="AU40" s="516">
        <v>-1.080267</v>
      </c>
      <c r="AV40" s="517">
        <v>-1.080267</v>
      </c>
      <c r="AW40" s="551">
        <v>1</v>
      </c>
      <c r="AX40" s="555">
        <v>3.10862446895044e-15</v>
      </c>
      <c r="AY40" s="520">
        <v>0.899930999999993</v>
      </c>
      <c r="AZ40" s="533" t="s">
        <v>161</v>
      </c>
      <c r="BA40" s="518" t="s">
        <v>161</v>
      </c>
      <c r="BB40" s="518" t="s">
        <v>161</v>
      </c>
      <c r="BC40" s="539" t="s">
        <v>161</v>
      </c>
      <c r="BD40" s="540">
        <v>0.45446515954465</v>
      </c>
      <c r="BE40" s="564">
        <v>0</v>
      </c>
      <c r="BF40" s="565">
        <v>0</v>
      </c>
      <c r="BG40" s="518" t="s">
        <v>161</v>
      </c>
      <c r="BH40" s="566">
        <v>0</v>
      </c>
      <c r="BI40" s="567">
        <v>0</v>
      </c>
      <c r="BJ40" s="572" t="s">
        <v>161</v>
      </c>
      <c r="BK40" s="572" t="s">
        <v>161</v>
      </c>
      <c r="BL40" s="518" t="s">
        <v>161</v>
      </c>
      <c r="BM40" s="572" t="s">
        <v>161</v>
      </c>
      <c r="BN40" s="533" t="s">
        <v>161</v>
      </c>
      <c r="BO40" s="518" t="s">
        <v>161</v>
      </c>
      <c r="BP40" s="518" t="s">
        <v>161</v>
      </c>
      <c r="BQ40" s="518" t="s">
        <v>161</v>
      </c>
      <c r="BR40" s="540">
        <v>0</v>
      </c>
      <c r="BS40" s="564" t="s">
        <v>161</v>
      </c>
      <c r="BT40" s="565" t="s">
        <v>161</v>
      </c>
      <c r="BU40" s="518" t="s">
        <v>161</v>
      </c>
      <c r="BV40" s="566" t="s">
        <v>161</v>
      </c>
      <c r="BW40" s="567" t="s">
        <v>161</v>
      </c>
      <c r="BX40" s="564" t="s">
        <v>161</v>
      </c>
      <c r="BY40" s="565" t="s">
        <v>161</v>
      </c>
      <c r="BZ40" s="518" t="s">
        <v>161</v>
      </c>
      <c r="CA40" s="566" t="s">
        <v>161</v>
      </c>
      <c r="CB40" s="567" t="s">
        <v>161</v>
      </c>
      <c r="CC40" s="517">
        <v>0</v>
      </c>
      <c r="CD40" s="634">
        <v>-2.160534</v>
      </c>
      <c r="CE40" s="635" t="str">
        <f t="shared" si="4"/>
        <v>/</v>
      </c>
      <c r="CF40" s="636">
        <f t="shared" si="5"/>
        <v>1.5</v>
      </c>
    </row>
    <row r="41" s="163" customFormat="1" spans="1:84">
      <c r="A41" s="521" t="s">
        <v>38</v>
      </c>
      <c r="B41" s="522">
        <v>3519.181024</v>
      </c>
      <c r="C41" s="523">
        <v>3675.78000001</v>
      </c>
      <c r="D41" s="524">
        <v>0.95739707599215</v>
      </c>
      <c r="E41" s="523">
        <v>-156.598976010002</v>
      </c>
      <c r="F41" s="525">
        <v>2982.008414</v>
      </c>
      <c r="G41" s="522">
        <v>231.061988</v>
      </c>
      <c r="H41" s="523">
        <v>256.555</v>
      </c>
      <c r="I41" s="524">
        <v>0.900633345676365</v>
      </c>
      <c r="J41" s="523">
        <v>-25.4930120000003</v>
      </c>
      <c r="K41" s="525">
        <v>342.862738999999</v>
      </c>
      <c r="L41" s="522">
        <v>2577.463459</v>
      </c>
      <c r="M41" s="523">
        <v>2626.09334362</v>
      </c>
      <c r="N41" s="524">
        <v>0.981482042617354</v>
      </c>
      <c r="O41" s="523">
        <v>-48.6298846200043</v>
      </c>
      <c r="P41" s="525">
        <v>2016.77987699999</v>
      </c>
      <c r="Q41" s="522">
        <v>720.343885000002</v>
      </c>
      <c r="R41" s="523">
        <v>799.78165639</v>
      </c>
      <c r="S41" s="524">
        <v>0.900675677223508</v>
      </c>
      <c r="T41" s="523">
        <v>-79.4377713899978</v>
      </c>
      <c r="U41" s="534">
        <v>618.950626000011</v>
      </c>
      <c r="V41" s="535">
        <v>0.204690773247362</v>
      </c>
      <c r="W41" s="524">
        <v>0.217581481042887</v>
      </c>
      <c r="X41" s="524">
        <v>0.940754572798479</v>
      </c>
      <c r="Y41" s="542">
        <v>-0.0128907077955255</v>
      </c>
      <c r="Z41" s="543">
        <v>0.207561663171086</v>
      </c>
      <c r="AA41" s="522">
        <v>237.403263</v>
      </c>
      <c r="AB41" s="523">
        <v>268.71825087</v>
      </c>
      <c r="AC41" s="524">
        <v>0.883465347929978</v>
      </c>
      <c r="AD41" s="523">
        <v>-31.3149878700002</v>
      </c>
      <c r="AE41" s="544">
        <v>207.842049</v>
      </c>
      <c r="AF41" s="522">
        <v>294.153689</v>
      </c>
      <c r="AG41" s="523">
        <v>296.10371601</v>
      </c>
      <c r="AH41" s="524">
        <v>0.993414378460774</v>
      </c>
      <c r="AI41" s="523">
        <v>-1.95002701000027</v>
      </c>
      <c r="AJ41" s="525">
        <v>276.24708</v>
      </c>
      <c r="AK41" s="522">
        <v>1.342176</v>
      </c>
      <c r="AL41" s="523">
        <v>0.36</v>
      </c>
      <c r="AM41" s="524">
        <v>3.72826666666666</v>
      </c>
      <c r="AN41" s="523">
        <v>0.982175999999999</v>
      </c>
      <c r="AO41" s="525">
        <v>3.103215</v>
      </c>
      <c r="AP41" s="522">
        <v>0.05452</v>
      </c>
      <c r="AQ41" s="523">
        <v>0</v>
      </c>
      <c r="AR41" s="542" t="s">
        <v>161</v>
      </c>
      <c r="AS41" s="523">
        <v>0.05452</v>
      </c>
      <c r="AT41" s="525">
        <v>0.0886289999999999</v>
      </c>
      <c r="AU41" s="522">
        <v>180.386281000002</v>
      </c>
      <c r="AV41" s="523">
        <v>228.66968951</v>
      </c>
      <c r="AW41" s="542">
        <v>0.788850859012139</v>
      </c>
      <c r="AX41" s="556">
        <v>-48.2834085099973</v>
      </c>
      <c r="AY41" s="525">
        <v>141.291255000011</v>
      </c>
      <c r="AZ41" s="535">
        <v>0.0512580284361077</v>
      </c>
      <c r="BA41" s="524">
        <v>0.0622098410430922</v>
      </c>
      <c r="BB41" s="524">
        <v>0.823953695695857</v>
      </c>
      <c r="BC41" s="542">
        <v>-0.0109518126069846</v>
      </c>
      <c r="BD41" s="543">
        <v>0.047381239548713</v>
      </c>
      <c r="BE41" s="568">
        <v>250.6</v>
      </c>
      <c r="BF41" s="569">
        <v>272.4</v>
      </c>
      <c r="BG41" s="524">
        <v>0.919970631424376</v>
      </c>
      <c r="BH41" s="524">
        <v>-21.8</v>
      </c>
      <c r="BI41" s="570">
        <v>186.16666666</v>
      </c>
      <c r="BJ41" s="571">
        <v>14.0430208459697</v>
      </c>
      <c r="BK41" s="571">
        <v>13.4940528634728</v>
      </c>
      <c r="BL41" s="524">
        <v>1.04068221668101</v>
      </c>
      <c r="BM41" s="571">
        <v>0.548967982496828</v>
      </c>
      <c r="BN41" s="535">
        <v>0.0674598042501834</v>
      </c>
      <c r="BO41" s="524">
        <v>0.0731050962977297</v>
      </c>
      <c r="BP41" s="524">
        <v>0.922778406247423</v>
      </c>
      <c r="BQ41" s="524">
        <v>-0.00564529204754632</v>
      </c>
      <c r="BR41" s="543">
        <v>0.0696986795960127</v>
      </c>
      <c r="BS41" s="568">
        <v>14.8236421838903</v>
      </c>
      <c r="BT41" s="569">
        <v>13.6789369092323</v>
      </c>
      <c r="BU41" s="524">
        <v>1.08368378933639</v>
      </c>
      <c r="BV41" s="524">
        <v>1.14470527465795</v>
      </c>
      <c r="BW41" s="570">
        <v>14.3474740955811</v>
      </c>
      <c r="BX41" s="568">
        <v>0.759830672588534</v>
      </c>
      <c r="BY41" s="569">
        <v>0.850964490761832</v>
      </c>
      <c r="BZ41" s="524">
        <v>0.892905263189408</v>
      </c>
      <c r="CA41" s="524">
        <v>-0.091133818173298</v>
      </c>
      <c r="CB41" s="570">
        <v>0.679801107041683</v>
      </c>
      <c r="CC41" s="523">
        <v>9083.10892293</v>
      </c>
      <c r="CD41" s="534">
        <v>767.482044779999</v>
      </c>
      <c r="CE41" s="637">
        <f t="shared" si="4"/>
        <v>0.387442345331337</v>
      </c>
      <c r="CF41" s="543">
        <f t="shared" si="5"/>
        <v>0.235036483559313</v>
      </c>
    </row>
    <row r="42" s="159" customFormat="1" ht="16.5" customHeight="1" outlineLevel="2" spans="1:84">
      <c r="A42" s="527" t="s">
        <v>39</v>
      </c>
      <c r="B42" s="516">
        <v>1.102359</v>
      </c>
      <c r="C42" s="517">
        <v>11.57735849</v>
      </c>
      <c r="D42" s="518">
        <v>0.0952167975926605</v>
      </c>
      <c r="E42" s="519">
        <v>-10.47499949</v>
      </c>
      <c r="F42" s="520">
        <v>0</v>
      </c>
      <c r="G42" s="516">
        <v>0</v>
      </c>
      <c r="H42" s="517">
        <v>0</v>
      </c>
      <c r="I42" s="518" t="s">
        <v>161</v>
      </c>
      <c r="J42" s="519">
        <v>0</v>
      </c>
      <c r="K42" s="520">
        <v>0</v>
      </c>
      <c r="L42" s="516">
        <v>0</v>
      </c>
      <c r="M42" s="517">
        <v>0</v>
      </c>
      <c r="N42" s="518" t="s">
        <v>161</v>
      </c>
      <c r="O42" s="519">
        <v>0</v>
      </c>
      <c r="P42" s="520">
        <v>0</v>
      </c>
      <c r="Q42" s="516">
        <v>1.102359</v>
      </c>
      <c r="R42" s="517">
        <v>11.57735849</v>
      </c>
      <c r="S42" s="518">
        <v>0.0952167975926606</v>
      </c>
      <c r="T42" s="519">
        <v>-10.47499949</v>
      </c>
      <c r="U42" s="520">
        <v>0</v>
      </c>
      <c r="V42" s="533">
        <v>1</v>
      </c>
      <c r="W42" s="518" t="s">
        <v>161</v>
      </c>
      <c r="X42" s="518" t="s">
        <v>161</v>
      </c>
      <c r="Y42" s="539" t="s">
        <v>161</v>
      </c>
      <c r="Z42" s="540" t="s">
        <v>161</v>
      </c>
      <c r="AA42" s="516">
        <v>0.002079</v>
      </c>
      <c r="AB42" s="517">
        <v>0</v>
      </c>
      <c r="AC42" s="518" t="s">
        <v>161</v>
      </c>
      <c r="AD42" s="519">
        <v>0.002079</v>
      </c>
      <c r="AE42" s="541">
        <v>0</v>
      </c>
      <c r="AF42" s="516">
        <v>1.181033</v>
      </c>
      <c r="AG42" s="517">
        <v>4.6236355</v>
      </c>
      <c r="AH42" s="518">
        <v>0.255433846374784</v>
      </c>
      <c r="AI42" s="519">
        <v>-3.4426025</v>
      </c>
      <c r="AJ42" s="520">
        <v>0</v>
      </c>
      <c r="AK42" s="516">
        <v>0</v>
      </c>
      <c r="AL42" s="517">
        <v>0</v>
      </c>
      <c r="AM42" s="518" t="s">
        <v>161</v>
      </c>
      <c r="AN42" s="519">
        <v>0</v>
      </c>
      <c r="AO42" s="520">
        <v>0</v>
      </c>
      <c r="AP42" s="516">
        <v>0</v>
      </c>
      <c r="AQ42" s="517">
        <v>0</v>
      </c>
      <c r="AR42" s="551" t="s">
        <v>161</v>
      </c>
      <c r="AS42" s="519">
        <v>0</v>
      </c>
      <c r="AT42" s="520">
        <v>0</v>
      </c>
      <c r="AU42" s="516">
        <v>-0.0807529999999987</v>
      </c>
      <c r="AV42" s="517">
        <v>6.95372299</v>
      </c>
      <c r="AW42" s="551">
        <v>-0.0116129158604863</v>
      </c>
      <c r="AX42" s="555">
        <v>-7.03447599</v>
      </c>
      <c r="AY42" s="520">
        <v>0</v>
      </c>
      <c r="AZ42" s="533">
        <v>-0.0732547201047923</v>
      </c>
      <c r="BA42" s="518">
        <v>0.600631223089992</v>
      </c>
      <c r="BB42" s="518">
        <v>-0.12196289052029</v>
      </c>
      <c r="BC42" s="539">
        <v>-0.673885943194784</v>
      </c>
      <c r="BD42" s="540" t="s">
        <v>161</v>
      </c>
      <c r="BE42" s="564">
        <v>0</v>
      </c>
      <c r="BF42" s="565">
        <v>0</v>
      </c>
      <c r="BG42" s="518" t="s">
        <v>161</v>
      </c>
      <c r="BH42" s="566">
        <v>0</v>
      </c>
      <c r="BI42" s="567">
        <v>0</v>
      </c>
      <c r="BJ42" s="572" t="s">
        <v>161</v>
      </c>
      <c r="BK42" s="572" t="s">
        <v>161</v>
      </c>
      <c r="BL42" s="518" t="s">
        <v>161</v>
      </c>
      <c r="BM42" s="572" t="s">
        <v>161</v>
      </c>
      <c r="BN42" s="533">
        <v>0.00188595548274201</v>
      </c>
      <c r="BO42" s="518">
        <v>0</v>
      </c>
      <c r="BP42" s="518" t="s">
        <v>161</v>
      </c>
      <c r="BQ42" s="518">
        <v>0.00188595548274201</v>
      </c>
      <c r="BR42" s="540" t="s">
        <v>161</v>
      </c>
      <c r="BS42" s="564">
        <v>530.235209235209</v>
      </c>
      <c r="BT42" s="565" t="s">
        <v>161</v>
      </c>
      <c r="BU42" s="518" t="s">
        <v>161</v>
      </c>
      <c r="BV42" s="566" t="s">
        <v>161</v>
      </c>
      <c r="BW42" s="567" t="s">
        <v>161</v>
      </c>
      <c r="BX42" s="564">
        <v>-38.8422318422312</v>
      </c>
      <c r="BY42" s="565" t="s">
        <v>161</v>
      </c>
      <c r="BZ42" s="518" t="s">
        <v>161</v>
      </c>
      <c r="CA42" s="566" t="s">
        <v>161</v>
      </c>
      <c r="CB42" s="567" t="s">
        <v>161</v>
      </c>
      <c r="CC42" s="517">
        <v>16.4754717</v>
      </c>
      <c r="CD42" s="634">
        <v>9.2082007</v>
      </c>
      <c r="CE42" s="635">
        <f t="shared" si="4"/>
        <v>0.0669091010001249</v>
      </c>
      <c r="CF42" s="636">
        <f t="shared" si="5"/>
        <v>-0.00876968287626489</v>
      </c>
    </row>
    <row r="43" s="159" customFormat="1" ht="16.5" customHeight="1" outlineLevel="2" spans="1:84">
      <c r="A43" s="527" t="s">
        <v>40</v>
      </c>
      <c r="B43" s="516">
        <v>46.5329999999997</v>
      </c>
      <c r="C43" s="517">
        <v>49.32</v>
      </c>
      <c r="D43" s="518">
        <v>0.943491484184908</v>
      </c>
      <c r="E43" s="519">
        <v>-2.78700000000032</v>
      </c>
      <c r="F43" s="520">
        <v>0</v>
      </c>
      <c r="G43" s="516">
        <v>0</v>
      </c>
      <c r="H43" s="517">
        <v>0</v>
      </c>
      <c r="I43" s="518" t="s">
        <v>161</v>
      </c>
      <c r="J43" s="519">
        <v>0</v>
      </c>
      <c r="K43" s="520">
        <v>0</v>
      </c>
      <c r="L43" s="516">
        <v>0</v>
      </c>
      <c r="M43" s="517">
        <v>0</v>
      </c>
      <c r="N43" s="518" t="s">
        <v>161</v>
      </c>
      <c r="O43" s="519">
        <v>0</v>
      </c>
      <c r="P43" s="520">
        <v>0</v>
      </c>
      <c r="Q43" s="516">
        <v>16.1419969999997</v>
      </c>
      <c r="R43" s="517">
        <v>7.32000000000001</v>
      </c>
      <c r="S43" s="518">
        <v>2.20519084699449</v>
      </c>
      <c r="T43" s="519">
        <v>8.8219969999997</v>
      </c>
      <c r="U43" s="520">
        <v>0</v>
      </c>
      <c r="V43" s="533">
        <v>0.346893537919322</v>
      </c>
      <c r="W43" s="518">
        <v>0.148418491484185</v>
      </c>
      <c r="X43" s="518">
        <v>2.33726629647281</v>
      </c>
      <c r="Y43" s="539">
        <v>0.198475046435137</v>
      </c>
      <c r="Z43" s="540" t="s">
        <v>161</v>
      </c>
      <c r="AA43" s="516">
        <v>30.391003</v>
      </c>
      <c r="AB43" s="517">
        <v>42</v>
      </c>
      <c r="AC43" s="518">
        <v>0.723595309523809</v>
      </c>
      <c r="AD43" s="519">
        <v>-11.608997</v>
      </c>
      <c r="AE43" s="541">
        <v>0</v>
      </c>
      <c r="AF43" s="516">
        <v>0.796037999999998</v>
      </c>
      <c r="AG43" s="517">
        <v>1.08</v>
      </c>
      <c r="AH43" s="518">
        <v>0.73707222222222</v>
      </c>
      <c r="AI43" s="519">
        <v>-0.283962000000002</v>
      </c>
      <c r="AJ43" s="520">
        <v>0</v>
      </c>
      <c r="AK43" s="516">
        <v>0</v>
      </c>
      <c r="AL43" s="517">
        <v>0</v>
      </c>
      <c r="AM43" s="518" t="s">
        <v>161</v>
      </c>
      <c r="AN43" s="519">
        <v>0</v>
      </c>
      <c r="AO43" s="520">
        <v>0</v>
      </c>
      <c r="AP43" s="516">
        <v>0</v>
      </c>
      <c r="AQ43" s="517">
        <v>0</v>
      </c>
      <c r="AR43" s="551" t="s">
        <v>161</v>
      </c>
      <c r="AS43" s="519">
        <v>0</v>
      </c>
      <c r="AT43" s="520">
        <v>0</v>
      </c>
      <c r="AU43" s="516">
        <v>15.3459589999997</v>
      </c>
      <c r="AV43" s="517">
        <v>6.24000000000001</v>
      </c>
      <c r="AW43" s="551">
        <v>2.459288301282</v>
      </c>
      <c r="AX43" s="555">
        <v>9.1059589999997</v>
      </c>
      <c r="AY43" s="520">
        <v>0</v>
      </c>
      <c r="AZ43" s="561">
        <v>0.329786581565767</v>
      </c>
      <c r="BA43" s="518">
        <v>0.126520681265207</v>
      </c>
      <c r="BB43" s="518">
        <v>2.60658240429865</v>
      </c>
      <c r="BC43" s="539">
        <v>0.20326590030056</v>
      </c>
      <c r="BD43" s="540" t="s">
        <v>161</v>
      </c>
      <c r="BE43" s="564">
        <v>40.4</v>
      </c>
      <c r="BF43" s="565">
        <v>0</v>
      </c>
      <c r="BG43" s="518" t="s">
        <v>161</v>
      </c>
      <c r="BH43" s="566">
        <v>40.4</v>
      </c>
      <c r="BI43" s="567">
        <v>0</v>
      </c>
      <c r="BJ43" s="572">
        <v>1.15180693069306</v>
      </c>
      <c r="BK43" s="572" t="s">
        <v>161</v>
      </c>
      <c r="BL43" s="518" t="s">
        <v>161</v>
      </c>
      <c r="BM43" s="572" t="s">
        <v>161</v>
      </c>
      <c r="BN43" s="533">
        <v>0.653106462080678</v>
      </c>
      <c r="BO43" s="518">
        <v>0.851581508515815</v>
      </c>
      <c r="BP43" s="518">
        <v>0.766933588329025</v>
      </c>
      <c r="BQ43" s="518">
        <v>-0.198475046435137</v>
      </c>
      <c r="BR43" s="540" t="s">
        <v>161</v>
      </c>
      <c r="BS43" s="564">
        <v>1.53114393756599</v>
      </c>
      <c r="BT43" s="565">
        <v>1.17428571428571</v>
      </c>
      <c r="BU43" s="518">
        <v>1.30389386410729</v>
      </c>
      <c r="BV43" s="566">
        <v>0.356858223280272</v>
      </c>
      <c r="BW43" s="567" t="s">
        <v>161</v>
      </c>
      <c r="BX43" s="564">
        <v>0.504950725055034</v>
      </c>
      <c r="BY43" s="565">
        <v>0.148571428571429</v>
      </c>
      <c r="BZ43" s="518">
        <v>3.39870680325503</v>
      </c>
      <c r="CA43" s="566">
        <v>0.356379296483606</v>
      </c>
      <c r="CB43" s="567" t="s">
        <v>161</v>
      </c>
      <c r="CC43" s="517">
        <v>98.64</v>
      </c>
      <c r="CD43" s="634">
        <v>12.47333334</v>
      </c>
      <c r="CE43" s="635">
        <f t="shared" si="4"/>
        <v>0.471745742092454</v>
      </c>
      <c r="CF43" s="636">
        <f t="shared" si="5"/>
        <v>1.23030136224995</v>
      </c>
    </row>
    <row r="44" s="159" customFormat="1" ht="16.5" customHeight="1" outlineLevel="2" spans="1:84">
      <c r="A44" s="527" t="s">
        <v>41</v>
      </c>
      <c r="B44" s="516">
        <v>272.168562</v>
      </c>
      <c r="C44" s="517">
        <v>272.25</v>
      </c>
      <c r="D44" s="518">
        <v>0.999700870523416</v>
      </c>
      <c r="E44" s="519">
        <v>-0.0814379999999915</v>
      </c>
      <c r="F44" s="520">
        <v>0</v>
      </c>
      <c r="G44" s="516">
        <v>0</v>
      </c>
      <c r="H44" s="517">
        <v>0</v>
      </c>
      <c r="I44" s="518" t="s">
        <v>161</v>
      </c>
      <c r="J44" s="519">
        <v>0</v>
      </c>
      <c r="K44" s="520">
        <v>0</v>
      </c>
      <c r="L44" s="516">
        <v>0</v>
      </c>
      <c r="M44" s="517">
        <v>0</v>
      </c>
      <c r="N44" s="518" t="s">
        <v>161</v>
      </c>
      <c r="O44" s="519">
        <v>0</v>
      </c>
      <c r="P44" s="520">
        <v>0</v>
      </c>
      <c r="Q44" s="516">
        <v>76.9589730000001</v>
      </c>
      <c r="R44" s="517">
        <v>69.25</v>
      </c>
      <c r="S44" s="518">
        <v>1.11132090974729</v>
      </c>
      <c r="T44" s="519">
        <v>7.70897300000013</v>
      </c>
      <c r="U44" s="520">
        <v>0</v>
      </c>
      <c r="V44" s="533">
        <v>0.282762169276553</v>
      </c>
      <c r="W44" s="518">
        <v>0.254361799816345</v>
      </c>
      <c r="X44" s="518">
        <v>1.11165343805836</v>
      </c>
      <c r="Y44" s="539">
        <v>0.0284003694602081</v>
      </c>
      <c r="Z44" s="540" t="s">
        <v>161</v>
      </c>
      <c r="AA44" s="516">
        <v>195.209589</v>
      </c>
      <c r="AB44" s="517">
        <v>203</v>
      </c>
      <c r="AC44" s="518">
        <v>0.961623591133004</v>
      </c>
      <c r="AD44" s="519">
        <v>-7.79041100000012</v>
      </c>
      <c r="AE44" s="541">
        <v>0</v>
      </c>
      <c r="AF44" s="516">
        <v>8.70198199999999</v>
      </c>
      <c r="AG44" s="517">
        <v>6.288191</v>
      </c>
      <c r="AH44" s="518">
        <v>1.38386095460523</v>
      </c>
      <c r="AI44" s="519">
        <v>2.41379099999999</v>
      </c>
      <c r="AJ44" s="520">
        <v>0</v>
      </c>
      <c r="AK44" s="516">
        <v>0</v>
      </c>
      <c r="AL44" s="517">
        <v>0</v>
      </c>
      <c r="AM44" s="518" t="s">
        <v>161</v>
      </c>
      <c r="AN44" s="519">
        <v>0</v>
      </c>
      <c r="AO44" s="520">
        <v>0</v>
      </c>
      <c r="AP44" s="516">
        <v>0</v>
      </c>
      <c r="AQ44" s="517">
        <v>0</v>
      </c>
      <c r="AR44" s="551" t="s">
        <v>161</v>
      </c>
      <c r="AS44" s="519">
        <v>0</v>
      </c>
      <c r="AT44" s="520">
        <v>0</v>
      </c>
      <c r="AU44" s="516">
        <v>68.2569910000001</v>
      </c>
      <c r="AV44" s="517">
        <v>62.961809</v>
      </c>
      <c r="AW44" s="551">
        <v>1.08410149079421</v>
      </c>
      <c r="AX44" s="555">
        <v>5.29518200000014</v>
      </c>
      <c r="AY44" s="520">
        <v>0</v>
      </c>
      <c r="AZ44" s="561">
        <v>0.250789402341039</v>
      </c>
      <c r="BA44" s="518">
        <v>0.231264679522498</v>
      </c>
      <c r="BB44" s="518">
        <v>1.08442587453845</v>
      </c>
      <c r="BC44" s="539">
        <v>0.0195247228185418</v>
      </c>
      <c r="BD44" s="540" t="s">
        <v>161</v>
      </c>
      <c r="BE44" s="564">
        <v>374.4</v>
      </c>
      <c r="BF44" s="565">
        <v>0</v>
      </c>
      <c r="BG44" s="518" t="s">
        <v>161</v>
      </c>
      <c r="BH44" s="566">
        <v>374.4</v>
      </c>
      <c r="BI44" s="567">
        <v>0</v>
      </c>
      <c r="BJ44" s="572">
        <v>0.726945945512821</v>
      </c>
      <c r="BK44" s="572" t="s">
        <v>161</v>
      </c>
      <c r="BL44" s="518" t="s">
        <v>161</v>
      </c>
      <c r="BM44" s="572" t="s">
        <v>161</v>
      </c>
      <c r="BN44" s="533">
        <v>0.717237830723447</v>
      </c>
      <c r="BO44" s="518">
        <v>0.745638200183655</v>
      </c>
      <c r="BP44" s="518">
        <v>0.961911327164819</v>
      </c>
      <c r="BQ44" s="518">
        <v>-0.0284003694602081</v>
      </c>
      <c r="BR44" s="540" t="s">
        <v>161</v>
      </c>
      <c r="BS44" s="564">
        <v>1.39423766729</v>
      </c>
      <c r="BT44" s="565">
        <v>1.34113300492611</v>
      </c>
      <c r="BU44" s="518">
        <v>1.03959686486637</v>
      </c>
      <c r="BV44" s="566">
        <v>0.0531046623638944</v>
      </c>
      <c r="BW44" s="567" t="s">
        <v>161</v>
      </c>
      <c r="BX44" s="564">
        <v>0.349660031301025</v>
      </c>
      <c r="BY44" s="565">
        <v>0.310156694581281</v>
      </c>
      <c r="BZ44" s="518">
        <v>1.12736573935015</v>
      </c>
      <c r="CA44" s="566">
        <v>0.039503336719744</v>
      </c>
      <c r="CB44" s="567" t="s">
        <v>161</v>
      </c>
      <c r="CC44" s="517">
        <v>544.5</v>
      </c>
      <c r="CD44" s="634">
        <v>19.634242</v>
      </c>
      <c r="CE44" s="635">
        <f t="shared" si="4"/>
        <v>0.499850435261708</v>
      </c>
      <c r="CF44" s="636">
        <f t="shared" si="5"/>
        <v>3.47642608255517</v>
      </c>
    </row>
    <row r="45" s="159" customFormat="1" ht="16.5" customHeight="1" outlineLevel="2" spans="1:84">
      <c r="A45" s="528" t="s">
        <v>42</v>
      </c>
      <c r="B45" s="504">
        <v>159.652528</v>
      </c>
      <c r="C45" s="321">
        <v>800</v>
      </c>
      <c r="D45" s="314">
        <v>0.19956566</v>
      </c>
      <c r="E45" s="529">
        <v>-640.347472</v>
      </c>
      <c r="F45" s="530">
        <v>0</v>
      </c>
      <c r="G45" s="504">
        <v>0</v>
      </c>
      <c r="H45" s="517">
        <v>0</v>
      </c>
      <c r="I45" s="314" t="s">
        <v>161</v>
      </c>
      <c r="J45" s="529">
        <v>0</v>
      </c>
      <c r="K45" s="530">
        <v>0</v>
      </c>
      <c r="L45" s="504">
        <v>153.387863</v>
      </c>
      <c r="M45" s="517">
        <v>764</v>
      </c>
      <c r="N45" s="314">
        <v>0.200769454188482</v>
      </c>
      <c r="O45" s="529">
        <v>-610.612137</v>
      </c>
      <c r="P45" s="530">
        <v>0</v>
      </c>
      <c r="Q45" s="504">
        <v>6.26466500000009</v>
      </c>
      <c r="R45" s="321">
        <v>36</v>
      </c>
      <c r="S45" s="314">
        <v>0.174018472222225</v>
      </c>
      <c r="T45" s="529">
        <v>-29.7353349999999</v>
      </c>
      <c r="U45" s="530">
        <v>0</v>
      </c>
      <c r="V45" s="538">
        <v>0.0392393723950309</v>
      </c>
      <c r="W45" s="314">
        <v>0.045</v>
      </c>
      <c r="X45" s="314">
        <v>0.871986053222908</v>
      </c>
      <c r="Y45" s="549">
        <v>-0.00576062760496913</v>
      </c>
      <c r="Z45" s="316" t="s">
        <v>161</v>
      </c>
      <c r="AA45" s="504">
        <v>5.07273699999999</v>
      </c>
      <c r="AB45" s="517">
        <v>6.37666668</v>
      </c>
      <c r="AC45" s="314">
        <v>0.795515471415544</v>
      </c>
      <c r="AD45" s="529">
        <v>-1.30392968000001</v>
      </c>
      <c r="AE45" s="507">
        <v>0</v>
      </c>
      <c r="AF45" s="504">
        <v>1.96745</v>
      </c>
      <c r="AG45" s="517">
        <v>1.08</v>
      </c>
      <c r="AH45" s="314">
        <v>1.82171296296296</v>
      </c>
      <c r="AI45" s="529">
        <v>0.88745</v>
      </c>
      <c r="AJ45" s="530">
        <v>0</v>
      </c>
      <c r="AK45" s="504">
        <v>0</v>
      </c>
      <c r="AL45" s="517">
        <v>0</v>
      </c>
      <c r="AM45" s="314" t="s">
        <v>161</v>
      </c>
      <c r="AN45" s="529">
        <v>0</v>
      </c>
      <c r="AO45" s="530">
        <v>0</v>
      </c>
      <c r="AP45" s="504">
        <v>0</v>
      </c>
      <c r="AQ45" s="517">
        <v>0</v>
      </c>
      <c r="AR45" s="308" t="s">
        <v>161</v>
      </c>
      <c r="AS45" s="529">
        <v>0</v>
      </c>
      <c r="AT45" s="530">
        <v>0</v>
      </c>
      <c r="AU45" s="516">
        <v>-0.775521999999896</v>
      </c>
      <c r="AV45" s="517">
        <v>28.54333332</v>
      </c>
      <c r="AW45" s="551">
        <v>-0.027169987166723</v>
      </c>
      <c r="AX45" s="555">
        <v>-29.3188553199999</v>
      </c>
      <c r="AY45" s="520">
        <v>0</v>
      </c>
      <c r="AZ45" s="538">
        <v>-0.00485756166667086</v>
      </c>
      <c r="BA45" s="314">
        <v>0.03567916665</v>
      </c>
      <c r="BB45" s="314">
        <v>-0.136145603240171</v>
      </c>
      <c r="BC45" s="549">
        <v>-0.0405367283166709</v>
      </c>
      <c r="BD45" s="316" t="s">
        <v>161</v>
      </c>
      <c r="BE45" s="575">
        <v>2</v>
      </c>
      <c r="BF45" s="327">
        <v>0</v>
      </c>
      <c r="BG45" s="314" t="s">
        <v>161</v>
      </c>
      <c r="BH45" s="576">
        <v>2</v>
      </c>
      <c r="BI45" s="322">
        <v>0</v>
      </c>
      <c r="BJ45" s="577">
        <v>79.826264</v>
      </c>
      <c r="BK45" s="577" t="s">
        <v>161</v>
      </c>
      <c r="BL45" s="314" t="s">
        <v>161</v>
      </c>
      <c r="BM45" s="577" t="s">
        <v>161</v>
      </c>
      <c r="BN45" s="538">
        <v>0.031773608996658</v>
      </c>
      <c r="BO45" s="314">
        <v>0.00797083335</v>
      </c>
      <c r="BP45" s="314">
        <v>3.98623426202456</v>
      </c>
      <c r="BQ45" s="314">
        <v>0.023802775646658</v>
      </c>
      <c r="BR45" s="316" t="s">
        <v>161</v>
      </c>
      <c r="BS45" s="575">
        <v>31.4726602226767</v>
      </c>
      <c r="BT45" s="327">
        <v>125.457396496691</v>
      </c>
      <c r="BU45" s="314">
        <v>0.25086332971613</v>
      </c>
      <c r="BV45" s="576">
        <v>-93.9847362740146</v>
      </c>
      <c r="BW45" s="322" t="s">
        <v>161</v>
      </c>
      <c r="BX45" s="575">
        <v>-0.152880387845831</v>
      </c>
      <c r="BY45" s="327">
        <v>4.47621535708058</v>
      </c>
      <c r="BZ45" s="314">
        <v>-0.0341539393550405</v>
      </c>
      <c r="CA45" s="576">
        <v>-4.62909574492641</v>
      </c>
      <c r="CB45" s="322" t="s">
        <v>161</v>
      </c>
      <c r="CC45" s="321">
        <v>2000</v>
      </c>
      <c r="CD45" s="638">
        <v>75.8399999699999</v>
      </c>
      <c r="CE45" s="639">
        <f t="shared" si="4"/>
        <v>0.079826264</v>
      </c>
      <c r="CF45" s="640">
        <f t="shared" si="5"/>
        <v>-0.0102257647719761</v>
      </c>
    </row>
    <row r="46" s="159" customFormat="1" ht="16.5" customHeight="1" outlineLevel="2" spans="1:84">
      <c r="A46" s="528" t="s">
        <v>162</v>
      </c>
      <c r="B46" s="504">
        <v>65.244093</v>
      </c>
      <c r="C46" s="321">
        <v>0</v>
      </c>
      <c r="D46" s="314" t="s">
        <v>161</v>
      </c>
      <c r="E46" s="529">
        <v>65.244093</v>
      </c>
      <c r="F46" s="530">
        <v>0</v>
      </c>
      <c r="G46" s="504">
        <v>48.1886859999999</v>
      </c>
      <c r="H46" s="517">
        <v>0</v>
      </c>
      <c r="I46" s="314" t="s">
        <v>161</v>
      </c>
      <c r="J46" s="529">
        <v>48.1886859999999</v>
      </c>
      <c r="K46" s="530">
        <v>0</v>
      </c>
      <c r="L46" s="504">
        <v>0</v>
      </c>
      <c r="M46" s="517">
        <v>0</v>
      </c>
      <c r="N46" s="314" t="s">
        <v>161</v>
      </c>
      <c r="O46" s="529">
        <v>0</v>
      </c>
      <c r="P46" s="530">
        <v>0</v>
      </c>
      <c r="Q46" s="504">
        <v>17.0554070000001</v>
      </c>
      <c r="R46" s="321">
        <v>0</v>
      </c>
      <c r="S46" s="314" t="s">
        <v>161</v>
      </c>
      <c r="T46" s="529">
        <v>17.0554070000001</v>
      </c>
      <c r="U46" s="530">
        <v>0</v>
      </c>
      <c r="V46" s="538">
        <v>0.261409212938252</v>
      </c>
      <c r="W46" s="314" t="s">
        <v>161</v>
      </c>
      <c r="X46" s="314" t="s">
        <v>161</v>
      </c>
      <c r="Y46" s="549" t="s">
        <v>161</v>
      </c>
      <c r="Z46" s="316" t="s">
        <v>161</v>
      </c>
      <c r="AA46" s="504">
        <v>14.910687</v>
      </c>
      <c r="AB46" s="517">
        <v>0</v>
      </c>
      <c r="AC46" s="314" t="s">
        <v>161</v>
      </c>
      <c r="AD46" s="529">
        <v>14.910687</v>
      </c>
      <c r="AE46" s="507">
        <v>0</v>
      </c>
      <c r="AF46" s="504">
        <v>1.65079</v>
      </c>
      <c r="AG46" s="517">
        <v>0</v>
      </c>
      <c r="AH46" s="314" t="s">
        <v>161</v>
      </c>
      <c r="AI46" s="529">
        <v>1.65079</v>
      </c>
      <c r="AJ46" s="530">
        <v>0</v>
      </c>
      <c r="AK46" s="504">
        <v>0</v>
      </c>
      <c r="AL46" s="517">
        <v>0</v>
      </c>
      <c r="AM46" s="314" t="s">
        <v>161</v>
      </c>
      <c r="AN46" s="529">
        <v>0</v>
      </c>
      <c r="AO46" s="530">
        <v>0</v>
      </c>
      <c r="AP46" s="504">
        <v>0</v>
      </c>
      <c r="AQ46" s="517">
        <v>0</v>
      </c>
      <c r="AR46" s="308" t="s">
        <v>161</v>
      </c>
      <c r="AS46" s="529">
        <v>0</v>
      </c>
      <c r="AT46" s="530">
        <v>0</v>
      </c>
      <c r="AU46" s="516">
        <v>0.493930000000135</v>
      </c>
      <c r="AV46" s="517">
        <v>0</v>
      </c>
      <c r="AW46" s="551" t="s">
        <v>161</v>
      </c>
      <c r="AX46" s="555">
        <v>0.493930000000135</v>
      </c>
      <c r="AY46" s="520">
        <v>0</v>
      </c>
      <c r="AZ46" s="538">
        <v>0.00757049377635052</v>
      </c>
      <c r="BA46" s="314" t="s">
        <v>161</v>
      </c>
      <c r="BB46" s="314" t="s">
        <v>161</v>
      </c>
      <c r="BC46" s="549" t="s">
        <v>161</v>
      </c>
      <c r="BD46" s="316" t="s">
        <v>161</v>
      </c>
      <c r="BE46" s="575">
        <v>0</v>
      </c>
      <c r="BF46" s="327">
        <v>0</v>
      </c>
      <c r="BG46" s="314" t="s">
        <v>161</v>
      </c>
      <c r="BH46" s="576">
        <v>0</v>
      </c>
      <c r="BI46" s="322">
        <v>0</v>
      </c>
      <c r="BJ46" s="577" t="s">
        <v>161</v>
      </c>
      <c r="BK46" s="577" t="s">
        <v>161</v>
      </c>
      <c r="BL46" s="314" t="s">
        <v>161</v>
      </c>
      <c r="BM46" s="577" t="s">
        <v>161</v>
      </c>
      <c r="BN46" s="538">
        <v>0.228536965024558</v>
      </c>
      <c r="BO46" s="314" t="s">
        <v>161</v>
      </c>
      <c r="BP46" s="314" t="s">
        <v>161</v>
      </c>
      <c r="BQ46" s="314" t="s">
        <v>161</v>
      </c>
      <c r="BR46" s="316" t="s">
        <v>161</v>
      </c>
      <c r="BS46" s="575">
        <v>4.37565975330312</v>
      </c>
      <c r="BT46" s="327" t="s">
        <v>161</v>
      </c>
      <c r="BU46" s="314" t="s">
        <v>161</v>
      </c>
      <c r="BV46" s="576" t="s">
        <v>161</v>
      </c>
      <c r="BW46" s="322" t="s">
        <v>161</v>
      </c>
      <c r="BX46" s="575">
        <v>0.0331259049298087</v>
      </c>
      <c r="BY46" s="327" t="s">
        <v>161</v>
      </c>
      <c r="BZ46" s="314" t="s">
        <v>161</v>
      </c>
      <c r="CA46" s="576" t="s">
        <v>161</v>
      </c>
      <c r="CB46" s="322" t="s">
        <v>161</v>
      </c>
      <c r="CC46" s="321"/>
      <c r="CD46" s="638"/>
      <c r="CE46" s="639"/>
      <c r="CF46" s="640"/>
    </row>
    <row r="47" s="159" customFormat="1" ht="16.5" customHeight="1" outlineLevel="2" spans="1:84">
      <c r="A47" s="528" t="s">
        <v>43</v>
      </c>
      <c r="B47" s="504">
        <v>0</v>
      </c>
      <c r="C47" s="321">
        <v>280</v>
      </c>
      <c r="D47" s="314">
        <v>0</v>
      </c>
      <c r="E47" s="529">
        <v>-280</v>
      </c>
      <c r="F47" s="530">
        <v>0</v>
      </c>
      <c r="G47" s="504">
        <v>0</v>
      </c>
      <c r="H47" s="517">
        <v>0</v>
      </c>
      <c r="I47" s="314" t="s">
        <v>161</v>
      </c>
      <c r="J47" s="529">
        <v>0</v>
      </c>
      <c r="K47" s="530">
        <v>0</v>
      </c>
      <c r="L47" s="504">
        <v>0</v>
      </c>
      <c r="M47" s="517">
        <v>243.32</v>
      </c>
      <c r="N47" s="314">
        <v>0</v>
      </c>
      <c r="O47" s="529">
        <v>-243.32</v>
      </c>
      <c r="P47" s="530">
        <v>0</v>
      </c>
      <c r="Q47" s="504">
        <v>0</v>
      </c>
      <c r="R47" s="321">
        <v>36.68</v>
      </c>
      <c r="S47" s="314">
        <v>0</v>
      </c>
      <c r="T47" s="529">
        <v>-36.68</v>
      </c>
      <c r="U47" s="530">
        <v>0</v>
      </c>
      <c r="V47" s="538" t="s">
        <v>161</v>
      </c>
      <c r="W47" s="314">
        <v>0.131</v>
      </c>
      <c r="X47" s="314" t="s">
        <v>161</v>
      </c>
      <c r="Y47" s="549" t="s">
        <v>161</v>
      </c>
      <c r="Z47" s="316" t="s">
        <v>161</v>
      </c>
      <c r="AA47" s="504">
        <v>3.254077</v>
      </c>
      <c r="AB47" s="517">
        <v>10</v>
      </c>
      <c r="AC47" s="314">
        <v>0.3254077</v>
      </c>
      <c r="AD47" s="529">
        <v>-6.745923</v>
      </c>
      <c r="AE47" s="507">
        <v>0</v>
      </c>
      <c r="AF47" s="504">
        <v>1.175895</v>
      </c>
      <c r="AG47" s="517">
        <v>19.3</v>
      </c>
      <c r="AH47" s="314">
        <v>0.0609272020725388</v>
      </c>
      <c r="AI47" s="529">
        <v>-18.124105</v>
      </c>
      <c r="AJ47" s="530">
        <v>0</v>
      </c>
      <c r="AK47" s="504">
        <v>0</v>
      </c>
      <c r="AL47" s="517">
        <v>0</v>
      </c>
      <c r="AM47" s="314" t="s">
        <v>161</v>
      </c>
      <c r="AN47" s="529">
        <v>0</v>
      </c>
      <c r="AO47" s="530">
        <v>0</v>
      </c>
      <c r="AP47" s="504">
        <v>0</v>
      </c>
      <c r="AQ47" s="517">
        <v>0</v>
      </c>
      <c r="AR47" s="308" t="s">
        <v>161</v>
      </c>
      <c r="AS47" s="529">
        <v>0</v>
      </c>
      <c r="AT47" s="530">
        <v>0</v>
      </c>
      <c r="AU47" s="516">
        <v>-4.429972</v>
      </c>
      <c r="AV47" s="517">
        <v>7.38000000000001</v>
      </c>
      <c r="AW47" s="551">
        <v>-0.600267208672085</v>
      </c>
      <c r="AX47" s="555">
        <v>-11.809972</v>
      </c>
      <c r="AY47" s="520">
        <v>0</v>
      </c>
      <c r="AZ47" s="538" t="s">
        <v>161</v>
      </c>
      <c r="BA47" s="314">
        <v>0.0263571428571429</v>
      </c>
      <c r="BB47" s="314" t="s">
        <v>161</v>
      </c>
      <c r="BC47" s="549" t="s">
        <v>161</v>
      </c>
      <c r="BD47" s="316" t="s">
        <v>161</v>
      </c>
      <c r="BE47" s="575">
        <v>4.4</v>
      </c>
      <c r="BF47" s="327">
        <v>0</v>
      </c>
      <c r="BG47" s="314" t="s">
        <v>161</v>
      </c>
      <c r="BH47" s="576">
        <v>4.4</v>
      </c>
      <c r="BI47" s="322">
        <v>0</v>
      </c>
      <c r="BJ47" s="577">
        <v>0</v>
      </c>
      <c r="BK47" s="577" t="s">
        <v>161</v>
      </c>
      <c r="BL47" s="314" t="s">
        <v>161</v>
      </c>
      <c r="BM47" s="577" t="s">
        <v>161</v>
      </c>
      <c r="BN47" s="538" t="s">
        <v>161</v>
      </c>
      <c r="BO47" s="314">
        <v>0.0357142857142857</v>
      </c>
      <c r="BP47" s="314" t="s">
        <v>161</v>
      </c>
      <c r="BQ47" s="314" t="s">
        <v>161</v>
      </c>
      <c r="BR47" s="316" t="s">
        <v>161</v>
      </c>
      <c r="BS47" s="575">
        <v>0</v>
      </c>
      <c r="BT47" s="327">
        <v>28</v>
      </c>
      <c r="BU47" s="314">
        <v>0</v>
      </c>
      <c r="BV47" s="576">
        <v>-28</v>
      </c>
      <c r="BW47" s="322" t="s">
        <v>161</v>
      </c>
      <c r="BX47" s="575">
        <v>-1.36136053326335</v>
      </c>
      <c r="BY47" s="327">
        <v>0.738000000000001</v>
      </c>
      <c r="BZ47" s="314">
        <v>-1.84466196919153</v>
      </c>
      <c r="CA47" s="576">
        <v>-2.09936053326335</v>
      </c>
      <c r="CB47" s="322" t="s">
        <v>161</v>
      </c>
      <c r="CC47" s="321">
        <v>1100</v>
      </c>
      <c r="CD47" s="638">
        <v>32.9999999999999</v>
      </c>
      <c r="CE47" s="639"/>
      <c r="CF47" s="640"/>
    </row>
    <row r="48" s="159" customFormat="1" ht="16.5" customHeight="1" outlineLevel="2" spans="1:84">
      <c r="A48" s="528" t="s">
        <v>163</v>
      </c>
      <c r="B48" s="504">
        <v>0</v>
      </c>
      <c r="C48" s="321">
        <v>0</v>
      </c>
      <c r="D48" s="314" t="s">
        <v>161</v>
      </c>
      <c r="E48" s="529">
        <v>0</v>
      </c>
      <c r="F48" s="530">
        <v>0</v>
      </c>
      <c r="G48" s="504">
        <v>0</v>
      </c>
      <c r="H48" s="517">
        <v>0</v>
      </c>
      <c r="I48" s="314" t="s">
        <v>161</v>
      </c>
      <c r="J48" s="529">
        <v>0</v>
      </c>
      <c r="K48" s="530">
        <v>0</v>
      </c>
      <c r="L48" s="504">
        <v>0</v>
      </c>
      <c r="M48" s="517">
        <v>0</v>
      </c>
      <c r="N48" s="314" t="s">
        <v>161</v>
      </c>
      <c r="O48" s="529">
        <v>0</v>
      </c>
      <c r="P48" s="530">
        <v>0</v>
      </c>
      <c r="Q48" s="504">
        <v>0</v>
      </c>
      <c r="R48" s="321">
        <v>0</v>
      </c>
      <c r="S48" s="314" t="s">
        <v>161</v>
      </c>
      <c r="T48" s="529">
        <v>0</v>
      </c>
      <c r="U48" s="530">
        <v>0</v>
      </c>
      <c r="V48" s="538" t="s">
        <v>161</v>
      </c>
      <c r="W48" s="314" t="s">
        <v>161</v>
      </c>
      <c r="X48" s="314" t="s">
        <v>161</v>
      </c>
      <c r="Y48" s="549" t="s">
        <v>161</v>
      </c>
      <c r="Z48" s="316" t="s">
        <v>161</v>
      </c>
      <c r="AA48" s="504">
        <v>0</v>
      </c>
      <c r="AB48" s="517">
        <v>0</v>
      </c>
      <c r="AC48" s="314" t="s">
        <v>161</v>
      </c>
      <c r="AD48" s="529">
        <v>0</v>
      </c>
      <c r="AE48" s="507">
        <v>0</v>
      </c>
      <c r="AF48" s="504">
        <v>0.897356999999999</v>
      </c>
      <c r="AG48" s="517">
        <v>0</v>
      </c>
      <c r="AH48" s="314" t="s">
        <v>161</v>
      </c>
      <c r="AI48" s="529">
        <v>0.897356999999999</v>
      </c>
      <c r="AJ48" s="530">
        <v>0</v>
      </c>
      <c r="AK48" s="504">
        <v>0</v>
      </c>
      <c r="AL48" s="517">
        <v>0</v>
      </c>
      <c r="AM48" s="314" t="s">
        <v>161</v>
      </c>
      <c r="AN48" s="529">
        <v>0</v>
      </c>
      <c r="AO48" s="530">
        <v>0</v>
      </c>
      <c r="AP48" s="504">
        <v>0</v>
      </c>
      <c r="AQ48" s="517">
        <v>0</v>
      </c>
      <c r="AR48" s="308" t="s">
        <v>161</v>
      </c>
      <c r="AS48" s="529">
        <v>0</v>
      </c>
      <c r="AT48" s="530">
        <v>0</v>
      </c>
      <c r="AU48" s="516">
        <v>-0.897356999999999</v>
      </c>
      <c r="AV48" s="517">
        <v>0</v>
      </c>
      <c r="AW48" s="551" t="s">
        <v>161</v>
      </c>
      <c r="AX48" s="555">
        <v>-0.897356999999999</v>
      </c>
      <c r="AY48" s="520">
        <v>0</v>
      </c>
      <c r="AZ48" s="538" t="s">
        <v>161</v>
      </c>
      <c r="BA48" s="314" t="s">
        <v>161</v>
      </c>
      <c r="BB48" s="314" t="s">
        <v>161</v>
      </c>
      <c r="BC48" s="549" t="s">
        <v>161</v>
      </c>
      <c r="BD48" s="316" t="s">
        <v>161</v>
      </c>
      <c r="BE48" s="575">
        <v>0</v>
      </c>
      <c r="BF48" s="327">
        <v>0</v>
      </c>
      <c r="BG48" s="314" t="s">
        <v>161</v>
      </c>
      <c r="BH48" s="576">
        <v>0</v>
      </c>
      <c r="BI48" s="322">
        <v>0</v>
      </c>
      <c r="BJ48" s="577" t="s">
        <v>161</v>
      </c>
      <c r="BK48" s="577" t="s">
        <v>161</v>
      </c>
      <c r="BL48" s="314" t="s">
        <v>161</v>
      </c>
      <c r="BM48" s="577" t="s">
        <v>161</v>
      </c>
      <c r="BN48" s="538" t="s">
        <v>161</v>
      </c>
      <c r="BO48" s="314" t="s">
        <v>161</v>
      </c>
      <c r="BP48" s="314" t="s">
        <v>161</v>
      </c>
      <c r="BQ48" s="314" t="s">
        <v>161</v>
      </c>
      <c r="BR48" s="316" t="s">
        <v>161</v>
      </c>
      <c r="BS48" s="575" t="s">
        <v>161</v>
      </c>
      <c r="BT48" s="327" t="s">
        <v>161</v>
      </c>
      <c r="BU48" s="314" t="s">
        <v>161</v>
      </c>
      <c r="BV48" s="576" t="s">
        <v>161</v>
      </c>
      <c r="BW48" s="322" t="s">
        <v>161</v>
      </c>
      <c r="BX48" s="575" t="s">
        <v>161</v>
      </c>
      <c r="BY48" s="327" t="s">
        <v>161</v>
      </c>
      <c r="BZ48" s="314" t="s">
        <v>161</v>
      </c>
      <c r="CA48" s="576" t="s">
        <v>161</v>
      </c>
      <c r="CB48" s="322" t="s">
        <v>161</v>
      </c>
      <c r="CC48" s="321"/>
      <c r="CD48" s="638"/>
      <c r="CE48" s="639"/>
      <c r="CF48" s="640"/>
    </row>
    <row r="49" s="159" customFormat="1" ht="16.5" customHeight="1" outlineLevel="2" spans="1:84">
      <c r="A49" s="527" t="s">
        <v>44</v>
      </c>
      <c r="B49" s="516">
        <v>0</v>
      </c>
      <c r="C49" s="517">
        <v>110</v>
      </c>
      <c r="D49" s="518">
        <v>0</v>
      </c>
      <c r="E49" s="519">
        <v>-110</v>
      </c>
      <c r="F49" s="520">
        <v>0</v>
      </c>
      <c r="G49" s="516">
        <v>0</v>
      </c>
      <c r="H49" s="517">
        <v>0</v>
      </c>
      <c r="I49" s="518" t="s">
        <v>161</v>
      </c>
      <c r="J49" s="519">
        <v>0</v>
      </c>
      <c r="K49" s="520">
        <v>0</v>
      </c>
      <c r="L49" s="516">
        <v>0</v>
      </c>
      <c r="M49" s="517">
        <v>101</v>
      </c>
      <c r="N49" s="518">
        <v>0</v>
      </c>
      <c r="O49" s="519">
        <v>-101</v>
      </c>
      <c r="P49" s="520">
        <v>0</v>
      </c>
      <c r="Q49" s="516">
        <v>0</v>
      </c>
      <c r="R49" s="517">
        <v>9</v>
      </c>
      <c r="S49" s="518">
        <v>0</v>
      </c>
      <c r="T49" s="519">
        <v>-9</v>
      </c>
      <c r="U49" s="520">
        <v>0</v>
      </c>
      <c r="V49" s="533" t="s">
        <v>161</v>
      </c>
      <c r="W49" s="518">
        <v>0.0818181818181818</v>
      </c>
      <c r="X49" s="518" t="s">
        <v>161</v>
      </c>
      <c r="Y49" s="539" t="s">
        <v>161</v>
      </c>
      <c r="Z49" s="540" t="s">
        <v>161</v>
      </c>
      <c r="AA49" s="516">
        <v>0</v>
      </c>
      <c r="AB49" s="517">
        <v>-0.248</v>
      </c>
      <c r="AC49" s="518">
        <v>0</v>
      </c>
      <c r="AD49" s="519">
        <v>0.248</v>
      </c>
      <c r="AE49" s="541">
        <v>0</v>
      </c>
      <c r="AF49" s="516">
        <v>0</v>
      </c>
      <c r="AG49" s="517">
        <v>4.4</v>
      </c>
      <c r="AH49" s="518">
        <v>0</v>
      </c>
      <c r="AI49" s="519">
        <v>-4.4</v>
      </c>
      <c r="AJ49" s="520">
        <v>0</v>
      </c>
      <c r="AK49" s="516">
        <v>0</v>
      </c>
      <c r="AL49" s="517">
        <v>0</v>
      </c>
      <c r="AM49" s="518" t="s">
        <v>161</v>
      </c>
      <c r="AN49" s="519">
        <v>0</v>
      </c>
      <c r="AO49" s="520">
        <v>0</v>
      </c>
      <c r="AP49" s="516">
        <v>0</v>
      </c>
      <c r="AQ49" s="517">
        <v>0</v>
      </c>
      <c r="AR49" s="551" t="s">
        <v>161</v>
      </c>
      <c r="AS49" s="519">
        <v>0</v>
      </c>
      <c r="AT49" s="520">
        <v>0</v>
      </c>
      <c r="AU49" s="516">
        <v>0</v>
      </c>
      <c r="AV49" s="517">
        <v>4.848</v>
      </c>
      <c r="AW49" s="551">
        <v>0</v>
      </c>
      <c r="AX49" s="555">
        <v>-4.848</v>
      </c>
      <c r="AY49" s="520">
        <v>0</v>
      </c>
      <c r="AZ49" s="533" t="s">
        <v>161</v>
      </c>
      <c r="BA49" s="518">
        <v>0.0440727272727273</v>
      </c>
      <c r="BB49" s="518" t="s">
        <v>161</v>
      </c>
      <c r="BC49" s="539" t="s">
        <v>161</v>
      </c>
      <c r="BD49" s="540" t="s">
        <v>161</v>
      </c>
      <c r="BE49" s="564">
        <v>0</v>
      </c>
      <c r="BF49" s="565">
        <v>48</v>
      </c>
      <c r="BG49" s="518">
        <v>0</v>
      </c>
      <c r="BH49" s="566">
        <v>-48</v>
      </c>
      <c r="BI49" s="567">
        <v>0</v>
      </c>
      <c r="BJ49" s="572" t="s">
        <v>161</v>
      </c>
      <c r="BK49" s="572">
        <v>2.29166666666667</v>
      </c>
      <c r="BL49" s="518" t="s">
        <v>161</v>
      </c>
      <c r="BM49" s="572" t="s">
        <v>161</v>
      </c>
      <c r="BN49" s="533" t="s">
        <v>161</v>
      </c>
      <c r="BO49" s="518">
        <v>-0.00225454545454545</v>
      </c>
      <c r="BP49" s="518" t="s">
        <v>161</v>
      </c>
      <c r="BQ49" s="518" t="s">
        <v>161</v>
      </c>
      <c r="BR49" s="540" t="s">
        <v>161</v>
      </c>
      <c r="BS49" s="564" t="s">
        <v>161</v>
      </c>
      <c r="BT49" s="565">
        <v>-443.548387096774</v>
      </c>
      <c r="BU49" s="518" t="s">
        <v>161</v>
      </c>
      <c r="BV49" s="566" t="s">
        <v>161</v>
      </c>
      <c r="BW49" s="567" t="s">
        <v>161</v>
      </c>
      <c r="BX49" s="564" t="s">
        <v>161</v>
      </c>
      <c r="BY49" s="565">
        <v>-19.5483870967742</v>
      </c>
      <c r="BZ49" s="518" t="s">
        <v>161</v>
      </c>
      <c r="CA49" s="566" t="s">
        <v>161</v>
      </c>
      <c r="CB49" s="567" t="s">
        <v>161</v>
      </c>
      <c r="CC49" s="517">
        <v>1100</v>
      </c>
      <c r="CD49" s="634">
        <v>32.992</v>
      </c>
      <c r="CE49" s="635">
        <f t="shared" ref="CE49:CE74" si="6">IFERROR(B49/CC49,"/")</f>
        <v>0</v>
      </c>
      <c r="CF49" s="636">
        <f t="shared" ref="CF49:CF74" si="7">IFERROR((1+(AU49-CD49)/ABS(CD49)),"/")</f>
        <v>0</v>
      </c>
    </row>
    <row r="50" s="159" customFormat="1" ht="16.5" customHeight="1" outlineLevel="2" spans="1:84">
      <c r="A50" s="527" t="s">
        <v>45</v>
      </c>
      <c r="B50" s="516">
        <v>0</v>
      </c>
      <c r="C50" s="517">
        <v>100</v>
      </c>
      <c r="D50" s="518">
        <v>0</v>
      </c>
      <c r="E50" s="519">
        <v>-100</v>
      </c>
      <c r="F50" s="520">
        <v>0</v>
      </c>
      <c r="G50" s="516">
        <v>0</v>
      </c>
      <c r="H50" s="517">
        <v>0</v>
      </c>
      <c r="I50" s="518" t="s">
        <v>161</v>
      </c>
      <c r="J50" s="519">
        <v>0</v>
      </c>
      <c r="K50" s="520">
        <v>0</v>
      </c>
      <c r="L50" s="516">
        <v>0</v>
      </c>
      <c r="M50" s="517">
        <v>93.5</v>
      </c>
      <c r="N50" s="518">
        <v>0</v>
      </c>
      <c r="O50" s="519">
        <v>-93.5</v>
      </c>
      <c r="P50" s="520">
        <v>0</v>
      </c>
      <c r="Q50" s="516">
        <v>0</v>
      </c>
      <c r="R50" s="517">
        <v>6.5</v>
      </c>
      <c r="S50" s="518">
        <v>0</v>
      </c>
      <c r="T50" s="519">
        <v>-6.5</v>
      </c>
      <c r="U50" s="520">
        <v>0</v>
      </c>
      <c r="V50" s="533" t="s">
        <v>161</v>
      </c>
      <c r="W50" s="518">
        <v>0.065</v>
      </c>
      <c r="X50" s="518" t="s">
        <v>161</v>
      </c>
      <c r="Y50" s="539" t="s">
        <v>161</v>
      </c>
      <c r="Z50" s="540" t="s">
        <v>161</v>
      </c>
      <c r="AA50" s="516">
        <v>0</v>
      </c>
      <c r="AB50" s="517">
        <v>6.5455</v>
      </c>
      <c r="AC50" s="518">
        <v>0</v>
      </c>
      <c r="AD50" s="519">
        <v>-6.5455</v>
      </c>
      <c r="AE50" s="541">
        <v>0</v>
      </c>
      <c r="AF50" s="516">
        <v>0</v>
      </c>
      <c r="AG50" s="517">
        <v>1.71</v>
      </c>
      <c r="AH50" s="518">
        <v>0</v>
      </c>
      <c r="AI50" s="519">
        <v>-1.71</v>
      </c>
      <c r="AJ50" s="520">
        <v>0</v>
      </c>
      <c r="AK50" s="516">
        <v>0</v>
      </c>
      <c r="AL50" s="517">
        <v>0</v>
      </c>
      <c r="AM50" s="518" t="s">
        <v>161</v>
      </c>
      <c r="AN50" s="519">
        <v>0</v>
      </c>
      <c r="AO50" s="520">
        <v>0</v>
      </c>
      <c r="AP50" s="516">
        <v>0</v>
      </c>
      <c r="AQ50" s="517">
        <v>0</v>
      </c>
      <c r="AR50" s="551" t="s">
        <v>161</v>
      </c>
      <c r="AS50" s="519">
        <v>0</v>
      </c>
      <c r="AT50" s="520">
        <v>0</v>
      </c>
      <c r="AU50" s="516">
        <v>0</v>
      </c>
      <c r="AV50" s="517">
        <v>-1.7555</v>
      </c>
      <c r="AW50" s="551">
        <v>2</v>
      </c>
      <c r="AX50" s="555">
        <v>1.7555</v>
      </c>
      <c r="AY50" s="520">
        <v>0</v>
      </c>
      <c r="AZ50" s="533" t="s">
        <v>161</v>
      </c>
      <c r="BA50" s="518">
        <v>-0.017555</v>
      </c>
      <c r="BB50" s="518" t="s">
        <v>161</v>
      </c>
      <c r="BC50" s="539" t="s">
        <v>161</v>
      </c>
      <c r="BD50" s="540" t="s">
        <v>161</v>
      </c>
      <c r="BE50" s="564">
        <v>0</v>
      </c>
      <c r="BF50" s="565">
        <v>36</v>
      </c>
      <c r="BG50" s="518">
        <v>0</v>
      </c>
      <c r="BH50" s="566">
        <v>-36</v>
      </c>
      <c r="BI50" s="567">
        <v>0</v>
      </c>
      <c r="BJ50" s="572" t="s">
        <v>161</v>
      </c>
      <c r="BK50" s="572">
        <v>2.77777777777778</v>
      </c>
      <c r="BL50" s="518" t="s">
        <v>161</v>
      </c>
      <c r="BM50" s="572" t="s">
        <v>161</v>
      </c>
      <c r="BN50" s="533" t="s">
        <v>161</v>
      </c>
      <c r="BO50" s="518">
        <v>0.065455</v>
      </c>
      <c r="BP50" s="518" t="s">
        <v>161</v>
      </c>
      <c r="BQ50" s="518" t="s">
        <v>161</v>
      </c>
      <c r="BR50" s="540" t="s">
        <v>161</v>
      </c>
      <c r="BS50" s="564" t="s">
        <v>161</v>
      </c>
      <c r="BT50" s="565">
        <v>15.2776716828355</v>
      </c>
      <c r="BU50" s="518" t="s">
        <v>161</v>
      </c>
      <c r="BV50" s="566" t="s">
        <v>161</v>
      </c>
      <c r="BW50" s="567" t="s">
        <v>161</v>
      </c>
      <c r="BX50" s="564" t="s">
        <v>161</v>
      </c>
      <c r="BY50" s="565">
        <v>-0.268199526392178</v>
      </c>
      <c r="BZ50" s="518" t="s">
        <v>161</v>
      </c>
      <c r="CA50" s="566" t="s">
        <v>161</v>
      </c>
      <c r="CB50" s="567" t="s">
        <v>161</v>
      </c>
      <c r="CC50" s="517">
        <v>800</v>
      </c>
      <c r="CD50" s="634">
        <v>32.988</v>
      </c>
      <c r="CE50" s="635">
        <f t="shared" si="6"/>
        <v>0</v>
      </c>
      <c r="CF50" s="636">
        <f t="shared" si="7"/>
        <v>0</v>
      </c>
    </row>
    <row r="51" s="159" customFormat="1" ht="16.5" customHeight="1" outlineLevel="2" spans="1:84">
      <c r="A51" s="527" t="s">
        <v>46</v>
      </c>
      <c r="B51" s="516">
        <v>0</v>
      </c>
      <c r="C51" s="517">
        <v>0</v>
      </c>
      <c r="D51" s="518" t="s">
        <v>161</v>
      </c>
      <c r="E51" s="519">
        <v>0</v>
      </c>
      <c r="F51" s="520">
        <v>0</v>
      </c>
      <c r="G51" s="516">
        <v>0</v>
      </c>
      <c r="H51" s="517">
        <v>0</v>
      </c>
      <c r="I51" s="518" t="s">
        <v>161</v>
      </c>
      <c r="J51" s="519">
        <v>0</v>
      </c>
      <c r="K51" s="520">
        <v>0</v>
      </c>
      <c r="L51" s="516">
        <v>0</v>
      </c>
      <c r="M51" s="517">
        <v>0</v>
      </c>
      <c r="N51" s="518" t="s">
        <v>161</v>
      </c>
      <c r="O51" s="519">
        <v>0</v>
      </c>
      <c r="P51" s="520">
        <v>0</v>
      </c>
      <c r="Q51" s="516">
        <v>0</v>
      </c>
      <c r="R51" s="517">
        <v>0</v>
      </c>
      <c r="S51" s="518" t="s">
        <v>161</v>
      </c>
      <c r="T51" s="519">
        <v>0</v>
      </c>
      <c r="U51" s="520">
        <v>0</v>
      </c>
      <c r="V51" s="533" t="s">
        <v>161</v>
      </c>
      <c r="W51" s="518" t="s">
        <v>161</v>
      </c>
      <c r="X51" s="518" t="s">
        <v>161</v>
      </c>
      <c r="Y51" s="539" t="s">
        <v>161</v>
      </c>
      <c r="Z51" s="540" t="s">
        <v>161</v>
      </c>
      <c r="AA51" s="516">
        <v>0</v>
      </c>
      <c r="AB51" s="517">
        <v>0</v>
      </c>
      <c r="AC51" s="518" t="s">
        <v>161</v>
      </c>
      <c r="AD51" s="519">
        <v>0</v>
      </c>
      <c r="AE51" s="541">
        <v>0</v>
      </c>
      <c r="AF51" s="516">
        <v>0</v>
      </c>
      <c r="AG51" s="517">
        <v>0</v>
      </c>
      <c r="AH51" s="518" t="s">
        <v>161</v>
      </c>
      <c r="AI51" s="519">
        <v>0</v>
      </c>
      <c r="AJ51" s="520">
        <v>0</v>
      </c>
      <c r="AK51" s="516">
        <v>0</v>
      </c>
      <c r="AL51" s="517">
        <v>0</v>
      </c>
      <c r="AM51" s="518" t="s">
        <v>161</v>
      </c>
      <c r="AN51" s="519">
        <v>0</v>
      </c>
      <c r="AO51" s="520">
        <v>0</v>
      </c>
      <c r="AP51" s="516">
        <v>0</v>
      </c>
      <c r="AQ51" s="517">
        <v>0</v>
      </c>
      <c r="AR51" s="551" t="s">
        <v>161</v>
      </c>
      <c r="AS51" s="519">
        <v>0</v>
      </c>
      <c r="AT51" s="520">
        <v>0</v>
      </c>
      <c r="AU51" s="516">
        <v>0</v>
      </c>
      <c r="AV51" s="517">
        <v>0</v>
      </c>
      <c r="AW51" s="551" t="s">
        <v>161</v>
      </c>
      <c r="AX51" s="555">
        <v>0</v>
      </c>
      <c r="AY51" s="520">
        <v>0</v>
      </c>
      <c r="AZ51" s="533" t="s">
        <v>161</v>
      </c>
      <c r="BA51" s="518" t="s">
        <v>161</v>
      </c>
      <c r="BB51" s="518" t="s">
        <v>161</v>
      </c>
      <c r="BC51" s="539" t="s">
        <v>161</v>
      </c>
      <c r="BD51" s="540" t="s">
        <v>161</v>
      </c>
      <c r="BE51" s="564">
        <v>0</v>
      </c>
      <c r="BF51" s="565">
        <v>0</v>
      </c>
      <c r="BG51" s="518" t="s">
        <v>161</v>
      </c>
      <c r="BH51" s="566">
        <v>0</v>
      </c>
      <c r="BI51" s="567">
        <v>0</v>
      </c>
      <c r="BJ51" s="572" t="s">
        <v>161</v>
      </c>
      <c r="BK51" s="572" t="s">
        <v>161</v>
      </c>
      <c r="BL51" s="518" t="s">
        <v>161</v>
      </c>
      <c r="BM51" s="572" t="s">
        <v>161</v>
      </c>
      <c r="BN51" s="533" t="s">
        <v>161</v>
      </c>
      <c r="BO51" s="518" t="s">
        <v>161</v>
      </c>
      <c r="BP51" s="518" t="s">
        <v>161</v>
      </c>
      <c r="BQ51" s="518" t="s">
        <v>161</v>
      </c>
      <c r="BR51" s="540" t="s">
        <v>161</v>
      </c>
      <c r="BS51" s="564" t="s">
        <v>161</v>
      </c>
      <c r="BT51" s="565" t="s">
        <v>161</v>
      </c>
      <c r="BU51" s="518" t="s">
        <v>161</v>
      </c>
      <c r="BV51" s="566" t="s">
        <v>161</v>
      </c>
      <c r="BW51" s="567" t="s">
        <v>161</v>
      </c>
      <c r="BX51" s="564" t="s">
        <v>161</v>
      </c>
      <c r="BY51" s="565" t="s">
        <v>161</v>
      </c>
      <c r="BZ51" s="518" t="s">
        <v>161</v>
      </c>
      <c r="CA51" s="566" t="s">
        <v>161</v>
      </c>
      <c r="CB51" s="567" t="s">
        <v>161</v>
      </c>
      <c r="CC51" s="517">
        <v>0</v>
      </c>
      <c r="CD51" s="634">
        <v>0</v>
      </c>
      <c r="CE51" s="635" t="str">
        <f t="shared" si="6"/>
        <v>/</v>
      </c>
      <c r="CF51" s="636" t="str">
        <f t="shared" si="7"/>
        <v>/</v>
      </c>
    </row>
    <row r="52" s="163" customFormat="1" spans="1:84">
      <c r="A52" s="521" t="s">
        <v>47</v>
      </c>
      <c r="B52" s="522">
        <v>544.700542</v>
      </c>
      <c r="C52" s="523">
        <v>1623.14735849</v>
      </c>
      <c r="D52" s="524">
        <v>0.335582927299176</v>
      </c>
      <c r="E52" s="523">
        <v>-1078.44681649</v>
      </c>
      <c r="F52" s="525">
        <v>0</v>
      </c>
      <c r="G52" s="522">
        <v>48.1886859999999</v>
      </c>
      <c r="H52" s="523">
        <v>0</v>
      </c>
      <c r="I52" s="524" t="s">
        <v>161</v>
      </c>
      <c r="J52" s="523">
        <v>48.1886859999999</v>
      </c>
      <c r="K52" s="525">
        <v>0</v>
      </c>
      <c r="L52" s="522">
        <v>153.387863</v>
      </c>
      <c r="M52" s="523">
        <v>1201.82</v>
      </c>
      <c r="N52" s="524">
        <v>0.127629647534572</v>
      </c>
      <c r="O52" s="523">
        <v>-1048.432137</v>
      </c>
      <c r="P52" s="525">
        <v>0</v>
      </c>
      <c r="Q52" s="522">
        <v>117.523401</v>
      </c>
      <c r="R52" s="523">
        <v>176.32735849</v>
      </c>
      <c r="S52" s="524">
        <v>0.66650689947621</v>
      </c>
      <c r="T52" s="523">
        <v>-58.80395749</v>
      </c>
      <c r="U52" s="534">
        <v>0</v>
      </c>
      <c r="V52" s="535">
        <v>0.215757819091724</v>
      </c>
      <c r="W52" s="524">
        <v>0.108632994760276</v>
      </c>
      <c r="X52" s="524">
        <v>1.98611682912585</v>
      </c>
      <c r="Y52" s="542">
        <v>0.107124824331448</v>
      </c>
      <c r="Z52" s="543" t="s">
        <v>161</v>
      </c>
      <c r="AA52" s="522">
        <v>248.840172</v>
      </c>
      <c r="AB52" s="523">
        <v>267.67416668</v>
      </c>
      <c r="AC52" s="524">
        <v>0.929638355043369</v>
      </c>
      <c r="AD52" s="523">
        <v>-18.8339946800002</v>
      </c>
      <c r="AE52" s="544">
        <v>0</v>
      </c>
      <c r="AF52" s="522">
        <v>16.370545</v>
      </c>
      <c r="AG52" s="523">
        <v>38.4818265</v>
      </c>
      <c r="AH52" s="524">
        <v>0.425409771025291</v>
      </c>
      <c r="AI52" s="523">
        <v>-22.1112815</v>
      </c>
      <c r="AJ52" s="525">
        <v>0</v>
      </c>
      <c r="AK52" s="522">
        <v>0</v>
      </c>
      <c r="AL52" s="523">
        <v>0</v>
      </c>
      <c r="AM52" s="524" t="s">
        <v>161</v>
      </c>
      <c r="AN52" s="523">
        <v>0</v>
      </c>
      <c r="AO52" s="525">
        <v>0</v>
      </c>
      <c r="AP52" s="522">
        <v>0</v>
      </c>
      <c r="AQ52" s="523">
        <v>0</v>
      </c>
      <c r="AR52" s="542" t="s">
        <v>161</v>
      </c>
      <c r="AS52" s="523">
        <v>0</v>
      </c>
      <c r="AT52" s="525">
        <v>0</v>
      </c>
      <c r="AU52" s="522">
        <v>77.9132760000001</v>
      </c>
      <c r="AV52" s="523">
        <v>115.17136531</v>
      </c>
      <c r="AW52" s="542">
        <v>0.676498674738165</v>
      </c>
      <c r="AX52" s="556">
        <v>-37.2580893099999</v>
      </c>
      <c r="AY52" s="525">
        <v>0</v>
      </c>
      <c r="AZ52" s="535">
        <v>0.143038734116039</v>
      </c>
      <c r="BA52" s="524">
        <v>0.070955581886997</v>
      </c>
      <c r="BB52" s="524">
        <v>2.01589121408151</v>
      </c>
      <c r="BC52" s="542">
        <v>0.0720831522290417</v>
      </c>
      <c r="BD52" s="543" t="s">
        <v>161</v>
      </c>
      <c r="BE52" s="568">
        <v>421.2</v>
      </c>
      <c r="BF52" s="569">
        <v>84</v>
      </c>
      <c r="BG52" s="524">
        <v>5.01428571428571</v>
      </c>
      <c r="BH52" s="524">
        <v>337.2</v>
      </c>
      <c r="BI52" s="570">
        <v>0</v>
      </c>
      <c r="BJ52" s="571">
        <v>1.29321116334283</v>
      </c>
      <c r="BK52" s="571">
        <v>19.3231828391667</v>
      </c>
      <c r="BL52" s="524">
        <v>0.0669253701166448</v>
      </c>
      <c r="BM52" s="571">
        <v>-18.0299716758238</v>
      </c>
      <c r="BN52" s="535">
        <v>0.456838487963171</v>
      </c>
      <c r="BO52" s="524">
        <v>0.164910576528933</v>
      </c>
      <c r="BP52" s="524">
        <v>2.77021945819844</v>
      </c>
      <c r="BQ52" s="524">
        <v>0.291927911434239</v>
      </c>
      <c r="BR52" s="543" t="s">
        <v>161</v>
      </c>
      <c r="BS52" s="568">
        <v>2.18895742444673</v>
      </c>
      <c r="BT52" s="569">
        <v>6.06389245037025</v>
      </c>
      <c r="BU52" s="524">
        <v>0.360982230862797</v>
      </c>
      <c r="BV52" s="524">
        <v>-3.87493502592353</v>
      </c>
      <c r="BW52" s="570" t="s">
        <v>161</v>
      </c>
      <c r="BX52" s="568">
        <v>0.313105699026764</v>
      </c>
      <c r="BY52" s="569">
        <v>0.430267017316189</v>
      </c>
      <c r="BZ52" s="524">
        <v>0.727700907635857</v>
      </c>
      <c r="CA52" s="524">
        <v>-0.117161318289425</v>
      </c>
      <c r="CB52" s="570" t="s">
        <v>161</v>
      </c>
      <c r="CC52" s="523">
        <v>5659.6154717</v>
      </c>
      <c r="CD52" s="534">
        <v>216.13577601</v>
      </c>
      <c r="CE52" s="637">
        <f t="shared" si="6"/>
        <v>0.0962433834460464</v>
      </c>
      <c r="CF52" s="543">
        <f t="shared" si="7"/>
        <v>0.360483014141977</v>
      </c>
    </row>
    <row r="53" s="163" customFormat="1" spans="1:84">
      <c r="A53" s="521" t="s">
        <v>48</v>
      </c>
      <c r="B53" s="522">
        <v>0</v>
      </c>
      <c r="C53" s="523">
        <v>0</v>
      </c>
      <c r="D53" s="524" t="s">
        <v>161</v>
      </c>
      <c r="E53" s="523">
        <v>0</v>
      </c>
      <c r="F53" s="525">
        <v>0</v>
      </c>
      <c r="G53" s="522">
        <v>0</v>
      </c>
      <c r="H53" s="523">
        <v>0</v>
      </c>
      <c r="I53" s="524" t="s">
        <v>161</v>
      </c>
      <c r="J53" s="523">
        <v>0</v>
      </c>
      <c r="K53" s="525">
        <v>0</v>
      </c>
      <c r="L53" s="522">
        <v>0</v>
      </c>
      <c r="M53" s="523">
        <v>0</v>
      </c>
      <c r="N53" s="524" t="s">
        <v>161</v>
      </c>
      <c r="O53" s="523">
        <v>0</v>
      </c>
      <c r="P53" s="525">
        <v>0</v>
      </c>
      <c r="Q53" s="522"/>
      <c r="R53" s="523"/>
      <c r="S53" s="524"/>
      <c r="T53" s="523"/>
      <c r="U53" s="534"/>
      <c r="V53" s="535"/>
      <c r="W53" s="524"/>
      <c r="X53" s="524"/>
      <c r="Y53" s="542"/>
      <c r="Z53" s="543"/>
      <c r="AA53" s="522">
        <v>42.40982</v>
      </c>
      <c r="AB53" s="523">
        <v>42.14728117</v>
      </c>
      <c r="AC53" s="524">
        <v>1.00622908103944</v>
      </c>
      <c r="AD53" s="523">
        <v>0.262538829999976</v>
      </c>
      <c r="AE53" s="544">
        <v>28.341217</v>
      </c>
      <c r="AF53" s="522">
        <v>24.487164</v>
      </c>
      <c r="AG53" s="523">
        <v>20.11624099</v>
      </c>
      <c r="AH53" s="524">
        <v>1.21728328926726</v>
      </c>
      <c r="AI53" s="523">
        <v>4.37092300999999</v>
      </c>
      <c r="AJ53" s="525">
        <v>25.262087</v>
      </c>
      <c r="AK53" s="522">
        <v>0</v>
      </c>
      <c r="AL53" s="523">
        <v>0</v>
      </c>
      <c r="AM53" s="524" t="s">
        <v>161</v>
      </c>
      <c r="AN53" s="523">
        <v>0</v>
      </c>
      <c r="AO53" s="525">
        <v>0</v>
      </c>
      <c r="AP53" s="522">
        <v>0</v>
      </c>
      <c r="AQ53" s="523">
        <v>0</v>
      </c>
      <c r="AR53" s="542" t="s">
        <v>161</v>
      </c>
      <c r="AS53" s="523">
        <v>0</v>
      </c>
      <c r="AT53" s="525">
        <v>0</v>
      </c>
      <c r="AU53" s="544">
        <v>-66.8969839999999</v>
      </c>
      <c r="AV53" s="544">
        <v>-62.26352216</v>
      </c>
      <c r="AW53" s="542">
        <v>0.925583043180673</v>
      </c>
      <c r="AX53" s="557">
        <v>-4.63346183999995</v>
      </c>
      <c r="AY53" s="525">
        <v>-53.6033039999999</v>
      </c>
      <c r="AZ53" s="535" t="s">
        <v>161</v>
      </c>
      <c r="BA53" s="524" t="s">
        <v>161</v>
      </c>
      <c r="BB53" s="524" t="s">
        <v>161</v>
      </c>
      <c r="BC53" s="542" t="s">
        <v>161</v>
      </c>
      <c r="BD53" s="543" t="s">
        <v>161</v>
      </c>
      <c r="BE53" s="568">
        <v>9.8</v>
      </c>
      <c r="BF53" s="569">
        <v>14.4</v>
      </c>
      <c r="BG53" s="524">
        <v>0.680555555555556</v>
      </c>
      <c r="BH53" s="524">
        <v>-4.6</v>
      </c>
      <c r="BI53" s="570">
        <v>6.5</v>
      </c>
      <c r="BJ53" s="571">
        <v>0</v>
      </c>
      <c r="BK53" s="571">
        <v>0</v>
      </c>
      <c r="BL53" s="524" t="s">
        <v>161</v>
      </c>
      <c r="BM53" s="571">
        <v>0</v>
      </c>
      <c r="BN53" s="535" t="s">
        <v>161</v>
      </c>
      <c r="BO53" s="524" t="s">
        <v>161</v>
      </c>
      <c r="BP53" s="524" t="s">
        <v>161</v>
      </c>
      <c r="BQ53" s="524" t="s">
        <v>161</v>
      </c>
      <c r="BR53" s="543" t="s">
        <v>161</v>
      </c>
      <c r="BS53" s="568">
        <v>0</v>
      </c>
      <c r="BT53" s="569">
        <v>0</v>
      </c>
      <c r="BU53" s="524" t="s">
        <v>161</v>
      </c>
      <c r="BV53" s="524">
        <v>0</v>
      </c>
      <c r="BW53" s="570">
        <v>0</v>
      </c>
      <c r="BX53" s="568">
        <v>-1.57739372626434</v>
      </c>
      <c r="BY53" s="569">
        <v>-1.47728442811914</v>
      </c>
      <c r="BZ53" s="524">
        <v>0.932234242614565</v>
      </c>
      <c r="CA53" s="524">
        <v>-0.100109298145203</v>
      </c>
      <c r="CB53" s="570">
        <v>-1.89135505366618</v>
      </c>
      <c r="CC53" s="523">
        <v>0</v>
      </c>
      <c r="CD53" s="534">
        <v>-129.52</v>
      </c>
      <c r="CE53" s="637" t="str">
        <f t="shared" si="6"/>
        <v>/</v>
      </c>
      <c r="CF53" s="543">
        <f t="shared" si="7"/>
        <v>1.48350074119827</v>
      </c>
    </row>
    <row r="54" s="159" customFormat="1" ht="16.2" spans="1:84">
      <c r="A54" s="213" t="s">
        <v>166</v>
      </c>
      <c r="B54" s="214">
        <v>4063.881566</v>
      </c>
      <c r="C54" s="215">
        <v>5298.9273585</v>
      </c>
      <c r="D54" s="238">
        <v>0.76692532111827</v>
      </c>
      <c r="E54" s="215">
        <v>-1235.0457925</v>
      </c>
      <c r="F54" s="217">
        <v>2982.008414</v>
      </c>
      <c r="G54" s="214">
        <v>279.250674</v>
      </c>
      <c r="H54" s="215">
        <v>256.555</v>
      </c>
      <c r="I54" s="238">
        <v>1.08846319112861</v>
      </c>
      <c r="J54" s="215">
        <v>22.6956739999996</v>
      </c>
      <c r="K54" s="217">
        <v>342.862738999999</v>
      </c>
      <c r="L54" s="214">
        <v>2730.851322</v>
      </c>
      <c r="M54" s="215">
        <v>3827.91334362</v>
      </c>
      <c r="N54" s="238">
        <v>0.713404687321754</v>
      </c>
      <c r="O54" s="215">
        <v>-1097.06202162</v>
      </c>
      <c r="P54" s="217">
        <v>2016.77987699999</v>
      </c>
      <c r="Q54" s="214">
        <v>837.867286000002</v>
      </c>
      <c r="R54" s="215">
        <v>976.10901488</v>
      </c>
      <c r="S54" s="238">
        <v>0.858374703263044</v>
      </c>
      <c r="T54" s="215">
        <v>-138.241728879998</v>
      </c>
      <c r="U54" s="217">
        <v>618.950626000011</v>
      </c>
      <c r="V54" s="237">
        <v>0.206174139770687</v>
      </c>
      <c r="W54" s="238">
        <v>0.184208793372913</v>
      </c>
      <c r="X54" s="238">
        <v>1.11924157362731</v>
      </c>
      <c r="Y54" s="216">
        <v>0.0219653463977745</v>
      </c>
      <c r="Z54" s="257">
        <v>0.207561663171086</v>
      </c>
      <c r="AA54" s="214">
        <v>528.653254999999</v>
      </c>
      <c r="AB54" s="215">
        <v>578.53969872</v>
      </c>
      <c r="AC54" s="238">
        <v>0.913771788123836</v>
      </c>
      <c r="AD54" s="215">
        <v>-49.8864437200004</v>
      </c>
      <c r="AE54" s="328">
        <v>236.183266</v>
      </c>
      <c r="AF54" s="214">
        <v>335.011398</v>
      </c>
      <c r="AG54" s="215">
        <v>354.7017835</v>
      </c>
      <c r="AH54" s="238">
        <v>0.944487492265456</v>
      </c>
      <c r="AI54" s="215">
        <v>-19.6903855000003</v>
      </c>
      <c r="AJ54" s="217">
        <v>301.509167</v>
      </c>
      <c r="AK54" s="214">
        <v>1.342176</v>
      </c>
      <c r="AL54" s="215">
        <v>0.36</v>
      </c>
      <c r="AM54" s="238">
        <v>3.72826666666666</v>
      </c>
      <c r="AN54" s="215">
        <v>0.982175999999999</v>
      </c>
      <c r="AO54" s="217">
        <v>3.103215</v>
      </c>
      <c r="AP54" s="214">
        <v>0.05452</v>
      </c>
      <c r="AQ54" s="215">
        <v>0</v>
      </c>
      <c r="AR54" s="216" t="s">
        <v>161</v>
      </c>
      <c r="AS54" s="215">
        <v>0.05452</v>
      </c>
      <c r="AT54" s="217">
        <v>0.0886289999999999</v>
      </c>
      <c r="AU54" s="214">
        <v>191.402573000003</v>
      </c>
      <c r="AV54" s="215">
        <v>281.57753266</v>
      </c>
      <c r="AW54" s="216">
        <v>0.679750870717083</v>
      </c>
      <c r="AX54" s="562">
        <v>-90.1749596599972</v>
      </c>
      <c r="AY54" s="217">
        <v>87.6879510000116</v>
      </c>
      <c r="AZ54" s="237">
        <v>0.0470984623669524</v>
      </c>
      <c r="BA54" s="238">
        <v>0.0531385908146715</v>
      </c>
      <c r="BB54" s="238">
        <v>0.886332543729191</v>
      </c>
      <c r="BC54" s="216">
        <v>-0.00604012844771911</v>
      </c>
      <c r="BD54" s="257">
        <v>0.0294056685381343</v>
      </c>
      <c r="BE54" s="292">
        <v>681.6</v>
      </c>
      <c r="BF54" s="293">
        <v>370.8</v>
      </c>
      <c r="BG54" s="238">
        <v>1.83818770226537</v>
      </c>
      <c r="BH54" s="238">
        <v>310.8</v>
      </c>
      <c r="BI54" s="279">
        <v>192.66666666</v>
      </c>
      <c r="BJ54" s="578">
        <v>5.96226755575117</v>
      </c>
      <c r="BK54" s="578">
        <v>14.2905268567961</v>
      </c>
      <c r="BL54" s="238">
        <v>0.417218176453425</v>
      </c>
      <c r="BM54" s="578">
        <v>-8.32825930104495</v>
      </c>
      <c r="BN54" s="237">
        <v>0.130085792711805</v>
      </c>
      <c r="BO54" s="238">
        <v>0.109180530242968</v>
      </c>
      <c r="BP54" s="238">
        <v>1.19147427130382</v>
      </c>
      <c r="BQ54" s="238">
        <v>0.0209052624688365</v>
      </c>
      <c r="BR54" s="257">
        <v>0.0792027496941864</v>
      </c>
      <c r="BS54" s="292">
        <v>7.68723454847545</v>
      </c>
      <c r="BT54" s="293">
        <v>9.1591421819863</v>
      </c>
      <c r="BU54" s="238">
        <v>0.839296344104612</v>
      </c>
      <c r="BV54" s="238">
        <v>-1.47190763351086</v>
      </c>
      <c r="BW54" s="279">
        <v>12.6258242783382</v>
      </c>
      <c r="BX54" s="292">
        <v>0.362056927087307</v>
      </c>
      <c r="BY54" s="293">
        <v>0.486703908621968</v>
      </c>
      <c r="BZ54" s="238">
        <v>0.743895663612851</v>
      </c>
      <c r="CA54" s="238">
        <v>-0.124646981534661</v>
      </c>
      <c r="CB54" s="279">
        <v>0.371270803749541</v>
      </c>
      <c r="CC54" s="215">
        <v>14742.72439463</v>
      </c>
      <c r="CD54" s="641">
        <v>854.097820789999</v>
      </c>
      <c r="CE54" s="642">
        <f t="shared" si="6"/>
        <v>0.275653363463829</v>
      </c>
      <c r="CF54" s="257">
        <f t="shared" si="7"/>
        <v>0.224099123473895</v>
      </c>
    </row>
    <row r="55" s="159" customFormat="1" ht="16.5" customHeight="1" outlineLevel="2" spans="1:16369">
      <c r="A55" s="527" t="s">
        <v>50</v>
      </c>
      <c r="B55" s="516">
        <v>0</v>
      </c>
      <c r="C55" s="517">
        <v>0</v>
      </c>
      <c r="D55" s="518" t="s">
        <v>161</v>
      </c>
      <c r="E55" s="519">
        <v>0</v>
      </c>
      <c r="F55" s="520">
        <v>0</v>
      </c>
      <c r="G55" s="516">
        <v>0</v>
      </c>
      <c r="H55" s="517">
        <v>0</v>
      </c>
      <c r="I55" s="518" t="s">
        <v>161</v>
      </c>
      <c r="J55" s="519">
        <v>0</v>
      </c>
      <c r="K55" s="520">
        <v>0</v>
      </c>
      <c r="L55" s="516">
        <v>0.170342999999999</v>
      </c>
      <c r="M55" s="517">
        <v>0</v>
      </c>
      <c r="N55" s="518" t="s">
        <v>161</v>
      </c>
      <c r="O55" s="519">
        <v>0.170342999999999</v>
      </c>
      <c r="P55" s="520">
        <v>0</v>
      </c>
      <c r="Q55" s="516"/>
      <c r="R55" s="517"/>
      <c r="S55" s="518"/>
      <c r="T55" s="519"/>
      <c r="U55" s="520"/>
      <c r="V55" s="533"/>
      <c r="W55" s="518"/>
      <c r="X55" s="518"/>
      <c r="Y55" s="539"/>
      <c r="Z55" s="540"/>
      <c r="AA55" s="516">
        <v>7.58910799999999</v>
      </c>
      <c r="AB55" s="517">
        <v>6.89555302</v>
      </c>
      <c r="AC55" s="518">
        <v>1.10058003730642</v>
      </c>
      <c r="AD55" s="519">
        <v>0.693554979999993</v>
      </c>
      <c r="AE55" s="541">
        <v>-0.439375</v>
      </c>
      <c r="AF55" s="516">
        <v>0.341602</v>
      </c>
      <c r="AG55" s="517">
        <v>0.772832</v>
      </c>
      <c r="AH55" s="518">
        <v>0.442013270672022</v>
      </c>
      <c r="AI55" s="519">
        <v>-0.43123</v>
      </c>
      <c r="AJ55" s="520">
        <v>-3.801258</v>
      </c>
      <c r="AK55" s="516">
        <v>0.121</v>
      </c>
      <c r="AL55" s="517">
        <v>0</v>
      </c>
      <c r="AM55" s="518" t="s">
        <v>161</v>
      </c>
      <c r="AN55" s="519">
        <v>0.121</v>
      </c>
      <c r="AO55" s="520">
        <v>0.0670999999999999</v>
      </c>
      <c r="AP55" s="516">
        <v>0</v>
      </c>
      <c r="AQ55" s="517">
        <v>0</v>
      </c>
      <c r="AR55" s="551" t="s">
        <v>161</v>
      </c>
      <c r="AS55" s="519">
        <v>0</v>
      </c>
      <c r="AT55" s="520">
        <v>0</v>
      </c>
      <c r="AU55" s="516">
        <v>-7.98005299999999</v>
      </c>
      <c r="AV55" s="517">
        <v>-7.66838502</v>
      </c>
      <c r="AW55" s="551">
        <v>0.95935676427473</v>
      </c>
      <c r="AX55" s="555">
        <v>-0.31166797999999</v>
      </c>
      <c r="AY55" s="520">
        <v>4.307733</v>
      </c>
      <c r="AZ55" s="533" t="s">
        <v>161</v>
      </c>
      <c r="BA55" s="518" t="s">
        <v>161</v>
      </c>
      <c r="BB55" s="518" t="s">
        <v>161</v>
      </c>
      <c r="BC55" s="539" t="s">
        <v>161</v>
      </c>
      <c r="BD55" s="540" t="s">
        <v>161</v>
      </c>
      <c r="BE55" s="564">
        <v>2.4</v>
      </c>
      <c r="BF55" s="565">
        <v>2.4</v>
      </c>
      <c r="BG55" s="518">
        <v>1</v>
      </c>
      <c r="BH55" s="566">
        <v>0</v>
      </c>
      <c r="BI55" s="567">
        <v>0.83333333</v>
      </c>
      <c r="BJ55" s="572">
        <v>0</v>
      </c>
      <c r="BK55" s="572">
        <v>0</v>
      </c>
      <c r="BL55" s="518" t="s">
        <v>161</v>
      </c>
      <c r="BM55" s="572">
        <v>0</v>
      </c>
      <c r="BN55" s="533" t="s">
        <v>161</v>
      </c>
      <c r="BO55" s="518" t="s">
        <v>161</v>
      </c>
      <c r="BP55" s="518" t="s">
        <v>161</v>
      </c>
      <c r="BQ55" s="518" t="s">
        <v>161</v>
      </c>
      <c r="BR55" s="540" t="s">
        <v>161</v>
      </c>
      <c r="BS55" s="564">
        <v>0</v>
      </c>
      <c r="BT55" s="565">
        <v>0</v>
      </c>
      <c r="BU55" s="518" t="s">
        <v>161</v>
      </c>
      <c r="BV55" s="566">
        <v>0</v>
      </c>
      <c r="BW55" s="567">
        <v>0</v>
      </c>
      <c r="BX55" s="564">
        <v>-1.05151395921629</v>
      </c>
      <c r="BY55" s="565">
        <v>-1.11207687008692</v>
      </c>
      <c r="BZ55" s="518">
        <v>1.05445928469486</v>
      </c>
      <c r="CA55" s="566">
        <v>0.0605629108706318</v>
      </c>
      <c r="CB55" s="567">
        <v>-9.80422873399715</v>
      </c>
      <c r="CC55" s="517">
        <v>0</v>
      </c>
      <c r="CD55" s="634">
        <v>-17.19367004</v>
      </c>
      <c r="CE55" s="635" t="str">
        <f t="shared" si="6"/>
        <v>/</v>
      </c>
      <c r="CF55" s="636">
        <f t="shared" si="7"/>
        <v>1.53587262164303</v>
      </c>
      <c r="XDK55" s="172"/>
      <c r="XDL55" s="172"/>
      <c r="XDM55" s="172"/>
      <c r="XDN55" s="172"/>
      <c r="XDO55" s="172"/>
      <c r="XDP55" s="172"/>
      <c r="XDQ55" s="172"/>
      <c r="XDR55" s="172"/>
      <c r="XDS55" s="172"/>
      <c r="XDT55" s="172"/>
      <c r="XDU55" s="164"/>
      <c r="XDV55" s="164"/>
      <c r="XDW55" s="164"/>
      <c r="XDX55" s="164"/>
      <c r="XDY55" s="164"/>
      <c r="XDZ55" s="164"/>
      <c r="XEA55" s="164"/>
      <c r="XEB55" s="164"/>
      <c r="XEC55" s="164"/>
      <c r="XED55" s="164"/>
      <c r="XEE55" s="164"/>
      <c r="XEF55" s="164"/>
      <c r="XEG55" s="164"/>
      <c r="XEH55" s="164"/>
      <c r="XEI55" s="164"/>
      <c r="XEJ55" s="164"/>
      <c r="XEK55" s="164"/>
      <c r="XEL55" s="164"/>
      <c r="XEM55" s="164"/>
      <c r="XEN55" s="164"/>
      <c r="XEO55" s="164"/>
    </row>
    <row r="56" s="159" customFormat="1" ht="16.5" customHeight="1" outlineLevel="2" spans="1:84">
      <c r="A56" s="527" t="s">
        <v>51</v>
      </c>
      <c r="B56" s="516">
        <v>155.427973</v>
      </c>
      <c r="C56" s="517">
        <v>205.00211</v>
      </c>
      <c r="D56" s="518">
        <v>0.758177430466447</v>
      </c>
      <c r="E56" s="519">
        <v>-49.574137</v>
      </c>
      <c r="F56" s="520">
        <v>202.812103</v>
      </c>
      <c r="G56" s="516">
        <v>79.4597199999999</v>
      </c>
      <c r="H56" s="517">
        <v>106.64019563</v>
      </c>
      <c r="I56" s="518">
        <v>0.745119788374116</v>
      </c>
      <c r="J56" s="519">
        <v>-27.1804756300001</v>
      </c>
      <c r="K56" s="520">
        <v>107.926529</v>
      </c>
      <c r="L56" s="516">
        <v>-0.125582</v>
      </c>
      <c r="M56" s="517">
        <v>0</v>
      </c>
      <c r="N56" s="518" t="s">
        <v>161</v>
      </c>
      <c r="O56" s="519">
        <v>-0.125582</v>
      </c>
      <c r="P56" s="520">
        <v>0</v>
      </c>
      <c r="Q56" s="516">
        <v>75.9682530000001</v>
      </c>
      <c r="R56" s="517">
        <v>98.36191437</v>
      </c>
      <c r="S56" s="518">
        <v>0.772334022640475</v>
      </c>
      <c r="T56" s="519">
        <v>-22.3936613699999</v>
      </c>
      <c r="U56" s="520">
        <v>94.885574</v>
      </c>
      <c r="V56" s="533">
        <v>0.488768215487183</v>
      </c>
      <c r="W56" s="518">
        <v>0.479809277914262</v>
      </c>
      <c r="X56" s="518">
        <v>1.01867187231532</v>
      </c>
      <c r="Y56" s="539">
        <v>0.00895893757292154</v>
      </c>
      <c r="Z56" s="540">
        <v>0.467849662798477</v>
      </c>
      <c r="AA56" s="516">
        <v>59.1968139999999</v>
      </c>
      <c r="AB56" s="517">
        <v>74.274074</v>
      </c>
      <c r="AC56" s="518">
        <v>0.797005076091556</v>
      </c>
      <c r="AD56" s="519">
        <v>-15.0772600000001</v>
      </c>
      <c r="AE56" s="541">
        <v>72.952797</v>
      </c>
      <c r="AF56" s="516">
        <v>0.0964549999999811</v>
      </c>
      <c r="AG56" s="517">
        <v>16.19909</v>
      </c>
      <c r="AH56" s="518">
        <v>0.00595434681824603</v>
      </c>
      <c r="AI56" s="519">
        <v>-16.102635</v>
      </c>
      <c r="AJ56" s="520">
        <v>13.421186</v>
      </c>
      <c r="AK56" s="516">
        <v>0</v>
      </c>
      <c r="AL56" s="517">
        <v>0</v>
      </c>
      <c r="AM56" s="518" t="s">
        <v>161</v>
      </c>
      <c r="AN56" s="519">
        <v>0</v>
      </c>
      <c r="AO56" s="520">
        <v>0</v>
      </c>
      <c r="AP56" s="516">
        <v>0</v>
      </c>
      <c r="AQ56" s="517">
        <v>0</v>
      </c>
      <c r="AR56" s="551" t="s">
        <v>161</v>
      </c>
      <c r="AS56" s="519">
        <v>0</v>
      </c>
      <c r="AT56" s="520">
        <v>0</v>
      </c>
      <c r="AU56" s="516">
        <v>16.8005660000002</v>
      </c>
      <c r="AV56" s="517">
        <v>7.88875037000006</v>
      </c>
      <c r="AW56" s="551">
        <v>2.12968660586481</v>
      </c>
      <c r="AX56" s="555">
        <v>8.91181563000015</v>
      </c>
      <c r="AY56" s="520">
        <v>8.51159099999997</v>
      </c>
      <c r="AZ56" s="533">
        <v>0.108092293013435</v>
      </c>
      <c r="BA56" s="518">
        <v>0.0384813130459977</v>
      </c>
      <c r="BB56" s="518">
        <v>2.80895542426603</v>
      </c>
      <c r="BC56" s="539">
        <v>0.0696109799674369</v>
      </c>
      <c r="BD56" s="540">
        <v>0.0419678652018118</v>
      </c>
      <c r="BE56" s="564">
        <v>67.8</v>
      </c>
      <c r="BF56" s="565">
        <v>68.4</v>
      </c>
      <c r="BG56" s="518">
        <v>0.991228070175438</v>
      </c>
      <c r="BH56" s="566">
        <v>-0.600000000000009</v>
      </c>
      <c r="BI56" s="567">
        <v>59.8333333333333</v>
      </c>
      <c r="BJ56" s="572">
        <v>2.29244797935103</v>
      </c>
      <c r="BK56" s="572">
        <v>2.99710687134503</v>
      </c>
      <c r="BL56" s="518">
        <v>0.764886965249336</v>
      </c>
      <c r="BM56" s="572">
        <v>-0.704658891993996</v>
      </c>
      <c r="BN56" s="533">
        <v>0.380863321173209</v>
      </c>
      <c r="BO56" s="518">
        <v>0.362308826967683</v>
      </c>
      <c r="BP56" s="518">
        <v>1.05121181937745</v>
      </c>
      <c r="BQ56" s="518">
        <v>0.0185544942055259</v>
      </c>
      <c r="BR56" s="540">
        <v>0.359706328768752</v>
      </c>
      <c r="BS56" s="564">
        <v>2.62561382104112</v>
      </c>
      <c r="BT56" s="565">
        <v>2.76007628179922</v>
      </c>
      <c r="BU56" s="518">
        <v>0.951283063571544</v>
      </c>
      <c r="BV56" s="566">
        <v>-0.134462460758102</v>
      </c>
      <c r="BW56" s="567">
        <v>2.78004560949184</v>
      </c>
      <c r="BX56" s="564">
        <v>0.2838086184841</v>
      </c>
      <c r="BY56" s="565">
        <v>0.106211359430749</v>
      </c>
      <c r="BZ56" s="518">
        <v>2.6721117214317</v>
      </c>
      <c r="CA56" s="566">
        <v>0.177597259053351</v>
      </c>
      <c r="CB56" s="567">
        <v>0.116672579394043</v>
      </c>
      <c r="CC56" s="517">
        <v>480.00138</v>
      </c>
      <c r="CD56" s="634">
        <v>40.8817871200001</v>
      </c>
      <c r="CE56" s="635">
        <f t="shared" si="6"/>
        <v>0.323807346137213</v>
      </c>
      <c r="CF56" s="636">
        <f t="shared" si="7"/>
        <v>0.410954784111702</v>
      </c>
    </row>
    <row r="57" s="159" customFormat="1" ht="16.5" customHeight="1" outlineLevel="2" spans="1:16369">
      <c r="A57" s="527" t="s">
        <v>52</v>
      </c>
      <c r="B57" s="516">
        <v>56.145525</v>
      </c>
      <c r="C57" s="517">
        <v>62.85</v>
      </c>
      <c r="D57" s="518">
        <v>0.893325775656325</v>
      </c>
      <c r="E57" s="519">
        <v>-6.70447499999999</v>
      </c>
      <c r="F57" s="520">
        <v>63.6528379999998</v>
      </c>
      <c r="G57" s="516">
        <v>0</v>
      </c>
      <c r="H57" s="517">
        <v>0</v>
      </c>
      <c r="I57" s="518" t="s">
        <v>161</v>
      </c>
      <c r="J57" s="519">
        <v>0</v>
      </c>
      <c r="K57" s="520">
        <v>0</v>
      </c>
      <c r="L57" s="516">
        <v>0</v>
      </c>
      <c r="M57" s="517">
        <v>0</v>
      </c>
      <c r="N57" s="518" t="s">
        <v>161</v>
      </c>
      <c r="O57" s="519">
        <v>0</v>
      </c>
      <c r="P57" s="520">
        <v>0</v>
      </c>
      <c r="Q57" s="516">
        <v>2.20733200000021</v>
      </c>
      <c r="R57" s="517">
        <v>4.65</v>
      </c>
      <c r="S57" s="518">
        <v>0.474695053763486</v>
      </c>
      <c r="T57" s="519">
        <v>-2.44266799999979</v>
      </c>
      <c r="U57" s="520">
        <v>6.24600400000003</v>
      </c>
      <c r="V57" s="533">
        <v>0.0393144778680083</v>
      </c>
      <c r="W57" s="518">
        <v>0.0739856801909308</v>
      </c>
      <c r="X57" s="518">
        <v>0.531379555699854</v>
      </c>
      <c r="Y57" s="539">
        <v>-0.0346712023229225</v>
      </c>
      <c r="Z57" s="540">
        <v>0.0981260882664816</v>
      </c>
      <c r="AA57" s="516">
        <v>53.9381929999998</v>
      </c>
      <c r="AB57" s="517">
        <v>58.2</v>
      </c>
      <c r="AC57" s="518">
        <v>0.926773075601371</v>
      </c>
      <c r="AD57" s="519">
        <v>-4.2618070000002</v>
      </c>
      <c r="AE57" s="541">
        <v>57.4068339999998</v>
      </c>
      <c r="AF57" s="516">
        <v>0.946525</v>
      </c>
      <c r="AG57" s="517">
        <v>0.83320301</v>
      </c>
      <c r="AH57" s="518">
        <v>1.13600765796561</v>
      </c>
      <c r="AI57" s="519">
        <v>0.11332199</v>
      </c>
      <c r="AJ57" s="520">
        <v>13.937092</v>
      </c>
      <c r="AK57" s="516">
        <v>0</v>
      </c>
      <c r="AL57" s="517">
        <v>0</v>
      </c>
      <c r="AM57" s="518" t="s">
        <v>161</v>
      </c>
      <c r="AN57" s="519">
        <v>0</v>
      </c>
      <c r="AO57" s="520">
        <v>0</v>
      </c>
      <c r="AP57" s="516">
        <v>0</v>
      </c>
      <c r="AQ57" s="517">
        <v>0</v>
      </c>
      <c r="AR57" s="551" t="s">
        <v>161</v>
      </c>
      <c r="AS57" s="519">
        <v>0</v>
      </c>
      <c r="AT57" s="520">
        <v>0</v>
      </c>
      <c r="AU57" s="516">
        <v>1.26080700000021</v>
      </c>
      <c r="AV57" s="517">
        <v>3.81679699</v>
      </c>
      <c r="AW57" s="551">
        <v>0.330331165975953</v>
      </c>
      <c r="AX57" s="555">
        <v>-2.55598998999979</v>
      </c>
      <c r="AY57" s="520">
        <v>-7.69108799999995</v>
      </c>
      <c r="AZ57" s="561">
        <v>0.0224560550462429</v>
      </c>
      <c r="BA57" s="518">
        <v>0.0607286712808273</v>
      </c>
      <c r="BB57" s="518">
        <v>0.369776821600451</v>
      </c>
      <c r="BC57" s="539">
        <v>-0.0382726162345844</v>
      </c>
      <c r="BD57" s="540">
        <v>-0.120828673813412</v>
      </c>
      <c r="BE57" s="564">
        <v>67</v>
      </c>
      <c r="BF57" s="565">
        <v>67.2</v>
      </c>
      <c r="BG57" s="518">
        <v>0.99702380952381</v>
      </c>
      <c r="BH57" s="566">
        <v>-0.200000000000003</v>
      </c>
      <c r="BI57" s="567">
        <v>53.6666666633333</v>
      </c>
      <c r="BJ57" s="572">
        <v>0.837992910447761</v>
      </c>
      <c r="BK57" s="572">
        <v>0.935267857142857</v>
      </c>
      <c r="BL57" s="518">
        <v>0.895992419762762</v>
      </c>
      <c r="BM57" s="572">
        <v>-0.0972749466950957</v>
      </c>
      <c r="BN57" s="533">
        <v>0.960685522131992</v>
      </c>
      <c r="BO57" s="518">
        <v>0.926014319809069</v>
      </c>
      <c r="BP57" s="518">
        <v>1.037441324158</v>
      </c>
      <c r="BQ57" s="518">
        <v>0.0346712023229224</v>
      </c>
      <c r="BR57" s="540">
        <v>0.901873911733518</v>
      </c>
      <c r="BS57" s="564">
        <v>1.0409233583335</v>
      </c>
      <c r="BT57" s="565">
        <v>1.07989690721649</v>
      </c>
      <c r="BU57" s="518">
        <v>0.963909935640564</v>
      </c>
      <c r="BV57" s="566">
        <v>-0.0389735488829996</v>
      </c>
      <c r="BW57" s="567">
        <v>1.10880244676096</v>
      </c>
      <c r="BX57" s="564">
        <v>0.023375032233657</v>
      </c>
      <c r="BY57" s="565">
        <v>0.0655807042955326</v>
      </c>
      <c r="BZ57" s="518">
        <v>0.356431552310262</v>
      </c>
      <c r="CA57" s="566">
        <v>-0.0422056720618756</v>
      </c>
      <c r="CB57" s="567">
        <v>-0.133975129163193</v>
      </c>
      <c r="CC57" s="517">
        <v>125.7</v>
      </c>
      <c r="CD57" s="634">
        <v>7.63359398</v>
      </c>
      <c r="CE57" s="635">
        <f t="shared" si="6"/>
        <v>0.446662887828162</v>
      </c>
      <c r="CF57" s="636">
        <f t="shared" si="7"/>
        <v>0.165165582987976</v>
      </c>
      <c r="XDK57" s="172"/>
      <c r="XDL57" s="172"/>
      <c r="XDM57" s="172"/>
      <c r="XDN57" s="172"/>
      <c r="XDO57" s="172"/>
      <c r="XDP57" s="172"/>
      <c r="XDQ57" s="172"/>
      <c r="XDR57" s="172"/>
      <c r="XDS57" s="172"/>
      <c r="XDT57" s="172"/>
      <c r="XDU57" s="164"/>
      <c r="XDV57" s="164"/>
      <c r="XDW57" s="164"/>
      <c r="XDX57" s="164"/>
      <c r="XDY57" s="164"/>
      <c r="XDZ57" s="164"/>
      <c r="XEA57" s="164"/>
      <c r="XEB57" s="164"/>
      <c r="XEC57" s="164"/>
      <c r="XED57" s="164"/>
      <c r="XEE57" s="164"/>
      <c r="XEF57" s="164"/>
      <c r="XEG57" s="164"/>
      <c r="XEH57" s="164"/>
      <c r="XEI57" s="164"/>
      <c r="XEJ57" s="164"/>
      <c r="XEK57" s="164"/>
      <c r="XEL57" s="164"/>
      <c r="XEM57" s="164"/>
      <c r="XEN57" s="164"/>
      <c r="XEO57" s="164"/>
    </row>
    <row r="58" s="159" customFormat="1" ht="16.5" customHeight="1" outlineLevel="2" spans="1:16369">
      <c r="A58" s="527" t="s">
        <v>53</v>
      </c>
      <c r="B58" s="516">
        <v>110.363019</v>
      </c>
      <c r="C58" s="517">
        <v>111.000064</v>
      </c>
      <c r="D58" s="518">
        <v>0.994260859164908</v>
      </c>
      <c r="E58" s="519">
        <v>-0.637045000000214</v>
      </c>
      <c r="F58" s="520">
        <v>105.644312</v>
      </c>
      <c r="G58" s="516">
        <v>0</v>
      </c>
      <c r="H58" s="517">
        <v>0</v>
      </c>
      <c r="I58" s="518" t="s">
        <v>161</v>
      </c>
      <c r="J58" s="519">
        <v>0</v>
      </c>
      <c r="K58" s="520">
        <v>0</v>
      </c>
      <c r="L58" s="516">
        <v>76.6390659999999</v>
      </c>
      <c r="M58" s="517">
        <v>78.5</v>
      </c>
      <c r="N58" s="518">
        <v>0.976293834394903</v>
      </c>
      <c r="O58" s="519">
        <v>-1.86093400000011</v>
      </c>
      <c r="P58" s="520">
        <v>73.5728379999999</v>
      </c>
      <c r="Q58" s="516">
        <v>33.7239529999999</v>
      </c>
      <c r="R58" s="517">
        <v>32.500064</v>
      </c>
      <c r="S58" s="518">
        <v>1.03765804891953</v>
      </c>
      <c r="T58" s="519">
        <v>1.2238889999999</v>
      </c>
      <c r="U58" s="520">
        <v>32.071474</v>
      </c>
      <c r="V58" s="533">
        <v>0.305572947401883</v>
      </c>
      <c r="W58" s="518">
        <v>0.292793200551668</v>
      </c>
      <c r="X58" s="518">
        <v>1.04364768999463</v>
      </c>
      <c r="Y58" s="539">
        <v>0.0127797468502144</v>
      </c>
      <c r="Z58" s="540">
        <v>0.303579751648154</v>
      </c>
      <c r="AA58" s="516">
        <v>8.07157899999998</v>
      </c>
      <c r="AB58" s="517">
        <v>9.636454</v>
      </c>
      <c r="AC58" s="518">
        <v>0.837608834120931</v>
      </c>
      <c r="AD58" s="519">
        <v>-1.56487500000002</v>
      </c>
      <c r="AE58" s="541">
        <v>9.05217199999999</v>
      </c>
      <c r="AF58" s="516">
        <v>0.356663999999999</v>
      </c>
      <c r="AG58" s="517">
        <v>0.451188</v>
      </c>
      <c r="AH58" s="518">
        <v>0.790499747333704</v>
      </c>
      <c r="AI58" s="519">
        <v>-0.0945240000000007</v>
      </c>
      <c r="AJ58" s="520">
        <v>0.321192</v>
      </c>
      <c r="AK58" s="516">
        <v>0</v>
      </c>
      <c r="AL58" s="517">
        <v>0.02</v>
      </c>
      <c r="AM58" s="518">
        <v>0</v>
      </c>
      <c r="AN58" s="519">
        <v>-0.02</v>
      </c>
      <c r="AO58" s="520">
        <v>0</v>
      </c>
      <c r="AP58" s="516">
        <v>0</v>
      </c>
      <c r="AQ58" s="517">
        <v>0</v>
      </c>
      <c r="AR58" s="551" t="s">
        <v>161</v>
      </c>
      <c r="AS58" s="519">
        <v>0</v>
      </c>
      <c r="AT58" s="520">
        <v>0</v>
      </c>
      <c r="AU58" s="516">
        <v>25.2957099999999</v>
      </c>
      <c r="AV58" s="517">
        <v>22.432422</v>
      </c>
      <c r="AW58" s="551">
        <v>1.12764060875816</v>
      </c>
      <c r="AX58" s="555">
        <v>2.86328799999992</v>
      </c>
      <c r="AY58" s="520">
        <v>22.6981100000001</v>
      </c>
      <c r="AZ58" s="533">
        <v>0.229204585278697</v>
      </c>
      <c r="BA58" s="518">
        <v>0.202093775369355</v>
      </c>
      <c r="BB58" s="518">
        <v>1.13414965334679</v>
      </c>
      <c r="BC58" s="539">
        <v>0.0271108099093423</v>
      </c>
      <c r="BD58" s="540">
        <v>0.214854066161177</v>
      </c>
      <c r="BE58" s="564">
        <v>9.6</v>
      </c>
      <c r="BF58" s="565">
        <v>9.6</v>
      </c>
      <c r="BG58" s="518">
        <v>1</v>
      </c>
      <c r="BH58" s="566">
        <v>0</v>
      </c>
      <c r="BI58" s="567">
        <v>8</v>
      </c>
      <c r="BJ58" s="572">
        <v>11.4961478125</v>
      </c>
      <c r="BK58" s="572">
        <v>11.5625066666667</v>
      </c>
      <c r="BL58" s="518">
        <v>0.994260859164908</v>
      </c>
      <c r="BM58" s="572">
        <v>-0.0663588541666886</v>
      </c>
      <c r="BN58" s="533">
        <v>0.0731366274059611</v>
      </c>
      <c r="BO58" s="518">
        <v>0.0868148508454914</v>
      </c>
      <c r="BP58" s="518">
        <v>0.84244373737537</v>
      </c>
      <c r="BQ58" s="518">
        <v>-0.0136782234395304</v>
      </c>
      <c r="BR58" s="540">
        <v>0.0856853703586048</v>
      </c>
      <c r="BS58" s="564">
        <v>13.6730395626432</v>
      </c>
      <c r="BT58" s="565">
        <v>11.5187665504344</v>
      </c>
      <c r="BU58" s="518">
        <v>1.18702289023537</v>
      </c>
      <c r="BV58" s="566">
        <v>2.15427301220877</v>
      </c>
      <c r="BW58" s="567">
        <v>11.6706036959969</v>
      </c>
      <c r="BX58" s="564">
        <v>3.13392336245485</v>
      </c>
      <c r="BY58" s="565">
        <v>2.32787101977553</v>
      </c>
      <c r="BZ58" s="518">
        <v>1.34626159947515</v>
      </c>
      <c r="CA58" s="566">
        <v>0.80605234267932</v>
      </c>
      <c r="CB58" s="567">
        <v>2.50747665864061</v>
      </c>
      <c r="CC58" s="517">
        <v>263.00024</v>
      </c>
      <c r="CD58" s="634">
        <v>58.134556</v>
      </c>
      <c r="CE58" s="635">
        <f t="shared" si="6"/>
        <v>0.419630868017458</v>
      </c>
      <c r="CF58" s="636">
        <f t="shared" si="7"/>
        <v>0.435123474581967</v>
      </c>
      <c r="XDK58" s="172"/>
      <c r="XDL58" s="172"/>
      <c r="XDM58" s="172"/>
      <c r="XDN58" s="172"/>
      <c r="XDO58" s="172"/>
      <c r="XDP58" s="172"/>
      <c r="XDQ58" s="172"/>
      <c r="XDR58" s="172"/>
      <c r="XDS58" s="172"/>
      <c r="XDT58" s="172"/>
      <c r="XDU58" s="164"/>
      <c r="XDV58" s="164"/>
      <c r="XDW58" s="164"/>
      <c r="XDX58" s="164"/>
      <c r="XDY58" s="164"/>
      <c r="XDZ58" s="164"/>
      <c r="XEA58" s="164"/>
      <c r="XEB58" s="164"/>
      <c r="XEC58" s="164"/>
      <c r="XED58" s="164"/>
      <c r="XEE58" s="164"/>
      <c r="XEF58" s="164"/>
      <c r="XEG58" s="164"/>
      <c r="XEH58" s="164"/>
      <c r="XEI58" s="164"/>
      <c r="XEJ58" s="164"/>
      <c r="XEK58" s="164"/>
      <c r="XEL58" s="164"/>
      <c r="XEM58" s="164"/>
      <c r="XEN58" s="164"/>
      <c r="XEO58" s="164"/>
    </row>
    <row r="59" s="164" customFormat="1" ht="16.5" customHeight="1" outlineLevel="2" spans="1:84">
      <c r="A59" s="527" t="s">
        <v>54</v>
      </c>
      <c r="B59" s="516">
        <v>16.94049</v>
      </c>
      <c r="C59" s="517">
        <v>25</v>
      </c>
      <c r="D59" s="518">
        <v>0.6776196</v>
      </c>
      <c r="E59" s="519">
        <v>-8.05950999999999</v>
      </c>
      <c r="F59" s="520">
        <v>52.954948</v>
      </c>
      <c r="G59" s="516">
        <v>0</v>
      </c>
      <c r="H59" s="517">
        <v>0</v>
      </c>
      <c r="I59" s="518" t="s">
        <v>161</v>
      </c>
      <c r="J59" s="519">
        <v>0</v>
      </c>
      <c r="K59" s="520">
        <v>0</v>
      </c>
      <c r="L59" s="516">
        <v>13.796265</v>
      </c>
      <c r="M59" s="517">
        <v>19.6</v>
      </c>
      <c r="N59" s="518">
        <v>0.703891071428571</v>
      </c>
      <c r="O59" s="519">
        <v>-5.803735</v>
      </c>
      <c r="P59" s="520">
        <v>53.0451949999999</v>
      </c>
      <c r="Q59" s="516">
        <v>3.14422500000001</v>
      </c>
      <c r="R59" s="517">
        <v>5.4</v>
      </c>
      <c r="S59" s="518">
        <v>0.582263888888891</v>
      </c>
      <c r="T59" s="519">
        <v>-2.25577499999999</v>
      </c>
      <c r="U59" s="520">
        <v>-0.0902469999999127</v>
      </c>
      <c r="V59" s="533">
        <v>0.185604135417571</v>
      </c>
      <c r="W59" s="518">
        <v>0.216</v>
      </c>
      <c r="X59" s="518">
        <v>0.859278404710977</v>
      </c>
      <c r="Y59" s="539">
        <v>-0.0303958645824289</v>
      </c>
      <c r="Z59" s="540">
        <v>-0.00170422223811669</v>
      </c>
      <c r="AA59" s="516">
        <v>2.72436</v>
      </c>
      <c r="AB59" s="517">
        <v>-1.41701</v>
      </c>
      <c r="AC59" s="518">
        <v>-1.92261169645944</v>
      </c>
      <c r="AD59" s="519">
        <v>4.14137</v>
      </c>
      <c r="AE59" s="541">
        <v>27.264845</v>
      </c>
      <c r="AF59" s="516">
        <v>8.80958499999999</v>
      </c>
      <c r="AG59" s="517">
        <v>1.75</v>
      </c>
      <c r="AH59" s="518">
        <v>5.03404857142856</v>
      </c>
      <c r="AI59" s="519">
        <v>7.05958499999999</v>
      </c>
      <c r="AJ59" s="520">
        <v>9.13802599999999</v>
      </c>
      <c r="AK59" s="516">
        <v>0.1</v>
      </c>
      <c r="AL59" s="517">
        <v>0</v>
      </c>
      <c r="AM59" s="518" t="s">
        <v>161</v>
      </c>
      <c r="AN59" s="519">
        <v>0.1</v>
      </c>
      <c r="AO59" s="520">
        <v>0.023293</v>
      </c>
      <c r="AP59" s="516">
        <v>9.59025899999999</v>
      </c>
      <c r="AQ59" s="517">
        <v>0</v>
      </c>
      <c r="AR59" s="551" t="s">
        <v>161</v>
      </c>
      <c r="AS59" s="519">
        <v>9.59025899999999</v>
      </c>
      <c r="AT59" s="520">
        <v>0</v>
      </c>
      <c r="AU59" s="516">
        <v>-17.879979</v>
      </c>
      <c r="AV59" s="517">
        <v>5.06701</v>
      </c>
      <c r="AW59" s="551">
        <v>-3.5287041075506</v>
      </c>
      <c r="AX59" s="555">
        <v>-22.946989</v>
      </c>
      <c r="AY59" s="520">
        <v>-36.4698249999999</v>
      </c>
      <c r="AZ59" s="533">
        <v>-1.05545819512895</v>
      </c>
      <c r="BA59" s="518">
        <v>0.2026804</v>
      </c>
      <c r="BB59" s="518">
        <v>-5.20750005984272</v>
      </c>
      <c r="BC59" s="539">
        <v>-1.25813859512895</v>
      </c>
      <c r="BD59" s="540">
        <v>-0.68869532267315</v>
      </c>
      <c r="BE59" s="564">
        <v>76.6</v>
      </c>
      <c r="BF59" s="565">
        <v>24</v>
      </c>
      <c r="BG59" s="518">
        <v>3.19166666666667</v>
      </c>
      <c r="BH59" s="566">
        <v>52.6</v>
      </c>
      <c r="BI59" s="567">
        <v>8.41666666333333</v>
      </c>
      <c r="BJ59" s="572">
        <v>0.221155221932115</v>
      </c>
      <c r="BK59" s="572">
        <v>1.04166666666667</v>
      </c>
      <c r="BL59" s="518">
        <v>0.21230901305483</v>
      </c>
      <c r="BM59" s="572">
        <v>-0.820511444734552</v>
      </c>
      <c r="BN59" s="533">
        <v>0.160819433204116</v>
      </c>
      <c r="BO59" s="518">
        <v>-0.0566804</v>
      </c>
      <c r="BP59" s="518">
        <v>4.83730236914552</v>
      </c>
      <c r="BQ59" s="518">
        <v>0.217499833204116</v>
      </c>
      <c r="BR59" s="540">
        <v>0.514868695556079</v>
      </c>
      <c r="BS59" s="564">
        <v>6.21815398845969</v>
      </c>
      <c r="BT59" s="565">
        <v>-17.6427830431684</v>
      </c>
      <c r="BU59" s="518">
        <v>2.35244745532749</v>
      </c>
      <c r="BV59" s="566">
        <v>23.8609370316281</v>
      </c>
      <c r="BW59" s="567">
        <v>1.9422427671971</v>
      </c>
      <c r="BX59" s="564">
        <v>-6.56300158569352</v>
      </c>
      <c r="BY59" s="565">
        <v>-3.57584632430258</v>
      </c>
      <c r="BZ59" s="518">
        <v>0.16462985529068</v>
      </c>
      <c r="CA59" s="566">
        <v>-2.98715526139094</v>
      </c>
      <c r="CB59" s="567">
        <v>-1.3376135092644</v>
      </c>
      <c r="CC59" s="517">
        <v>70</v>
      </c>
      <c r="CD59" s="634">
        <v>17.08402</v>
      </c>
      <c r="CE59" s="635">
        <f t="shared" si="6"/>
        <v>0.242007</v>
      </c>
      <c r="CF59" s="636">
        <f t="shared" si="7"/>
        <v>-1.04659084922635</v>
      </c>
    </row>
    <row r="60" s="164" customFormat="1" ht="16.5" customHeight="1" outlineLevel="2" spans="1:84">
      <c r="A60" s="527" t="s">
        <v>55</v>
      </c>
      <c r="B60" s="516">
        <v>83.8010609999999</v>
      </c>
      <c r="C60" s="517">
        <v>0</v>
      </c>
      <c r="D60" s="518" t="s">
        <v>161</v>
      </c>
      <c r="E60" s="519">
        <v>83.8010609999999</v>
      </c>
      <c r="F60" s="520">
        <v>25.546372</v>
      </c>
      <c r="G60" s="516">
        <v>0</v>
      </c>
      <c r="H60" s="517">
        <v>0</v>
      </c>
      <c r="I60" s="518" t="s">
        <v>161</v>
      </c>
      <c r="J60" s="519">
        <v>0</v>
      </c>
      <c r="K60" s="520">
        <v>0</v>
      </c>
      <c r="L60" s="516">
        <v>77.573155</v>
      </c>
      <c r="M60" s="517">
        <v>0</v>
      </c>
      <c r="N60" s="518" t="s">
        <v>161</v>
      </c>
      <c r="O60" s="519">
        <v>77.573155</v>
      </c>
      <c r="P60" s="520">
        <v>29.58906</v>
      </c>
      <c r="Q60" s="516">
        <v>6.22790599999993</v>
      </c>
      <c r="R60" s="517">
        <v>0</v>
      </c>
      <c r="S60" s="518" t="s">
        <v>161</v>
      </c>
      <c r="T60" s="519">
        <v>6.22790599999993</v>
      </c>
      <c r="U60" s="520">
        <v>-4.04268800000002</v>
      </c>
      <c r="V60" s="533">
        <v>0.0743177464065752</v>
      </c>
      <c r="W60" s="518" t="s">
        <v>161</v>
      </c>
      <c r="X60" s="518" t="s">
        <v>161</v>
      </c>
      <c r="Y60" s="539" t="s">
        <v>161</v>
      </c>
      <c r="Z60" s="540">
        <v>-0.15824900694314</v>
      </c>
      <c r="AA60" s="516">
        <v>0</v>
      </c>
      <c r="AB60" s="517">
        <v>0</v>
      </c>
      <c r="AC60" s="518" t="s">
        <v>161</v>
      </c>
      <c r="AD60" s="519">
        <v>0</v>
      </c>
      <c r="AE60" s="541">
        <v>0</v>
      </c>
      <c r="AF60" s="516">
        <v>0</v>
      </c>
      <c r="AG60" s="517">
        <v>0</v>
      </c>
      <c r="AH60" s="518" t="s">
        <v>161</v>
      </c>
      <c r="AI60" s="519">
        <v>0</v>
      </c>
      <c r="AJ60" s="520">
        <v>0</v>
      </c>
      <c r="AK60" s="516">
        <v>0</v>
      </c>
      <c r="AL60" s="517">
        <v>0</v>
      </c>
      <c r="AM60" s="518" t="s">
        <v>161</v>
      </c>
      <c r="AN60" s="519">
        <v>0</v>
      </c>
      <c r="AO60" s="520">
        <v>0</v>
      </c>
      <c r="AP60" s="516">
        <v>0</v>
      </c>
      <c r="AQ60" s="517">
        <v>0</v>
      </c>
      <c r="AR60" s="551" t="s">
        <v>161</v>
      </c>
      <c r="AS60" s="519">
        <v>0</v>
      </c>
      <c r="AT60" s="520">
        <v>0</v>
      </c>
      <c r="AU60" s="516">
        <v>6.22790599999993</v>
      </c>
      <c r="AV60" s="517">
        <v>0</v>
      </c>
      <c r="AW60" s="551" t="s">
        <v>161</v>
      </c>
      <c r="AX60" s="555">
        <v>6.22790599999993</v>
      </c>
      <c r="AY60" s="520">
        <v>-4.04268800000002</v>
      </c>
      <c r="AZ60" s="533">
        <v>0.0743177464065752</v>
      </c>
      <c r="BA60" s="518" t="s">
        <v>161</v>
      </c>
      <c r="BB60" s="518" t="s">
        <v>161</v>
      </c>
      <c r="BC60" s="539" t="s">
        <v>161</v>
      </c>
      <c r="BD60" s="540">
        <v>-0.15824900694314</v>
      </c>
      <c r="BE60" s="564">
        <v>0</v>
      </c>
      <c r="BF60" s="565">
        <v>0</v>
      </c>
      <c r="BG60" s="518" t="s">
        <v>161</v>
      </c>
      <c r="BH60" s="566">
        <v>0</v>
      </c>
      <c r="BI60" s="567">
        <v>0</v>
      </c>
      <c r="BJ60" s="572" t="s">
        <v>161</v>
      </c>
      <c r="BK60" s="572" t="s">
        <v>161</v>
      </c>
      <c r="BL60" s="518" t="s">
        <v>161</v>
      </c>
      <c r="BM60" s="572" t="s">
        <v>161</v>
      </c>
      <c r="BN60" s="533">
        <v>0</v>
      </c>
      <c r="BO60" s="518" t="s">
        <v>161</v>
      </c>
      <c r="BP60" s="518" t="s">
        <v>161</v>
      </c>
      <c r="BQ60" s="518" t="s">
        <v>161</v>
      </c>
      <c r="BR60" s="540">
        <v>0</v>
      </c>
      <c r="BS60" s="564" t="s">
        <v>161</v>
      </c>
      <c r="BT60" s="565" t="s">
        <v>161</v>
      </c>
      <c r="BU60" s="518" t="s">
        <v>161</v>
      </c>
      <c r="BV60" s="566" t="s">
        <v>161</v>
      </c>
      <c r="BW60" s="567" t="s">
        <v>161</v>
      </c>
      <c r="BX60" s="564" t="s">
        <v>161</v>
      </c>
      <c r="BY60" s="565" t="s">
        <v>161</v>
      </c>
      <c r="BZ60" s="518" t="s">
        <v>161</v>
      </c>
      <c r="CA60" s="566" t="s">
        <v>161</v>
      </c>
      <c r="CB60" s="567" t="s">
        <v>161</v>
      </c>
      <c r="CC60" s="517">
        <v>0</v>
      </c>
      <c r="CD60" s="634">
        <v>0</v>
      </c>
      <c r="CE60" s="635" t="str">
        <f t="shared" si="6"/>
        <v>/</v>
      </c>
      <c r="CF60" s="636" t="str">
        <f t="shared" si="7"/>
        <v>/</v>
      </c>
    </row>
    <row r="61" s="164" customFormat="1" ht="16.5" customHeight="1" outlineLevel="2" spans="1:84">
      <c r="A61" s="527" t="s">
        <v>56</v>
      </c>
      <c r="B61" s="516">
        <v>0</v>
      </c>
      <c r="C61" s="517">
        <v>0</v>
      </c>
      <c r="D61" s="518" t="s">
        <v>161</v>
      </c>
      <c r="E61" s="519">
        <v>0</v>
      </c>
      <c r="F61" s="520">
        <v>0</v>
      </c>
      <c r="G61" s="516">
        <v>0</v>
      </c>
      <c r="H61" s="517">
        <v>0</v>
      </c>
      <c r="I61" s="518" t="s">
        <v>161</v>
      </c>
      <c r="J61" s="519">
        <v>0</v>
      </c>
      <c r="K61" s="520">
        <v>0</v>
      </c>
      <c r="L61" s="516">
        <v>0</v>
      </c>
      <c r="M61" s="517">
        <v>0</v>
      </c>
      <c r="N61" s="518" t="s">
        <v>161</v>
      </c>
      <c r="O61" s="519">
        <v>0</v>
      </c>
      <c r="P61" s="520">
        <v>0</v>
      </c>
      <c r="Q61" s="516">
        <v>0</v>
      </c>
      <c r="R61" s="517">
        <v>0</v>
      </c>
      <c r="S61" s="518" t="s">
        <v>161</v>
      </c>
      <c r="T61" s="519">
        <v>0</v>
      </c>
      <c r="U61" s="520">
        <v>0</v>
      </c>
      <c r="V61" s="533" t="s">
        <v>161</v>
      </c>
      <c r="W61" s="518" t="s">
        <v>161</v>
      </c>
      <c r="X61" s="518" t="s">
        <v>161</v>
      </c>
      <c r="Y61" s="539" t="s">
        <v>161</v>
      </c>
      <c r="Z61" s="540" t="s">
        <v>161</v>
      </c>
      <c r="AA61" s="516">
        <v>0</v>
      </c>
      <c r="AB61" s="517">
        <v>0</v>
      </c>
      <c r="AC61" s="518" t="s">
        <v>161</v>
      </c>
      <c r="AD61" s="519">
        <v>0</v>
      </c>
      <c r="AE61" s="541">
        <v>0</v>
      </c>
      <c r="AF61" s="516">
        <v>0.185545</v>
      </c>
      <c r="AG61" s="517">
        <v>0</v>
      </c>
      <c r="AH61" s="518" t="s">
        <v>161</v>
      </c>
      <c r="AI61" s="519">
        <v>0.185545</v>
      </c>
      <c r="AJ61" s="520">
        <v>0</v>
      </c>
      <c r="AK61" s="516">
        <v>0</v>
      </c>
      <c r="AL61" s="517">
        <v>0</v>
      </c>
      <c r="AM61" s="518" t="s">
        <v>161</v>
      </c>
      <c r="AN61" s="519">
        <v>0</v>
      </c>
      <c r="AO61" s="520">
        <v>0</v>
      </c>
      <c r="AP61" s="516">
        <v>0</v>
      </c>
      <c r="AQ61" s="517">
        <v>0</v>
      </c>
      <c r="AR61" s="551" t="s">
        <v>161</v>
      </c>
      <c r="AS61" s="519">
        <v>0</v>
      </c>
      <c r="AT61" s="520">
        <v>0</v>
      </c>
      <c r="AU61" s="516">
        <v>-0.185545</v>
      </c>
      <c r="AV61" s="517">
        <v>0</v>
      </c>
      <c r="AW61" s="551" t="s">
        <v>161</v>
      </c>
      <c r="AX61" s="555">
        <v>-0.185545</v>
      </c>
      <c r="AY61" s="520">
        <v>0</v>
      </c>
      <c r="AZ61" s="533" t="s">
        <v>161</v>
      </c>
      <c r="BA61" s="518" t="s">
        <v>161</v>
      </c>
      <c r="BB61" s="518" t="s">
        <v>161</v>
      </c>
      <c r="BC61" s="539" t="s">
        <v>161</v>
      </c>
      <c r="BD61" s="540" t="s">
        <v>161</v>
      </c>
      <c r="BE61" s="564">
        <v>0</v>
      </c>
      <c r="BF61" s="565">
        <v>0</v>
      </c>
      <c r="BG61" s="518" t="s">
        <v>161</v>
      </c>
      <c r="BH61" s="566">
        <v>0</v>
      </c>
      <c r="BI61" s="567">
        <v>0</v>
      </c>
      <c r="BJ61" s="572" t="s">
        <v>161</v>
      </c>
      <c r="BK61" s="572" t="s">
        <v>161</v>
      </c>
      <c r="BL61" s="518" t="s">
        <v>161</v>
      </c>
      <c r="BM61" s="572" t="s">
        <v>161</v>
      </c>
      <c r="BN61" s="533" t="s">
        <v>161</v>
      </c>
      <c r="BO61" s="518" t="s">
        <v>161</v>
      </c>
      <c r="BP61" s="518" t="s">
        <v>161</v>
      </c>
      <c r="BQ61" s="518" t="s">
        <v>161</v>
      </c>
      <c r="BR61" s="540" t="s">
        <v>161</v>
      </c>
      <c r="BS61" s="564" t="s">
        <v>161</v>
      </c>
      <c r="BT61" s="565" t="s">
        <v>161</v>
      </c>
      <c r="BU61" s="518" t="s">
        <v>161</v>
      </c>
      <c r="BV61" s="566" t="s">
        <v>161</v>
      </c>
      <c r="BW61" s="567" t="s">
        <v>161</v>
      </c>
      <c r="BX61" s="564" t="s">
        <v>161</v>
      </c>
      <c r="BY61" s="565" t="s">
        <v>161</v>
      </c>
      <c r="BZ61" s="518" t="s">
        <v>161</v>
      </c>
      <c r="CA61" s="566" t="s">
        <v>161</v>
      </c>
      <c r="CB61" s="567" t="s">
        <v>161</v>
      </c>
      <c r="CC61" s="517">
        <v>0</v>
      </c>
      <c r="CD61" s="634">
        <v>0</v>
      </c>
      <c r="CE61" s="635" t="str">
        <f t="shared" si="6"/>
        <v>/</v>
      </c>
      <c r="CF61" s="636" t="str">
        <f t="shared" si="7"/>
        <v>/</v>
      </c>
    </row>
    <row r="62" s="159" customFormat="1" ht="16.5" customHeight="1" outlineLevel="2" spans="1:84">
      <c r="A62" s="527" t="s">
        <v>57</v>
      </c>
      <c r="B62" s="516">
        <v>0.0918099999999997</v>
      </c>
      <c r="C62" s="517">
        <v>0</v>
      </c>
      <c r="D62" s="518" t="s">
        <v>161</v>
      </c>
      <c r="E62" s="519">
        <v>0.0918099999999997</v>
      </c>
      <c r="F62" s="520">
        <v>4.082084</v>
      </c>
      <c r="G62" s="516">
        <v>0</v>
      </c>
      <c r="H62" s="517">
        <v>0</v>
      </c>
      <c r="I62" s="518" t="s">
        <v>161</v>
      </c>
      <c r="J62" s="519">
        <v>0</v>
      </c>
      <c r="K62" s="520">
        <v>0</v>
      </c>
      <c r="L62" s="516">
        <v>0.363192</v>
      </c>
      <c r="M62" s="517">
        <v>0</v>
      </c>
      <c r="N62" s="518" t="s">
        <v>161</v>
      </c>
      <c r="O62" s="519">
        <v>0.363192</v>
      </c>
      <c r="P62" s="520">
        <v>4.016009</v>
      </c>
      <c r="Q62" s="516">
        <v>-0.271382</v>
      </c>
      <c r="R62" s="517">
        <v>0</v>
      </c>
      <c r="S62" s="518" t="s">
        <v>161</v>
      </c>
      <c r="T62" s="519">
        <v>-0.271382</v>
      </c>
      <c r="U62" s="520">
        <v>0.0660749999999997</v>
      </c>
      <c r="V62" s="533">
        <v>-2.95590894238102</v>
      </c>
      <c r="W62" s="518" t="s">
        <v>161</v>
      </c>
      <c r="X62" s="518" t="s">
        <v>161</v>
      </c>
      <c r="Y62" s="539" t="s">
        <v>161</v>
      </c>
      <c r="Z62" s="540">
        <v>0.0161865850874209</v>
      </c>
      <c r="AA62" s="516">
        <v>0</v>
      </c>
      <c r="AB62" s="517">
        <v>0</v>
      </c>
      <c r="AC62" s="518" t="s">
        <v>161</v>
      </c>
      <c r="AD62" s="519">
        <v>0</v>
      </c>
      <c r="AE62" s="541">
        <v>0</v>
      </c>
      <c r="AF62" s="516">
        <v>0.0659999999999999</v>
      </c>
      <c r="AG62" s="517">
        <v>0.559851</v>
      </c>
      <c r="AH62" s="518">
        <v>0.11788850962131</v>
      </c>
      <c r="AI62" s="519">
        <v>-0.493851</v>
      </c>
      <c r="AJ62" s="520">
        <v>0.651537</v>
      </c>
      <c r="AK62" s="516">
        <v>0</v>
      </c>
      <c r="AL62" s="517">
        <v>0</v>
      </c>
      <c r="AM62" s="518" t="s">
        <v>161</v>
      </c>
      <c r="AN62" s="519">
        <v>0</v>
      </c>
      <c r="AO62" s="520">
        <v>0</v>
      </c>
      <c r="AP62" s="516">
        <v>4.230473</v>
      </c>
      <c r="AQ62" s="517">
        <v>0</v>
      </c>
      <c r="AR62" s="551" t="s">
        <v>161</v>
      </c>
      <c r="AS62" s="519">
        <v>4.230473</v>
      </c>
      <c r="AT62" s="520">
        <v>0</v>
      </c>
      <c r="AU62" s="516">
        <v>-4.567855</v>
      </c>
      <c r="AV62" s="517">
        <v>-0.559851</v>
      </c>
      <c r="AW62" s="551">
        <v>-6.15905481994316</v>
      </c>
      <c r="AX62" s="555">
        <v>-4.008004</v>
      </c>
      <c r="AY62" s="520">
        <v>-0.585462</v>
      </c>
      <c r="AZ62" s="533">
        <v>-49.7533493083544</v>
      </c>
      <c r="BA62" s="518" t="s">
        <v>161</v>
      </c>
      <c r="BB62" s="518" t="s">
        <v>161</v>
      </c>
      <c r="BC62" s="539" t="s">
        <v>161</v>
      </c>
      <c r="BD62" s="540">
        <v>-0.143422330358709</v>
      </c>
      <c r="BE62" s="564">
        <v>0</v>
      </c>
      <c r="BF62" s="565">
        <v>0</v>
      </c>
      <c r="BG62" s="518" t="s">
        <v>161</v>
      </c>
      <c r="BH62" s="566">
        <v>0</v>
      </c>
      <c r="BI62" s="567">
        <v>1.5</v>
      </c>
      <c r="BJ62" s="572" t="s">
        <v>161</v>
      </c>
      <c r="BK62" s="572" t="s">
        <v>161</v>
      </c>
      <c r="BL62" s="518" t="s">
        <v>161</v>
      </c>
      <c r="BM62" s="572" t="s">
        <v>161</v>
      </c>
      <c r="BN62" s="533">
        <v>0</v>
      </c>
      <c r="BO62" s="518" t="s">
        <v>161</v>
      </c>
      <c r="BP62" s="518" t="s">
        <v>161</v>
      </c>
      <c r="BQ62" s="518" t="s">
        <v>161</v>
      </c>
      <c r="BR62" s="540">
        <v>0</v>
      </c>
      <c r="BS62" s="564" t="s">
        <v>161</v>
      </c>
      <c r="BT62" s="565" t="s">
        <v>161</v>
      </c>
      <c r="BU62" s="518" t="s">
        <v>161</v>
      </c>
      <c r="BV62" s="566" t="s">
        <v>161</v>
      </c>
      <c r="BW62" s="567" t="s">
        <v>161</v>
      </c>
      <c r="BX62" s="564" t="s">
        <v>161</v>
      </c>
      <c r="BY62" s="565" t="s">
        <v>161</v>
      </c>
      <c r="BZ62" s="518" t="s">
        <v>161</v>
      </c>
      <c r="CA62" s="566" t="s">
        <v>161</v>
      </c>
      <c r="CB62" s="567" t="s">
        <v>161</v>
      </c>
      <c r="CC62" s="517">
        <v>0</v>
      </c>
      <c r="CD62" s="634">
        <v>-1.119702</v>
      </c>
      <c r="CE62" s="635" t="str">
        <f t="shared" si="6"/>
        <v>/</v>
      </c>
      <c r="CF62" s="636">
        <f t="shared" si="7"/>
        <v>-2.07952740997158</v>
      </c>
    </row>
    <row r="63" s="163" customFormat="1" spans="1:84">
      <c r="A63" s="521" t="s">
        <v>58</v>
      </c>
      <c r="B63" s="522">
        <v>422.769878</v>
      </c>
      <c r="C63" s="523">
        <v>403.852174</v>
      </c>
      <c r="D63" s="524">
        <v>1.04684314018327</v>
      </c>
      <c r="E63" s="523">
        <v>18.9177039999997</v>
      </c>
      <c r="F63" s="525">
        <v>454.692657</v>
      </c>
      <c r="G63" s="522">
        <v>79.4597199999999</v>
      </c>
      <c r="H63" s="523">
        <v>106.64019563</v>
      </c>
      <c r="I63" s="524">
        <v>0.745119788374116</v>
      </c>
      <c r="J63" s="523">
        <v>-27.1804756300001</v>
      </c>
      <c r="K63" s="525">
        <v>107.926529</v>
      </c>
      <c r="L63" s="522">
        <v>168.416439</v>
      </c>
      <c r="M63" s="523">
        <v>98.1</v>
      </c>
      <c r="N63" s="524">
        <v>1.71678327217125</v>
      </c>
      <c r="O63" s="523">
        <v>70.3164389999999</v>
      </c>
      <c r="P63" s="525">
        <v>160.223102</v>
      </c>
      <c r="Q63" s="522">
        <v>121.000287</v>
      </c>
      <c r="R63" s="523">
        <v>140.91197837</v>
      </c>
      <c r="S63" s="524">
        <v>0.858694118127299</v>
      </c>
      <c r="T63" s="523">
        <v>-19.9116913699999</v>
      </c>
      <c r="U63" s="534">
        <v>129.136192</v>
      </c>
      <c r="V63" s="535">
        <v>0.286208392074707</v>
      </c>
      <c r="W63" s="524">
        <v>0.348919697458407</v>
      </c>
      <c r="X63" s="524">
        <v>0.820270091254521</v>
      </c>
      <c r="Y63" s="542">
        <v>-0.0627113053836998</v>
      </c>
      <c r="Z63" s="543">
        <v>0.284007647829686</v>
      </c>
      <c r="AA63" s="522">
        <v>131.520054</v>
      </c>
      <c r="AB63" s="523">
        <v>147.58907102</v>
      </c>
      <c r="AC63" s="524">
        <v>0.891123259270174</v>
      </c>
      <c r="AD63" s="523">
        <v>-16.0690170200004</v>
      </c>
      <c r="AE63" s="544">
        <v>166.237273</v>
      </c>
      <c r="AF63" s="522">
        <v>10.802376</v>
      </c>
      <c r="AG63" s="523">
        <v>20.56616401</v>
      </c>
      <c r="AH63" s="524">
        <v>0.52524991995335</v>
      </c>
      <c r="AI63" s="523">
        <v>-9.76378801000002</v>
      </c>
      <c r="AJ63" s="525">
        <v>33.667775</v>
      </c>
      <c r="AK63" s="522">
        <v>0.221</v>
      </c>
      <c r="AL63" s="523">
        <v>0.02</v>
      </c>
      <c r="AM63" s="524">
        <v>11.05</v>
      </c>
      <c r="AN63" s="523">
        <v>0.201</v>
      </c>
      <c r="AO63" s="525">
        <v>0.0903929999999999</v>
      </c>
      <c r="AP63" s="522">
        <v>13.820732</v>
      </c>
      <c r="AQ63" s="523">
        <v>0</v>
      </c>
      <c r="AR63" s="542" t="s">
        <v>161</v>
      </c>
      <c r="AS63" s="523">
        <v>13.820732</v>
      </c>
      <c r="AT63" s="525">
        <v>0</v>
      </c>
      <c r="AU63" s="522">
        <v>18.9715570000003</v>
      </c>
      <c r="AV63" s="523">
        <v>30.9767433400001</v>
      </c>
      <c r="AW63" s="542">
        <v>0.612445175135711</v>
      </c>
      <c r="AX63" s="556">
        <v>-12.0051863399998</v>
      </c>
      <c r="AY63" s="525">
        <v>-13.2716289999998</v>
      </c>
      <c r="AZ63" s="535">
        <v>0.0448744292988639</v>
      </c>
      <c r="BA63" s="524">
        <v>0.0767031734240461</v>
      </c>
      <c r="BB63" s="524">
        <v>0.585040061521052</v>
      </c>
      <c r="BC63" s="542">
        <v>-0.0318287441251822</v>
      </c>
      <c r="BD63" s="543">
        <v>-0.0291881313579248</v>
      </c>
      <c r="BE63" s="568">
        <v>223.4</v>
      </c>
      <c r="BF63" s="569">
        <v>171.6</v>
      </c>
      <c r="BG63" s="524">
        <v>1.3018648018648</v>
      </c>
      <c r="BH63" s="524">
        <v>51.8</v>
      </c>
      <c r="BI63" s="570">
        <v>132.24999999</v>
      </c>
      <c r="BJ63" s="571">
        <v>1.89243454789615</v>
      </c>
      <c r="BK63" s="571">
        <v>2.3534508974359</v>
      </c>
      <c r="BL63" s="524">
        <v>0.804110487267005</v>
      </c>
      <c r="BM63" s="571">
        <v>-0.461016349539748</v>
      </c>
      <c r="BN63" s="535">
        <v>0.311091354526445</v>
      </c>
      <c r="BO63" s="524">
        <v>0.365453204221206</v>
      </c>
      <c r="BP63" s="524">
        <v>0.851248124063904</v>
      </c>
      <c r="BQ63" s="524">
        <v>-0.0543618496947614</v>
      </c>
      <c r="BR63" s="543">
        <v>0.365603601555413</v>
      </c>
      <c r="BS63" s="568">
        <v>3.21448984502395</v>
      </c>
      <c r="BT63" s="569">
        <v>2.7363284503991</v>
      </c>
      <c r="BU63" s="524">
        <v>1.17474561380053</v>
      </c>
      <c r="BV63" s="524">
        <v>0.47816139462484</v>
      </c>
      <c r="BW63" s="570">
        <v>2.73520281459381</v>
      </c>
      <c r="BX63" s="568">
        <v>0.144248397282443</v>
      </c>
      <c r="BY63" s="569">
        <v>0.209885075676114</v>
      </c>
      <c r="BZ63" s="524">
        <v>0.687273246169448</v>
      </c>
      <c r="CA63" s="524">
        <v>-0.065636678393671</v>
      </c>
      <c r="CB63" s="570">
        <v>-0.0798354590429298</v>
      </c>
      <c r="CC63" s="523">
        <v>938.70162</v>
      </c>
      <c r="CD63" s="534">
        <v>105.42058506</v>
      </c>
      <c r="CE63" s="637">
        <f t="shared" si="6"/>
        <v>0.450377275368929</v>
      </c>
      <c r="CF63" s="543">
        <f t="shared" si="7"/>
        <v>0.179960649897766</v>
      </c>
    </row>
    <row r="64" s="164" customFormat="1" ht="16.5" customHeight="1" outlineLevel="2" spans="1:84">
      <c r="A64" s="527" t="s">
        <v>59</v>
      </c>
      <c r="B64" s="516">
        <v>114.158882</v>
      </c>
      <c r="C64" s="517">
        <v>144.1</v>
      </c>
      <c r="D64" s="518">
        <v>0.792219861207495</v>
      </c>
      <c r="E64" s="519">
        <v>-29.941118</v>
      </c>
      <c r="F64" s="520">
        <v>0</v>
      </c>
      <c r="G64" s="516">
        <v>61.591632</v>
      </c>
      <c r="H64" s="517">
        <v>77.81</v>
      </c>
      <c r="I64" s="518">
        <v>0.791564477573576</v>
      </c>
      <c r="J64" s="519">
        <v>-16.218368</v>
      </c>
      <c r="K64" s="520">
        <v>0</v>
      </c>
      <c r="L64" s="516">
        <v>0</v>
      </c>
      <c r="M64" s="517">
        <v>0</v>
      </c>
      <c r="N64" s="518" t="s">
        <v>161</v>
      </c>
      <c r="O64" s="519">
        <v>0</v>
      </c>
      <c r="P64" s="520">
        <v>0</v>
      </c>
      <c r="Q64" s="516">
        <v>52.56725</v>
      </c>
      <c r="R64" s="517">
        <v>66.29</v>
      </c>
      <c r="S64" s="518">
        <v>0.792989138633279</v>
      </c>
      <c r="T64" s="519">
        <v>-13.72275</v>
      </c>
      <c r="U64" s="520">
        <v>0</v>
      </c>
      <c r="V64" s="533">
        <v>0.460474464001846</v>
      </c>
      <c r="W64" s="518">
        <v>0.460027758501041</v>
      </c>
      <c r="X64" s="518">
        <v>1.00097104031779</v>
      </c>
      <c r="Y64" s="539">
        <v>0.000446705500805611</v>
      </c>
      <c r="Z64" s="540" t="s">
        <v>161</v>
      </c>
      <c r="AA64" s="516">
        <v>42.9260889999999</v>
      </c>
      <c r="AB64" s="517">
        <v>36.36</v>
      </c>
      <c r="AC64" s="518">
        <v>1.1805855060506</v>
      </c>
      <c r="AD64" s="519">
        <v>6.56608899999992</v>
      </c>
      <c r="AE64" s="541">
        <v>0</v>
      </c>
      <c r="AF64" s="516">
        <v>8.746133</v>
      </c>
      <c r="AG64" s="517">
        <v>13.29362781</v>
      </c>
      <c r="AH64" s="518">
        <v>0.657919201966885</v>
      </c>
      <c r="AI64" s="519">
        <v>-4.54749481000001</v>
      </c>
      <c r="AJ64" s="520">
        <v>0</v>
      </c>
      <c r="AK64" s="516">
        <v>0.135013</v>
      </c>
      <c r="AL64" s="517">
        <v>0</v>
      </c>
      <c r="AM64" s="518" t="s">
        <v>161</v>
      </c>
      <c r="AN64" s="519">
        <v>0.135013</v>
      </c>
      <c r="AO64" s="520">
        <v>0</v>
      </c>
      <c r="AP64" s="516">
        <v>0</v>
      </c>
      <c r="AQ64" s="517">
        <v>0</v>
      </c>
      <c r="AR64" s="551" t="s">
        <v>161</v>
      </c>
      <c r="AS64" s="519">
        <v>0</v>
      </c>
      <c r="AT64" s="520">
        <v>0</v>
      </c>
      <c r="AU64" s="516">
        <v>1.03004100000012</v>
      </c>
      <c r="AV64" s="517">
        <v>16.63637219</v>
      </c>
      <c r="AW64" s="551">
        <v>0.0619150009531088</v>
      </c>
      <c r="AX64" s="555">
        <v>-15.6063311899999</v>
      </c>
      <c r="AY64" s="520">
        <v>0</v>
      </c>
      <c r="AZ64" s="533">
        <v>0.00902287217564133</v>
      </c>
      <c r="BA64" s="518">
        <v>0.115450188688411</v>
      </c>
      <c r="BB64" s="518">
        <v>0.0781538105580167</v>
      </c>
      <c r="BC64" s="539">
        <v>-0.106427316512769</v>
      </c>
      <c r="BD64" s="540" t="s">
        <v>161</v>
      </c>
      <c r="BE64" s="564">
        <v>44.8</v>
      </c>
      <c r="BF64" s="565">
        <v>31.2</v>
      </c>
      <c r="BG64" s="518">
        <v>1.43589743589744</v>
      </c>
      <c r="BH64" s="566">
        <v>13.6</v>
      </c>
      <c r="BI64" s="567">
        <v>0</v>
      </c>
      <c r="BJ64" s="572">
        <v>2.54818933035714</v>
      </c>
      <c r="BK64" s="572">
        <v>4.61858974358974</v>
      </c>
      <c r="BL64" s="518">
        <v>0.551724546198077</v>
      </c>
      <c r="BM64" s="572">
        <v>-2.0704004132326</v>
      </c>
      <c r="BN64" s="533">
        <v>0.376020579809111</v>
      </c>
      <c r="BO64" s="518">
        <v>0.252324774462179</v>
      </c>
      <c r="BP64" s="518">
        <v>1.49022457509607</v>
      </c>
      <c r="BQ64" s="518">
        <v>0.123695805346932</v>
      </c>
      <c r="BR64" s="540" t="s">
        <v>161</v>
      </c>
      <c r="BS64" s="564">
        <v>2.65942890814023</v>
      </c>
      <c r="BT64" s="565">
        <v>3.96314631463146</v>
      </c>
      <c r="BU64" s="518">
        <v>0.671039799444682</v>
      </c>
      <c r="BV64" s="566">
        <v>-1.30371740649124</v>
      </c>
      <c r="BW64" s="567" t="s">
        <v>161</v>
      </c>
      <c r="BX64" s="564">
        <v>0.0239956870983547</v>
      </c>
      <c r="BY64" s="565">
        <v>0.457545989823982</v>
      </c>
      <c r="BZ64" s="518">
        <v>0.0524443173626892</v>
      </c>
      <c r="CA64" s="566">
        <v>-0.433550302725627</v>
      </c>
      <c r="CB64" s="567" t="s">
        <v>161</v>
      </c>
      <c r="CC64" s="517">
        <v>367.4</v>
      </c>
      <c r="CD64" s="634">
        <v>46.14274438</v>
      </c>
      <c r="CE64" s="635">
        <f t="shared" si="6"/>
        <v>0.31072096352749</v>
      </c>
      <c r="CF64" s="636">
        <f t="shared" si="7"/>
        <v>0.0223229245212945</v>
      </c>
    </row>
    <row r="65" s="164" customFormat="1" ht="16.5" customHeight="1" outlineLevel="2" spans="1:84">
      <c r="A65" s="527" t="s">
        <v>60</v>
      </c>
      <c r="B65" s="516">
        <v>80.4203919999999</v>
      </c>
      <c r="C65" s="517">
        <v>95</v>
      </c>
      <c r="D65" s="518">
        <v>0.846530442105262</v>
      </c>
      <c r="E65" s="519">
        <v>-14.5796080000001</v>
      </c>
      <c r="F65" s="520">
        <v>0</v>
      </c>
      <c r="G65" s="516">
        <v>0</v>
      </c>
      <c r="H65" s="517">
        <v>0</v>
      </c>
      <c r="I65" s="518" t="s">
        <v>161</v>
      </c>
      <c r="J65" s="519">
        <v>0</v>
      </c>
      <c r="K65" s="520">
        <v>0</v>
      </c>
      <c r="L65" s="516">
        <v>61.678487</v>
      </c>
      <c r="M65" s="517">
        <v>66.5</v>
      </c>
      <c r="N65" s="518">
        <v>0.927496045112781</v>
      </c>
      <c r="O65" s="519">
        <v>-4.82151300000005</v>
      </c>
      <c r="P65" s="520">
        <v>0</v>
      </c>
      <c r="Q65" s="516">
        <v>18.7419049999999</v>
      </c>
      <c r="R65" s="517">
        <v>28.5</v>
      </c>
      <c r="S65" s="518">
        <v>0.657610701754384</v>
      </c>
      <c r="T65" s="519">
        <v>-9.75809500000006</v>
      </c>
      <c r="U65" s="520">
        <v>0</v>
      </c>
      <c r="V65" s="533">
        <v>0.233049162456208</v>
      </c>
      <c r="W65" s="518">
        <v>0.3</v>
      </c>
      <c r="X65" s="518">
        <v>0.776830541520695</v>
      </c>
      <c r="Y65" s="539">
        <v>-0.0669508375437916</v>
      </c>
      <c r="Z65" s="540" t="s">
        <v>161</v>
      </c>
      <c r="AA65" s="516">
        <v>4.62194399999999</v>
      </c>
      <c r="AB65" s="517">
        <v>5.122</v>
      </c>
      <c r="AC65" s="518">
        <v>0.902370948848104</v>
      </c>
      <c r="AD65" s="519">
        <v>-0.50005600000001</v>
      </c>
      <c r="AE65" s="541">
        <v>0</v>
      </c>
      <c r="AF65" s="516">
        <v>0.818209999999999</v>
      </c>
      <c r="AG65" s="517">
        <v>0</v>
      </c>
      <c r="AH65" s="518" t="s">
        <v>161</v>
      </c>
      <c r="AI65" s="519">
        <v>0.818209999999999</v>
      </c>
      <c r="AJ65" s="520">
        <v>0</v>
      </c>
      <c r="AK65" s="516">
        <v>0.03926</v>
      </c>
      <c r="AL65" s="517">
        <v>0</v>
      </c>
      <c r="AM65" s="518" t="s">
        <v>161</v>
      </c>
      <c r="AN65" s="519">
        <v>0.03926</v>
      </c>
      <c r="AO65" s="520">
        <v>0</v>
      </c>
      <c r="AP65" s="516">
        <v>0</v>
      </c>
      <c r="AQ65" s="517">
        <v>0</v>
      </c>
      <c r="AR65" s="551" t="s">
        <v>161</v>
      </c>
      <c r="AS65" s="519">
        <v>0</v>
      </c>
      <c r="AT65" s="520">
        <v>0</v>
      </c>
      <c r="AU65" s="516">
        <v>13.341011</v>
      </c>
      <c r="AV65" s="517">
        <v>23.378</v>
      </c>
      <c r="AW65" s="551">
        <v>0.570665198049446</v>
      </c>
      <c r="AX65" s="555">
        <v>-10.036989</v>
      </c>
      <c r="AY65" s="520">
        <v>0</v>
      </c>
      <c r="AZ65" s="533">
        <v>0.165890897423131</v>
      </c>
      <c r="BA65" s="518">
        <v>0.246084210526316</v>
      </c>
      <c r="BB65" s="518">
        <v>0.674122476482053</v>
      </c>
      <c r="BC65" s="539">
        <v>-0.0801933131031849</v>
      </c>
      <c r="BD65" s="540" t="s">
        <v>161</v>
      </c>
      <c r="BE65" s="564">
        <v>7.2</v>
      </c>
      <c r="BF65" s="565">
        <v>4.8</v>
      </c>
      <c r="BG65" s="518">
        <v>1.5</v>
      </c>
      <c r="BH65" s="566">
        <v>2.4</v>
      </c>
      <c r="BI65" s="567">
        <v>0</v>
      </c>
      <c r="BJ65" s="572">
        <v>11.1694988888889</v>
      </c>
      <c r="BK65" s="572">
        <v>19.7916666666667</v>
      </c>
      <c r="BL65" s="518">
        <v>0.564353628070175</v>
      </c>
      <c r="BM65" s="572">
        <v>-8.62216777777779</v>
      </c>
      <c r="BN65" s="533">
        <v>0.0574722888692211</v>
      </c>
      <c r="BO65" s="518">
        <v>0.0539157894736842</v>
      </c>
      <c r="BP65" s="518">
        <v>1.06596396770324</v>
      </c>
      <c r="BQ65" s="518">
        <v>0.00355649939553688</v>
      </c>
      <c r="BR65" s="540" t="s">
        <v>161</v>
      </c>
      <c r="BS65" s="564">
        <v>17.3996898274839</v>
      </c>
      <c r="BT65" s="565">
        <v>18.5474424053104</v>
      </c>
      <c r="BU65" s="518">
        <v>0.938118013646025</v>
      </c>
      <c r="BV65" s="566">
        <v>-1.14775257782657</v>
      </c>
      <c r="BW65" s="567" t="s">
        <v>161</v>
      </c>
      <c r="BX65" s="564">
        <v>2.88645016036542</v>
      </c>
      <c r="BY65" s="565">
        <v>4.56423272159313</v>
      </c>
      <c r="BZ65" s="518">
        <v>0.632406438591482</v>
      </c>
      <c r="CA65" s="566">
        <v>-1.67778256122771</v>
      </c>
      <c r="CB65" s="567" t="s">
        <v>161</v>
      </c>
      <c r="CC65" s="517">
        <v>217</v>
      </c>
      <c r="CD65" s="634">
        <v>54.102</v>
      </c>
      <c r="CE65" s="635">
        <f t="shared" si="6"/>
        <v>0.370600884792626</v>
      </c>
      <c r="CF65" s="636">
        <f t="shared" si="7"/>
        <v>0.246589978189345</v>
      </c>
    </row>
    <row r="66" s="164" customFormat="1" ht="16.5" customHeight="1" outlineLevel="2" spans="1:84">
      <c r="A66" s="527" t="s">
        <v>61</v>
      </c>
      <c r="B66" s="516">
        <v>108.953557</v>
      </c>
      <c r="C66" s="517">
        <v>180</v>
      </c>
      <c r="D66" s="518">
        <v>0.605297538888889</v>
      </c>
      <c r="E66" s="519">
        <v>-71.046443</v>
      </c>
      <c r="F66" s="520">
        <v>0</v>
      </c>
      <c r="G66" s="516">
        <v>0</v>
      </c>
      <c r="H66" s="517">
        <v>0</v>
      </c>
      <c r="I66" s="518" t="s">
        <v>161</v>
      </c>
      <c r="J66" s="519">
        <v>0</v>
      </c>
      <c r="K66" s="520">
        <v>0</v>
      </c>
      <c r="L66" s="516">
        <v>91.2068809999999</v>
      </c>
      <c r="M66" s="517">
        <v>145.8</v>
      </c>
      <c r="N66" s="518">
        <v>0.62556159807956</v>
      </c>
      <c r="O66" s="519">
        <v>-54.5931190000001</v>
      </c>
      <c r="P66" s="520">
        <v>0</v>
      </c>
      <c r="Q66" s="516">
        <v>17.7466760000001</v>
      </c>
      <c r="R66" s="517">
        <v>34.2</v>
      </c>
      <c r="S66" s="518">
        <v>0.518908654970762</v>
      </c>
      <c r="T66" s="519">
        <v>-16.4533239999999</v>
      </c>
      <c r="U66" s="520">
        <v>0</v>
      </c>
      <c r="V66" s="533">
        <v>0.162882942867116</v>
      </c>
      <c r="W66" s="518">
        <v>0.19</v>
      </c>
      <c r="X66" s="518">
        <v>0.857278646669032</v>
      </c>
      <c r="Y66" s="539">
        <v>-0.0271170571328839</v>
      </c>
      <c r="Z66" s="540" t="s">
        <v>161</v>
      </c>
      <c r="AA66" s="516">
        <v>18.05252</v>
      </c>
      <c r="AB66" s="517">
        <v>23.84</v>
      </c>
      <c r="AC66" s="518">
        <v>0.757236577181206</v>
      </c>
      <c r="AD66" s="519">
        <v>-5.78748000000004</v>
      </c>
      <c r="AE66" s="541">
        <v>0</v>
      </c>
      <c r="AF66" s="516">
        <v>35.016412</v>
      </c>
      <c r="AG66" s="517">
        <v>23.34753999</v>
      </c>
      <c r="AH66" s="518">
        <v>1.4997902140867</v>
      </c>
      <c r="AI66" s="519">
        <v>11.66887201</v>
      </c>
      <c r="AJ66" s="520">
        <v>0</v>
      </c>
      <c r="AK66" s="516">
        <v>0</v>
      </c>
      <c r="AL66" s="517">
        <v>0</v>
      </c>
      <c r="AM66" s="518" t="s">
        <v>161</v>
      </c>
      <c r="AN66" s="519">
        <v>0</v>
      </c>
      <c r="AO66" s="520">
        <v>0</v>
      </c>
      <c r="AP66" s="516">
        <v>0</v>
      </c>
      <c r="AQ66" s="517">
        <v>0</v>
      </c>
      <c r="AR66" s="551" t="s">
        <v>161</v>
      </c>
      <c r="AS66" s="519">
        <v>0</v>
      </c>
      <c r="AT66" s="520">
        <v>0</v>
      </c>
      <c r="AU66" s="516">
        <v>-35.3222559999999</v>
      </c>
      <c r="AV66" s="517">
        <v>-12.98753999</v>
      </c>
      <c r="AW66" s="551">
        <v>-0.719703348532275</v>
      </c>
      <c r="AX66" s="555">
        <v>-22.3347160099999</v>
      </c>
      <c r="AY66" s="520">
        <v>0</v>
      </c>
      <c r="AZ66" s="533">
        <v>-0.324195528559016</v>
      </c>
      <c r="BA66" s="518">
        <v>-0.0721529999444445</v>
      </c>
      <c r="BB66" s="518">
        <v>-2.49316769654257</v>
      </c>
      <c r="BC66" s="539">
        <v>-0.252042528614571</v>
      </c>
      <c r="BD66" s="540" t="s">
        <v>161</v>
      </c>
      <c r="BE66" s="564">
        <v>35.4</v>
      </c>
      <c r="BF66" s="565">
        <v>0</v>
      </c>
      <c r="BG66" s="518" t="s">
        <v>161</v>
      </c>
      <c r="BH66" s="566">
        <v>35.4</v>
      </c>
      <c r="BI66" s="567">
        <v>0</v>
      </c>
      <c r="BJ66" s="572">
        <v>3.0777840960452</v>
      </c>
      <c r="BK66" s="572" t="s">
        <v>161</v>
      </c>
      <c r="BL66" s="518" t="s">
        <v>161</v>
      </c>
      <c r="BM66" s="572" t="s">
        <v>161</v>
      </c>
      <c r="BN66" s="533">
        <v>0.165690047182213</v>
      </c>
      <c r="BO66" s="518">
        <v>0.132444444444444</v>
      </c>
      <c r="BP66" s="518">
        <v>1.25101545691268</v>
      </c>
      <c r="BQ66" s="518">
        <v>0.0332456027377688</v>
      </c>
      <c r="BR66" s="540" t="s">
        <v>161</v>
      </c>
      <c r="BS66" s="564">
        <v>6.03536553345462</v>
      </c>
      <c r="BT66" s="565">
        <v>7.5503355704698</v>
      </c>
      <c r="BU66" s="518">
        <v>0.799350635097545</v>
      </c>
      <c r="BV66" s="566">
        <v>-1.51497003701518</v>
      </c>
      <c r="BW66" s="567" t="s">
        <v>161</v>
      </c>
      <c r="BX66" s="564">
        <v>-1.95663851916519</v>
      </c>
      <c r="BY66" s="565">
        <v>-0.544779361996645</v>
      </c>
      <c r="BZ66" s="518">
        <v>-1.59161645183108</v>
      </c>
      <c r="CA66" s="566">
        <v>-1.41185915716854</v>
      </c>
      <c r="CB66" s="567" t="s">
        <v>161</v>
      </c>
      <c r="CC66" s="517">
        <v>550</v>
      </c>
      <c r="CD66" s="634">
        <v>7.05243336000005</v>
      </c>
      <c r="CE66" s="635">
        <f t="shared" si="6"/>
        <v>0.198097376363636</v>
      </c>
      <c r="CF66" s="636">
        <f t="shared" si="7"/>
        <v>-5.00852034991786</v>
      </c>
    </row>
    <row r="67" s="164" customFormat="1" ht="16.5" customHeight="1" outlineLevel="2" spans="1:84">
      <c r="A67" s="527" t="s">
        <v>62</v>
      </c>
      <c r="B67" s="516">
        <v>334.72527409</v>
      </c>
      <c r="C67" s="517">
        <v>400</v>
      </c>
      <c r="D67" s="518">
        <v>0.836813185224999</v>
      </c>
      <c r="E67" s="579">
        <v>-65.2747259100002</v>
      </c>
      <c r="F67" s="520">
        <v>0</v>
      </c>
      <c r="G67" s="516">
        <v>0</v>
      </c>
      <c r="H67" s="517">
        <v>0</v>
      </c>
      <c r="I67" s="518" t="s">
        <v>161</v>
      </c>
      <c r="J67" s="519">
        <v>0</v>
      </c>
      <c r="K67" s="520">
        <v>0</v>
      </c>
      <c r="L67" s="516">
        <v>316.9968710495</v>
      </c>
      <c r="M67" s="517">
        <v>338.25</v>
      </c>
      <c r="N67" s="518">
        <v>0.937167394085735</v>
      </c>
      <c r="O67" s="519">
        <v>-21.2531289505</v>
      </c>
      <c r="P67" s="520">
        <v>0</v>
      </c>
      <c r="Q67" s="516">
        <v>17.7284030404998</v>
      </c>
      <c r="R67" s="517">
        <v>61.75</v>
      </c>
      <c r="S67" s="518">
        <v>0.287099644380564</v>
      </c>
      <c r="T67" s="519">
        <v>-44.0215969595002</v>
      </c>
      <c r="U67" s="520">
        <v>0</v>
      </c>
      <c r="V67" s="533">
        <v>0.0529640407008318</v>
      </c>
      <c r="W67" s="518">
        <v>0.154375</v>
      </c>
      <c r="X67" s="518">
        <v>0.343086903325226</v>
      </c>
      <c r="Y67" s="539">
        <v>-0.101410959299168</v>
      </c>
      <c r="Z67" s="540" t="s">
        <v>161</v>
      </c>
      <c r="AA67" s="516">
        <v>31.401095</v>
      </c>
      <c r="AB67" s="517">
        <v>26.8</v>
      </c>
      <c r="AC67" s="518">
        <v>1.17168264925373</v>
      </c>
      <c r="AD67" s="519">
        <v>4.60109499999998</v>
      </c>
      <c r="AE67" s="541">
        <v>0</v>
      </c>
      <c r="AF67" s="516">
        <v>27.144278</v>
      </c>
      <c r="AG67" s="517">
        <v>30.66</v>
      </c>
      <c r="AH67" s="518">
        <v>0.885331963470319</v>
      </c>
      <c r="AI67" s="519">
        <v>-3.51572200000003</v>
      </c>
      <c r="AJ67" s="520">
        <v>0</v>
      </c>
      <c r="AK67" s="516">
        <v>0.0038</v>
      </c>
      <c r="AL67" s="517">
        <v>0</v>
      </c>
      <c r="AM67" s="518" t="s">
        <v>161</v>
      </c>
      <c r="AN67" s="519">
        <v>0.0038</v>
      </c>
      <c r="AO67" s="520">
        <v>0</v>
      </c>
      <c r="AP67" s="516">
        <v>0.081414</v>
      </c>
      <c r="AQ67" s="517">
        <v>0</v>
      </c>
      <c r="AR67" s="551" t="s">
        <v>161</v>
      </c>
      <c r="AS67" s="519">
        <v>0.081414</v>
      </c>
      <c r="AT67" s="520">
        <v>0</v>
      </c>
      <c r="AU67" s="516">
        <v>-40.8945839595002</v>
      </c>
      <c r="AV67" s="517">
        <v>4.28999999999998</v>
      </c>
      <c r="AW67" s="551">
        <v>-9.53253705349657</v>
      </c>
      <c r="AX67" s="555">
        <v>-45.1845839595001</v>
      </c>
      <c r="AY67" s="520">
        <v>0</v>
      </c>
      <c r="AZ67" s="533">
        <v>-0.122173576735961</v>
      </c>
      <c r="BA67" s="518">
        <v>0.010725</v>
      </c>
      <c r="BB67" s="518">
        <v>-11.3914756863367</v>
      </c>
      <c r="BC67" s="539">
        <v>-0.132898576735961</v>
      </c>
      <c r="BD67" s="540" t="s">
        <v>161</v>
      </c>
      <c r="BE67" s="564">
        <v>16.2</v>
      </c>
      <c r="BF67" s="565">
        <v>54</v>
      </c>
      <c r="BG67" s="518">
        <v>0.3</v>
      </c>
      <c r="BH67" s="566">
        <v>-37.8</v>
      </c>
      <c r="BI67" s="567">
        <v>0</v>
      </c>
      <c r="BJ67" s="572">
        <v>20.6620539561728</v>
      </c>
      <c r="BK67" s="572">
        <v>7.40740740740741</v>
      </c>
      <c r="BL67" s="518">
        <v>2.78937728408333</v>
      </c>
      <c r="BM67" s="572">
        <v>13.2546465487654</v>
      </c>
      <c r="BN67" s="533">
        <v>0.0938115446626147</v>
      </c>
      <c r="BO67" s="518">
        <v>0.067</v>
      </c>
      <c r="BP67" s="518">
        <v>1.40017230839723</v>
      </c>
      <c r="BQ67" s="518">
        <v>0.0268115446626147</v>
      </c>
      <c r="BR67" s="540" t="s">
        <v>161</v>
      </c>
      <c r="BS67" s="564">
        <v>10.6596688456247</v>
      </c>
      <c r="BT67" s="565">
        <v>14.9253731343284</v>
      </c>
      <c r="BU67" s="518">
        <v>0.714197812656852</v>
      </c>
      <c r="BV67" s="566">
        <v>-4.26570428870371</v>
      </c>
      <c r="BW67" s="567" t="s">
        <v>161</v>
      </c>
      <c r="BX67" s="564">
        <v>-1.30232986969086</v>
      </c>
      <c r="BY67" s="565">
        <v>0.160074626865671</v>
      </c>
      <c r="BZ67" s="518">
        <v>-8.1357670181154</v>
      </c>
      <c r="CA67" s="566">
        <v>-1.46240449655653</v>
      </c>
      <c r="CB67" s="567" t="s">
        <v>161</v>
      </c>
      <c r="CC67" s="517">
        <v>1200</v>
      </c>
      <c r="CD67" s="634">
        <v>52.4999999999999</v>
      </c>
      <c r="CE67" s="635">
        <f t="shared" si="6"/>
        <v>0.278937728408333</v>
      </c>
      <c r="CF67" s="636">
        <f t="shared" si="7"/>
        <v>-0.778944456371433</v>
      </c>
    </row>
    <row r="68" s="164" customFormat="1" ht="16.5" customHeight="1" outlineLevel="2" spans="1:84">
      <c r="A68" s="527" t="s">
        <v>63</v>
      </c>
      <c r="B68" s="516">
        <v>33.260641</v>
      </c>
      <c r="C68" s="517">
        <v>79.59</v>
      </c>
      <c r="D68" s="518">
        <v>0.41789974871215</v>
      </c>
      <c r="E68" s="519">
        <v>-46.329359</v>
      </c>
      <c r="F68" s="520">
        <v>0</v>
      </c>
      <c r="G68" s="516">
        <v>16.903343</v>
      </c>
      <c r="H68" s="517">
        <v>43.71</v>
      </c>
      <c r="I68" s="518">
        <v>0.386715694349119</v>
      </c>
      <c r="J68" s="519">
        <v>-26.806657</v>
      </c>
      <c r="K68" s="520">
        <v>0</v>
      </c>
      <c r="L68" s="516">
        <v>0</v>
      </c>
      <c r="M68" s="517">
        <v>0</v>
      </c>
      <c r="N68" s="518" t="s">
        <v>161</v>
      </c>
      <c r="O68" s="519">
        <v>0</v>
      </c>
      <c r="P68" s="520">
        <v>0</v>
      </c>
      <c r="Q68" s="516">
        <v>16.357298</v>
      </c>
      <c r="R68" s="517">
        <v>35.88</v>
      </c>
      <c r="S68" s="518">
        <v>0.455889018952063</v>
      </c>
      <c r="T68" s="519">
        <v>-19.522702</v>
      </c>
      <c r="U68" s="520">
        <v>0</v>
      </c>
      <c r="V68" s="533">
        <v>0.491791423983681</v>
      </c>
      <c r="W68" s="518">
        <v>0.450810403317</v>
      </c>
      <c r="X68" s="518">
        <v>1.09090522393705</v>
      </c>
      <c r="Y68" s="539">
        <v>0.0409810206666816</v>
      </c>
      <c r="Z68" s="540" t="s">
        <v>161</v>
      </c>
      <c r="AA68" s="516">
        <v>11.165746</v>
      </c>
      <c r="AB68" s="517">
        <v>26.41474998</v>
      </c>
      <c r="AC68" s="518">
        <v>0.422708752059139</v>
      </c>
      <c r="AD68" s="519">
        <v>-15.24900398</v>
      </c>
      <c r="AE68" s="541">
        <v>0</v>
      </c>
      <c r="AF68" s="516">
        <v>5.599815</v>
      </c>
      <c r="AG68" s="517">
        <v>2.19</v>
      </c>
      <c r="AH68" s="518">
        <v>2.55699315068493</v>
      </c>
      <c r="AI68" s="519">
        <v>3.40981499999999</v>
      </c>
      <c r="AJ68" s="520">
        <v>0</v>
      </c>
      <c r="AK68" s="516">
        <v>0.0219</v>
      </c>
      <c r="AL68" s="517">
        <v>0</v>
      </c>
      <c r="AM68" s="518" t="s">
        <v>161</v>
      </c>
      <c r="AN68" s="519">
        <v>0.0219</v>
      </c>
      <c r="AO68" s="520">
        <v>0</v>
      </c>
      <c r="AP68" s="516">
        <v>0</v>
      </c>
      <c r="AQ68" s="517">
        <v>0</v>
      </c>
      <c r="AR68" s="551" t="s">
        <v>161</v>
      </c>
      <c r="AS68" s="519">
        <v>0</v>
      </c>
      <c r="AT68" s="520">
        <v>0</v>
      </c>
      <c r="AU68" s="516">
        <v>-0.386362999999951</v>
      </c>
      <c r="AV68" s="517">
        <v>7.27525002000001</v>
      </c>
      <c r="AW68" s="551">
        <v>-0.0531064910398709</v>
      </c>
      <c r="AX68" s="555">
        <v>-7.66161301999996</v>
      </c>
      <c r="AY68" s="520">
        <v>0</v>
      </c>
      <c r="AZ68" s="533">
        <v>-0.0116162223091236</v>
      </c>
      <c r="BA68" s="518">
        <v>0.0914090968714663</v>
      </c>
      <c r="BB68" s="518">
        <v>-0.127079499816715</v>
      </c>
      <c r="BC68" s="539">
        <v>-0.10302531918059</v>
      </c>
      <c r="BD68" s="540" t="s">
        <v>161</v>
      </c>
      <c r="BE68" s="564">
        <v>35.2</v>
      </c>
      <c r="BF68" s="565">
        <v>30</v>
      </c>
      <c r="BG68" s="518">
        <v>1.17333333333333</v>
      </c>
      <c r="BH68" s="566">
        <v>5.2</v>
      </c>
      <c r="BI68" s="567">
        <v>0</v>
      </c>
      <c r="BJ68" s="572">
        <v>0.944904573863637</v>
      </c>
      <c r="BK68" s="572">
        <v>2.653</v>
      </c>
      <c r="BL68" s="518">
        <v>0.356164558561491</v>
      </c>
      <c r="BM68" s="572">
        <v>-1.70809542613636</v>
      </c>
      <c r="BN68" s="533">
        <v>0.335704474246301</v>
      </c>
      <c r="BO68" s="518">
        <v>0.331885286845081</v>
      </c>
      <c r="BP68" s="518">
        <v>1.01150755261713</v>
      </c>
      <c r="BQ68" s="518">
        <v>0.00381918740122017</v>
      </c>
      <c r="BR68" s="540" t="s">
        <v>161</v>
      </c>
      <c r="BS68" s="564">
        <v>2.97881046192526</v>
      </c>
      <c r="BT68" s="565">
        <v>3.01308928005231</v>
      </c>
      <c r="BU68" s="518">
        <v>0.988623364613192</v>
      </c>
      <c r="BV68" s="566">
        <v>-0.0342788181270541</v>
      </c>
      <c r="BW68" s="567" t="s">
        <v>161</v>
      </c>
      <c r="BX68" s="564">
        <v>-0.0346025245424669</v>
      </c>
      <c r="BY68" s="565">
        <v>0.275423769882679</v>
      </c>
      <c r="BZ68" s="518">
        <v>-0.125633762682162</v>
      </c>
      <c r="CA68" s="566">
        <v>-0.310026294425145</v>
      </c>
      <c r="CB68" s="567" t="s">
        <v>161</v>
      </c>
      <c r="CC68" s="517">
        <v>204.08</v>
      </c>
      <c r="CD68" s="634">
        <v>28.73850004</v>
      </c>
      <c r="CE68" s="635">
        <f t="shared" si="6"/>
        <v>0.162978444727558</v>
      </c>
      <c r="CF68" s="636">
        <f t="shared" si="7"/>
        <v>-0.013444090661036</v>
      </c>
    </row>
    <row r="69" s="164" customFormat="1" ht="16.5" customHeight="1" outlineLevel="2" spans="1:84">
      <c r="A69" s="527" t="s">
        <v>168</v>
      </c>
      <c r="B69" s="516">
        <v>91.4091999999999</v>
      </c>
      <c r="C69" s="517">
        <v>102</v>
      </c>
      <c r="D69" s="518">
        <v>0.896168627450979</v>
      </c>
      <c r="E69" s="519">
        <v>-10.5908000000001</v>
      </c>
      <c r="F69" s="520">
        <v>0</v>
      </c>
      <c r="G69" s="516">
        <v>0</v>
      </c>
      <c r="H69" s="517">
        <v>0</v>
      </c>
      <c r="I69" s="518" t="s">
        <v>161</v>
      </c>
      <c r="J69" s="519">
        <v>0</v>
      </c>
      <c r="K69" s="520">
        <v>0</v>
      </c>
      <c r="L69" s="516">
        <v>0.041676</v>
      </c>
      <c r="M69" s="517">
        <v>0</v>
      </c>
      <c r="N69" s="518" t="s">
        <v>161</v>
      </c>
      <c r="O69" s="519">
        <v>0.041676</v>
      </c>
      <c r="P69" s="520">
        <v>0</v>
      </c>
      <c r="Q69" s="516">
        <v>4.90294600000011</v>
      </c>
      <c r="R69" s="517">
        <v>19.4</v>
      </c>
      <c r="S69" s="518">
        <v>0.252729175257738</v>
      </c>
      <c r="T69" s="519">
        <v>-14.4970539999999</v>
      </c>
      <c r="U69" s="520">
        <v>0</v>
      </c>
      <c r="V69" s="533">
        <v>0.0536373362856268</v>
      </c>
      <c r="W69" s="518">
        <v>0.190196078431373</v>
      </c>
      <c r="X69" s="518">
        <v>0.282010737171852</v>
      </c>
      <c r="Y69" s="539">
        <v>-0.136558742145746</v>
      </c>
      <c r="Z69" s="540" t="s">
        <v>161</v>
      </c>
      <c r="AA69" s="516">
        <v>78.7501899999998</v>
      </c>
      <c r="AB69" s="517">
        <v>79</v>
      </c>
      <c r="AC69" s="518">
        <v>0.996837848101263</v>
      </c>
      <c r="AD69" s="519">
        <v>-0.24981000000021</v>
      </c>
      <c r="AE69" s="541">
        <v>0</v>
      </c>
      <c r="AF69" s="516">
        <v>7.756064</v>
      </c>
      <c r="AG69" s="517">
        <v>3.6</v>
      </c>
      <c r="AH69" s="518">
        <v>2.15446222222222</v>
      </c>
      <c r="AI69" s="519">
        <v>4.156064</v>
      </c>
      <c r="AJ69" s="520">
        <v>0</v>
      </c>
      <c r="AK69" s="516">
        <v>0</v>
      </c>
      <c r="AL69" s="517">
        <v>0</v>
      </c>
      <c r="AM69" s="518" t="s">
        <v>161</v>
      </c>
      <c r="AN69" s="519">
        <v>0</v>
      </c>
      <c r="AO69" s="520">
        <v>0</v>
      </c>
      <c r="AP69" s="516">
        <v>0</v>
      </c>
      <c r="AQ69" s="517">
        <v>0</v>
      </c>
      <c r="AR69" s="551" t="s">
        <v>161</v>
      </c>
      <c r="AS69" s="519">
        <v>0</v>
      </c>
      <c r="AT69" s="520">
        <v>0</v>
      </c>
      <c r="AU69" s="516">
        <v>4.86127000000011</v>
      </c>
      <c r="AV69" s="517">
        <v>19.4</v>
      </c>
      <c r="AW69" s="551">
        <v>0.250580927835057</v>
      </c>
      <c r="AX69" s="555">
        <v>-14.5387299999999</v>
      </c>
      <c r="AY69" s="520">
        <v>0</v>
      </c>
      <c r="AZ69" s="533">
        <v>0.0531814084359136</v>
      </c>
      <c r="BA69" s="518">
        <v>0.190196078431373</v>
      </c>
      <c r="BB69" s="518">
        <v>0.279613590745525</v>
      </c>
      <c r="BC69" s="539">
        <v>-0.137014669995459</v>
      </c>
      <c r="BD69" s="540" t="s">
        <v>161</v>
      </c>
      <c r="BE69" s="564">
        <v>0</v>
      </c>
      <c r="BF69" s="565">
        <v>0</v>
      </c>
      <c r="BG69" s="518" t="s">
        <v>161</v>
      </c>
      <c r="BH69" s="566">
        <v>0</v>
      </c>
      <c r="BI69" s="567">
        <v>0</v>
      </c>
      <c r="BJ69" s="572" t="s">
        <v>161</v>
      </c>
      <c r="BK69" s="572" t="s">
        <v>161</v>
      </c>
      <c r="BL69" s="518" t="s">
        <v>161</v>
      </c>
      <c r="BM69" s="572" t="s">
        <v>161</v>
      </c>
      <c r="BN69" s="533">
        <v>0.861512736135967</v>
      </c>
      <c r="BO69" s="518">
        <v>0.774509803921569</v>
      </c>
      <c r="BP69" s="518">
        <v>1.11233289982112</v>
      </c>
      <c r="BQ69" s="518">
        <v>0.0870029322143988</v>
      </c>
      <c r="BR69" s="540" t="s">
        <v>161</v>
      </c>
      <c r="BS69" s="564">
        <v>1.16074894549461</v>
      </c>
      <c r="BT69" s="565">
        <v>1.29113924050633</v>
      </c>
      <c r="BU69" s="518">
        <v>0.899011438177198</v>
      </c>
      <c r="BV69" s="566">
        <v>-0.13039029501172</v>
      </c>
      <c r="BW69" s="567" t="s">
        <v>161</v>
      </c>
      <c r="BX69" s="564">
        <v>0.0617302637619049</v>
      </c>
      <c r="BY69" s="565">
        <v>0.245569620253165</v>
      </c>
      <c r="BZ69" s="518">
        <v>0.251375816350025</v>
      </c>
      <c r="CA69" s="566">
        <v>-0.18383935649126</v>
      </c>
      <c r="CB69" s="567" t="s">
        <v>161</v>
      </c>
      <c r="CC69" s="517">
        <v>225</v>
      </c>
      <c r="CD69" s="634">
        <v>42.45</v>
      </c>
      <c r="CE69" s="635">
        <f t="shared" si="6"/>
        <v>0.406263111111111</v>
      </c>
      <c r="CF69" s="636">
        <f t="shared" si="7"/>
        <v>0.114517550058895</v>
      </c>
    </row>
    <row r="70" s="164" customFormat="1" ht="16.5" customHeight="1" outlineLevel="2" spans="1:84">
      <c r="A70" s="527" t="s">
        <v>65</v>
      </c>
      <c r="B70" s="516">
        <v>0</v>
      </c>
      <c r="C70" s="517">
        <v>24</v>
      </c>
      <c r="D70" s="518">
        <v>0</v>
      </c>
      <c r="E70" s="519">
        <v>-24</v>
      </c>
      <c r="F70" s="520">
        <v>0</v>
      </c>
      <c r="G70" s="516">
        <v>0</v>
      </c>
      <c r="H70" s="517">
        <v>0</v>
      </c>
      <c r="I70" s="518" t="s">
        <v>161</v>
      </c>
      <c r="J70" s="519">
        <v>0</v>
      </c>
      <c r="K70" s="520">
        <v>0</v>
      </c>
      <c r="L70" s="516">
        <v>0</v>
      </c>
      <c r="M70" s="517">
        <v>0</v>
      </c>
      <c r="N70" s="518" t="s">
        <v>161</v>
      </c>
      <c r="O70" s="519">
        <v>0</v>
      </c>
      <c r="P70" s="520">
        <v>0</v>
      </c>
      <c r="Q70" s="516">
        <v>0</v>
      </c>
      <c r="R70" s="517">
        <v>24</v>
      </c>
      <c r="S70" s="518">
        <v>0</v>
      </c>
      <c r="T70" s="519">
        <v>-24</v>
      </c>
      <c r="U70" s="520">
        <v>0</v>
      </c>
      <c r="V70" s="533" t="s">
        <v>161</v>
      </c>
      <c r="W70" s="518">
        <v>1</v>
      </c>
      <c r="X70" s="518" t="s">
        <v>161</v>
      </c>
      <c r="Y70" s="539" t="s">
        <v>161</v>
      </c>
      <c r="Z70" s="540" t="s">
        <v>161</v>
      </c>
      <c r="AA70" s="516">
        <v>1.930181</v>
      </c>
      <c r="AB70" s="517">
        <v>10.8</v>
      </c>
      <c r="AC70" s="518">
        <v>0.178720462962963</v>
      </c>
      <c r="AD70" s="519">
        <v>-8.869819</v>
      </c>
      <c r="AE70" s="541">
        <v>0</v>
      </c>
      <c r="AF70" s="516">
        <v>2.050613</v>
      </c>
      <c r="AG70" s="517">
        <v>0</v>
      </c>
      <c r="AH70" s="518" t="s">
        <v>161</v>
      </c>
      <c r="AI70" s="519">
        <v>2.050613</v>
      </c>
      <c r="AJ70" s="520">
        <v>0</v>
      </c>
      <c r="AK70" s="516">
        <v>0</v>
      </c>
      <c r="AL70" s="517">
        <v>0</v>
      </c>
      <c r="AM70" s="518" t="s">
        <v>161</v>
      </c>
      <c r="AN70" s="519">
        <v>0</v>
      </c>
      <c r="AO70" s="520">
        <v>0</v>
      </c>
      <c r="AP70" s="516">
        <v>0</v>
      </c>
      <c r="AQ70" s="517">
        <v>0</v>
      </c>
      <c r="AR70" s="551" t="s">
        <v>161</v>
      </c>
      <c r="AS70" s="519">
        <v>0</v>
      </c>
      <c r="AT70" s="520">
        <v>0</v>
      </c>
      <c r="AU70" s="516">
        <v>-3.980794</v>
      </c>
      <c r="AV70" s="517">
        <v>13.2</v>
      </c>
      <c r="AW70" s="551">
        <v>-0.301575303030303</v>
      </c>
      <c r="AX70" s="555">
        <v>-17.180794</v>
      </c>
      <c r="AY70" s="520">
        <v>0</v>
      </c>
      <c r="AZ70" s="533" t="s">
        <v>161</v>
      </c>
      <c r="BA70" s="518">
        <v>0.55</v>
      </c>
      <c r="BB70" s="518" t="s">
        <v>161</v>
      </c>
      <c r="BC70" s="539" t="s">
        <v>161</v>
      </c>
      <c r="BD70" s="540" t="s">
        <v>161</v>
      </c>
      <c r="BE70" s="564">
        <v>6.8</v>
      </c>
      <c r="BF70" s="565">
        <v>0</v>
      </c>
      <c r="BG70" s="518" t="s">
        <v>161</v>
      </c>
      <c r="BH70" s="566">
        <v>6.8</v>
      </c>
      <c r="BI70" s="567">
        <v>0</v>
      </c>
      <c r="BJ70" s="572">
        <v>0</v>
      </c>
      <c r="BK70" s="572" t="s">
        <v>161</v>
      </c>
      <c r="BL70" s="518" t="s">
        <v>161</v>
      </c>
      <c r="BM70" s="572" t="s">
        <v>161</v>
      </c>
      <c r="BN70" s="533" t="s">
        <v>161</v>
      </c>
      <c r="BO70" s="518">
        <v>0.45</v>
      </c>
      <c r="BP70" s="518" t="s">
        <v>161</v>
      </c>
      <c r="BQ70" s="518" t="s">
        <v>161</v>
      </c>
      <c r="BR70" s="540" t="s">
        <v>161</v>
      </c>
      <c r="BS70" s="564">
        <v>0</v>
      </c>
      <c r="BT70" s="565">
        <v>2.22222222222222</v>
      </c>
      <c r="BU70" s="518">
        <v>0</v>
      </c>
      <c r="BV70" s="566">
        <v>-2.22222222222222</v>
      </c>
      <c r="BW70" s="567" t="s">
        <v>161</v>
      </c>
      <c r="BX70" s="564">
        <v>-2.06239414852804</v>
      </c>
      <c r="BY70" s="565">
        <v>1.22222222222222</v>
      </c>
      <c r="BZ70" s="518">
        <v>-1.68741339425022</v>
      </c>
      <c r="CA70" s="566">
        <v>-3.28461637075026</v>
      </c>
      <c r="CB70" s="567" t="s">
        <v>161</v>
      </c>
      <c r="CC70" s="517">
        <v>48</v>
      </c>
      <c r="CD70" s="634">
        <v>26.4</v>
      </c>
      <c r="CE70" s="635">
        <f t="shared" si="6"/>
        <v>0</v>
      </c>
      <c r="CF70" s="636">
        <f t="shared" si="7"/>
        <v>-0.150787651515151</v>
      </c>
    </row>
    <row r="71" s="164" customFormat="1" ht="16.5" customHeight="1" outlineLevel="2" spans="1:84">
      <c r="A71" s="527" t="s">
        <v>167</v>
      </c>
      <c r="B71" s="516">
        <v>0</v>
      </c>
      <c r="C71" s="517">
        <v>248</v>
      </c>
      <c r="D71" s="518">
        <v>0</v>
      </c>
      <c r="E71" s="519">
        <v>-248</v>
      </c>
      <c r="F71" s="520">
        <v>0</v>
      </c>
      <c r="G71" s="516">
        <v>0</v>
      </c>
      <c r="H71" s="517">
        <v>0</v>
      </c>
      <c r="I71" s="518" t="s">
        <v>161</v>
      </c>
      <c r="J71" s="519">
        <v>0</v>
      </c>
      <c r="K71" s="520">
        <v>0</v>
      </c>
      <c r="L71" s="516">
        <v>0</v>
      </c>
      <c r="M71" s="517">
        <v>201.4135458</v>
      </c>
      <c r="N71" s="518">
        <v>0</v>
      </c>
      <c r="O71" s="519">
        <v>-201.4135458</v>
      </c>
      <c r="P71" s="520">
        <v>0</v>
      </c>
      <c r="Q71" s="516">
        <v>0</v>
      </c>
      <c r="R71" s="517">
        <v>46.5864542</v>
      </c>
      <c r="S71" s="518">
        <v>0</v>
      </c>
      <c r="T71" s="519">
        <v>-46.5864542</v>
      </c>
      <c r="U71" s="520">
        <v>0</v>
      </c>
      <c r="V71" s="533" t="s">
        <v>161</v>
      </c>
      <c r="W71" s="518">
        <v>0.187848605645161</v>
      </c>
      <c r="X71" s="518" t="s">
        <v>161</v>
      </c>
      <c r="Y71" s="539" t="s">
        <v>161</v>
      </c>
      <c r="Z71" s="540" t="s">
        <v>161</v>
      </c>
      <c r="AA71" s="516">
        <v>0.2</v>
      </c>
      <c r="AB71" s="517">
        <v>9.70954582</v>
      </c>
      <c r="AC71" s="518">
        <v>0.020598285821777</v>
      </c>
      <c r="AD71" s="519">
        <v>-9.50954582</v>
      </c>
      <c r="AE71" s="541">
        <v>0</v>
      </c>
      <c r="AF71" s="516">
        <v>0.07</v>
      </c>
      <c r="AG71" s="517">
        <v>21.59</v>
      </c>
      <c r="AH71" s="518">
        <v>0.0032422417786012</v>
      </c>
      <c r="AI71" s="519">
        <v>-21.52</v>
      </c>
      <c r="AJ71" s="520">
        <v>0</v>
      </c>
      <c r="AK71" s="516">
        <v>0</v>
      </c>
      <c r="AL71" s="517">
        <v>0</v>
      </c>
      <c r="AM71" s="518" t="s">
        <v>161</v>
      </c>
      <c r="AN71" s="519">
        <v>0</v>
      </c>
      <c r="AO71" s="520">
        <v>0</v>
      </c>
      <c r="AP71" s="516">
        <v>0</v>
      </c>
      <c r="AQ71" s="517">
        <v>0</v>
      </c>
      <c r="AR71" s="551" t="s">
        <v>161</v>
      </c>
      <c r="AS71" s="519">
        <v>0</v>
      </c>
      <c r="AT71" s="520">
        <v>0</v>
      </c>
      <c r="AU71" s="516">
        <v>-0.27</v>
      </c>
      <c r="AV71" s="517">
        <v>15.28690838</v>
      </c>
      <c r="AW71" s="551">
        <v>-0.017662171662731</v>
      </c>
      <c r="AX71" s="555">
        <v>-15.55690838</v>
      </c>
      <c r="AY71" s="520">
        <v>0</v>
      </c>
      <c r="AZ71" s="533" t="s">
        <v>161</v>
      </c>
      <c r="BA71" s="518">
        <v>0.0616407595967742</v>
      </c>
      <c r="BB71" s="518" t="s">
        <v>161</v>
      </c>
      <c r="BC71" s="539" t="s">
        <v>161</v>
      </c>
      <c r="BD71" s="540" t="s">
        <v>161</v>
      </c>
      <c r="BE71" s="564">
        <v>0</v>
      </c>
      <c r="BF71" s="565">
        <v>0</v>
      </c>
      <c r="BG71" s="518" t="s">
        <v>161</v>
      </c>
      <c r="BH71" s="566">
        <v>0</v>
      </c>
      <c r="BI71" s="567">
        <v>0</v>
      </c>
      <c r="BJ71" s="572" t="s">
        <v>161</v>
      </c>
      <c r="BK71" s="572" t="s">
        <v>161</v>
      </c>
      <c r="BL71" s="518" t="s">
        <v>161</v>
      </c>
      <c r="BM71" s="572" t="s">
        <v>161</v>
      </c>
      <c r="BN71" s="533" t="s">
        <v>161</v>
      </c>
      <c r="BO71" s="518">
        <v>0.0391513944354839</v>
      </c>
      <c r="BP71" s="518" t="s">
        <v>161</v>
      </c>
      <c r="BQ71" s="518" t="s">
        <v>161</v>
      </c>
      <c r="BR71" s="540" t="s">
        <v>161</v>
      </c>
      <c r="BS71" s="564">
        <v>0</v>
      </c>
      <c r="BT71" s="565">
        <v>25.5418744190035</v>
      </c>
      <c r="BU71" s="518">
        <v>0</v>
      </c>
      <c r="BV71" s="566">
        <v>-25.5418744190035</v>
      </c>
      <c r="BW71" s="567" t="s">
        <v>161</v>
      </c>
      <c r="BX71" s="564">
        <v>-1.35</v>
      </c>
      <c r="BY71" s="565">
        <v>1.57442054071279</v>
      </c>
      <c r="BZ71" s="518">
        <v>-0.857458325199958</v>
      </c>
      <c r="CA71" s="566">
        <v>-2.92442054071279</v>
      </c>
      <c r="CB71" s="567" t="s">
        <v>161</v>
      </c>
      <c r="CC71" s="517">
        <v>1004</v>
      </c>
      <c r="CD71" s="634">
        <v>52.4219999899999</v>
      </c>
      <c r="CE71" s="635">
        <f t="shared" si="6"/>
        <v>0</v>
      </c>
      <c r="CF71" s="636">
        <f t="shared" si="7"/>
        <v>-0.00515050932912731</v>
      </c>
    </row>
    <row r="72" s="164" customFormat="1" ht="16.5" customHeight="1" outlineLevel="2" spans="1:84">
      <c r="A72" s="527" t="s">
        <v>66</v>
      </c>
      <c r="B72" s="252">
        <v>0</v>
      </c>
      <c r="C72" s="517">
        <v>0</v>
      </c>
      <c r="D72" s="518" t="s">
        <v>161</v>
      </c>
      <c r="E72" s="519">
        <v>0</v>
      </c>
      <c r="F72" s="520">
        <v>0</v>
      </c>
      <c r="G72" s="516">
        <v>0</v>
      </c>
      <c r="H72" s="517">
        <v>0</v>
      </c>
      <c r="I72" s="518" t="s">
        <v>161</v>
      </c>
      <c r="J72" s="519">
        <v>0</v>
      </c>
      <c r="K72" s="520">
        <v>0</v>
      </c>
      <c r="L72" s="516">
        <v>0</v>
      </c>
      <c r="M72" s="517">
        <v>0</v>
      </c>
      <c r="N72" s="518" t="s">
        <v>161</v>
      </c>
      <c r="O72" s="519">
        <v>0</v>
      </c>
      <c r="P72" s="520">
        <v>0</v>
      </c>
      <c r="Q72" s="516">
        <v>0</v>
      </c>
      <c r="R72" s="517">
        <v>0.000225</v>
      </c>
      <c r="S72" s="518">
        <v>0</v>
      </c>
      <c r="T72" s="519">
        <v>-0.000225</v>
      </c>
      <c r="U72" s="520">
        <v>0</v>
      </c>
      <c r="V72" s="533" t="s">
        <v>161</v>
      </c>
      <c r="W72" s="518" t="s">
        <v>161</v>
      </c>
      <c r="X72" s="518" t="s">
        <v>161</v>
      </c>
      <c r="Y72" s="539" t="s">
        <v>161</v>
      </c>
      <c r="Z72" s="540" t="s">
        <v>161</v>
      </c>
      <c r="AA72" s="516">
        <v>0</v>
      </c>
      <c r="AB72" s="517">
        <v>-0.000225</v>
      </c>
      <c r="AC72" s="518">
        <v>0</v>
      </c>
      <c r="AD72" s="519">
        <v>0.000225</v>
      </c>
      <c r="AE72" s="541">
        <v>0</v>
      </c>
      <c r="AF72" s="516">
        <v>0</v>
      </c>
      <c r="AG72" s="517">
        <v>0</v>
      </c>
      <c r="AH72" s="518" t="s">
        <v>161</v>
      </c>
      <c r="AI72" s="519">
        <v>0</v>
      </c>
      <c r="AJ72" s="520">
        <v>0</v>
      </c>
      <c r="AK72" s="516">
        <v>0</v>
      </c>
      <c r="AL72" s="517">
        <v>0</v>
      </c>
      <c r="AM72" s="518" t="s">
        <v>161</v>
      </c>
      <c r="AN72" s="519">
        <v>0</v>
      </c>
      <c r="AO72" s="520">
        <v>0</v>
      </c>
      <c r="AP72" s="516">
        <v>0</v>
      </c>
      <c r="AQ72" s="517">
        <v>0</v>
      </c>
      <c r="AR72" s="551" t="s">
        <v>161</v>
      </c>
      <c r="AS72" s="519">
        <v>0</v>
      </c>
      <c r="AT72" s="520">
        <v>0</v>
      </c>
      <c r="AU72" s="516">
        <v>0</v>
      </c>
      <c r="AV72" s="517">
        <v>0.000225</v>
      </c>
      <c r="AW72" s="551">
        <v>0</v>
      </c>
      <c r="AX72" s="555">
        <v>-0.000225</v>
      </c>
      <c r="AY72" s="520">
        <v>0</v>
      </c>
      <c r="AZ72" s="533" t="s">
        <v>161</v>
      </c>
      <c r="BA72" s="518" t="s">
        <v>161</v>
      </c>
      <c r="BB72" s="518" t="s">
        <v>161</v>
      </c>
      <c r="BC72" s="539" t="s">
        <v>161</v>
      </c>
      <c r="BD72" s="540" t="s">
        <v>161</v>
      </c>
      <c r="BE72" s="564">
        <v>0</v>
      </c>
      <c r="BF72" s="565">
        <v>12</v>
      </c>
      <c r="BG72" s="518">
        <v>0</v>
      </c>
      <c r="BH72" s="566">
        <v>-12</v>
      </c>
      <c r="BI72" s="567">
        <v>0</v>
      </c>
      <c r="BJ72" s="572" t="s">
        <v>161</v>
      </c>
      <c r="BK72" s="572">
        <v>0</v>
      </c>
      <c r="BL72" s="518" t="s">
        <v>161</v>
      </c>
      <c r="BM72" s="572" t="s">
        <v>161</v>
      </c>
      <c r="BN72" s="533" t="s">
        <v>161</v>
      </c>
      <c r="BO72" s="518" t="s">
        <v>161</v>
      </c>
      <c r="BP72" s="518" t="s">
        <v>161</v>
      </c>
      <c r="BQ72" s="518" t="s">
        <v>161</v>
      </c>
      <c r="BR72" s="540" t="s">
        <v>161</v>
      </c>
      <c r="BS72" s="564" t="s">
        <v>161</v>
      </c>
      <c r="BT72" s="565">
        <v>0</v>
      </c>
      <c r="BU72" s="518" t="s">
        <v>161</v>
      </c>
      <c r="BV72" s="566" t="s">
        <v>161</v>
      </c>
      <c r="BW72" s="567" t="s">
        <v>161</v>
      </c>
      <c r="BX72" s="564" t="s">
        <v>161</v>
      </c>
      <c r="BY72" s="565">
        <v>-1</v>
      </c>
      <c r="BZ72" s="518" t="s">
        <v>161</v>
      </c>
      <c r="CA72" s="566" t="s">
        <v>161</v>
      </c>
      <c r="CB72" s="567" t="s">
        <v>161</v>
      </c>
      <c r="CC72" s="517">
        <v>0</v>
      </c>
      <c r="CD72" s="634">
        <v>0.00045</v>
      </c>
      <c r="CE72" s="635" t="str">
        <f t="shared" si="6"/>
        <v>/</v>
      </c>
      <c r="CF72" s="636">
        <f t="shared" si="7"/>
        <v>0</v>
      </c>
    </row>
    <row r="73" s="164" customFormat="1" ht="16.5" customHeight="1" outlineLevel="2" spans="1:84">
      <c r="A73" s="527" t="s">
        <v>68</v>
      </c>
      <c r="B73" s="516">
        <v>0</v>
      </c>
      <c r="C73" s="517">
        <v>100</v>
      </c>
      <c r="D73" s="518">
        <v>0</v>
      </c>
      <c r="E73" s="519">
        <v>-100</v>
      </c>
      <c r="F73" s="520">
        <v>0</v>
      </c>
      <c r="G73" s="516">
        <v>0</v>
      </c>
      <c r="H73" s="517">
        <v>0</v>
      </c>
      <c r="I73" s="518" t="s">
        <v>161</v>
      </c>
      <c r="J73" s="519">
        <v>0</v>
      </c>
      <c r="K73" s="520">
        <v>0</v>
      </c>
      <c r="L73" s="516">
        <v>0</v>
      </c>
      <c r="M73" s="517">
        <v>8.8</v>
      </c>
      <c r="N73" s="518">
        <v>0</v>
      </c>
      <c r="O73" s="519">
        <v>-8.8</v>
      </c>
      <c r="P73" s="520">
        <v>0</v>
      </c>
      <c r="Q73" s="516">
        <v>0</v>
      </c>
      <c r="R73" s="517">
        <v>91.2</v>
      </c>
      <c r="S73" s="518">
        <v>0</v>
      </c>
      <c r="T73" s="519">
        <v>-91.2</v>
      </c>
      <c r="U73" s="520">
        <v>0</v>
      </c>
      <c r="V73" s="533" t="s">
        <v>161</v>
      </c>
      <c r="W73" s="518">
        <v>0.912</v>
      </c>
      <c r="X73" s="518" t="s">
        <v>161</v>
      </c>
      <c r="Y73" s="539" t="s">
        <v>161</v>
      </c>
      <c r="Z73" s="540" t="s">
        <v>161</v>
      </c>
      <c r="AA73" s="516">
        <v>0</v>
      </c>
      <c r="AB73" s="517">
        <v>6</v>
      </c>
      <c r="AC73" s="518">
        <v>0</v>
      </c>
      <c r="AD73" s="519">
        <v>-6</v>
      </c>
      <c r="AE73" s="541">
        <v>0</v>
      </c>
      <c r="AF73" s="516">
        <v>0</v>
      </c>
      <c r="AG73" s="517">
        <v>80</v>
      </c>
      <c r="AH73" s="518">
        <v>0</v>
      </c>
      <c r="AI73" s="519">
        <v>-80</v>
      </c>
      <c r="AJ73" s="520">
        <v>0</v>
      </c>
      <c r="AK73" s="516">
        <v>0</v>
      </c>
      <c r="AL73" s="517">
        <v>0</v>
      </c>
      <c r="AM73" s="518" t="s">
        <v>161</v>
      </c>
      <c r="AN73" s="519">
        <v>0</v>
      </c>
      <c r="AO73" s="520">
        <v>0</v>
      </c>
      <c r="AP73" s="516">
        <v>0</v>
      </c>
      <c r="AQ73" s="517">
        <v>0</v>
      </c>
      <c r="AR73" s="551" t="s">
        <v>161</v>
      </c>
      <c r="AS73" s="519">
        <v>0</v>
      </c>
      <c r="AT73" s="520">
        <v>0</v>
      </c>
      <c r="AU73" s="516">
        <v>0</v>
      </c>
      <c r="AV73" s="517">
        <v>5.2</v>
      </c>
      <c r="AW73" s="551">
        <v>0</v>
      </c>
      <c r="AX73" s="555">
        <v>-5.2</v>
      </c>
      <c r="AY73" s="520">
        <v>0</v>
      </c>
      <c r="AZ73" s="533" t="s">
        <v>161</v>
      </c>
      <c r="BA73" s="518">
        <v>0.052</v>
      </c>
      <c r="BB73" s="518" t="s">
        <v>161</v>
      </c>
      <c r="BC73" s="539" t="s">
        <v>161</v>
      </c>
      <c r="BD73" s="540" t="s">
        <v>161</v>
      </c>
      <c r="BE73" s="564">
        <v>0</v>
      </c>
      <c r="BF73" s="565">
        <v>0</v>
      </c>
      <c r="BG73" s="518" t="s">
        <v>161</v>
      </c>
      <c r="BH73" s="566">
        <v>0</v>
      </c>
      <c r="BI73" s="567">
        <v>0</v>
      </c>
      <c r="BJ73" s="572" t="s">
        <v>161</v>
      </c>
      <c r="BK73" s="572" t="s">
        <v>161</v>
      </c>
      <c r="BL73" s="518" t="s">
        <v>161</v>
      </c>
      <c r="BM73" s="572" t="s">
        <v>161</v>
      </c>
      <c r="BN73" s="533" t="s">
        <v>161</v>
      </c>
      <c r="BO73" s="518">
        <v>0.06</v>
      </c>
      <c r="BP73" s="518" t="s">
        <v>161</v>
      </c>
      <c r="BQ73" s="518" t="s">
        <v>161</v>
      </c>
      <c r="BR73" s="540" t="s">
        <v>161</v>
      </c>
      <c r="BS73" s="564" t="s">
        <v>161</v>
      </c>
      <c r="BT73" s="565">
        <v>16.6666666666667</v>
      </c>
      <c r="BU73" s="518" t="s">
        <v>161</v>
      </c>
      <c r="BV73" s="566" t="s">
        <v>161</v>
      </c>
      <c r="BW73" s="567" t="s">
        <v>161</v>
      </c>
      <c r="BX73" s="564" t="s">
        <v>161</v>
      </c>
      <c r="BY73" s="565">
        <v>0.866666666666667</v>
      </c>
      <c r="BZ73" s="518" t="s">
        <v>161</v>
      </c>
      <c r="CA73" s="566" t="s">
        <v>161</v>
      </c>
      <c r="CB73" s="567" t="s">
        <v>161</v>
      </c>
      <c r="CC73" s="517">
        <v>1100</v>
      </c>
      <c r="CD73" s="634">
        <v>66</v>
      </c>
      <c r="CE73" s="635">
        <f t="shared" si="6"/>
        <v>0</v>
      </c>
      <c r="CF73" s="636">
        <f t="shared" si="7"/>
        <v>0</v>
      </c>
    </row>
    <row r="74" s="164" customFormat="1" ht="16.5" customHeight="1" outlineLevel="2" spans="1:84">
      <c r="A74" s="527" t="s">
        <v>70</v>
      </c>
      <c r="B74" s="516">
        <v>0</v>
      </c>
      <c r="C74" s="517">
        <v>0</v>
      </c>
      <c r="D74" s="518" t="s">
        <v>161</v>
      </c>
      <c r="E74" s="519">
        <v>0</v>
      </c>
      <c r="F74" s="520">
        <v>0</v>
      </c>
      <c r="G74" s="516">
        <v>0</v>
      </c>
      <c r="H74" s="517">
        <v>0</v>
      </c>
      <c r="I74" s="518" t="s">
        <v>161</v>
      </c>
      <c r="J74" s="519">
        <v>0</v>
      </c>
      <c r="K74" s="520">
        <v>0</v>
      </c>
      <c r="L74" s="516">
        <v>0</v>
      </c>
      <c r="M74" s="517">
        <v>0</v>
      </c>
      <c r="N74" s="518" t="s">
        <v>161</v>
      </c>
      <c r="O74" s="519">
        <v>0</v>
      </c>
      <c r="P74" s="520">
        <v>0</v>
      </c>
      <c r="Q74" s="516"/>
      <c r="R74" s="517"/>
      <c r="S74" s="518"/>
      <c r="T74" s="519"/>
      <c r="U74" s="520"/>
      <c r="V74" s="533"/>
      <c r="W74" s="518"/>
      <c r="X74" s="518"/>
      <c r="Y74" s="539"/>
      <c r="Z74" s="540"/>
      <c r="AA74" s="516">
        <v>0</v>
      </c>
      <c r="AB74" s="517">
        <v>0</v>
      </c>
      <c r="AC74" s="518" t="s">
        <v>161</v>
      </c>
      <c r="AD74" s="519">
        <v>0</v>
      </c>
      <c r="AE74" s="541">
        <v>0</v>
      </c>
      <c r="AF74" s="516">
        <v>0</v>
      </c>
      <c r="AG74" s="517">
        <v>0</v>
      </c>
      <c r="AH74" s="518" t="s">
        <v>161</v>
      </c>
      <c r="AI74" s="519">
        <v>0</v>
      </c>
      <c r="AJ74" s="520">
        <v>0</v>
      </c>
      <c r="AK74" s="516">
        <v>0</v>
      </c>
      <c r="AL74" s="517">
        <v>0</v>
      </c>
      <c r="AM74" s="518" t="s">
        <v>161</v>
      </c>
      <c r="AN74" s="519">
        <v>0</v>
      </c>
      <c r="AO74" s="520">
        <v>0</v>
      </c>
      <c r="AP74" s="516">
        <v>0</v>
      </c>
      <c r="AQ74" s="517">
        <v>0</v>
      </c>
      <c r="AR74" s="551" t="s">
        <v>161</v>
      </c>
      <c r="AS74" s="519">
        <v>0</v>
      </c>
      <c r="AT74" s="520">
        <v>0</v>
      </c>
      <c r="AU74" s="516">
        <v>0</v>
      </c>
      <c r="AV74" s="517">
        <v>0</v>
      </c>
      <c r="AW74" s="551" t="s">
        <v>161</v>
      </c>
      <c r="AX74" s="555">
        <v>0</v>
      </c>
      <c r="AY74" s="520">
        <v>0</v>
      </c>
      <c r="AZ74" s="533" t="s">
        <v>161</v>
      </c>
      <c r="BA74" s="518" t="s">
        <v>161</v>
      </c>
      <c r="BB74" s="518" t="s">
        <v>161</v>
      </c>
      <c r="BC74" s="539" t="s">
        <v>161</v>
      </c>
      <c r="BD74" s="540" t="s">
        <v>161</v>
      </c>
      <c r="BE74" s="564">
        <v>0</v>
      </c>
      <c r="BF74" s="565">
        <v>0</v>
      </c>
      <c r="BG74" s="518" t="s">
        <v>161</v>
      </c>
      <c r="BH74" s="566">
        <v>0</v>
      </c>
      <c r="BI74" s="567">
        <v>0</v>
      </c>
      <c r="BJ74" s="572" t="s">
        <v>161</v>
      </c>
      <c r="BK74" s="572" t="s">
        <v>161</v>
      </c>
      <c r="BL74" s="518" t="s">
        <v>161</v>
      </c>
      <c r="BM74" s="572" t="s">
        <v>161</v>
      </c>
      <c r="BN74" s="533" t="s">
        <v>161</v>
      </c>
      <c r="BO74" s="518" t="s">
        <v>161</v>
      </c>
      <c r="BP74" s="518" t="s">
        <v>161</v>
      </c>
      <c r="BQ74" s="518" t="s">
        <v>161</v>
      </c>
      <c r="BR74" s="540" t="s">
        <v>161</v>
      </c>
      <c r="BS74" s="564" t="s">
        <v>161</v>
      </c>
      <c r="BT74" s="565" t="s">
        <v>161</v>
      </c>
      <c r="BU74" s="518" t="s">
        <v>161</v>
      </c>
      <c r="BV74" s="566" t="s">
        <v>161</v>
      </c>
      <c r="BW74" s="567" t="s">
        <v>161</v>
      </c>
      <c r="BX74" s="564" t="s">
        <v>161</v>
      </c>
      <c r="BY74" s="565" t="s">
        <v>161</v>
      </c>
      <c r="BZ74" s="518" t="s">
        <v>161</v>
      </c>
      <c r="CA74" s="566" t="s">
        <v>161</v>
      </c>
      <c r="CB74" s="567" t="s">
        <v>161</v>
      </c>
      <c r="CC74" s="517">
        <v>0</v>
      </c>
      <c r="CD74" s="634">
        <v>0</v>
      </c>
      <c r="CE74" s="635" t="str">
        <f t="shared" ref="CE74:CE98" si="8">IFERROR(B74/CC74,"/")</f>
        <v>/</v>
      </c>
      <c r="CF74" s="636" t="str">
        <f t="shared" ref="CF74:CF98" si="9">IFERROR((1+(AU74-CD74)/ABS(CD74)),"/")</f>
        <v>/</v>
      </c>
    </row>
    <row r="75" s="164" customFormat="1" ht="16.5" customHeight="1" outlineLevel="2" spans="1:84">
      <c r="A75" s="527" t="s">
        <v>71</v>
      </c>
      <c r="B75" s="516">
        <v>0</v>
      </c>
      <c r="C75" s="517">
        <v>0</v>
      </c>
      <c r="D75" s="518" t="s">
        <v>161</v>
      </c>
      <c r="E75" s="519">
        <v>0</v>
      </c>
      <c r="F75" s="520">
        <v>0</v>
      </c>
      <c r="G75" s="516">
        <v>0</v>
      </c>
      <c r="H75" s="517">
        <v>0</v>
      </c>
      <c r="I75" s="518" t="s">
        <v>161</v>
      </c>
      <c r="J75" s="519">
        <v>0</v>
      </c>
      <c r="K75" s="520">
        <v>0</v>
      </c>
      <c r="L75" s="516">
        <v>0</v>
      </c>
      <c r="M75" s="517">
        <v>0</v>
      </c>
      <c r="N75" s="518" t="s">
        <v>161</v>
      </c>
      <c r="O75" s="519">
        <v>0</v>
      </c>
      <c r="P75" s="520">
        <v>0</v>
      </c>
      <c r="Q75" s="516">
        <v>0</v>
      </c>
      <c r="R75" s="517">
        <v>0</v>
      </c>
      <c r="S75" s="518" t="s">
        <v>161</v>
      </c>
      <c r="T75" s="519">
        <v>0</v>
      </c>
      <c r="U75" s="520">
        <v>0</v>
      </c>
      <c r="V75" s="533" t="s">
        <v>161</v>
      </c>
      <c r="W75" s="518" t="s">
        <v>161</v>
      </c>
      <c r="X75" s="518" t="s">
        <v>161</v>
      </c>
      <c r="Y75" s="539" t="s">
        <v>161</v>
      </c>
      <c r="Z75" s="540" t="s">
        <v>161</v>
      </c>
      <c r="AA75" s="516">
        <v>0</v>
      </c>
      <c r="AB75" s="517">
        <v>0</v>
      </c>
      <c r="AC75" s="518" t="s">
        <v>161</v>
      </c>
      <c r="AD75" s="519">
        <v>0</v>
      </c>
      <c r="AE75" s="541">
        <v>0</v>
      </c>
      <c r="AF75" s="516">
        <v>0</v>
      </c>
      <c r="AG75" s="517">
        <v>0</v>
      </c>
      <c r="AH75" s="518" t="s">
        <v>161</v>
      </c>
      <c r="AI75" s="519">
        <v>0</v>
      </c>
      <c r="AJ75" s="520">
        <v>0</v>
      </c>
      <c r="AK75" s="516">
        <v>0</v>
      </c>
      <c r="AL75" s="517">
        <v>0</v>
      </c>
      <c r="AM75" s="518" t="s">
        <v>161</v>
      </c>
      <c r="AN75" s="519">
        <v>0</v>
      </c>
      <c r="AO75" s="520">
        <v>0</v>
      </c>
      <c r="AP75" s="516">
        <v>0</v>
      </c>
      <c r="AQ75" s="517">
        <v>0</v>
      </c>
      <c r="AR75" s="551" t="s">
        <v>161</v>
      </c>
      <c r="AS75" s="519">
        <v>0</v>
      </c>
      <c r="AT75" s="520">
        <v>0</v>
      </c>
      <c r="AU75" s="516">
        <v>0</v>
      </c>
      <c r="AV75" s="517">
        <v>0</v>
      </c>
      <c r="AW75" s="551" t="s">
        <v>161</v>
      </c>
      <c r="AX75" s="555">
        <v>0</v>
      </c>
      <c r="AY75" s="520">
        <v>0</v>
      </c>
      <c r="AZ75" s="533" t="s">
        <v>161</v>
      </c>
      <c r="BA75" s="518" t="s">
        <v>161</v>
      </c>
      <c r="BB75" s="518" t="s">
        <v>161</v>
      </c>
      <c r="BC75" s="539" t="s">
        <v>161</v>
      </c>
      <c r="BD75" s="540" t="s">
        <v>161</v>
      </c>
      <c r="BE75" s="564">
        <v>0</v>
      </c>
      <c r="BF75" s="565">
        <v>0</v>
      </c>
      <c r="BG75" s="518" t="s">
        <v>161</v>
      </c>
      <c r="BH75" s="566">
        <v>0</v>
      </c>
      <c r="BI75" s="567">
        <v>0</v>
      </c>
      <c r="BJ75" s="572" t="s">
        <v>161</v>
      </c>
      <c r="BK75" s="572" t="s">
        <v>161</v>
      </c>
      <c r="BL75" s="518" t="s">
        <v>161</v>
      </c>
      <c r="BM75" s="572" t="s">
        <v>161</v>
      </c>
      <c r="BN75" s="533" t="s">
        <v>161</v>
      </c>
      <c r="BO75" s="518" t="s">
        <v>161</v>
      </c>
      <c r="BP75" s="518" t="s">
        <v>161</v>
      </c>
      <c r="BQ75" s="518" t="s">
        <v>161</v>
      </c>
      <c r="BR75" s="540" t="s">
        <v>161</v>
      </c>
      <c r="BS75" s="564" t="s">
        <v>161</v>
      </c>
      <c r="BT75" s="565" t="s">
        <v>161</v>
      </c>
      <c r="BU75" s="518" t="s">
        <v>161</v>
      </c>
      <c r="BV75" s="566" t="s">
        <v>161</v>
      </c>
      <c r="BW75" s="567" t="s">
        <v>161</v>
      </c>
      <c r="BX75" s="564" t="s">
        <v>161</v>
      </c>
      <c r="BY75" s="565" t="s">
        <v>161</v>
      </c>
      <c r="BZ75" s="518" t="s">
        <v>161</v>
      </c>
      <c r="CA75" s="566" t="s">
        <v>161</v>
      </c>
      <c r="CB75" s="567" t="s">
        <v>161</v>
      </c>
      <c r="CC75" s="517">
        <v>0</v>
      </c>
      <c r="CD75" s="634">
        <v>0</v>
      </c>
      <c r="CE75" s="635" t="str">
        <f t="shared" si="8"/>
        <v>/</v>
      </c>
      <c r="CF75" s="636" t="str">
        <f t="shared" si="9"/>
        <v>/</v>
      </c>
    </row>
    <row r="76" s="164" customFormat="1" ht="16.5" customHeight="1" outlineLevel="2" spans="1:84">
      <c r="A76" s="527" t="s">
        <v>72</v>
      </c>
      <c r="B76" s="516">
        <v>0</v>
      </c>
      <c r="C76" s="517">
        <v>0</v>
      </c>
      <c r="D76" s="518" t="s">
        <v>161</v>
      </c>
      <c r="E76" s="519">
        <v>0</v>
      </c>
      <c r="F76" s="520">
        <v>0</v>
      </c>
      <c r="G76" s="516">
        <v>0</v>
      </c>
      <c r="H76" s="517">
        <v>0</v>
      </c>
      <c r="I76" s="518" t="s">
        <v>161</v>
      </c>
      <c r="J76" s="519">
        <v>0</v>
      </c>
      <c r="K76" s="520">
        <v>0</v>
      </c>
      <c r="L76" s="516">
        <v>0</v>
      </c>
      <c r="M76" s="517">
        <v>0</v>
      </c>
      <c r="N76" s="518" t="s">
        <v>161</v>
      </c>
      <c r="O76" s="519">
        <v>0</v>
      </c>
      <c r="P76" s="520">
        <v>0</v>
      </c>
      <c r="Q76" s="516">
        <v>0</v>
      </c>
      <c r="R76" s="517">
        <v>0</v>
      </c>
      <c r="S76" s="518" t="s">
        <v>161</v>
      </c>
      <c r="T76" s="519">
        <v>0</v>
      </c>
      <c r="U76" s="520">
        <v>0</v>
      </c>
      <c r="V76" s="533" t="s">
        <v>161</v>
      </c>
      <c r="W76" s="518" t="s">
        <v>161</v>
      </c>
      <c r="X76" s="518" t="s">
        <v>161</v>
      </c>
      <c r="Y76" s="539" t="s">
        <v>161</v>
      </c>
      <c r="Z76" s="540" t="s">
        <v>161</v>
      </c>
      <c r="AA76" s="516">
        <v>0</v>
      </c>
      <c r="AB76" s="517">
        <v>0</v>
      </c>
      <c r="AC76" s="518" t="s">
        <v>161</v>
      </c>
      <c r="AD76" s="519">
        <v>0</v>
      </c>
      <c r="AE76" s="541">
        <v>0</v>
      </c>
      <c r="AF76" s="516">
        <v>0</v>
      </c>
      <c r="AG76" s="517">
        <v>0</v>
      </c>
      <c r="AH76" s="518" t="s">
        <v>161</v>
      </c>
      <c r="AI76" s="519">
        <v>0</v>
      </c>
      <c r="AJ76" s="520">
        <v>0</v>
      </c>
      <c r="AK76" s="516">
        <v>0</v>
      </c>
      <c r="AL76" s="517">
        <v>0</v>
      </c>
      <c r="AM76" s="518" t="s">
        <v>161</v>
      </c>
      <c r="AN76" s="519">
        <v>0</v>
      </c>
      <c r="AO76" s="520">
        <v>0</v>
      </c>
      <c r="AP76" s="516">
        <v>0</v>
      </c>
      <c r="AQ76" s="517">
        <v>0</v>
      </c>
      <c r="AR76" s="551" t="s">
        <v>161</v>
      </c>
      <c r="AS76" s="519">
        <v>0</v>
      </c>
      <c r="AT76" s="520">
        <v>0</v>
      </c>
      <c r="AU76" s="516">
        <v>0</v>
      </c>
      <c r="AV76" s="517">
        <v>0</v>
      </c>
      <c r="AW76" s="551" t="s">
        <v>161</v>
      </c>
      <c r="AX76" s="555">
        <v>0</v>
      </c>
      <c r="AY76" s="520">
        <v>0</v>
      </c>
      <c r="AZ76" s="533" t="s">
        <v>161</v>
      </c>
      <c r="BA76" s="518" t="s">
        <v>161</v>
      </c>
      <c r="BB76" s="518" t="s">
        <v>161</v>
      </c>
      <c r="BC76" s="539" t="s">
        <v>161</v>
      </c>
      <c r="BD76" s="540" t="s">
        <v>161</v>
      </c>
      <c r="BE76" s="564">
        <v>0</v>
      </c>
      <c r="BF76" s="565">
        <v>0</v>
      </c>
      <c r="BG76" s="518" t="s">
        <v>161</v>
      </c>
      <c r="BH76" s="566">
        <v>0</v>
      </c>
      <c r="BI76" s="567">
        <v>0</v>
      </c>
      <c r="BJ76" s="572" t="s">
        <v>161</v>
      </c>
      <c r="BK76" s="572" t="s">
        <v>161</v>
      </c>
      <c r="BL76" s="518" t="s">
        <v>161</v>
      </c>
      <c r="BM76" s="572" t="s">
        <v>161</v>
      </c>
      <c r="BN76" s="533" t="s">
        <v>161</v>
      </c>
      <c r="BO76" s="518" t="s">
        <v>161</v>
      </c>
      <c r="BP76" s="518" t="s">
        <v>161</v>
      </c>
      <c r="BQ76" s="518" t="s">
        <v>161</v>
      </c>
      <c r="BR76" s="540" t="s">
        <v>161</v>
      </c>
      <c r="BS76" s="564" t="s">
        <v>161</v>
      </c>
      <c r="BT76" s="565" t="s">
        <v>161</v>
      </c>
      <c r="BU76" s="518" t="s">
        <v>161</v>
      </c>
      <c r="BV76" s="566" t="s">
        <v>161</v>
      </c>
      <c r="BW76" s="567" t="s">
        <v>161</v>
      </c>
      <c r="BX76" s="564" t="s">
        <v>161</v>
      </c>
      <c r="BY76" s="565" t="s">
        <v>161</v>
      </c>
      <c r="BZ76" s="518" t="s">
        <v>161</v>
      </c>
      <c r="CA76" s="566" t="s">
        <v>161</v>
      </c>
      <c r="CB76" s="567" t="s">
        <v>161</v>
      </c>
      <c r="CC76" s="517">
        <v>0</v>
      </c>
      <c r="CD76" s="634">
        <v>0</v>
      </c>
      <c r="CE76" s="635" t="str">
        <f t="shared" si="8"/>
        <v>/</v>
      </c>
      <c r="CF76" s="636" t="str">
        <f t="shared" si="9"/>
        <v>/</v>
      </c>
    </row>
    <row r="77" s="163" customFormat="1" spans="1:84">
      <c r="A77" s="521" t="s">
        <v>73</v>
      </c>
      <c r="B77" s="522">
        <v>762.92794609</v>
      </c>
      <c r="C77" s="523">
        <v>1372.69</v>
      </c>
      <c r="D77" s="524">
        <v>0.555790415964274</v>
      </c>
      <c r="E77" s="523">
        <v>-609.762053910001</v>
      </c>
      <c r="F77" s="525">
        <v>0</v>
      </c>
      <c r="G77" s="522">
        <v>78.494975</v>
      </c>
      <c r="H77" s="523">
        <v>121.52</v>
      </c>
      <c r="I77" s="524">
        <v>0.645942848913759</v>
      </c>
      <c r="J77" s="523">
        <v>-43.0250250000001</v>
      </c>
      <c r="K77" s="525">
        <v>0</v>
      </c>
      <c r="L77" s="522">
        <v>469.9239150495</v>
      </c>
      <c r="M77" s="523">
        <v>760.7635458</v>
      </c>
      <c r="N77" s="524">
        <v>0.617700358598728</v>
      </c>
      <c r="O77" s="523">
        <v>-290.8396307505</v>
      </c>
      <c r="P77" s="525">
        <v>0</v>
      </c>
      <c r="Q77" s="522">
        <v>128.0444780405</v>
      </c>
      <c r="R77" s="523">
        <v>407.8066792</v>
      </c>
      <c r="S77" s="524">
        <v>0.313983278281971</v>
      </c>
      <c r="T77" s="523">
        <v>-279.7622011595</v>
      </c>
      <c r="U77" s="534">
        <v>0</v>
      </c>
      <c r="V77" s="535">
        <v>0.167832989598463</v>
      </c>
      <c r="W77" s="524">
        <v>0.297085779892037</v>
      </c>
      <c r="X77" s="524">
        <v>0.564931077008988</v>
      </c>
      <c r="Y77" s="542">
        <v>-0.129252790293573</v>
      </c>
      <c r="Z77" s="543" t="s">
        <v>161</v>
      </c>
      <c r="AA77" s="522">
        <v>189.047765</v>
      </c>
      <c r="AB77" s="523">
        <v>224.0460708</v>
      </c>
      <c r="AC77" s="524">
        <v>0.843789691669074</v>
      </c>
      <c r="AD77" s="523">
        <v>-34.9983058000004</v>
      </c>
      <c r="AE77" s="544">
        <v>0</v>
      </c>
      <c r="AF77" s="522">
        <v>87.2015249999999</v>
      </c>
      <c r="AG77" s="523">
        <v>174.6811678</v>
      </c>
      <c r="AH77" s="524">
        <v>0.499203927350891</v>
      </c>
      <c r="AI77" s="523">
        <v>-87.4796428000001</v>
      </c>
      <c r="AJ77" s="525">
        <v>0</v>
      </c>
      <c r="AK77" s="522">
        <v>0.199973</v>
      </c>
      <c r="AL77" s="523">
        <v>0</v>
      </c>
      <c r="AM77" s="524" t="s">
        <v>161</v>
      </c>
      <c r="AN77" s="523">
        <v>0.199973</v>
      </c>
      <c r="AO77" s="525"/>
      <c r="AP77" s="522">
        <v>0</v>
      </c>
      <c r="AQ77" s="523">
        <v>0</v>
      </c>
      <c r="AR77" s="542" t="s">
        <v>161</v>
      </c>
      <c r="AS77" s="523">
        <v>0</v>
      </c>
      <c r="AT77" s="525">
        <v>0</v>
      </c>
      <c r="AU77" s="522">
        <v>-61.6216749594998</v>
      </c>
      <c r="AV77" s="523">
        <v>91.6792156</v>
      </c>
      <c r="AW77" s="542">
        <v>-0.672144439240815</v>
      </c>
      <c r="AX77" s="556">
        <v>-153.3008905595</v>
      </c>
      <c r="AY77" s="525">
        <v>0</v>
      </c>
      <c r="AZ77" s="535">
        <v>-0.0807699800162131</v>
      </c>
      <c r="BA77" s="524">
        <v>0.066787996998594</v>
      </c>
      <c r="BB77" s="524">
        <v>-1.20934873998263</v>
      </c>
      <c r="BC77" s="542">
        <v>-0.147557977014807</v>
      </c>
      <c r="BD77" s="543" t="s">
        <v>161</v>
      </c>
      <c r="BE77" s="568">
        <v>145.6</v>
      </c>
      <c r="BF77" s="569">
        <v>132</v>
      </c>
      <c r="BG77" s="524">
        <v>1.1030303030303</v>
      </c>
      <c r="BH77" s="524">
        <v>13.6</v>
      </c>
      <c r="BI77" s="570">
        <v>0</v>
      </c>
      <c r="BJ77" s="571">
        <v>5.23988973962912</v>
      </c>
      <c r="BK77" s="571">
        <v>10.3991666666667</v>
      </c>
      <c r="BL77" s="524">
        <v>0.503875926561018</v>
      </c>
      <c r="BM77" s="571">
        <v>-5.15927692703755</v>
      </c>
      <c r="BN77" s="535">
        <v>0.247792423870259</v>
      </c>
      <c r="BO77" s="524">
        <v>0.163216801171423</v>
      </c>
      <c r="BP77" s="524">
        <v>1.51817963648246</v>
      </c>
      <c r="BQ77" s="524">
        <v>0.0845756226988369</v>
      </c>
      <c r="BR77" s="543" t="s">
        <v>161</v>
      </c>
      <c r="BS77" s="568">
        <v>4.03563589387053</v>
      </c>
      <c r="BT77" s="569">
        <v>6.12682023433191</v>
      </c>
      <c r="BU77" s="524">
        <v>0.658683581290123</v>
      </c>
      <c r="BV77" s="524">
        <v>-2.09118434046138</v>
      </c>
      <c r="BW77" s="570" t="s">
        <v>161</v>
      </c>
      <c r="BX77" s="568">
        <v>-0.325958230500635</v>
      </c>
      <c r="BY77" s="569">
        <v>0.409198051421485</v>
      </c>
      <c r="BZ77" s="524">
        <v>-0.796578159080454</v>
      </c>
      <c r="CA77" s="524">
        <v>-0.73515628192212</v>
      </c>
      <c r="CB77" s="570" t="s">
        <v>161</v>
      </c>
      <c r="CC77" s="523">
        <v>4915.48</v>
      </c>
      <c r="CD77" s="534">
        <v>375.80812777</v>
      </c>
      <c r="CE77" s="637">
        <f t="shared" si="8"/>
        <v>0.155209246317755</v>
      </c>
      <c r="CF77" s="543">
        <f t="shared" si="9"/>
        <v>-0.163971107610565</v>
      </c>
    </row>
    <row r="78" s="163" customFormat="1" spans="1:84">
      <c r="A78" s="521" t="s">
        <v>74</v>
      </c>
      <c r="B78" s="522">
        <v>0</v>
      </c>
      <c r="C78" s="523">
        <v>0</v>
      </c>
      <c r="D78" s="524" t="s">
        <v>161</v>
      </c>
      <c r="E78" s="523">
        <v>0</v>
      </c>
      <c r="F78" s="525">
        <v>0</v>
      </c>
      <c r="G78" s="522">
        <v>0</v>
      </c>
      <c r="H78" s="523">
        <v>0</v>
      </c>
      <c r="I78" s="524" t="s">
        <v>161</v>
      </c>
      <c r="J78" s="523">
        <v>0</v>
      </c>
      <c r="K78" s="525">
        <v>0</v>
      </c>
      <c r="L78" s="522">
        <v>-1.49849999999999</v>
      </c>
      <c r="M78" s="523">
        <v>0</v>
      </c>
      <c r="N78" s="524" t="s">
        <v>161</v>
      </c>
      <c r="O78" s="523">
        <v>-1.49849999999999</v>
      </c>
      <c r="P78" s="525">
        <v>0</v>
      </c>
      <c r="Q78" s="522">
        <v>0</v>
      </c>
      <c r="R78" s="523">
        <v>0</v>
      </c>
      <c r="S78" s="524" t="s">
        <v>161</v>
      </c>
      <c r="T78" s="523">
        <v>0</v>
      </c>
      <c r="U78" s="534">
        <v>0</v>
      </c>
      <c r="V78" s="535" t="s">
        <v>161</v>
      </c>
      <c r="W78" s="524" t="s">
        <v>161</v>
      </c>
      <c r="X78" s="524" t="s">
        <v>161</v>
      </c>
      <c r="Y78" s="542" t="s">
        <v>161</v>
      </c>
      <c r="Z78" s="543" t="s">
        <v>161</v>
      </c>
      <c r="AA78" s="522">
        <v>43.316278</v>
      </c>
      <c r="AB78" s="523">
        <v>26.04444539</v>
      </c>
      <c r="AC78" s="524">
        <v>1.6631676102664</v>
      </c>
      <c r="AD78" s="523">
        <v>17.27183261</v>
      </c>
      <c r="AE78" s="544">
        <v>29.776847</v>
      </c>
      <c r="AF78" s="522">
        <v>30.057537</v>
      </c>
      <c r="AG78" s="523">
        <v>9.59505</v>
      </c>
      <c r="AH78" s="524">
        <v>3.13260868885519</v>
      </c>
      <c r="AI78" s="523">
        <v>20.462487</v>
      </c>
      <c r="AJ78" s="525">
        <v>13.404898</v>
      </c>
      <c r="AK78" s="522">
        <v>0</v>
      </c>
      <c r="AL78" s="523">
        <v>0</v>
      </c>
      <c r="AM78" s="524" t="s">
        <v>161</v>
      </c>
      <c r="AN78" s="523">
        <v>0</v>
      </c>
      <c r="AO78" s="525">
        <v>0</v>
      </c>
      <c r="AP78" s="522">
        <v>0</v>
      </c>
      <c r="AQ78" s="523">
        <v>0</v>
      </c>
      <c r="AR78" s="542" t="s">
        <v>161</v>
      </c>
      <c r="AS78" s="523">
        <v>0</v>
      </c>
      <c r="AT78" s="525">
        <v>0</v>
      </c>
      <c r="AU78" s="522">
        <v>-71.875315</v>
      </c>
      <c r="AV78" s="544">
        <v>-35.63949539</v>
      </c>
      <c r="AW78" s="542">
        <v>-0.0167321173735611</v>
      </c>
      <c r="AX78" s="557">
        <v>-36.23581961</v>
      </c>
      <c r="AY78" s="525">
        <v>-43.181745</v>
      </c>
      <c r="AZ78" s="535" t="s">
        <v>161</v>
      </c>
      <c r="BA78" s="524" t="s">
        <v>161</v>
      </c>
      <c r="BB78" s="524" t="s">
        <v>161</v>
      </c>
      <c r="BC78" s="542" t="s">
        <v>161</v>
      </c>
      <c r="BD78" s="543" t="s">
        <v>161</v>
      </c>
      <c r="BE78" s="568">
        <v>14</v>
      </c>
      <c r="BF78" s="569">
        <v>9.6</v>
      </c>
      <c r="BG78" s="524">
        <v>1.45833333333333</v>
      </c>
      <c r="BH78" s="524">
        <v>4.4</v>
      </c>
      <c r="BI78" s="570">
        <v>4.66666667</v>
      </c>
      <c r="BJ78" s="571">
        <v>0</v>
      </c>
      <c r="BK78" s="571">
        <v>0</v>
      </c>
      <c r="BL78" s="524" t="s">
        <v>161</v>
      </c>
      <c r="BM78" s="571">
        <v>0</v>
      </c>
      <c r="BN78" s="535" t="s">
        <v>161</v>
      </c>
      <c r="BO78" s="524" t="s">
        <v>161</v>
      </c>
      <c r="BP78" s="524" t="s">
        <v>161</v>
      </c>
      <c r="BQ78" s="524" t="s">
        <v>161</v>
      </c>
      <c r="BR78" s="543" t="s">
        <v>161</v>
      </c>
      <c r="BS78" s="568">
        <v>0</v>
      </c>
      <c r="BT78" s="569">
        <v>0</v>
      </c>
      <c r="BU78" s="524" t="s">
        <v>161</v>
      </c>
      <c r="BV78" s="524">
        <v>0</v>
      </c>
      <c r="BW78" s="570">
        <v>0</v>
      </c>
      <c r="BX78" s="568">
        <v>-1.65931419592422</v>
      </c>
      <c r="BY78" s="569">
        <v>-1.36841060949158</v>
      </c>
      <c r="BZ78" s="524">
        <v>0.787414987566688</v>
      </c>
      <c r="CA78" s="524">
        <v>-0.290903586432643</v>
      </c>
      <c r="CB78" s="570">
        <v>-1.45017855651406</v>
      </c>
      <c r="CC78" s="523">
        <v>0</v>
      </c>
      <c r="CD78" s="534">
        <v>-100.02009999</v>
      </c>
      <c r="CE78" s="637" t="str">
        <f t="shared" si="8"/>
        <v>/</v>
      </c>
      <c r="CF78" s="543">
        <f t="shared" si="9"/>
        <v>1.28139129027879</v>
      </c>
    </row>
    <row r="79" s="159" customFormat="1" ht="16.2" spans="1:84">
      <c r="A79" s="213" t="s">
        <v>169</v>
      </c>
      <c r="B79" s="214">
        <v>1185.69782409</v>
      </c>
      <c r="C79" s="215">
        <v>1776.542174</v>
      </c>
      <c r="D79" s="238">
        <v>0.667418900290064</v>
      </c>
      <c r="E79" s="215">
        <v>-590.844349910001</v>
      </c>
      <c r="F79" s="217">
        <v>454.692657</v>
      </c>
      <c r="G79" s="214">
        <v>157.954695</v>
      </c>
      <c r="H79" s="215">
        <v>228.16019563</v>
      </c>
      <c r="I79" s="238">
        <v>0.692297333300634</v>
      </c>
      <c r="J79" s="215">
        <v>-70.2055006300001</v>
      </c>
      <c r="K79" s="217">
        <v>107.926529</v>
      </c>
      <c r="L79" s="214">
        <v>636.8418540495</v>
      </c>
      <c r="M79" s="215">
        <v>858.8635458</v>
      </c>
      <c r="N79" s="238">
        <v>0.741493636752628</v>
      </c>
      <c r="O79" s="215">
        <v>-222.0216917505</v>
      </c>
      <c r="P79" s="217">
        <v>160.223102</v>
      </c>
      <c r="Q79" s="214">
        <v>249.0447650405</v>
      </c>
      <c r="R79" s="215">
        <v>548.71865757</v>
      </c>
      <c r="S79" s="238">
        <v>0.453866041558336</v>
      </c>
      <c r="T79" s="215">
        <v>-299.6738925295</v>
      </c>
      <c r="U79" s="217">
        <v>129.136192</v>
      </c>
      <c r="V79" s="237"/>
      <c r="W79" s="238"/>
      <c r="X79" s="238"/>
      <c r="Y79" s="216"/>
      <c r="Z79" s="257"/>
      <c r="AA79" s="214">
        <v>363.884096999999</v>
      </c>
      <c r="AB79" s="215">
        <v>397.67958721</v>
      </c>
      <c r="AC79" s="238">
        <v>0.915018292874674</v>
      </c>
      <c r="AD79" s="215">
        <v>-33.7954902100009</v>
      </c>
      <c r="AE79" s="328">
        <v>196.01412</v>
      </c>
      <c r="AF79" s="214">
        <v>128.061438</v>
      </c>
      <c r="AG79" s="215">
        <v>204.84238181</v>
      </c>
      <c r="AH79" s="238">
        <v>0.625170615906928</v>
      </c>
      <c r="AI79" s="215">
        <v>-76.7809438100001</v>
      </c>
      <c r="AJ79" s="217">
        <v>47.072673</v>
      </c>
      <c r="AK79" s="214">
        <v>0.420973</v>
      </c>
      <c r="AL79" s="215">
        <v>0.02</v>
      </c>
      <c r="AM79" s="238">
        <v>21.04865</v>
      </c>
      <c r="AN79" s="215">
        <v>0.400973</v>
      </c>
      <c r="AO79" s="217">
        <v>0.0903929999999999</v>
      </c>
      <c r="AP79" s="214">
        <v>13.820732</v>
      </c>
      <c r="AQ79" s="215">
        <v>0</v>
      </c>
      <c r="AR79" s="216" t="s">
        <v>161</v>
      </c>
      <c r="AS79" s="215">
        <v>13.820732</v>
      </c>
      <c r="AT79" s="217">
        <v>0</v>
      </c>
      <c r="AU79" s="214">
        <v>-114.525432959499</v>
      </c>
      <c r="AV79" s="215">
        <v>87.01646355</v>
      </c>
      <c r="AW79" s="216">
        <v>-1.31613522645278</v>
      </c>
      <c r="AX79" s="562">
        <v>-201.541896509499</v>
      </c>
      <c r="AY79" s="217">
        <v>-56.4533739999998</v>
      </c>
      <c r="AZ79" s="237">
        <v>-0.096589055518758</v>
      </c>
      <c r="BA79" s="238">
        <v>0.0489808037340745</v>
      </c>
      <c r="BB79" s="238">
        <v>-1.97197775771825</v>
      </c>
      <c r="BC79" s="216">
        <v>-0.145569859252832</v>
      </c>
      <c r="BD79" s="257">
        <v>-0.124157215057027</v>
      </c>
      <c r="BE79" s="292">
        <v>383</v>
      </c>
      <c r="BF79" s="293">
        <v>313.2</v>
      </c>
      <c r="BG79" s="238">
        <v>1.22286079182631</v>
      </c>
      <c r="BH79" s="238">
        <v>69.8</v>
      </c>
      <c r="BI79" s="279">
        <v>136.91666666</v>
      </c>
      <c r="BJ79" s="578">
        <v>3.09581677308094</v>
      </c>
      <c r="BK79" s="578">
        <v>5.67222916347382</v>
      </c>
      <c r="BL79" s="238">
        <v>0.545784855276366</v>
      </c>
      <c r="BM79" s="578">
        <v>-2.57641239039288</v>
      </c>
      <c r="BN79" s="237">
        <v>0.306894462996315</v>
      </c>
      <c r="BO79" s="238">
        <v>0.223850349870726</v>
      </c>
      <c r="BP79" s="238">
        <v>1.37098049287637</v>
      </c>
      <c r="BQ79" s="238">
        <v>0.0830441131255888</v>
      </c>
      <c r="BR79" s="257">
        <v>0.431091457014666</v>
      </c>
      <c r="BS79" s="292">
        <v>3.25844914318968</v>
      </c>
      <c r="BT79" s="293">
        <v>4.46727021234277</v>
      </c>
      <c r="BU79" s="238">
        <v>0.729404980738978</v>
      </c>
      <c r="BV79" s="238">
        <v>-1.20882106915308</v>
      </c>
      <c r="BW79" s="279">
        <v>2.31969338229307</v>
      </c>
      <c r="BX79" s="292">
        <v>-0.314730525196598</v>
      </c>
      <c r="BY79" s="293">
        <v>0.218810485497838</v>
      </c>
      <c r="BZ79" s="238">
        <v>-1.43837039838617</v>
      </c>
      <c r="CA79" s="238">
        <v>-0.533541010694436</v>
      </c>
      <c r="CB79" s="279">
        <v>-0.288006670131723</v>
      </c>
      <c r="CC79" s="215">
        <v>5854.18162</v>
      </c>
      <c r="CD79" s="641">
        <v>381.20861284</v>
      </c>
      <c r="CE79" s="642">
        <f t="shared" si="8"/>
        <v>0.202538612748062</v>
      </c>
      <c r="CF79" s="257">
        <f t="shared" si="9"/>
        <v>-0.300427191574414</v>
      </c>
    </row>
    <row r="80" s="159" customFormat="1" ht="16.5" customHeight="1" outlineLevel="2" spans="1:84">
      <c r="A80" s="527" t="s">
        <v>76</v>
      </c>
      <c r="B80" s="580">
        <v>0</v>
      </c>
      <c r="C80" s="517">
        <v>0</v>
      </c>
      <c r="D80" s="518" t="s">
        <v>161</v>
      </c>
      <c r="E80" s="517">
        <v>0</v>
      </c>
      <c r="F80" s="520">
        <v>23.6352309999999</v>
      </c>
      <c r="G80" s="580">
        <v>0</v>
      </c>
      <c r="H80" s="517">
        <v>0</v>
      </c>
      <c r="I80" s="518" t="s">
        <v>161</v>
      </c>
      <c r="J80" s="517">
        <v>0</v>
      </c>
      <c r="K80" s="520">
        <v>0</v>
      </c>
      <c r="L80" s="580">
        <v>0</v>
      </c>
      <c r="M80" s="517">
        <v>0</v>
      </c>
      <c r="N80" s="518" t="s">
        <v>161</v>
      </c>
      <c r="O80" s="517">
        <v>0</v>
      </c>
      <c r="P80" s="520">
        <v>0</v>
      </c>
      <c r="Q80" s="516">
        <v>0</v>
      </c>
      <c r="R80" s="517">
        <v>0</v>
      </c>
      <c r="S80" s="518" t="s">
        <v>161</v>
      </c>
      <c r="T80" s="519">
        <v>0</v>
      </c>
      <c r="U80" s="520">
        <v>-11.0331980000001</v>
      </c>
      <c r="V80" s="586" t="s">
        <v>161</v>
      </c>
      <c r="W80" s="518" t="s">
        <v>161</v>
      </c>
      <c r="X80" s="518" t="s">
        <v>161</v>
      </c>
      <c r="Y80" s="551" t="s">
        <v>161</v>
      </c>
      <c r="Z80" s="540">
        <v>-0.466811515402585</v>
      </c>
      <c r="AA80" s="580">
        <v>0</v>
      </c>
      <c r="AB80" s="517">
        <v>0</v>
      </c>
      <c r="AC80" s="518" t="s">
        <v>161</v>
      </c>
      <c r="AD80" s="517">
        <v>0</v>
      </c>
      <c r="AE80" s="541">
        <v>34.668429</v>
      </c>
      <c r="AF80" s="580">
        <v>0</v>
      </c>
      <c r="AG80" s="517">
        <v>0</v>
      </c>
      <c r="AH80" s="518" t="s">
        <v>161</v>
      </c>
      <c r="AI80" s="517">
        <v>0</v>
      </c>
      <c r="AJ80" s="520">
        <v>0.259771</v>
      </c>
      <c r="AK80" s="580">
        <v>0</v>
      </c>
      <c r="AL80" s="517">
        <v>0</v>
      </c>
      <c r="AM80" s="518" t="s">
        <v>161</v>
      </c>
      <c r="AN80" s="517">
        <v>0</v>
      </c>
      <c r="AO80" s="520">
        <v>0</v>
      </c>
      <c r="AP80" s="580">
        <v>0</v>
      </c>
      <c r="AQ80" s="517">
        <v>0</v>
      </c>
      <c r="AR80" s="551" t="s">
        <v>161</v>
      </c>
      <c r="AS80" s="517">
        <v>0</v>
      </c>
      <c r="AT80" s="520">
        <v>0</v>
      </c>
      <c r="AU80" s="516">
        <v>0</v>
      </c>
      <c r="AV80" s="517">
        <v>0</v>
      </c>
      <c r="AW80" s="551" t="s">
        <v>161</v>
      </c>
      <c r="AX80" s="555">
        <v>0</v>
      </c>
      <c r="AY80" s="520">
        <v>-11.2929690000001</v>
      </c>
      <c r="AZ80" s="586" t="s">
        <v>161</v>
      </c>
      <c r="BA80" s="518" t="s">
        <v>161</v>
      </c>
      <c r="BB80" s="518" t="s">
        <v>161</v>
      </c>
      <c r="BC80" s="551" t="s">
        <v>161</v>
      </c>
      <c r="BD80" s="540">
        <v>-0.477802353613559</v>
      </c>
      <c r="BE80" s="594">
        <v>0</v>
      </c>
      <c r="BF80" s="565">
        <v>0</v>
      </c>
      <c r="BG80" s="518" t="s">
        <v>161</v>
      </c>
      <c r="BH80" s="518">
        <v>0</v>
      </c>
      <c r="BI80" s="567">
        <v>20.41666667</v>
      </c>
      <c r="BJ80" s="572" t="s">
        <v>161</v>
      </c>
      <c r="BK80" s="572" t="s">
        <v>161</v>
      </c>
      <c r="BL80" s="518" t="s">
        <v>161</v>
      </c>
      <c r="BM80" s="572" t="s">
        <v>161</v>
      </c>
      <c r="BN80" s="586" t="s">
        <v>161</v>
      </c>
      <c r="BO80" s="518" t="s">
        <v>161</v>
      </c>
      <c r="BP80" s="518" t="s">
        <v>161</v>
      </c>
      <c r="BQ80" s="518" t="s">
        <v>161</v>
      </c>
      <c r="BR80" s="540">
        <v>1.46681151540258</v>
      </c>
      <c r="BS80" s="594" t="s">
        <v>161</v>
      </c>
      <c r="BT80" s="565" t="s">
        <v>161</v>
      </c>
      <c r="BU80" s="518" t="s">
        <v>161</v>
      </c>
      <c r="BV80" s="518" t="s">
        <v>161</v>
      </c>
      <c r="BW80" s="567">
        <v>0.681750851761985</v>
      </c>
      <c r="BX80" s="594" t="s">
        <v>161</v>
      </c>
      <c r="BY80" s="565" t="s">
        <v>161</v>
      </c>
      <c r="BZ80" s="518" t="s">
        <v>161</v>
      </c>
      <c r="CA80" s="518" t="s">
        <v>161</v>
      </c>
      <c r="CB80" s="567">
        <v>-0.325742161549925</v>
      </c>
      <c r="CC80" s="517">
        <v>0</v>
      </c>
      <c r="CD80" s="634">
        <v>0</v>
      </c>
      <c r="CE80" s="635" t="str">
        <f t="shared" si="8"/>
        <v>/</v>
      </c>
      <c r="CF80" s="636" t="str">
        <f t="shared" si="9"/>
        <v>/</v>
      </c>
    </row>
    <row r="81" s="159" customFormat="1" ht="16.5" customHeight="1" outlineLevel="2" spans="1:84">
      <c r="A81" s="527" t="s">
        <v>77</v>
      </c>
      <c r="B81" s="580">
        <v>8.53506999999999</v>
      </c>
      <c r="C81" s="517">
        <v>16.24</v>
      </c>
      <c r="D81" s="518">
        <v>0.525558497536945</v>
      </c>
      <c r="E81" s="517">
        <v>-7.70493000000001</v>
      </c>
      <c r="F81" s="520">
        <v>10.616828</v>
      </c>
      <c r="G81" s="580">
        <v>5.577169</v>
      </c>
      <c r="H81" s="517">
        <v>9.25</v>
      </c>
      <c r="I81" s="518">
        <v>0.602937189189189</v>
      </c>
      <c r="J81" s="517">
        <v>-3.672831</v>
      </c>
      <c r="K81" s="520">
        <v>8.65338499999999</v>
      </c>
      <c r="L81" s="580">
        <v>0</v>
      </c>
      <c r="M81" s="517">
        <v>0</v>
      </c>
      <c r="N81" s="518" t="s">
        <v>161</v>
      </c>
      <c r="O81" s="517">
        <v>0</v>
      </c>
      <c r="P81" s="520">
        <v>0</v>
      </c>
      <c r="Q81" s="516">
        <v>2.95790099999999</v>
      </c>
      <c r="R81" s="517">
        <v>6.99</v>
      </c>
      <c r="S81" s="518">
        <v>0.423161802575106</v>
      </c>
      <c r="T81" s="519">
        <v>-4.032099</v>
      </c>
      <c r="U81" s="520">
        <v>1.96344300000001</v>
      </c>
      <c r="V81" s="586">
        <v>0.346558493369123</v>
      </c>
      <c r="W81" s="518">
        <v>0.430418719211823</v>
      </c>
      <c r="X81" s="518">
        <v>0.805165941675902</v>
      </c>
      <c r="Y81" s="551">
        <v>-0.0838602258427</v>
      </c>
      <c r="Z81" s="540">
        <v>0.184936875684528</v>
      </c>
      <c r="AA81" s="580">
        <v>7.42618799999998</v>
      </c>
      <c r="AB81" s="517">
        <v>5.95000001</v>
      </c>
      <c r="AC81" s="518">
        <v>1.24809882143176</v>
      </c>
      <c r="AD81" s="517">
        <v>1.47618798999998</v>
      </c>
      <c r="AE81" s="541">
        <v>10.722046</v>
      </c>
      <c r="AF81" s="580">
        <v>1.300223</v>
      </c>
      <c r="AG81" s="517">
        <v>0.85</v>
      </c>
      <c r="AH81" s="518">
        <v>1.52967411764706</v>
      </c>
      <c r="AI81" s="517">
        <v>0.450222999999999</v>
      </c>
      <c r="AJ81" s="520">
        <v>0.185264</v>
      </c>
      <c r="AK81" s="580">
        <v>0</v>
      </c>
      <c r="AL81" s="517">
        <v>0</v>
      </c>
      <c r="AM81" s="518" t="s">
        <v>161</v>
      </c>
      <c r="AN81" s="517">
        <v>0</v>
      </c>
      <c r="AO81" s="520">
        <v>0.081401</v>
      </c>
      <c r="AP81" s="580">
        <v>0</v>
      </c>
      <c r="AQ81" s="517">
        <v>0</v>
      </c>
      <c r="AR81" s="551" t="s">
        <v>161</v>
      </c>
      <c r="AS81" s="517">
        <v>0</v>
      </c>
      <c r="AT81" s="520">
        <v>0</v>
      </c>
      <c r="AU81" s="516">
        <v>-5.76850999999999</v>
      </c>
      <c r="AV81" s="517">
        <v>0.189999989999998</v>
      </c>
      <c r="AW81" s="551">
        <v>-30.3605805452939</v>
      </c>
      <c r="AX81" s="555">
        <v>-5.95850998999999</v>
      </c>
      <c r="AY81" s="520">
        <v>-8.86246599999999</v>
      </c>
      <c r="AZ81" s="586">
        <v>-0.675859717612157</v>
      </c>
      <c r="BA81" s="518">
        <v>0.0116995067733989</v>
      </c>
      <c r="BB81" s="518">
        <v>-57.7682231142303</v>
      </c>
      <c r="BC81" s="551">
        <v>-0.687559224385556</v>
      </c>
      <c r="BD81" s="540">
        <v>-0.834756482821422</v>
      </c>
      <c r="BE81" s="594">
        <v>7.2</v>
      </c>
      <c r="BF81" s="565">
        <v>11.6</v>
      </c>
      <c r="BG81" s="518">
        <v>0.620689655172414</v>
      </c>
      <c r="BH81" s="518">
        <v>-4.4</v>
      </c>
      <c r="BI81" s="567">
        <v>7.33333333333333</v>
      </c>
      <c r="BJ81" s="572">
        <v>1.18542638888889</v>
      </c>
      <c r="BK81" s="572">
        <v>1.4</v>
      </c>
      <c r="BL81" s="518">
        <v>0.846733134920634</v>
      </c>
      <c r="BM81" s="572">
        <v>-0.214573611111113</v>
      </c>
      <c r="BN81" s="586">
        <v>0.870079331511047</v>
      </c>
      <c r="BO81" s="518">
        <v>0.366379310960591</v>
      </c>
      <c r="BP81" s="518">
        <v>2.37480475966241</v>
      </c>
      <c r="BQ81" s="518">
        <v>0.503700020550456</v>
      </c>
      <c r="BR81" s="540">
        <v>1.00991049303992</v>
      </c>
      <c r="BS81" s="594">
        <v>1.14932048582665</v>
      </c>
      <c r="BT81" s="565">
        <v>2.72941176011863</v>
      </c>
      <c r="BU81" s="518">
        <v>0.421087247670059</v>
      </c>
      <c r="BV81" s="518">
        <v>-1.58009127429199</v>
      </c>
      <c r="BW81" s="567">
        <v>0.990186760996921</v>
      </c>
      <c r="BX81" s="594">
        <v>-0.776779418996664</v>
      </c>
      <c r="BY81" s="565">
        <v>0.0319327713749026</v>
      </c>
      <c r="BZ81" s="518">
        <v>-24.3254620739611</v>
      </c>
      <c r="CA81" s="518">
        <v>-0.808712190371567</v>
      </c>
      <c r="CB81" s="567">
        <v>-0.826564817946126</v>
      </c>
      <c r="CC81" s="517">
        <v>62.37</v>
      </c>
      <c r="CD81" s="634">
        <v>16.37010431</v>
      </c>
      <c r="CE81" s="635">
        <f t="shared" si="8"/>
        <v>0.136845759179092</v>
      </c>
      <c r="CF81" s="636">
        <f t="shared" si="9"/>
        <v>-0.352380772337302</v>
      </c>
    </row>
    <row r="82" s="159" customFormat="1" ht="16.5" customHeight="1" outlineLevel="2" spans="1:84">
      <c r="A82" s="527" t="s">
        <v>78</v>
      </c>
      <c r="B82" s="580">
        <v>1.316202</v>
      </c>
      <c r="C82" s="517">
        <v>0</v>
      </c>
      <c r="D82" s="518" t="s">
        <v>161</v>
      </c>
      <c r="E82" s="517">
        <v>1.316202</v>
      </c>
      <c r="F82" s="520">
        <v>1.15258899999999</v>
      </c>
      <c r="G82" s="580">
        <v>0</v>
      </c>
      <c r="H82" s="517">
        <v>0</v>
      </c>
      <c r="I82" s="518" t="s">
        <v>161</v>
      </c>
      <c r="J82" s="517">
        <v>0</v>
      </c>
      <c r="K82" s="520">
        <v>0</v>
      </c>
      <c r="L82" s="580">
        <v>1.056262</v>
      </c>
      <c r="M82" s="517">
        <v>0</v>
      </c>
      <c r="N82" s="518" t="s">
        <v>161</v>
      </c>
      <c r="O82" s="517">
        <v>1.056262</v>
      </c>
      <c r="P82" s="520">
        <v>1.13946499999998</v>
      </c>
      <c r="Q82" s="516">
        <v>0.25994</v>
      </c>
      <c r="R82" s="517">
        <v>0</v>
      </c>
      <c r="S82" s="518" t="s">
        <v>161</v>
      </c>
      <c r="T82" s="519">
        <v>0.25994</v>
      </c>
      <c r="U82" s="520">
        <v>0.0131240000000097</v>
      </c>
      <c r="V82" s="586">
        <v>0.197492482156994</v>
      </c>
      <c r="W82" s="518" t="s">
        <v>161</v>
      </c>
      <c r="X82" s="518" t="s">
        <v>161</v>
      </c>
      <c r="Y82" s="551" t="s">
        <v>161</v>
      </c>
      <c r="Z82" s="540">
        <v>0.0113865393475123</v>
      </c>
      <c r="AA82" s="580">
        <v>-0.350161</v>
      </c>
      <c r="AB82" s="517">
        <v>0</v>
      </c>
      <c r="AC82" s="518" t="s">
        <v>161</v>
      </c>
      <c r="AD82" s="517">
        <v>-0.350161</v>
      </c>
      <c r="AE82" s="541">
        <v>0.793189</v>
      </c>
      <c r="AF82" s="580">
        <v>0.446584999999999</v>
      </c>
      <c r="AG82" s="517">
        <v>0</v>
      </c>
      <c r="AH82" s="518" t="s">
        <v>161</v>
      </c>
      <c r="AI82" s="517">
        <v>0.446584999999999</v>
      </c>
      <c r="AJ82" s="520">
        <v>0.862126</v>
      </c>
      <c r="AK82" s="580">
        <v>0</v>
      </c>
      <c r="AL82" s="517">
        <v>0</v>
      </c>
      <c r="AM82" s="518" t="s">
        <v>161</v>
      </c>
      <c r="AN82" s="517">
        <v>0</v>
      </c>
      <c r="AO82" s="520">
        <v>0.163279999999999</v>
      </c>
      <c r="AP82" s="580">
        <v>0</v>
      </c>
      <c r="AQ82" s="517">
        <v>0</v>
      </c>
      <c r="AR82" s="551" t="s">
        <v>161</v>
      </c>
      <c r="AS82" s="517">
        <v>0</v>
      </c>
      <c r="AT82" s="520">
        <v>0</v>
      </c>
      <c r="AU82" s="516">
        <v>0.163516000000001</v>
      </c>
      <c r="AV82" s="517">
        <v>0</v>
      </c>
      <c r="AW82" s="551" t="s">
        <v>161</v>
      </c>
      <c r="AX82" s="555">
        <v>0.163516000000001</v>
      </c>
      <c r="AY82" s="520">
        <v>-1.47891099999999</v>
      </c>
      <c r="AZ82" s="586">
        <v>0.124233210403875</v>
      </c>
      <c r="BA82" s="518" t="s">
        <v>161</v>
      </c>
      <c r="BB82" s="518" t="s">
        <v>161</v>
      </c>
      <c r="BC82" s="551" t="s">
        <v>161</v>
      </c>
      <c r="BD82" s="540">
        <v>-1.28312086962482</v>
      </c>
      <c r="BE82" s="594">
        <v>0.8</v>
      </c>
      <c r="BF82" s="565">
        <v>1.2</v>
      </c>
      <c r="BG82" s="518">
        <v>0.666666666666667</v>
      </c>
      <c r="BH82" s="518">
        <v>-0.4</v>
      </c>
      <c r="BI82" s="567">
        <v>1.41666666666667</v>
      </c>
      <c r="BJ82" s="572">
        <v>1.6452525</v>
      </c>
      <c r="BK82" s="572">
        <v>0</v>
      </c>
      <c r="BL82" s="518" t="s">
        <v>161</v>
      </c>
      <c r="BM82" s="572">
        <v>1.6452525</v>
      </c>
      <c r="BN82" s="586">
        <v>-0.266038951467936</v>
      </c>
      <c r="BO82" s="518" t="s">
        <v>161</v>
      </c>
      <c r="BP82" s="518" t="s">
        <v>161</v>
      </c>
      <c r="BQ82" s="518" t="s">
        <v>161</v>
      </c>
      <c r="BR82" s="540">
        <v>0.688180262001466</v>
      </c>
      <c r="BS82" s="594">
        <v>-3.75884807274368</v>
      </c>
      <c r="BT82" s="565" t="s">
        <v>161</v>
      </c>
      <c r="BU82" s="518" t="s">
        <v>161</v>
      </c>
      <c r="BV82" s="518" t="s">
        <v>161</v>
      </c>
      <c r="BW82" s="567">
        <v>1.45310764521443</v>
      </c>
      <c r="BX82" s="594">
        <v>-0.466973763497367</v>
      </c>
      <c r="BY82" s="565" t="s">
        <v>161</v>
      </c>
      <c r="BZ82" s="518" t="s">
        <v>161</v>
      </c>
      <c r="CA82" s="518" t="s">
        <v>161</v>
      </c>
      <c r="CB82" s="567">
        <v>-1.86451274538602</v>
      </c>
      <c r="CC82" s="517">
        <v>0</v>
      </c>
      <c r="CD82" s="634">
        <v>0</v>
      </c>
      <c r="CE82" s="635" t="str">
        <f t="shared" si="8"/>
        <v>/</v>
      </c>
      <c r="CF82" s="636" t="str">
        <f t="shared" si="9"/>
        <v>/</v>
      </c>
    </row>
    <row r="83" s="159" customFormat="1" ht="16.5" customHeight="1" outlineLevel="2" spans="1:84">
      <c r="A83" s="527" t="s">
        <v>79</v>
      </c>
      <c r="B83" s="580">
        <v>0</v>
      </c>
      <c r="C83" s="517">
        <v>0</v>
      </c>
      <c r="D83" s="518" t="s">
        <v>161</v>
      </c>
      <c r="E83" s="517">
        <v>0</v>
      </c>
      <c r="F83" s="520">
        <v>20.6246620000002</v>
      </c>
      <c r="G83" s="580">
        <v>0</v>
      </c>
      <c r="H83" s="517">
        <v>0</v>
      </c>
      <c r="I83" s="518" t="s">
        <v>161</v>
      </c>
      <c r="J83" s="517">
        <v>0</v>
      </c>
      <c r="K83" s="520">
        <v>0</v>
      </c>
      <c r="L83" s="580">
        <v>0</v>
      </c>
      <c r="M83" s="517">
        <v>0</v>
      </c>
      <c r="N83" s="518" t="s">
        <v>161</v>
      </c>
      <c r="O83" s="517">
        <v>0</v>
      </c>
      <c r="P83" s="520">
        <v>0</v>
      </c>
      <c r="Q83" s="516">
        <v>0</v>
      </c>
      <c r="R83" s="517">
        <v>9.6e-7</v>
      </c>
      <c r="S83" s="518">
        <v>0</v>
      </c>
      <c r="T83" s="519">
        <v>-9.6e-7</v>
      </c>
      <c r="U83" s="520">
        <v>0.942268000000176</v>
      </c>
      <c r="V83" s="586" t="s">
        <v>161</v>
      </c>
      <c r="W83" s="518" t="s">
        <v>161</v>
      </c>
      <c r="X83" s="518" t="s">
        <v>161</v>
      </c>
      <c r="Y83" s="551" t="s">
        <v>161</v>
      </c>
      <c r="Z83" s="540">
        <v>0.0456864699164606</v>
      </c>
      <c r="AA83" s="580">
        <v>0</v>
      </c>
      <c r="AB83" s="517">
        <v>-9.6e-7</v>
      </c>
      <c r="AC83" s="518">
        <v>0</v>
      </c>
      <c r="AD83" s="517">
        <v>9.6e-7</v>
      </c>
      <c r="AE83" s="541">
        <v>19.682394</v>
      </c>
      <c r="AF83" s="580">
        <v>0</v>
      </c>
      <c r="AG83" s="517">
        <v>0</v>
      </c>
      <c r="AH83" s="518" t="s">
        <v>161</v>
      </c>
      <c r="AI83" s="517">
        <v>0</v>
      </c>
      <c r="AJ83" s="520">
        <v>0</v>
      </c>
      <c r="AK83" s="580">
        <v>0</v>
      </c>
      <c r="AL83" s="517">
        <v>0</v>
      </c>
      <c r="AM83" s="518" t="s">
        <v>161</v>
      </c>
      <c r="AN83" s="517">
        <v>0</v>
      </c>
      <c r="AO83" s="520">
        <v>0</v>
      </c>
      <c r="AP83" s="580">
        <v>0</v>
      </c>
      <c r="AQ83" s="517">
        <v>0</v>
      </c>
      <c r="AR83" s="551" t="s">
        <v>161</v>
      </c>
      <c r="AS83" s="517">
        <v>0</v>
      </c>
      <c r="AT83" s="520">
        <v>0</v>
      </c>
      <c r="AU83" s="516">
        <v>0</v>
      </c>
      <c r="AV83" s="517">
        <v>9.6e-7</v>
      </c>
      <c r="AW83" s="551">
        <v>0</v>
      </c>
      <c r="AX83" s="555">
        <v>-9.6e-7</v>
      </c>
      <c r="AY83" s="520">
        <v>0.942268000000176</v>
      </c>
      <c r="AZ83" s="586" t="s">
        <v>161</v>
      </c>
      <c r="BA83" s="518" t="s">
        <v>161</v>
      </c>
      <c r="BB83" s="518" t="s">
        <v>161</v>
      </c>
      <c r="BC83" s="551" t="s">
        <v>161</v>
      </c>
      <c r="BD83" s="540">
        <v>0.0456864699164606</v>
      </c>
      <c r="BE83" s="594">
        <v>0</v>
      </c>
      <c r="BF83" s="565">
        <v>19.2</v>
      </c>
      <c r="BG83" s="518">
        <v>0</v>
      </c>
      <c r="BH83" s="518">
        <v>-19.2</v>
      </c>
      <c r="BI83" s="567">
        <v>14</v>
      </c>
      <c r="BJ83" s="572" t="s">
        <v>161</v>
      </c>
      <c r="BK83" s="572">
        <v>0</v>
      </c>
      <c r="BL83" s="518" t="s">
        <v>161</v>
      </c>
      <c r="BM83" s="572" t="s">
        <v>161</v>
      </c>
      <c r="BN83" s="586" t="s">
        <v>161</v>
      </c>
      <c r="BO83" s="518" t="s">
        <v>161</v>
      </c>
      <c r="BP83" s="518" t="s">
        <v>161</v>
      </c>
      <c r="BQ83" s="518" t="s">
        <v>161</v>
      </c>
      <c r="BR83" s="540">
        <v>0.954313530083539</v>
      </c>
      <c r="BS83" s="594" t="s">
        <v>161</v>
      </c>
      <c r="BT83" s="565">
        <v>0</v>
      </c>
      <c r="BU83" s="518" t="s">
        <v>161</v>
      </c>
      <c r="BV83" s="518" t="s">
        <v>161</v>
      </c>
      <c r="BW83" s="567">
        <v>1.04787364789061</v>
      </c>
      <c r="BX83" s="594" t="s">
        <v>161</v>
      </c>
      <c r="BY83" s="565">
        <v>-1</v>
      </c>
      <c r="BZ83" s="518" t="s">
        <v>161</v>
      </c>
      <c r="CA83" s="518" t="s">
        <v>161</v>
      </c>
      <c r="CB83" s="567">
        <v>0.047873647890606</v>
      </c>
      <c r="CC83" s="517">
        <v>0</v>
      </c>
      <c r="CD83" s="634">
        <v>1.92e-6</v>
      </c>
      <c r="CE83" s="635" t="str">
        <f t="shared" si="8"/>
        <v>/</v>
      </c>
      <c r="CF83" s="636">
        <f t="shared" si="9"/>
        <v>0</v>
      </c>
    </row>
    <row r="84" s="159" customFormat="1" ht="16.5" customHeight="1" outlineLevel="2" spans="1:84">
      <c r="A84" s="527" t="s">
        <v>80</v>
      </c>
      <c r="B84" s="580">
        <v>419.138639</v>
      </c>
      <c r="C84" s="517">
        <v>550</v>
      </c>
      <c r="D84" s="518">
        <v>0.762070252727272</v>
      </c>
      <c r="E84" s="517">
        <v>-130.861361</v>
      </c>
      <c r="F84" s="520">
        <v>329.912063999999</v>
      </c>
      <c r="G84" s="580">
        <v>0</v>
      </c>
      <c r="H84" s="517">
        <v>0</v>
      </c>
      <c r="I84" s="518" t="s">
        <v>161</v>
      </c>
      <c r="J84" s="517">
        <v>0</v>
      </c>
      <c r="K84" s="520">
        <v>0</v>
      </c>
      <c r="L84" s="580">
        <v>380.892954</v>
      </c>
      <c r="M84" s="517">
        <v>491.7</v>
      </c>
      <c r="N84" s="518">
        <v>0.774645015253203</v>
      </c>
      <c r="O84" s="517">
        <v>-110.807046</v>
      </c>
      <c r="P84" s="520">
        <v>307.175687999998</v>
      </c>
      <c r="Q84" s="516">
        <v>38.2456849999995</v>
      </c>
      <c r="R84" s="517">
        <v>58.3</v>
      </c>
      <c r="S84" s="518">
        <v>0.656015180102907</v>
      </c>
      <c r="T84" s="519">
        <v>-20.0543150000005</v>
      </c>
      <c r="U84" s="520">
        <v>22.7363760000013</v>
      </c>
      <c r="V84" s="586">
        <v>0.0912482921909748</v>
      </c>
      <c r="W84" s="518">
        <v>0.106</v>
      </c>
      <c r="X84" s="518">
        <v>0.860832945197875</v>
      </c>
      <c r="Y84" s="551">
        <v>-0.0147517078090252</v>
      </c>
      <c r="Z84" s="540">
        <v>0.0689164734515477</v>
      </c>
      <c r="AA84" s="580">
        <v>25.639845</v>
      </c>
      <c r="AB84" s="517">
        <v>25.07347805</v>
      </c>
      <c r="AC84" s="518">
        <v>1.02258828826502</v>
      </c>
      <c r="AD84" s="517">
        <v>0.56636694999996</v>
      </c>
      <c r="AE84" s="541">
        <v>30.990238</v>
      </c>
      <c r="AF84" s="580">
        <v>14.644184</v>
      </c>
      <c r="AG84" s="517">
        <v>14.071117</v>
      </c>
      <c r="AH84" s="518">
        <v>1.04072647537505</v>
      </c>
      <c r="AI84" s="517">
        <v>0.573067</v>
      </c>
      <c r="AJ84" s="520">
        <v>14.431776</v>
      </c>
      <c r="AK84" s="580">
        <v>0</v>
      </c>
      <c r="AL84" s="517">
        <v>0</v>
      </c>
      <c r="AM84" s="518" t="s">
        <v>161</v>
      </c>
      <c r="AN84" s="517">
        <v>0</v>
      </c>
      <c r="AO84" s="520">
        <v>0.0231339999999999</v>
      </c>
      <c r="AP84" s="580">
        <v>0</v>
      </c>
      <c r="AQ84" s="517">
        <v>0</v>
      </c>
      <c r="AR84" s="551" t="s">
        <v>161</v>
      </c>
      <c r="AS84" s="517">
        <v>0</v>
      </c>
      <c r="AT84" s="520">
        <v>0</v>
      </c>
      <c r="AU84" s="516">
        <v>-2.03834400000051</v>
      </c>
      <c r="AV84" s="517">
        <v>19.1554049500001</v>
      </c>
      <c r="AW84" s="551">
        <v>-0.106410906233569</v>
      </c>
      <c r="AX84" s="555">
        <v>-21.1937489500006</v>
      </c>
      <c r="AY84" s="520">
        <v>-22.6625039999987</v>
      </c>
      <c r="AZ84" s="586">
        <v>-0.00486317368607123</v>
      </c>
      <c r="BA84" s="518">
        <v>0.0348280090000001</v>
      </c>
      <c r="BB84" s="518">
        <v>-0.139633984993837</v>
      </c>
      <c r="BC84" s="551">
        <v>-0.0396911826860714</v>
      </c>
      <c r="BD84" s="540">
        <v>-0.0686925592390546</v>
      </c>
      <c r="BE84" s="594">
        <v>22</v>
      </c>
      <c r="BF84" s="565">
        <v>22.8</v>
      </c>
      <c r="BG84" s="518">
        <v>0.964912280701754</v>
      </c>
      <c r="BH84" s="518">
        <v>-0.800000000000001</v>
      </c>
      <c r="BI84" s="567">
        <v>15.16666667</v>
      </c>
      <c r="BJ84" s="572">
        <v>19.0517563181818</v>
      </c>
      <c r="BK84" s="572">
        <v>24.1228070175439</v>
      </c>
      <c r="BL84" s="518">
        <v>0.789781898280991</v>
      </c>
      <c r="BM84" s="572">
        <v>-5.07105069936206</v>
      </c>
      <c r="BN84" s="586">
        <v>0.0611727066279852</v>
      </c>
      <c r="BO84" s="518">
        <v>0.0455881419090909</v>
      </c>
      <c r="BP84" s="518">
        <v>1.34185566830015</v>
      </c>
      <c r="BQ84" s="518">
        <v>0.0155845647188943</v>
      </c>
      <c r="BR84" s="540">
        <v>0.0939348431950643</v>
      </c>
      <c r="BS84" s="594">
        <v>16.347159625965</v>
      </c>
      <c r="BT84" s="565">
        <v>21.9355288047084</v>
      </c>
      <c r="BU84" s="518">
        <v>0.745236632839053</v>
      </c>
      <c r="BV84" s="518">
        <v>-5.58836917874347</v>
      </c>
      <c r="BW84" s="567">
        <v>10.6456770031905</v>
      </c>
      <c r="BX84" s="594">
        <v>-0.0794990765349989</v>
      </c>
      <c r="BY84" s="565">
        <v>0.763970794630148</v>
      </c>
      <c r="BZ84" s="518">
        <v>-0.104060360806706</v>
      </c>
      <c r="CA84" s="518">
        <v>-0.843469871165147</v>
      </c>
      <c r="CB84" s="567">
        <v>-0.731278798181503</v>
      </c>
      <c r="CC84" s="517">
        <v>1099.99908</v>
      </c>
      <c r="CD84" s="634">
        <v>44.9629672400001</v>
      </c>
      <c r="CE84" s="635">
        <f t="shared" si="8"/>
        <v>0.381035445047826</v>
      </c>
      <c r="CF84" s="636">
        <f t="shared" si="9"/>
        <v>-0.045333840827728</v>
      </c>
    </row>
    <row r="85" s="159" customFormat="1" ht="16.5" customHeight="1" outlineLevel="2" spans="1:84">
      <c r="A85" s="527" t="s">
        <v>81</v>
      </c>
      <c r="B85" s="580">
        <v>1823.68773300001</v>
      </c>
      <c r="C85" s="517">
        <v>2450</v>
      </c>
      <c r="D85" s="518">
        <v>0.744362340000005</v>
      </c>
      <c r="E85" s="517">
        <v>-626.312266999988</v>
      </c>
      <c r="F85" s="520">
        <v>26.401695</v>
      </c>
      <c r="G85" s="580">
        <v>0</v>
      </c>
      <c r="H85" s="517">
        <v>0</v>
      </c>
      <c r="I85" s="518" t="s">
        <v>161</v>
      </c>
      <c r="J85" s="517">
        <v>0</v>
      </c>
      <c r="K85" s="520">
        <v>0</v>
      </c>
      <c r="L85" s="580">
        <v>1467.16756</v>
      </c>
      <c r="M85" s="517">
        <v>1994.3</v>
      </c>
      <c r="N85" s="518">
        <v>0.735680469337612</v>
      </c>
      <c r="O85" s="517">
        <v>-527.13244</v>
      </c>
      <c r="P85" s="520">
        <v>20.880641</v>
      </c>
      <c r="Q85" s="516">
        <v>356.520173000012</v>
      </c>
      <c r="R85" s="517">
        <v>455.7</v>
      </c>
      <c r="S85" s="518">
        <v>0.782357193328971</v>
      </c>
      <c r="T85" s="519">
        <v>-99.1798269999881</v>
      </c>
      <c r="U85" s="520">
        <v>5.521054</v>
      </c>
      <c r="V85" s="587">
        <v>0.195494089557496</v>
      </c>
      <c r="W85" s="518">
        <v>0.186</v>
      </c>
      <c r="X85" s="518">
        <v>1.0510434922446</v>
      </c>
      <c r="Y85" s="551">
        <v>0.00949408955749639</v>
      </c>
      <c r="Z85" s="540">
        <v>0.209117407045267</v>
      </c>
      <c r="AA85" s="580">
        <v>100.600578</v>
      </c>
      <c r="AB85" s="517">
        <v>103.79</v>
      </c>
      <c r="AC85" s="518">
        <v>0.969270430677328</v>
      </c>
      <c r="AD85" s="517">
        <v>-3.18942200000014</v>
      </c>
      <c r="AE85" s="541">
        <v>25.69285</v>
      </c>
      <c r="AF85" s="580">
        <v>109.972219</v>
      </c>
      <c r="AG85" s="517">
        <v>113.143367</v>
      </c>
      <c r="AH85" s="518">
        <v>0.971972303069254</v>
      </c>
      <c r="AI85" s="517">
        <v>-3.17114800000014</v>
      </c>
      <c r="AJ85" s="520">
        <v>3.781827</v>
      </c>
      <c r="AK85" s="580">
        <v>0.74</v>
      </c>
      <c r="AL85" s="517">
        <v>0</v>
      </c>
      <c r="AM85" s="518" t="s">
        <v>161</v>
      </c>
      <c r="AN85" s="517">
        <v>0.74</v>
      </c>
      <c r="AO85" s="520">
        <v>0</v>
      </c>
      <c r="AP85" s="580">
        <v>0.002104</v>
      </c>
      <c r="AQ85" s="517">
        <v>0</v>
      </c>
      <c r="AR85" s="551" t="s">
        <v>161</v>
      </c>
      <c r="AS85" s="517">
        <v>0.002104</v>
      </c>
      <c r="AT85" s="520">
        <v>0</v>
      </c>
      <c r="AU85" s="516">
        <v>146.685272000012</v>
      </c>
      <c r="AV85" s="517">
        <v>238.766633</v>
      </c>
      <c r="AW85" s="551">
        <v>0.614345774185341</v>
      </c>
      <c r="AX85" s="555">
        <v>-92.0813609999878</v>
      </c>
      <c r="AY85" s="520">
        <v>-23.953623</v>
      </c>
      <c r="AZ85" s="561">
        <v>0.0804333271237787</v>
      </c>
      <c r="BA85" s="518">
        <v>0.0974557685714286</v>
      </c>
      <c r="BB85" s="518">
        <v>0.825331617643817</v>
      </c>
      <c r="BC85" s="551">
        <v>-0.0170224414476499</v>
      </c>
      <c r="BD85" s="540">
        <v>-0.90727595330527</v>
      </c>
      <c r="BE85" s="594">
        <v>94.4</v>
      </c>
      <c r="BF85" s="565">
        <v>74.4</v>
      </c>
      <c r="BG85" s="518">
        <v>1.26881720430108</v>
      </c>
      <c r="BH85" s="518">
        <v>20</v>
      </c>
      <c r="BI85" s="567">
        <v>18.58333333</v>
      </c>
      <c r="BJ85" s="572">
        <v>19.3187259851696</v>
      </c>
      <c r="BK85" s="572">
        <v>32.9301075268817</v>
      </c>
      <c r="BL85" s="518">
        <v>0.586658454406783</v>
      </c>
      <c r="BM85" s="572">
        <v>-13.6113815417121</v>
      </c>
      <c r="BN85" s="586">
        <v>0.0551632695552047</v>
      </c>
      <c r="BO85" s="518">
        <v>0.0423632653061225</v>
      </c>
      <c r="BP85" s="518">
        <v>1.30214866952743</v>
      </c>
      <c r="BQ85" s="518">
        <v>0.0128000042490823</v>
      </c>
      <c r="BR85" s="540">
        <v>0.97315153439959</v>
      </c>
      <c r="BS85" s="594">
        <v>18.128004522996</v>
      </c>
      <c r="BT85" s="565">
        <v>23.6053569708064</v>
      </c>
      <c r="BU85" s="518">
        <v>0.767961465078268</v>
      </c>
      <c r="BV85" s="518">
        <v>-5.47735244781041</v>
      </c>
      <c r="BW85" s="567">
        <v>1.02758919310236</v>
      </c>
      <c r="BX85" s="594">
        <v>1.45809571789948</v>
      </c>
      <c r="BY85" s="565">
        <v>2.30047820599287</v>
      </c>
      <c r="BZ85" s="518">
        <v>0.633822878261163</v>
      </c>
      <c r="CA85" s="518">
        <v>-0.842382488093392</v>
      </c>
      <c r="CB85" s="567">
        <v>-0.932306964778139</v>
      </c>
      <c r="CC85" s="517">
        <v>5500</v>
      </c>
      <c r="CD85" s="634">
        <v>550.302773</v>
      </c>
      <c r="CE85" s="635">
        <f t="shared" si="8"/>
        <v>0.331579587818184</v>
      </c>
      <c r="CF85" s="636">
        <f t="shared" si="9"/>
        <v>0.266553757671165</v>
      </c>
    </row>
    <row r="86" s="163" customFormat="1" spans="1:84">
      <c r="A86" s="521" t="s">
        <v>82</v>
      </c>
      <c r="B86" s="522">
        <v>2252.67764400001</v>
      </c>
      <c r="C86" s="523">
        <v>3016.24</v>
      </c>
      <c r="D86" s="524">
        <v>0.746849602153679</v>
      </c>
      <c r="E86" s="523">
        <v>-763.562355999989</v>
      </c>
      <c r="F86" s="525">
        <v>412.343068999999</v>
      </c>
      <c r="G86" s="522">
        <v>5.577169</v>
      </c>
      <c r="H86" s="523">
        <v>9.25</v>
      </c>
      <c r="I86" s="524">
        <v>0.602937189189189</v>
      </c>
      <c r="J86" s="523">
        <v>-3.672831</v>
      </c>
      <c r="K86" s="525">
        <v>8.65338499999999</v>
      </c>
      <c r="L86" s="522">
        <v>1849.116776</v>
      </c>
      <c r="M86" s="523">
        <v>2486</v>
      </c>
      <c r="N86" s="524">
        <v>0.743812057924376</v>
      </c>
      <c r="O86" s="523">
        <v>-636.883224</v>
      </c>
      <c r="P86" s="525">
        <v>329.195793999998</v>
      </c>
      <c r="Q86" s="522">
        <v>397.983699000011</v>
      </c>
      <c r="R86" s="523">
        <v>520.99000096</v>
      </c>
      <c r="S86" s="524">
        <v>0.763898919876904</v>
      </c>
      <c r="T86" s="523">
        <v>-123.006301959989</v>
      </c>
      <c r="U86" s="525">
        <v>20.1430670000014</v>
      </c>
      <c r="V86" s="535">
        <v>0.176671393734491</v>
      </c>
      <c r="W86" s="524">
        <v>0.172728297801236</v>
      </c>
      <c r="X86" s="524">
        <v>1.0228283146621</v>
      </c>
      <c r="Y86" s="542">
        <v>0.0039430959332549</v>
      </c>
      <c r="Z86" s="543">
        <v>0.0488502621102657</v>
      </c>
      <c r="AA86" s="522">
        <v>133.31645</v>
      </c>
      <c r="AB86" s="523">
        <v>134.8134771</v>
      </c>
      <c r="AC86" s="524">
        <v>0.988895567919447</v>
      </c>
      <c r="AD86" s="523">
        <v>-1.4970271000002</v>
      </c>
      <c r="AE86" s="525">
        <v>122.549146</v>
      </c>
      <c r="AF86" s="522">
        <v>126.363211</v>
      </c>
      <c r="AG86" s="523">
        <v>128.064484</v>
      </c>
      <c r="AH86" s="524">
        <v>0.98671549717094</v>
      </c>
      <c r="AI86" s="523">
        <v>-1.70127300000014</v>
      </c>
      <c r="AJ86" s="525">
        <v>19.520764</v>
      </c>
      <c r="AK86" s="522">
        <v>0.74</v>
      </c>
      <c r="AL86" s="523">
        <v>0</v>
      </c>
      <c r="AM86" s="524" t="s">
        <v>161</v>
      </c>
      <c r="AN86" s="523">
        <v>0.74</v>
      </c>
      <c r="AO86" s="525">
        <v>0.267814999999999</v>
      </c>
      <c r="AP86" s="522">
        <v>0.002104</v>
      </c>
      <c r="AQ86" s="523">
        <v>0</v>
      </c>
      <c r="AR86" s="524" t="s">
        <v>161</v>
      </c>
      <c r="AS86" s="523">
        <v>0.002104</v>
      </c>
      <c r="AT86" s="525">
        <v>0</v>
      </c>
      <c r="AU86" s="522">
        <v>139.041934000012</v>
      </c>
      <c r="AV86" s="523">
        <v>258.1120389</v>
      </c>
      <c r="AW86" s="524">
        <v>0.538688294403348</v>
      </c>
      <c r="AX86" s="556">
        <v>-119.070104899988</v>
      </c>
      <c r="AY86" s="525">
        <v>-67.3082049999986</v>
      </c>
      <c r="AZ86" s="535">
        <v>0.06172296083745</v>
      </c>
      <c r="BA86" s="524">
        <v>0.085574105144153</v>
      </c>
      <c r="BB86" s="524">
        <v>0.721280821265676</v>
      </c>
      <c r="BC86" s="542">
        <v>-0.023851144306703</v>
      </c>
      <c r="BD86" s="543">
        <v>-0.163233506417926</v>
      </c>
      <c r="BE86" s="568">
        <v>124.4</v>
      </c>
      <c r="BF86" s="569">
        <v>129.2</v>
      </c>
      <c r="BG86" s="524">
        <v>0.962848297213622</v>
      </c>
      <c r="BH86" s="524">
        <v>-4.79999999999998</v>
      </c>
      <c r="BI86" s="570">
        <v>76.91666667</v>
      </c>
      <c r="BJ86" s="571">
        <v>18.1083411897107</v>
      </c>
      <c r="BK86" s="571">
        <v>23.3455108359133</v>
      </c>
      <c r="BL86" s="524">
        <v>0.775666950146746</v>
      </c>
      <c r="BM86" s="571">
        <v>-5.23716964620261</v>
      </c>
      <c r="BN86" s="535">
        <v>0.0591813259900222</v>
      </c>
      <c r="BO86" s="524">
        <v>0.044695872045991</v>
      </c>
      <c r="BP86" s="524">
        <v>1.32408930133695</v>
      </c>
      <c r="BQ86" s="524">
        <v>0.0144854539440311</v>
      </c>
      <c r="BR86" s="543">
        <v>0.297201905920723</v>
      </c>
      <c r="BS86" s="568">
        <v>16.8972219407284</v>
      </c>
      <c r="BT86" s="569">
        <v>22.3734307940345</v>
      </c>
      <c r="BU86" s="524">
        <v>0.755236069795507</v>
      </c>
      <c r="BV86" s="524">
        <v>-5.47620885330611</v>
      </c>
      <c r="BW86" s="570">
        <v>3.36471597280653</v>
      </c>
      <c r="BX86" s="568">
        <v>1.04294656810928</v>
      </c>
      <c r="BY86" s="569">
        <v>1.91458631920414</v>
      </c>
      <c r="BZ86" s="524">
        <v>0.544737292671564</v>
      </c>
      <c r="CA86" s="524">
        <v>-0.871639751094859</v>
      </c>
      <c r="CB86" s="570">
        <v>-0.549234386341612</v>
      </c>
      <c r="CC86" s="523">
        <v>6662.36908</v>
      </c>
      <c r="CD86" s="534">
        <v>611.63584647</v>
      </c>
      <c r="CE86" s="637">
        <f t="shared" si="8"/>
        <v>0.338119611350023</v>
      </c>
      <c r="CF86" s="543">
        <f t="shared" si="9"/>
        <v>0.227327967780959</v>
      </c>
    </row>
    <row r="87" s="159" customFormat="1" ht="16.5" customHeight="1" outlineLevel="2" spans="1:84">
      <c r="A87" s="527" t="s">
        <v>83</v>
      </c>
      <c r="B87" s="516">
        <v>224.571146999999</v>
      </c>
      <c r="C87" s="517">
        <v>280</v>
      </c>
      <c r="D87" s="551">
        <v>0.802039810714284</v>
      </c>
      <c r="E87" s="555">
        <v>-55.4288530000005</v>
      </c>
      <c r="F87" s="520">
        <v>0</v>
      </c>
      <c r="G87" s="516">
        <v>1.153882</v>
      </c>
      <c r="H87" s="517">
        <v>0</v>
      </c>
      <c r="I87" s="518" t="s">
        <v>161</v>
      </c>
      <c r="J87" s="519">
        <v>1.153882</v>
      </c>
      <c r="K87" s="520">
        <v>0</v>
      </c>
      <c r="L87" s="516">
        <v>0</v>
      </c>
      <c r="M87" s="517">
        <v>0</v>
      </c>
      <c r="N87" s="518" t="s">
        <v>161</v>
      </c>
      <c r="O87" s="519">
        <v>0</v>
      </c>
      <c r="P87" s="520">
        <v>0</v>
      </c>
      <c r="Q87" s="516">
        <v>-87.6747010000002</v>
      </c>
      <c r="R87" s="517">
        <v>33</v>
      </c>
      <c r="S87" s="518">
        <v>-2.65680912121213</v>
      </c>
      <c r="T87" s="519">
        <v>-120.674701</v>
      </c>
      <c r="U87" s="520">
        <v>0</v>
      </c>
      <c r="V87" s="533">
        <v>-0.390409463420519</v>
      </c>
      <c r="W87" s="518">
        <v>0.117857142857143</v>
      </c>
      <c r="X87" s="518">
        <v>-3.3125651441741</v>
      </c>
      <c r="Y87" s="539">
        <v>-0.508266606277661</v>
      </c>
      <c r="Z87" s="540" t="s">
        <v>161</v>
      </c>
      <c r="AA87" s="516">
        <v>312.245848</v>
      </c>
      <c r="AB87" s="517">
        <v>247</v>
      </c>
      <c r="AC87" s="518">
        <v>1.26415323076923</v>
      </c>
      <c r="AD87" s="519">
        <v>65.2458479999997</v>
      </c>
      <c r="AE87" s="541">
        <v>0</v>
      </c>
      <c r="AF87" s="516">
        <v>19.347042</v>
      </c>
      <c r="AG87" s="517">
        <v>10.74999999</v>
      </c>
      <c r="AH87" s="518">
        <v>1.79972483888346</v>
      </c>
      <c r="AI87" s="519">
        <v>8.59704201</v>
      </c>
      <c r="AJ87" s="520">
        <v>0</v>
      </c>
      <c r="AK87" s="516">
        <v>0</v>
      </c>
      <c r="AL87" s="517">
        <v>0</v>
      </c>
      <c r="AM87" s="518" t="s">
        <v>161</v>
      </c>
      <c r="AN87" s="519">
        <v>0</v>
      </c>
      <c r="AO87" s="520">
        <v>0</v>
      </c>
      <c r="AP87" s="516">
        <v>0.001115</v>
      </c>
      <c r="AQ87" s="517">
        <v>0</v>
      </c>
      <c r="AR87" s="551" t="s">
        <v>161</v>
      </c>
      <c r="AS87" s="519">
        <v>0.001115</v>
      </c>
      <c r="AT87" s="520">
        <v>0</v>
      </c>
      <c r="AU87" s="516">
        <v>-108.17674</v>
      </c>
      <c r="AV87" s="517">
        <v>22.25000001</v>
      </c>
      <c r="AW87" s="551">
        <v>-4.86187595287108</v>
      </c>
      <c r="AX87" s="555">
        <v>-130.42674001</v>
      </c>
      <c r="AY87" s="520">
        <v>0</v>
      </c>
      <c r="AZ87" s="533">
        <v>-0.48170364468059</v>
      </c>
      <c r="BA87" s="518">
        <v>0.07946428575</v>
      </c>
      <c r="BB87" s="518">
        <v>-6.06188855954814</v>
      </c>
      <c r="BC87" s="539">
        <v>-0.56116793043059</v>
      </c>
      <c r="BD87" s="540" t="s">
        <v>161</v>
      </c>
      <c r="BE87" s="564">
        <v>254.4</v>
      </c>
      <c r="BF87" s="565">
        <v>86.4</v>
      </c>
      <c r="BG87" s="518">
        <v>2.94444444444444</v>
      </c>
      <c r="BH87" s="566">
        <v>168</v>
      </c>
      <c r="BI87" s="567">
        <v>4.99999999666667</v>
      </c>
      <c r="BJ87" s="572">
        <v>0.882748219339621</v>
      </c>
      <c r="BK87" s="572">
        <v>3.24074074074074</v>
      </c>
      <c r="BL87" s="518">
        <v>0.272390879110512</v>
      </c>
      <c r="BM87" s="572">
        <v>-2.35799252140112</v>
      </c>
      <c r="BN87" s="533">
        <v>1.39040946342052</v>
      </c>
      <c r="BO87" s="518">
        <v>0.882142857142857</v>
      </c>
      <c r="BP87" s="518">
        <v>1.57617267108399</v>
      </c>
      <c r="BQ87" s="518">
        <v>0.508266606277662</v>
      </c>
      <c r="BR87" s="540" t="s">
        <v>161</v>
      </c>
      <c r="BS87" s="564">
        <v>0.719212596223216</v>
      </c>
      <c r="BT87" s="565">
        <v>1.1336032388664</v>
      </c>
      <c r="BU87" s="518">
        <v>0.63444825452548</v>
      </c>
      <c r="BV87" s="566">
        <v>-0.414390642643181</v>
      </c>
      <c r="BW87" s="567" t="s">
        <v>161</v>
      </c>
      <c r="BX87" s="564">
        <v>-0.346447328900912</v>
      </c>
      <c r="BY87" s="565">
        <v>0.0900809717004049</v>
      </c>
      <c r="BZ87" s="518">
        <v>-3.8459546157333</v>
      </c>
      <c r="CA87" s="566">
        <v>-0.436528300601317</v>
      </c>
      <c r="CB87" s="567" t="s">
        <v>161</v>
      </c>
      <c r="CC87" s="517">
        <v>608</v>
      </c>
      <c r="CD87" s="634">
        <v>46.00000002</v>
      </c>
      <c r="CE87" s="635">
        <f t="shared" si="8"/>
        <v>0.369360439144736</v>
      </c>
      <c r="CF87" s="636">
        <f t="shared" si="9"/>
        <v>-2.3516682598471</v>
      </c>
    </row>
    <row r="88" s="159" customFormat="1" ht="16.5" customHeight="1" outlineLevel="2" spans="1:84">
      <c r="A88" s="527" t="s">
        <v>170</v>
      </c>
      <c r="B88" s="516">
        <v>11.306578</v>
      </c>
      <c r="C88" s="517">
        <v>0</v>
      </c>
      <c r="D88" s="551" t="s">
        <v>161</v>
      </c>
      <c r="E88" s="555">
        <v>11.306578</v>
      </c>
      <c r="F88" s="520">
        <v>0</v>
      </c>
      <c r="G88" s="516">
        <v>0</v>
      </c>
      <c r="H88" s="517">
        <v>0</v>
      </c>
      <c r="I88" s="518" t="s">
        <v>161</v>
      </c>
      <c r="J88" s="519">
        <v>0</v>
      </c>
      <c r="K88" s="520">
        <v>0</v>
      </c>
      <c r="L88" s="516">
        <v>10.737016</v>
      </c>
      <c r="M88" s="517">
        <v>0</v>
      </c>
      <c r="N88" s="518" t="s">
        <v>161</v>
      </c>
      <c r="O88" s="519">
        <v>10.737016</v>
      </c>
      <c r="P88" s="520">
        <v>0</v>
      </c>
      <c r="Q88" s="516">
        <v>0.569561999999999</v>
      </c>
      <c r="R88" s="517">
        <v>0</v>
      </c>
      <c r="S88" s="518" t="s">
        <v>161</v>
      </c>
      <c r="T88" s="519">
        <v>0.569561999999999</v>
      </c>
      <c r="U88" s="520">
        <v>0</v>
      </c>
      <c r="V88" s="533">
        <v>0.0503743926765463</v>
      </c>
      <c r="W88" s="518" t="s">
        <v>161</v>
      </c>
      <c r="X88" s="518" t="s">
        <v>161</v>
      </c>
      <c r="Y88" s="539" t="s">
        <v>161</v>
      </c>
      <c r="Z88" s="540" t="s">
        <v>161</v>
      </c>
      <c r="AA88" s="516">
        <v>0</v>
      </c>
      <c r="AB88" s="517">
        <v>0</v>
      </c>
      <c r="AC88" s="518" t="s">
        <v>161</v>
      </c>
      <c r="AD88" s="519">
        <v>0</v>
      </c>
      <c r="AE88" s="541">
        <v>0</v>
      </c>
      <c r="AF88" s="516">
        <v>0</v>
      </c>
      <c r="AG88" s="517">
        <v>0</v>
      </c>
      <c r="AH88" s="518" t="s">
        <v>161</v>
      </c>
      <c r="AI88" s="519">
        <v>0</v>
      </c>
      <c r="AJ88" s="520">
        <v>0</v>
      </c>
      <c r="AK88" s="516">
        <v>0</v>
      </c>
      <c r="AL88" s="517">
        <v>0</v>
      </c>
      <c r="AM88" s="518" t="s">
        <v>161</v>
      </c>
      <c r="AN88" s="519">
        <v>0</v>
      </c>
      <c r="AO88" s="520">
        <v>0</v>
      </c>
      <c r="AP88" s="516">
        <v>0</v>
      </c>
      <c r="AQ88" s="517">
        <v>0</v>
      </c>
      <c r="AR88" s="551" t="s">
        <v>161</v>
      </c>
      <c r="AS88" s="519">
        <v>0</v>
      </c>
      <c r="AT88" s="520">
        <v>0</v>
      </c>
      <c r="AU88" s="516">
        <v>0.569561999999999</v>
      </c>
      <c r="AV88" s="517">
        <v>0</v>
      </c>
      <c r="AW88" s="551" t="s">
        <v>161</v>
      </c>
      <c r="AX88" s="555">
        <v>0.569561999999999</v>
      </c>
      <c r="AY88" s="520">
        <v>0</v>
      </c>
      <c r="AZ88" s="533">
        <v>0.0503743926765463</v>
      </c>
      <c r="BA88" s="518" t="s">
        <v>161</v>
      </c>
      <c r="BB88" s="518" t="s">
        <v>161</v>
      </c>
      <c r="BC88" s="539" t="s">
        <v>161</v>
      </c>
      <c r="BD88" s="540" t="s">
        <v>161</v>
      </c>
      <c r="BE88" s="564">
        <v>0</v>
      </c>
      <c r="BF88" s="565">
        <v>0</v>
      </c>
      <c r="BG88" s="518" t="s">
        <v>161</v>
      </c>
      <c r="BH88" s="566">
        <v>0</v>
      </c>
      <c r="BI88" s="567">
        <v>0</v>
      </c>
      <c r="BJ88" s="572" t="s">
        <v>161</v>
      </c>
      <c r="BK88" s="572" t="s">
        <v>161</v>
      </c>
      <c r="BL88" s="518" t="s">
        <v>161</v>
      </c>
      <c r="BM88" s="572" t="s">
        <v>161</v>
      </c>
      <c r="BN88" s="533">
        <v>0</v>
      </c>
      <c r="BO88" s="518" t="s">
        <v>161</v>
      </c>
      <c r="BP88" s="518" t="s">
        <v>161</v>
      </c>
      <c r="BQ88" s="518" t="s">
        <v>161</v>
      </c>
      <c r="BR88" s="540" t="s">
        <v>161</v>
      </c>
      <c r="BS88" s="564" t="s">
        <v>161</v>
      </c>
      <c r="BT88" s="565" t="s">
        <v>161</v>
      </c>
      <c r="BU88" s="518" t="s">
        <v>161</v>
      </c>
      <c r="BV88" s="566" t="s">
        <v>161</v>
      </c>
      <c r="BW88" s="567" t="s">
        <v>161</v>
      </c>
      <c r="BX88" s="564" t="s">
        <v>161</v>
      </c>
      <c r="BY88" s="565" t="s">
        <v>161</v>
      </c>
      <c r="BZ88" s="518" t="s">
        <v>161</v>
      </c>
      <c r="CA88" s="566" t="s">
        <v>161</v>
      </c>
      <c r="CB88" s="567" t="s">
        <v>161</v>
      </c>
      <c r="CC88" s="517"/>
      <c r="CD88" s="634"/>
      <c r="CE88" s="635"/>
      <c r="CF88" s="636"/>
    </row>
    <row r="89" s="164" customFormat="1" ht="16.5" customHeight="1" outlineLevel="2" spans="1:84">
      <c r="A89" s="527" t="s">
        <v>84</v>
      </c>
      <c r="B89" s="516">
        <v>553.490452999999</v>
      </c>
      <c r="C89" s="517">
        <v>700</v>
      </c>
      <c r="D89" s="551">
        <v>0.790700647142856</v>
      </c>
      <c r="E89" s="555">
        <v>-146.509547000001</v>
      </c>
      <c r="F89" s="520">
        <v>0</v>
      </c>
      <c r="G89" s="516">
        <v>0</v>
      </c>
      <c r="H89" s="517">
        <v>0</v>
      </c>
      <c r="I89" s="518" t="s">
        <v>161</v>
      </c>
      <c r="J89" s="519">
        <v>0</v>
      </c>
      <c r="K89" s="520">
        <v>0</v>
      </c>
      <c r="L89" s="516">
        <v>454.301095</v>
      </c>
      <c r="M89" s="517">
        <v>572.1</v>
      </c>
      <c r="N89" s="518">
        <v>0.794093855969236</v>
      </c>
      <c r="O89" s="519">
        <v>-117.798905</v>
      </c>
      <c r="P89" s="520">
        <v>0</v>
      </c>
      <c r="Q89" s="516">
        <v>99.189357999999</v>
      </c>
      <c r="R89" s="517">
        <v>127.9</v>
      </c>
      <c r="S89" s="518">
        <v>0.775522736512892</v>
      </c>
      <c r="T89" s="519">
        <v>-28.7106420000011</v>
      </c>
      <c r="U89" s="520">
        <v>0</v>
      </c>
      <c r="V89" s="533">
        <v>0.179206989862929</v>
      </c>
      <c r="W89" s="518">
        <v>0.182714285714286</v>
      </c>
      <c r="X89" s="518">
        <v>0.980804479312357</v>
      </c>
      <c r="Y89" s="539">
        <v>-0.00350729585135648</v>
      </c>
      <c r="Z89" s="540" t="s">
        <v>161</v>
      </c>
      <c r="AA89" s="516">
        <v>37.9483519999999</v>
      </c>
      <c r="AB89" s="517">
        <v>43.4</v>
      </c>
      <c r="AC89" s="518">
        <v>0.874385990783408</v>
      </c>
      <c r="AD89" s="519">
        <v>-5.45164800000008</v>
      </c>
      <c r="AE89" s="541">
        <v>0</v>
      </c>
      <c r="AF89" s="516">
        <v>51.1447209999999</v>
      </c>
      <c r="AG89" s="517">
        <v>66.075057</v>
      </c>
      <c r="AH89" s="518">
        <v>0.77403975603078</v>
      </c>
      <c r="AI89" s="519">
        <v>-14.9303360000001</v>
      </c>
      <c r="AJ89" s="520">
        <v>0</v>
      </c>
      <c r="AK89" s="516">
        <v>3.99999999999999e-5</v>
      </c>
      <c r="AL89" s="517">
        <v>0</v>
      </c>
      <c r="AM89" s="518" t="s">
        <v>161</v>
      </c>
      <c r="AN89" s="519">
        <v>3.99999999999999e-5</v>
      </c>
      <c r="AO89" s="520">
        <v>0</v>
      </c>
      <c r="AP89" s="516">
        <v>0.017429</v>
      </c>
      <c r="AQ89" s="517">
        <v>0</v>
      </c>
      <c r="AR89" s="551" t="s">
        <v>161</v>
      </c>
      <c r="AS89" s="519">
        <v>0.017429</v>
      </c>
      <c r="AT89" s="520">
        <v>0</v>
      </c>
      <c r="AU89" s="516">
        <v>10.0788959999992</v>
      </c>
      <c r="AV89" s="517">
        <v>18.4249430000001</v>
      </c>
      <c r="AW89" s="551">
        <v>0.547024541676962</v>
      </c>
      <c r="AX89" s="555">
        <v>-8.34604700000089</v>
      </c>
      <c r="AY89" s="520">
        <v>0</v>
      </c>
      <c r="AZ89" s="533">
        <v>0.0182097016224401</v>
      </c>
      <c r="BA89" s="518">
        <v>0.0263213471428573</v>
      </c>
      <c r="BB89" s="518">
        <v>0.691822554659085</v>
      </c>
      <c r="BC89" s="539">
        <v>-0.00811164552041715</v>
      </c>
      <c r="BD89" s="540" t="s">
        <v>161</v>
      </c>
      <c r="BE89" s="564">
        <v>37.4</v>
      </c>
      <c r="BF89" s="565">
        <v>0</v>
      </c>
      <c r="BG89" s="518" t="s">
        <v>161</v>
      </c>
      <c r="BH89" s="566">
        <v>37.4</v>
      </c>
      <c r="BI89" s="567">
        <v>0</v>
      </c>
      <c r="BJ89" s="572">
        <v>14.799209973262</v>
      </c>
      <c r="BK89" s="572" t="s">
        <v>161</v>
      </c>
      <c r="BL89" s="518" t="s">
        <v>161</v>
      </c>
      <c r="BM89" s="572" t="s">
        <v>161</v>
      </c>
      <c r="BN89" s="533">
        <v>0.0685618908046459</v>
      </c>
      <c r="BO89" s="518">
        <v>0.062</v>
      </c>
      <c r="BP89" s="518">
        <v>1.10583694846203</v>
      </c>
      <c r="BQ89" s="518">
        <v>0.0065618908046459</v>
      </c>
      <c r="BR89" s="540" t="s">
        <v>161</v>
      </c>
      <c r="BS89" s="564">
        <v>14.5853620468156</v>
      </c>
      <c r="BT89" s="565">
        <v>16.1290322580645</v>
      </c>
      <c r="BU89" s="518">
        <v>0.904292446902569</v>
      </c>
      <c r="BV89" s="566">
        <v>-1.54367021124888</v>
      </c>
      <c r="BW89" s="567" t="s">
        <v>161</v>
      </c>
      <c r="BX89" s="564">
        <v>0.265595090927775</v>
      </c>
      <c r="BY89" s="565">
        <v>0.424537857142859</v>
      </c>
      <c r="BZ89" s="518">
        <v>0.62560991077505</v>
      </c>
      <c r="CA89" s="566">
        <v>-0.158942766215084</v>
      </c>
      <c r="CB89" s="567" t="s">
        <v>161</v>
      </c>
      <c r="CC89" s="517">
        <v>2010</v>
      </c>
      <c r="CD89" s="634">
        <v>118.65666667</v>
      </c>
      <c r="CE89" s="635">
        <f t="shared" ref="CE89:CE97" si="10">IFERROR(B89/CC89,"/")</f>
        <v>0.275368384577114</v>
      </c>
      <c r="CF89" s="636">
        <f t="shared" ref="CF89:CF97" si="11">IFERROR((1+(AU89-CD89)/ABS(CD89)),"/")</f>
        <v>0.0849416748578481</v>
      </c>
    </row>
    <row r="90" s="159" customFormat="1" ht="16.5" customHeight="1" outlineLevel="2" spans="1:84">
      <c r="A90" s="527" t="s">
        <v>85</v>
      </c>
      <c r="B90" s="516">
        <v>95.2288489999999</v>
      </c>
      <c r="C90" s="517">
        <v>173</v>
      </c>
      <c r="D90" s="518">
        <v>0.550455774566473</v>
      </c>
      <c r="E90" s="519">
        <v>-77.7711510000001</v>
      </c>
      <c r="F90" s="520">
        <v>0</v>
      </c>
      <c r="G90" s="516">
        <v>0</v>
      </c>
      <c r="H90" s="517">
        <v>0</v>
      </c>
      <c r="I90" s="518" t="s">
        <v>161</v>
      </c>
      <c r="J90" s="519">
        <v>0</v>
      </c>
      <c r="K90" s="520">
        <v>0</v>
      </c>
      <c r="L90" s="516">
        <v>88.5244859999999</v>
      </c>
      <c r="M90" s="517">
        <v>141.39</v>
      </c>
      <c r="N90" s="518">
        <v>0.626101464035645</v>
      </c>
      <c r="O90" s="519">
        <v>-52.8655140000001</v>
      </c>
      <c r="P90" s="520">
        <v>0</v>
      </c>
      <c r="Q90" s="516">
        <v>6.70436299999999</v>
      </c>
      <c r="R90" s="517">
        <v>31.61</v>
      </c>
      <c r="S90" s="518">
        <v>0.212096267004112</v>
      </c>
      <c r="T90" s="519">
        <v>-24.905637</v>
      </c>
      <c r="U90" s="520">
        <v>0</v>
      </c>
      <c r="V90" s="533">
        <v>0.0704026465761441</v>
      </c>
      <c r="W90" s="518">
        <v>0.18271676300578</v>
      </c>
      <c r="X90" s="518">
        <v>0.385310277053873</v>
      </c>
      <c r="Y90" s="539">
        <v>-0.112314116429636</v>
      </c>
      <c r="Z90" s="540" t="s">
        <v>161</v>
      </c>
      <c r="AA90" s="516">
        <v>15.485615</v>
      </c>
      <c r="AB90" s="517">
        <v>11.95</v>
      </c>
      <c r="AC90" s="518">
        <v>1.29586736401674</v>
      </c>
      <c r="AD90" s="519">
        <v>3.53561499999999</v>
      </c>
      <c r="AE90" s="541">
        <v>0</v>
      </c>
      <c r="AF90" s="516">
        <v>21.283875</v>
      </c>
      <c r="AG90" s="517">
        <v>20.02999999</v>
      </c>
      <c r="AH90" s="518">
        <v>1.06259985075517</v>
      </c>
      <c r="AI90" s="519">
        <v>1.25387500999999</v>
      </c>
      <c r="AJ90" s="520">
        <v>0</v>
      </c>
      <c r="AK90" s="516">
        <v>0</v>
      </c>
      <c r="AL90" s="517">
        <v>0</v>
      </c>
      <c r="AM90" s="518" t="s">
        <v>161</v>
      </c>
      <c r="AN90" s="519">
        <v>0</v>
      </c>
      <c r="AO90" s="520">
        <v>0</v>
      </c>
      <c r="AP90" s="516">
        <v>0</v>
      </c>
      <c r="AQ90" s="517">
        <v>0</v>
      </c>
      <c r="AR90" s="551" t="s">
        <v>161</v>
      </c>
      <c r="AS90" s="519">
        <v>0</v>
      </c>
      <c r="AT90" s="520">
        <v>0</v>
      </c>
      <c r="AU90" s="516">
        <v>-30.065127</v>
      </c>
      <c r="AV90" s="517">
        <v>-0.369999990000007</v>
      </c>
      <c r="AW90" s="551">
        <v>-79.2571021961363</v>
      </c>
      <c r="AX90" s="555">
        <v>-29.69512701</v>
      </c>
      <c r="AY90" s="520">
        <v>0</v>
      </c>
      <c r="AZ90" s="533">
        <v>-0.315714484798614</v>
      </c>
      <c r="BA90" s="518">
        <v>-0.002138728265896</v>
      </c>
      <c r="BB90" s="518">
        <v>-145.617857692805</v>
      </c>
      <c r="BC90" s="539">
        <v>-0.313575756532718</v>
      </c>
      <c r="BD90" s="540" t="s">
        <v>161</v>
      </c>
      <c r="BE90" s="564">
        <v>9.4</v>
      </c>
      <c r="BF90" s="565">
        <v>0</v>
      </c>
      <c r="BG90" s="518" t="s">
        <v>161</v>
      </c>
      <c r="BH90" s="566">
        <v>9.4</v>
      </c>
      <c r="BI90" s="567">
        <v>0</v>
      </c>
      <c r="BJ90" s="572">
        <v>10.1307286170213</v>
      </c>
      <c r="BK90" s="572" t="s">
        <v>161</v>
      </c>
      <c r="BL90" s="518" t="s">
        <v>161</v>
      </c>
      <c r="BM90" s="572" t="s">
        <v>161</v>
      </c>
      <c r="BN90" s="533">
        <v>0.162614745033829</v>
      </c>
      <c r="BO90" s="518">
        <v>0.0690751445086705</v>
      </c>
      <c r="BP90" s="518">
        <v>2.35417162266548</v>
      </c>
      <c r="BQ90" s="518">
        <v>0.0935396005251585</v>
      </c>
      <c r="BR90" s="540" t="s">
        <v>161</v>
      </c>
      <c r="BS90" s="564">
        <v>6.14950384598868</v>
      </c>
      <c r="BT90" s="565">
        <v>14.4769874476987</v>
      </c>
      <c r="BU90" s="518">
        <v>0.424777866818293</v>
      </c>
      <c r="BV90" s="566">
        <v>-8.32748360171007</v>
      </c>
      <c r="BW90" s="567" t="s">
        <v>161</v>
      </c>
      <c r="BX90" s="564">
        <v>-1.94148743850341</v>
      </c>
      <c r="BY90" s="565">
        <v>-0.0309623422594148</v>
      </c>
      <c r="BZ90" s="518">
        <v>-60.704798695036</v>
      </c>
      <c r="CA90" s="566">
        <v>-1.910525096244</v>
      </c>
      <c r="CB90" s="567" t="s">
        <v>161</v>
      </c>
      <c r="CC90" s="517">
        <v>704</v>
      </c>
      <c r="CD90" s="634">
        <v>47.74000002</v>
      </c>
      <c r="CE90" s="635">
        <f t="shared" si="10"/>
        <v>0.135268251420454</v>
      </c>
      <c r="CF90" s="636">
        <f t="shared" si="11"/>
        <v>-0.629768055873578</v>
      </c>
    </row>
    <row r="91" s="159" customFormat="1" ht="16.5" customHeight="1" outlineLevel="2" spans="1:84">
      <c r="A91" s="527" t="s">
        <v>86</v>
      </c>
      <c r="B91" s="516">
        <v>0</v>
      </c>
      <c r="C91" s="517">
        <v>250</v>
      </c>
      <c r="D91" s="518">
        <v>0</v>
      </c>
      <c r="E91" s="519">
        <v>-250</v>
      </c>
      <c r="F91" s="520">
        <v>0</v>
      </c>
      <c r="G91" s="516">
        <v>0</v>
      </c>
      <c r="H91" s="517">
        <v>0</v>
      </c>
      <c r="I91" s="518" t="s">
        <v>161</v>
      </c>
      <c r="J91" s="519">
        <v>0</v>
      </c>
      <c r="K91" s="520">
        <v>0</v>
      </c>
      <c r="L91" s="516">
        <v>0</v>
      </c>
      <c r="M91" s="517">
        <v>208.875</v>
      </c>
      <c r="N91" s="518">
        <v>0</v>
      </c>
      <c r="O91" s="519">
        <v>-208.875</v>
      </c>
      <c r="P91" s="520">
        <v>0</v>
      </c>
      <c r="Q91" s="516">
        <v>0</v>
      </c>
      <c r="R91" s="517">
        <v>41.125</v>
      </c>
      <c r="S91" s="518">
        <v>0</v>
      </c>
      <c r="T91" s="519">
        <v>-41.125</v>
      </c>
      <c r="U91" s="520">
        <v>0</v>
      </c>
      <c r="V91" s="533" t="s">
        <v>161</v>
      </c>
      <c r="W91" s="518">
        <v>0.1645</v>
      </c>
      <c r="X91" s="518" t="s">
        <v>161</v>
      </c>
      <c r="Y91" s="539" t="s">
        <v>161</v>
      </c>
      <c r="Z91" s="540" t="s">
        <v>161</v>
      </c>
      <c r="AA91" s="516">
        <v>0</v>
      </c>
      <c r="AB91" s="517">
        <v>14.7</v>
      </c>
      <c r="AC91" s="518">
        <v>0</v>
      </c>
      <c r="AD91" s="519">
        <v>-14.7</v>
      </c>
      <c r="AE91" s="541">
        <v>0</v>
      </c>
      <c r="AF91" s="516">
        <v>0</v>
      </c>
      <c r="AG91" s="517">
        <v>16.61693291</v>
      </c>
      <c r="AH91" s="518">
        <v>0</v>
      </c>
      <c r="AI91" s="519">
        <v>-16.61693291</v>
      </c>
      <c r="AJ91" s="520">
        <v>0</v>
      </c>
      <c r="AK91" s="516">
        <v>0</v>
      </c>
      <c r="AL91" s="517">
        <v>0</v>
      </c>
      <c r="AM91" s="518" t="s">
        <v>161</v>
      </c>
      <c r="AN91" s="519">
        <v>0</v>
      </c>
      <c r="AO91" s="520">
        <v>0</v>
      </c>
      <c r="AP91" s="516">
        <v>0</v>
      </c>
      <c r="AQ91" s="517">
        <v>0</v>
      </c>
      <c r="AR91" s="551" t="s">
        <v>161</v>
      </c>
      <c r="AS91" s="519">
        <v>0</v>
      </c>
      <c r="AT91" s="520">
        <v>0</v>
      </c>
      <c r="AU91" s="516">
        <v>0</v>
      </c>
      <c r="AV91" s="517">
        <v>9.80806709000001</v>
      </c>
      <c r="AW91" s="551">
        <v>0</v>
      </c>
      <c r="AX91" s="555">
        <v>-9.80806709000001</v>
      </c>
      <c r="AY91" s="520">
        <v>0</v>
      </c>
      <c r="AZ91" s="533" t="s">
        <v>161</v>
      </c>
      <c r="BA91" s="518">
        <v>0.0392322683600001</v>
      </c>
      <c r="BB91" s="518" t="s">
        <v>161</v>
      </c>
      <c r="BC91" s="539" t="s">
        <v>161</v>
      </c>
      <c r="BD91" s="540" t="s">
        <v>161</v>
      </c>
      <c r="BE91" s="564">
        <v>0</v>
      </c>
      <c r="BF91" s="565">
        <v>0</v>
      </c>
      <c r="BG91" s="518" t="s">
        <v>161</v>
      </c>
      <c r="BH91" s="566">
        <v>0</v>
      </c>
      <c r="BI91" s="567">
        <v>0</v>
      </c>
      <c r="BJ91" s="572" t="s">
        <v>161</v>
      </c>
      <c r="BK91" s="572" t="s">
        <v>161</v>
      </c>
      <c r="BL91" s="518" t="s">
        <v>161</v>
      </c>
      <c r="BM91" s="572" t="s">
        <v>161</v>
      </c>
      <c r="BN91" s="533" t="s">
        <v>161</v>
      </c>
      <c r="BO91" s="518">
        <v>0.0588</v>
      </c>
      <c r="BP91" s="518" t="s">
        <v>161</v>
      </c>
      <c r="BQ91" s="518" t="s">
        <v>161</v>
      </c>
      <c r="BR91" s="540" t="s">
        <v>161</v>
      </c>
      <c r="BS91" s="564" t="s">
        <v>161</v>
      </c>
      <c r="BT91" s="565">
        <v>17.0068027210884</v>
      </c>
      <c r="BU91" s="518" t="s">
        <v>161</v>
      </c>
      <c r="BV91" s="566" t="s">
        <v>161</v>
      </c>
      <c r="BW91" s="567" t="s">
        <v>161</v>
      </c>
      <c r="BX91" s="564" t="s">
        <v>161</v>
      </c>
      <c r="BY91" s="565">
        <v>0.667215448299321</v>
      </c>
      <c r="BZ91" s="518" t="s">
        <v>161</v>
      </c>
      <c r="CA91" s="566" t="s">
        <v>161</v>
      </c>
      <c r="CB91" s="567" t="s">
        <v>161</v>
      </c>
      <c r="CC91" s="517">
        <v>1000</v>
      </c>
      <c r="CD91" s="634">
        <v>34.8900000099999</v>
      </c>
      <c r="CE91" s="635">
        <f t="shared" si="10"/>
        <v>0</v>
      </c>
      <c r="CF91" s="636">
        <f t="shared" si="11"/>
        <v>0</v>
      </c>
    </row>
    <row r="92" s="159" customFormat="1" ht="16.5" customHeight="1" outlineLevel="2" spans="1:84">
      <c r="A92" s="527" t="s">
        <v>87</v>
      </c>
      <c r="B92" s="516">
        <v>0</v>
      </c>
      <c r="C92" s="517">
        <v>150</v>
      </c>
      <c r="D92" s="518">
        <v>0</v>
      </c>
      <c r="E92" s="519">
        <v>-150</v>
      </c>
      <c r="F92" s="520">
        <v>0</v>
      </c>
      <c r="G92" s="516">
        <v>0</v>
      </c>
      <c r="H92" s="517">
        <v>0</v>
      </c>
      <c r="I92" s="518" t="s">
        <v>161</v>
      </c>
      <c r="J92" s="519">
        <v>0</v>
      </c>
      <c r="K92" s="520">
        <v>0</v>
      </c>
      <c r="L92" s="516">
        <v>0</v>
      </c>
      <c r="M92" s="517">
        <v>127.5</v>
      </c>
      <c r="N92" s="518">
        <v>0</v>
      </c>
      <c r="O92" s="519">
        <v>-127.5</v>
      </c>
      <c r="P92" s="520">
        <v>0</v>
      </c>
      <c r="Q92" s="516">
        <v>0</v>
      </c>
      <c r="R92" s="517">
        <v>22.5</v>
      </c>
      <c r="S92" s="518">
        <v>0</v>
      </c>
      <c r="T92" s="519">
        <v>-22.5</v>
      </c>
      <c r="U92" s="520">
        <v>0</v>
      </c>
      <c r="V92" s="533" t="s">
        <v>161</v>
      </c>
      <c r="W92" s="518">
        <v>0.15</v>
      </c>
      <c r="X92" s="518" t="s">
        <v>161</v>
      </c>
      <c r="Y92" s="539" t="s">
        <v>161</v>
      </c>
      <c r="Z92" s="540" t="s">
        <v>161</v>
      </c>
      <c r="AA92" s="516">
        <v>0</v>
      </c>
      <c r="AB92" s="517">
        <v>9.04934</v>
      </c>
      <c r="AC92" s="518">
        <v>0</v>
      </c>
      <c r="AD92" s="519">
        <v>-9.04934</v>
      </c>
      <c r="AE92" s="541">
        <v>0</v>
      </c>
      <c r="AF92" s="516">
        <v>0</v>
      </c>
      <c r="AG92" s="517">
        <v>19.25</v>
      </c>
      <c r="AH92" s="518">
        <v>0</v>
      </c>
      <c r="AI92" s="519">
        <v>-19.25</v>
      </c>
      <c r="AJ92" s="520">
        <v>0</v>
      </c>
      <c r="AK92" s="516">
        <v>0</v>
      </c>
      <c r="AL92" s="517">
        <v>0</v>
      </c>
      <c r="AM92" s="518" t="s">
        <v>161</v>
      </c>
      <c r="AN92" s="519">
        <v>0</v>
      </c>
      <c r="AO92" s="520">
        <v>0</v>
      </c>
      <c r="AP92" s="516">
        <v>0</v>
      </c>
      <c r="AQ92" s="517">
        <v>0</v>
      </c>
      <c r="AR92" s="551" t="s">
        <v>161</v>
      </c>
      <c r="AS92" s="519">
        <v>0</v>
      </c>
      <c r="AT92" s="520">
        <v>0</v>
      </c>
      <c r="AU92" s="516">
        <v>0</v>
      </c>
      <c r="AV92" s="517">
        <v>-5.79934</v>
      </c>
      <c r="AW92" s="551">
        <v>2</v>
      </c>
      <c r="AX92" s="555">
        <v>5.79934</v>
      </c>
      <c r="AY92" s="520">
        <v>0</v>
      </c>
      <c r="AZ92" s="533" t="s">
        <v>161</v>
      </c>
      <c r="BA92" s="518">
        <v>-0.0386622666666667</v>
      </c>
      <c r="BB92" s="518" t="s">
        <v>161</v>
      </c>
      <c r="BC92" s="539" t="s">
        <v>161</v>
      </c>
      <c r="BD92" s="540" t="s">
        <v>161</v>
      </c>
      <c r="BE92" s="564">
        <v>0</v>
      </c>
      <c r="BF92" s="565">
        <v>0</v>
      </c>
      <c r="BG92" s="518" t="s">
        <v>161</v>
      </c>
      <c r="BH92" s="566">
        <v>0</v>
      </c>
      <c r="BI92" s="567">
        <v>0</v>
      </c>
      <c r="BJ92" s="572" t="s">
        <v>161</v>
      </c>
      <c r="BK92" s="572" t="s">
        <v>161</v>
      </c>
      <c r="BL92" s="518" t="s">
        <v>161</v>
      </c>
      <c r="BM92" s="572" t="s">
        <v>161</v>
      </c>
      <c r="BN92" s="533" t="s">
        <v>161</v>
      </c>
      <c r="BO92" s="518">
        <v>0.0603289333333333</v>
      </c>
      <c r="BP92" s="518" t="s">
        <v>161</v>
      </c>
      <c r="BQ92" s="518" t="s">
        <v>161</v>
      </c>
      <c r="BR92" s="540" t="s">
        <v>161</v>
      </c>
      <c r="BS92" s="564" t="s">
        <v>161</v>
      </c>
      <c r="BT92" s="565">
        <v>16.5757944778293</v>
      </c>
      <c r="BU92" s="518" t="s">
        <v>161</v>
      </c>
      <c r="BV92" s="566" t="s">
        <v>161</v>
      </c>
      <c r="BW92" s="567" t="s">
        <v>161</v>
      </c>
      <c r="BX92" s="564" t="s">
        <v>161</v>
      </c>
      <c r="BY92" s="565">
        <v>-0.640857786313698</v>
      </c>
      <c r="BZ92" s="518" t="s">
        <v>161</v>
      </c>
      <c r="CA92" s="566" t="s">
        <v>161</v>
      </c>
      <c r="CB92" s="567" t="s">
        <v>161</v>
      </c>
      <c r="CC92" s="517">
        <v>1000</v>
      </c>
      <c r="CD92" s="634">
        <v>33.35198</v>
      </c>
      <c r="CE92" s="635">
        <f t="shared" si="10"/>
        <v>0</v>
      </c>
      <c r="CF92" s="636">
        <f t="shared" si="11"/>
        <v>0</v>
      </c>
    </row>
    <row r="93" s="159" customFormat="1" ht="16.5" customHeight="1" outlineLevel="2" spans="1:84">
      <c r="A93" s="527" t="s">
        <v>90</v>
      </c>
      <c r="B93" s="516">
        <v>0</v>
      </c>
      <c r="C93" s="517">
        <v>50</v>
      </c>
      <c r="D93" s="518">
        <v>0</v>
      </c>
      <c r="E93" s="519">
        <v>-50</v>
      </c>
      <c r="F93" s="520">
        <v>0</v>
      </c>
      <c r="G93" s="516">
        <v>0</v>
      </c>
      <c r="H93" s="517">
        <v>0</v>
      </c>
      <c r="I93" s="518" t="s">
        <v>161</v>
      </c>
      <c r="J93" s="519">
        <v>0</v>
      </c>
      <c r="K93" s="520">
        <v>0</v>
      </c>
      <c r="L93" s="516">
        <v>0</v>
      </c>
      <c r="M93" s="517">
        <v>46</v>
      </c>
      <c r="N93" s="518">
        <v>0</v>
      </c>
      <c r="O93" s="519">
        <v>-46</v>
      </c>
      <c r="P93" s="520">
        <v>0</v>
      </c>
      <c r="Q93" s="516">
        <v>0</v>
      </c>
      <c r="R93" s="517">
        <v>4</v>
      </c>
      <c r="S93" s="518">
        <v>0</v>
      </c>
      <c r="T93" s="519">
        <v>-4</v>
      </c>
      <c r="U93" s="520">
        <v>0</v>
      </c>
      <c r="V93" s="533" t="s">
        <v>161</v>
      </c>
      <c r="W93" s="518">
        <v>0.08</v>
      </c>
      <c r="X93" s="518" t="s">
        <v>161</v>
      </c>
      <c r="Y93" s="539" t="s">
        <v>161</v>
      </c>
      <c r="Z93" s="540" t="s">
        <v>161</v>
      </c>
      <c r="AA93" s="516">
        <v>0</v>
      </c>
      <c r="AB93" s="517">
        <v>0</v>
      </c>
      <c r="AC93" s="518" t="s">
        <v>161</v>
      </c>
      <c r="AD93" s="519">
        <v>0</v>
      </c>
      <c r="AE93" s="541">
        <v>0</v>
      </c>
      <c r="AF93" s="516">
        <v>0</v>
      </c>
      <c r="AG93" s="517">
        <v>0</v>
      </c>
      <c r="AH93" s="518" t="s">
        <v>161</v>
      </c>
      <c r="AI93" s="519">
        <v>0</v>
      </c>
      <c r="AJ93" s="520">
        <v>0</v>
      </c>
      <c r="AK93" s="516">
        <v>0</v>
      </c>
      <c r="AL93" s="517">
        <v>0</v>
      </c>
      <c r="AM93" s="518" t="s">
        <v>161</v>
      </c>
      <c r="AN93" s="519">
        <v>0</v>
      </c>
      <c r="AO93" s="520">
        <v>0</v>
      </c>
      <c r="AP93" s="516">
        <v>0</v>
      </c>
      <c r="AQ93" s="517">
        <v>0</v>
      </c>
      <c r="AR93" s="551" t="s">
        <v>161</v>
      </c>
      <c r="AS93" s="519">
        <v>0</v>
      </c>
      <c r="AT93" s="520">
        <v>0</v>
      </c>
      <c r="AU93" s="516">
        <v>0</v>
      </c>
      <c r="AV93" s="517">
        <v>4</v>
      </c>
      <c r="AW93" s="551">
        <v>0</v>
      </c>
      <c r="AX93" s="555">
        <v>-4</v>
      </c>
      <c r="AY93" s="520">
        <v>0</v>
      </c>
      <c r="AZ93" s="533" t="s">
        <v>161</v>
      </c>
      <c r="BA93" s="518">
        <v>0.08</v>
      </c>
      <c r="BB93" s="518" t="s">
        <v>161</v>
      </c>
      <c r="BC93" s="539" t="s">
        <v>161</v>
      </c>
      <c r="BD93" s="540" t="s">
        <v>161</v>
      </c>
      <c r="BE93" s="564">
        <v>0</v>
      </c>
      <c r="BF93" s="565">
        <v>0</v>
      </c>
      <c r="BG93" s="518" t="s">
        <v>161</v>
      </c>
      <c r="BH93" s="566">
        <v>0</v>
      </c>
      <c r="BI93" s="567">
        <v>0</v>
      </c>
      <c r="BJ93" s="572" t="s">
        <v>161</v>
      </c>
      <c r="BK93" s="572" t="s">
        <v>161</v>
      </c>
      <c r="BL93" s="518" t="s">
        <v>161</v>
      </c>
      <c r="BM93" s="572" t="s">
        <v>161</v>
      </c>
      <c r="BN93" s="533" t="s">
        <v>161</v>
      </c>
      <c r="BO93" s="518">
        <v>0</v>
      </c>
      <c r="BP93" s="518" t="s">
        <v>161</v>
      </c>
      <c r="BQ93" s="518" t="s">
        <v>161</v>
      </c>
      <c r="BR93" s="540" t="s">
        <v>161</v>
      </c>
      <c r="BS93" s="564" t="s">
        <v>161</v>
      </c>
      <c r="BT93" s="565" t="s">
        <v>161</v>
      </c>
      <c r="BU93" s="518" t="s">
        <v>161</v>
      </c>
      <c r="BV93" s="566" t="s">
        <v>161</v>
      </c>
      <c r="BW93" s="567" t="s">
        <v>161</v>
      </c>
      <c r="BX93" s="564" t="s">
        <v>161</v>
      </c>
      <c r="BY93" s="565" t="s">
        <v>161</v>
      </c>
      <c r="BZ93" s="518" t="s">
        <v>161</v>
      </c>
      <c r="CA93" s="566" t="s">
        <v>161</v>
      </c>
      <c r="CB93" s="567" t="s">
        <v>161</v>
      </c>
      <c r="CC93" s="517">
        <v>500</v>
      </c>
      <c r="CD93" s="634">
        <v>40</v>
      </c>
      <c r="CE93" s="635">
        <f t="shared" si="10"/>
        <v>0</v>
      </c>
      <c r="CF93" s="636">
        <f t="shared" si="11"/>
        <v>0</v>
      </c>
    </row>
    <row r="94" s="163" customFormat="1" spans="1:84">
      <c r="A94" s="521" t="s">
        <v>91</v>
      </c>
      <c r="B94" s="522">
        <v>884.597026999998</v>
      </c>
      <c r="C94" s="523">
        <v>1603</v>
      </c>
      <c r="D94" s="524">
        <v>0.551838444791016</v>
      </c>
      <c r="E94" s="523">
        <v>-718.402973000002</v>
      </c>
      <c r="F94" s="525">
        <v>0</v>
      </c>
      <c r="G94" s="522">
        <v>1.153882</v>
      </c>
      <c r="H94" s="523">
        <v>0</v>
      </c>
      <c r="I94" s="524" t="s">
        <v>161</v>
      </c>
      <c r="J94" s="523">
        <v>1.153882</v>
      </c>
      <c r="K94" s="525">
        <v>0</v>
      </c>
      <c r="L94" s="522">
        <v>553.562597</v>
      </c>
      <c r="M94" s="523">
        <v>1095.865</v>
      </c>
      <c r="N94" s="524">
        <v>0.505137582640197</v>
      </c>
      <c r="O94" s="523">
        <v>-542.302403</v>
      </c>
      <c r="P94" s="525">
        <v>0</v>
      </c>
      <c r="Q94" s="522">
        <v>18.7885819999988</v>
      </c>
      <c r="R94" s="523">
        <v>260.135</v>
      </c>
      <c r="S94" s="524">
        <v>0.0722262748188394</v>
      </c>
      <c r="T94" s="523">
        <v>-241.346418000001</v>
      </c>
      <c r="U94" s="534">
        <v>0</v>
      </c>
      <c r="V94" s="535">
        <v>0.0212397073769488</v>
      </c>
      <c r="W94" s="524">
        <v>0.162280099812851</v>
      </c>
      <c r="X94" s="524">
        <v>0.130883006612908</v>
      </c>
      <c r="Y94" s="542">
        <v>-0.141040392435902</v>
      </c>
      <c r="Z94" s="543" t="s">
        <v>161</v>
      </c>
      <c r="AA94" s="522">
        <v>365.679815</v>
      </c>
      <c r="AB94" s="523">
        <v>326.09934</v>
      </c>
      <c r="AC94" s="524">
        <v>1.12137551397681</v>
      </c>
      <c r="AD94" s="523">
        <v>39.5804749999996</v>
      </c>
      <c r="AE94" s="544">
        <v>0</v>
      </c>
      <c r="AF94" s="522">
        <v>91.7756379999999</v>
      </c>
      <c r="AG94" s="523">
        <v>132.72198989</v>
      </c>
      <c r="AH94" s="524">
        <v>0.691487809036495</v>
      </c>
      <c r="AI94" s="523">
        <v>-40.9463518900001</v>
      </c>
      <c r="AJ94" s="525">
        <v>0</v>
      </c>
      <c r="AK94" s="522">
        <v>3.99999999999999e-5</v>
      </c>
      <c r="AL94" s="523">
        <v>0</v>
      </c>
      <c r="AM94" s="524" t="s">
        <v>161</v>
      </c>
      <c r="AN94" s="523">
        <v>3.99999999999999e-5</v>
      </c>
      <c r="AO94" s="525">
        <v>0</v>
      </c>
      <c r="AP94" s="522">
        <v>0.018544</v>
      </c>
      <c r="AQ94" s="523">
        <v>0</v>
      </c>
      <c r="AR94" s="542" t="s">
        <v>161</v>
      </c>
      <c r="AS94" s="523">
        <v>0.018544</v>
      </c>
      <c r="AT94" s="525">
        <v>0</v>
      </c>
      <c r="AU94" s="522">
        <v>-127.593409000001</v>
      </c>
      <c r="AV94" s="523">
        <v>48.3136701100001</v>
      </c>
      <c r="AW94" s="542">
        <v>-2.64093803491843</v>
      </c>
      <c r="AX94" s="556">
        <v>-175.907079110001</v>
      </c>
      <c r="AY94" s="525">
        <v>0</v>
      </c>
      <c r="AZ94" s="535">
        <v>-0.144239020825921</v>
      </c>
      <c r="BA94" s="524">
        <v>0.0301395321958828</v>
      </c>
      <c r="BB94" s="524">
        <v>-4.78570867950052</v>
      </c>
      <c r="BC94" s="542">
        <v>-0.174378553021804</v>
      </c>
      <c r="BD94" s="543" t="s">
        <v>161</v>
      </c>
      <c r="BE94" s="568">
        <v>301.2</v>
      </c>
      <c r="BF94" s="569">
        <v>86.4</v>
      </c>
      <c r="BG94" s="524">
        <v>3.48611111111111</v>
      </c>
      <c r="BH94" s="524">
        <v>214.8</v>
      </c>
      <c r="BI94" s="570">
        <v>4.99999999666667</v>
      </c>
      <c r="BJ94" s="571">
        <v>2.93690912018592</v>
      </c>
      <c r="BK94" s="571">
        <v>18.5532407407407</v>
      </c>
      <c r="BL94" s="524">
        <v>0.158296286952005</v>
      </c>
      <c r="BM94" s="571">
        <v>-15.6163316205548</v>
      </c>
      <c r="BN94" s="535">
        <v>0.413385760791168</v>
      </c>
      <c r="BO94" s="524">
        <v>0.203430655021834</v>
      </c>
      <c r="BP94" s="524">
        <v>2.03207211197742</v>
      </c>
      <c r="BQ94" s="524">
        <v>0.209955105769334</v>
      </c>
      <c r="BR94" s="543" t="s">
        <v>161</v>
      </c>
      <c r="BS94" s="568">
        <v>2.41904800515172</v>
      </c>
      <c r="BT94" s="569">
        <v>4.91567998880341</v>
      </c>
      <c r="BU94" s="524">
        <v>0.492108520217275</v>
      </c>
      <c r="BV94" s="524">
        <v>-2.49663198365169</v>
      </c>
      <c r="BW94" s="570" t="s">
        <v>161</v>
      </c>
      <c r="BX94" s="568">
        <v>-0.348921115593982</v>
      </c>
      <c r="BY94" s="569">
        <v>0.148156295287197</v>
      </c>
      <c r="BZ94" s="524">
        <v>-2.35508801645997</v>
      </c>
      <c r="CA94" s="524">
        <v>-0.49707741088118</v>
      </c>
      <c r="CB94" s="570" t="s">
        <v>161</v>
      </c>
      <c r="CC94" s="523">
        <v>5822</v>
      </c>
      <c r="CD94" s="534">
        <v>320.63864672</v>
      </c>
      <c r="CE94" s="637">
        <f t="shared" si="10"/>
        <v>0.151940403126073</v>
      </c>
      <c r="CF94" s="543">
        <f t="shared" si="11"/>
        <v>-0.397935215561906</v>
      </c>
    </row>
    <row r="95" s="163" customFormat="1" spans="1:84">
      <c r="A95" s="521" t="s">
        <v>92</v>
      </c>
      <c r="B95" s="522">
        <v>0</v>
      </c>
      <c r="C95" s="523">
        <v>0</v>
      </c>
      <c r="D95" s="524" t="s">
        <v>161</v>
      </c>
      <c r="E95" s="523">
        <v>0</v>
      </c>
      <c r="F95" s="525">
        <v>0</v>
      </c>
      <c r="G95" s="522">
        <v>0</v>
      </c>
      <c r="H95" s="523">
        <v>0</v>
      </c>
      <c r="I95" s="524" t="s">
        <v>161</v>
      </c>
      <c r="J95" s="523">
        <v>0</v>
      </c>
      <c r="K95" s="525">
        <v>0</v>
      </c>
      <c r="L95" s="522">
        <v>0</v>
      </c>
      <c r="M95" s="523">
        <v>0</v>
      </c>
      <c r="N95" s="524" t="s">
        <v>161</v>
      </c>
      <c r="O95" s="523">
        <v>0</v>
      </c>
      <c r="P95" s="525">
        <v>0</v>
      </c>
      <c r="Q95" s="522">
        <v>0</v>
      </c>
      <c r="R95" s="523">
        <v>0</v>
      </c>
      <c r="S95" s="524" t="s">
        <v>161</v>
      </c>
      <c r="T95" s="523">
        <v>0</v>
      </c>
      <c r="U95" s="534">
        <v>0</v>
      </c>
      <c r="V95" s="535" t="s">
        <v>161</v>
      </c>
      <c r="W95" s="524" t="s">
        <v>161</v>
      </c>
      <c r="X95" s="524" t="s">
        <v>161</v>
      </c>
      <c r="Y95" s="542" t="s">
        <v>161</v>
      </c>
      <c r="Z95" s="543" t="s">
        <v>161</v>
      </c>
      <c r="AA95" s="522">
        <v>50.337002</v>
      </c>
      <c r="AB95" s="523">
        <v>56.06234557</v>
      </c>
      <c r="AC95" s="524">
        <v>0.897875418664899</v>
      </c>
      <c r="AD95" s="523">
        <v>-5.72534357000002</v>
      </c>
      <c r="AE95" s="544">
        <v>29.838304</v>
      </c>
      <c r="AF95" s="522">
        <v>14.372053</v>
      </c>
      <c r="AG95" s="523">
        <v>13.98905</v>
      </c>
      <c r="AH95" s="524">
        <v>1.02737877125323</v>
      </c>
      <c r="AI95" s="523">
        <v>0.383002999999993</v>
      </c>
      <c r="AJ95" s="525">
        <v>8.48929999999999</v>
      </c>
      <c r="AK95" s="522">
        <v>0</v>
      </c>
      <c r="AL95" s="523">
        <v>0</v>
      </c>
      <c r="AM95" s="524" t="s">
        <v>161</v>
      </c>
      <c r="AN95" s="523">
        <v>0</v>
      </c>
      <c r="AO95" s="525">
        <v>0</v>
      </c>
      <c r="AP95" s="522">
        <v>0</v>
      </c>
      <c r="AQ95" s="523">
        <v>0</v>
      </c>
      <c r="AR95" s="542" t="s">
        <v>161</v>
      </c>
      <c r="AS95" s="523">
        <v>0</v>
      </c>
      <c r="AT95" s="525">
        <v>0</v>
      </c>
      <c r="AU95" s="522">
        <v>-64.709055</v>
      </c>
      <c r="AV95" s="544">
        <v>-70.05139557</v>
      </c>
      <c r="AW95" s="542">
        <v>1.07626315687975</v>
      </c>
      <c r="AX95" s="557">
        <v>5.34234057000002</v>
      </c>
      <c r="AY95" s="525">
        <v>-38.327604</v>
      </c>
      <c r="AZ95" s="535" t="s">
        <v>161</v>
      </c>
      <c r="BA95" s="524" t="s">
        <v>161</v>
      </c>
      <c r="BB95" s="524" t="s">
        <v>161</v>
      </c>
      <c r="BC95" s="542" t="s">
        <v>161</v>
      </c>
      <c r="BD95" s="543" t="s">
        <v>161</v>
      </c>
      <c r="BE95" s="568">
        <v>14.2</v>
      </c>
      <c r="BF95" s="569">
        <v>12</v>
      </c>
      <c r="BG95" s="524">
        <v>1.18333333333333</v>
      </c>
      <c r="BH95" s="524">
        <v>2.2</v>
      </c>
      <c r="BI95" s="570">
        <v>4.41666667</v>
      </c>
      <c r="BJ95" s="571">
        <v>0</v>
      </c>
      <c r="BK95" s="571">
        <v>0</v>
      </c>
      <c r="BL95" s="524" t="s">
        <v>161</v>
      </c>
      <c r="BM95" s="571">
        <v>0</v>
      </c>
      <c r="BN95" s="535" t="s">
        <v>161</v>
      </c>
      <c r="BO95" s="524" t="s">
        <v>161</v>
      </c>
      <c r="BP95" s="524" t="s">
        <v>161</v>
      </c>
      <c r="BQ95" s="524" t="s">
        <v>161</v>
      </c>
      <c r="BR95" s="543" t="s">
        <v>161</v>
      </c>
      <c r="BS95" s="568">
        <v>0</v>
      </c>
      <c r="BT95" s="569">
        <v>0</v>
      </c>
      <c r="BU95" s="524" t="s">
        <v>161</v>
      </c>
      <c r="BV95" s="524">
        <v>0</v>
      </c>
      <c r="BW95" s="570">
        <v>0</v>
      </c>
      <c r="BX95" s="568">
        <v>-1.28551666624882</v>
      </c>
      <c r="BY95" s="569">
        <v>-1.249526662821</v>
      </c>
      <c r="BZ95" s="524">
        <v>0.971197090467394</v>
      </c>
      <c r="CA95" s="524">
        <v>-0.0359900034278124</v>
      </c>
      <c r="CB95" s="570">
        <v>-1.28451013837784</v>
      </c>
      <c r="CC95" s="523">
        <v>0</v>
      </c>
      <c r="CD95" s="534">
        <v>-155.3341078</v>
      </c>
      <c r="CE95" s="637" t="str">
        <f t="shared" si="10"/>
        <v>/</v>
      </c>
      <c r="CF95" s="543">
        <f t="shared" si="11"/>
        <v>1.58342017785742</v>
      </c>
    </row>
    <row r="96" s="159" customFormat="1" ht="16.2" spans="1:84">
      <c r="A96" s="213" t="s">
        <v>171</v>
      </c>
      <c r="B96" s="214">
        <v>3137.27467100001</v>
      </c>
      <c r="C96" s="215">
        <v>4619.24</v>
      </c>
      <c r="D96" s="238">
        <v>0.679175507442785</v>
      </c>
      <c r="E96" s="215">
        <v>-1481.96532899999</v>
      </c>
      <c r="F96" s="217">
        <v>412.343068999999</v>
      </c>
      <c r="G96" s="214">
        <v>6.731051</v>
      </c>
      <c r="H96" s="215">
        <v>9.25</v>
      </c>
      <c r="I96" s="238">
        <v>0.727681189189189</v>
      </c>
      <c r="J96" s="215">
        <v>-2.518949</v>
      </c>
      <c r="K96" s="217">
        <v>8.65338499999999</v>
      </c>
      <c r="L96" s="214">
        <v>2402.679373</v>
      </c>
      <c r="M96" s="215">
        <v>3581.865</v>
      </c>
      <c r="N96" s="238">
        <v>0.670790041779911</v>
      </c>
      <c r="O96" s="215">
        <v>-1179.185627</v>
      </c>
      <c r="P96" s="217">
        <v>329.195793999998</v>
      </c>
      <c r="Q96" s="214">
        <v>416.77228100001</v>
      </c>
      <c r="R96" s="215">
        <v>781.12500096</v>
      </c>
      <c r="S96" s="238">
        <v>0.533553887646405</v>
      </c>
      <c r="T96" s="215">
        <v>-364.35271995999</v>
      </c>
      <c r="U96" s="217">
        <v>20.1430670000014</v>
      </c>
      <c r="V96" s="237">
        <v>0.132845327459697</v>
      </c>
      <c r="W96" s="238">
        <v>0.169102493258631</v>
      </c>
      <c r="X96" s="238">
        <v>0.785590590060188</v>
      </c>
      <c r="Y96" s="216">
        <v>-0.0362571657989341</v>
      </c>
      <c r="Z96" s="257">
        <v>0.0488502621102657</v>
      </c>
      <c r="AA96" s="214">
        <v>549.333266999999</v>
      </c>
      <c r="AB96" s="215">
        <v>516.97516267</v>
      </c>
      <c r="AC96" s="238">
        <v>1.06259121649652</v>
      </c>
      <c r="AD96" s="215">
        <v>32.3581043299995</v>
      </c>
      <c r="AE96" s="328">
        <v>152.38745</v>
      </c>
      <c r="AF96" s="214">
        <v>232.510902</v>
      </c>
      <c r="AG96" s="215">
        <v>274.77552389</v>
      </c>
      <c r="AH96" s="238">
        <v>0.84618491017082</v>
      </c>
      <c r="AI96" s="215">
        <v>-42.2646218900003</v>
      </c>
      <c r="AJ96" s="217">
        <v>28.010064</v>
      </c>
      <c r="AK96" s="214">
        <v>0.74004</v>
      </c>
      <c r="AL96" s="215">
        <v>0</v>
      </c>
      <c r="AM96" s="238" t="s">
        <v>161</v>
      </c>
      <c r="AN96" s="215">
        <v>0.74004</v>
      </c>
      <c r="AO96" s="217">
        <v>0.267814999999999</v>
      </c>
      <c r="AP96" s="214">
        <v>0.020648</v>
      </c>
      <c r="AQ96" s="215">
        <v>0</v>
      </c>
      <c r="AR96" s="216" t="s">
        <v>161</v>
      </c>
      <c r="AS96" s="215">
        <v>0.020648</v>
      </c>
      <c r="AT96" s="217">
        <v>0</v>
      </c>
      <c r="AU96" s="214">
        <v>-53.2605299999891</v>
      </c>
      <c r="AV96" s="215">
        <v>236.37431344</v>
      </c>
      <c r="AW96" s="216">
        <v>-0.22532283319993</v>
      </c>
      <c r="AX96" s="562">
        <v>-289.634843439989</v>
      </c>
      <c r="AY96" s="217">
        <v>-105.635808999999</v>
      </c>
      <c r="AZ96" s="237">
        <v>-0.0169766869609196</v>
      </c>
      <c r="BA96" s="238">
        <v>0.0511716891609876</v>
      </c>
      <c r="BB96" s="238">
        <v>-0.331759362242478</v>
      </c>
      <c r="BC96" s="216">
        <v>-0.0681483761219072</v>
      </c>
      <c r="BD96" s="257">
        <v>-0.25618427213093</v>
      </c>
      <c r="BE96" s="292">
        <v>439.8</v>
      </c>
      <c r="BF96" s="293">
        <v>227.6</v>
      </c>
      <c r="BG96" s="238">
        <v>1.9323374340949</v>
      </c>
      <c r="BH96" s="238">
        <v>212.2</v>
      </c>
      <c r="BI96" s="279">
        <v>86.3333333366667</v>
      </c>
      <c r="BJ96" s="578">
        <v>7.13341216689406</v>
      </c>
      <c r="BK96" s="578">
        <v>20.2954305799649</v>
      </c>
      <c r="BL96" s="238">
        <v>0.3514787300909</v>
      </c>
      <c r="BM96" s="578">
        <v>-13.1620184130708</v>
      </c>
      <c r="BN96" s="237">
        <v>0.175098875491478</v>
      </c>
      <c r="BO96" s="238">
        <v>0.111917796579091</v>
      </c>
      <c r="BP96" s="238">
        <v>1.56453111876392</v>
      </c>
      <c r="BQ96" s="238">
        <v>0.0631810789123874</v>
      </c>
      <c r="BR96" s="257">
        <v>0.369564717965467</v>
      </c>
      <c r="BS96" s="292">
        <v>5.71105894993979</v>
      </c>
      <c r="BT96" s="293">
        <v>8.93512944827602</v>
      </c>
      <c r="BU96" s="238">
        <v>0.639169133810558</v>
      </c>
      <c r="BV96" s="238">
        <v>-3.22407049833623</v>
      </c>
      <c r="BW96" s="279">
        <v>2.70588600964187</v>
      </c>
      <c r="BX96" s="292">
        <v>-0.0969548600084859</v>
      </c>
      <c r="BY96" s="293">
        <v>0.457225666740367</v>
      </c>
      <c r="BZ96" s="238">
        <v>-0.212050344198068</v>
      </c>
      <c r="CA96" s="238">
        <v>-0.554180526748853</v>
      </c>
      <c r="CB96" s="279">
        <v>-0.693205437849368</v>
      </c>
      <c r="CC96" s="215">
        <v>12484.36908</v>
      </c>
      <c r="CD96" s="641">
        <v>776.94038539</v>
      </c>
      <c r="CE96" s="642">
        <f t="shared" si="10"/>
        <v>0.251296212960087</v>
      </c>
      <c r="CF96" s="257">
        <f t="shared" si="11"/>
        <v>-0.0685516302171034</v>
      </c>
    </row>
    <row r="97" s="159" customFormat="1" ht="16.2" spans="1:84">
      <c r="A97" s="581" t="s">
        <v>94</v>
      </c>
      <c r="B97" s="643">
        <v>8386.85406109001</v>
      </c>
      <c r="C97" s="644">
        <v>11694.7095325</v>
      </c>
      <c r="D97" s="645">
        <v>0.717149411687623</v>
      </c>
      <c r="E97" s="644">
        <v>-3307.85547140999</v>
      </c>
      <c r="F97" s="646">
        <v>3849.04414</v>
      </c>
      <c r="G97" s="643">
        <v>443.936419999999</v>
      </c>
      <c r="H97" s="644">
        <v>493.96519563</v>
      </c>
      <c r="I97" s="645">
        <v>0.898720039240428</v>
      </c>
      <c r="J97" s="644">
        <v>-50.0287756300005</v>
      </c>
      <c r="K97" s="646">
        <v>459.442652999999</v>
      </c>
      <c r="L97" s="643">
        <v>5770.3725490495</v>
      </c>
      <c r="M97" s="644">
        <v>8268.64188942</v>
      </c>
      <c r="N97" s="645">
        <v>0.697862191423827</v>
      </c>
      <c r="O97" s="644">
        <v>-2498.2693403705</v>
      </c>
      <c r="P97" s="646">
        <v>2506.19877299998</v>
      </c>
      <c r="Q97" s="643">
        <v>1503.68433204051</v>
      </c>
      <c r="R97" s="644">
        <v>2305.95267341</v>
      </c>
      <c r="S97" s="645">
        <v>0.652088114981515</v>
      </c>
      <c r="T97" s="644">
        <v>-802.268341369488</v>
      </c>
      <c r="U97" s="646">
        <v>768.229885000012</v>
      </c>
      <c r="V97" s="647">
        <v>0.17929062805763</v>
      </c>
      <c r="W97" s="645">
        <v>0.197179131897349</v>
      </c>
      <c r="X97" s="645">
        <v>0.909277905488338</v>
      </c>
      <c r="Y97" s="648">
        <v>-0.0178885038397188</v>
      </c>
      <c r="Z97" s="649">
        <v>0.199589783088331</v>
      </c>
      <c r="AA97" s="643">
        <v>1441.870619</v>
      </c>
      <c r="AB97" s="644">
        <v>1493.1944486</v>
      </c>
      <c r="AC97" s="645">
        <v>0.965628167417765</v>
      </c>
      <c r="AD97" s="644">
        <v>-51.3238296000018</v>
      </c>
      <c r="AE97" s="650">
        <v>584.584835999999</v>
      </c>
      <c r="AF97" s="643">
        <v>695.583737999999</v>
      </c>
      <c r="AG97" s="644">
        <v>834.3196892</v>
      </c>
      <c r="AH97" s="645">
        <v>0.833713679545271</v>
      </c>
      <c r="AI97" s="644">
        <v>-138.735951200001</v>
      </c>
      <c r="AJ97" s="646">
        <v>376.591904</v>
      </c>
      <c r="AK97" s="643">
        <v>2.503189</v>
      </c>
      <c r="AL97" s="644">
        <v>0.38</v>
      </c>
      <c r="AM97" s="645">
        <v>6.58733947368421</v>
      </c>
      <c r="AN97" s="644">
        <v>2.123189</v>
      </c>
      <c r="AO97" s="646">
        <v>3.461423</v>
      </c>
      <c r="AP97" s="643">
        <v>13.8959</v>
      </c>
      <c r="AQ97" s="644">
        <v>0</v>
      </c>
      <c r="AR97" s="648" t="s">
        <v>161</v>
      </c>
      <c r="AS97" s="644">
        <v>13.8959</v>
      </c>
      <c r="AT97" s="646">
        <v>0.0886289999999999</v>
      </c>
      <c r="AU97" s="643">
        <v>23.6166100405139</v>
      </c>
      <c r="AV97" s="644">
        <v>604.96830965</v>
      </c>
      <c r="AW97" s="648">
        <v>0.0390377639023392</v>
      </c>
      <c r="AX97" s="651">
        <v>-581.351699609486</v>
      </c>
      <c r="AY97" s="646">
        <v>-74.4012319999868</v>
      </c>
      <c r="AZ97" s="647">
        <v>0.00281590807095129</v>
      </c>
      <c r="BA97" s="645">
        <v>0.0517300842717617</v>
      </c>
      <c r="BB97" s="645">
        <v>0.0544346314256525</v>
      </c>
      <c r="BC97" s="648">
        <v>-0.0489141762008104</v>
      </c>
      <c r="BD97" s="649">
        <v>-0.0193297944356613</v>
      </c>
      <c r="BE97" s="652">
        <v>1504.4</v>
      </c>
      <c r="BF97" s="653">
        <v>911.6</v>
      </c>
      <c r="BG97" s="645">
        <v>1.65028521281264</v>
      </c>
      <c r="BH97" s="645">
        <v>592.8</v>
      </c>
      <c r="BI97" s="654">
        <v>415.916666656667</v>
      </c>
      <c r="BJ97" s="655">
        <v>5.57488305044537</v>
      </c>
      <c r="BK97" s="655">
        <v>12.8287730720711</v>
      </c>
      <c r="BL97" s="645">
        <v>0.43456089051744</v>
      </c>
      <c r="BM97" s="655">
        <v>-7.25389002162572</v>
      </c>
      <c r="BN97" s="647">
        <v>0.171920318214361</v>
      </c>
      <c r="BO97" s="645">
        <v>0.127681191606372</v>
      </c>
      <c r="BP97" s="645">
        <v>1.34648115396959</v>
      </c>
      <c r="BQ97" s="645">
        <v>0.0442391266079886</v>
      </c>
      <c r="BR97" s="649">
        <v>0.151877924683919</v>
      </c>
      <c r="BS97" s="652">
        <v>5.81664814482916</v>
      </c>
      <c r="BT97" s="653">
        <v>7.83200710628466</v>
      </c>
      <c r="BU97" s="645">
        <v>0.742676566286781</v>
      </c>
      <c r="BV97" s="645">
        <v>-2.0153589614555</v>
      </c>
      <c r="BW97" s="654">
        <v>6.5842353461252</v>
      </c>
      <c r="BX97" s="652">
        <v>0.0163791464569083</v>
      </c>
      <c r="BY97" s="653">
        <v>0.405150387625142</v>
      </c>
      <c r="BZ97" s="645">
        <v>0.04042732515429</v>
      </c>
      <c r="CA97" s="645">
        <v>-0.388771241168234</v>
      </c>
      <c r="CB97" s="654">
        <v>-0.127271915756616</v>
      </c>
      <c r="CC97" s="644">
        <f>CC54+CC79+CC96</f>
        <v>33081.27509463</v>
      </c>
      <c r="CD97" s="656">
        <f>CD54+CD79+CD96</f>
        <v>2012.24681902</v>
      </c>
      <c r="CE97" s="657">
        <f t="shared" si="10"/>
        <v>0.253522696362191</v>
      </c>
      <c r="CF97" s="649">
        <f t="shared" si="11"/>
        <v>0.0117364380041687</v>
      </c>
    </row>
    <row r="98" s="159" customFormat="1" ht="16.5" customHeight="1" outlineLevel="1" spans="1:16369">
      <c r="A98" s="527" t="s">
        <v>95</v>
      </c>
      <c r="B98" s="516">
        <v>0</v>
      </c>
      <c r="C98" s="517">
        <v>0</v>
      </c>
      <c r="D98" s="518" t="s">
        <v>161</v>
      </c>
      <c r="E98" s="519">
        <v>0</v>
      </c>
      <c r="F98" s="520">
        <v>0</v>
      </c>
      <c r="G98" s="516">
        <v>0</v>
      </c>
      <c r="H98" s="517">
        <v>0</v>
      </c>
      <c r="I98" s="518" t="s">
        <v>161</v>
      </c>
      <c r="J98" s="519">
        <v>0</v>
      </c>
      <c r="K98" s="520">
        <v>0</v>
      </c>
      <c r="L98" s="516">
        <v>0</v>
      </c>
      <c r="M98" s="517">
        <v>0</v>
      </c>
      <c r="N98" s="518" t="s">
        <v>161</v>
      </c>
      <c r="O98" s="519">
        <v>0</v>
      </c>
      <c r="P98" s="520">
        <v>0</v>
      </c>
      <c r="Q98" s="516"/>
      <c r="R98" s="517"/>
      <c r="S98" s="518"/>
      <c r="T98" s="519"/>
      <c r="U98" s="520"/>
      <c r="V98" s="533"/>
      <c r="W98" s="518"/>
      <c r="X98" s="518"/>
      <c r="Y98" s="539"/>
      <c r="Z98" s="540"/>
      <c r="AA98" s="516">
        <v>47.9750959999999</v>
      </c>
      <c r="AB98" s="517">
        <v>46.0563718</v>
      </c>
      <c r="AC98" s="518">
        <v>1.04166034198986</v>
      </c>
      <c r="AD98" s="519">
        <v>1.91872419999992</v>
      </c>
      <c r="AE98" s="541">
        <v>23.005573</v>
      </c>
      <c r="AF98" s="516">
        <v>36.372114</v>
      </c>
      <c r="AG98" s="517">
        <v>34.571439</v>
      </c>
      <c r="AH98" s="518">
        <v>1.05208562478409</v>
      </c>
      <c r="AI98" s="519">
        <v>1.80067499999996</v>
      </c>
      <c r="AJ98" s="520">
        <v>-7.05669100000002</v>
      </c>
      <c r="AK98" s="516">
        <v>0</v>
      </c>
      <c r="AL98" s="517">
        <v>0</v>
      </c>
      <c r="AM98" s="518" t="s">
        <v>161</v>
      </c>
      <c r="AN98" s="519">
        <v>0</v>
      </c>
      <c r="AO98" s="520">
        <v>0.006502</v>
      </c>
      <c r="AP98" s="516">
        <v>0</v>
      </c>
      <c r="AQ98" s="517">
        <v>0</v>
      </c>
      <c r="AR98" s="551" t="s">
        <v>161</v>
      </c>
      <c r="AS98" s="519">
        <v>0</v>
      </c>
      <c r="AT98" s="520">
        <v>0</v>
      </c>
      <c r="AU98" s="516">
        <v>-84.3472099999999</v>
      </c>
      <c r="AV98" s="517">
        <v>-80.6278108</v>
      </c>
      <c r="AW98" s="551">
        <v>0.953869525129164</v>
      </c>
      <c r="AX98" s="555">
        <v>-3.71939919999988</v>
      </c>
      <c r="AY98" s="520">
        <v>-15.94238</v>
      </c>
      <c r="AZ98" s="533" t="s">
        <v>161</v>
      </c>
      <c r="BA98" s="518" t="s">
        <v>161</v>
      </c>
      <c r="BB98" s="518" t="s">
        <v>161</v>
      </c>
      <c r="BC98" s="539" t="s">
        <v>161</v>
      </c>
      <c r="BD98" s="540" t="s">
        <v>161</v>
      </c>
      <c r="BE98" s="564">
        <v>10.8</v>
      </c>
      <c r="BF98" s="565">
        <v>10.4</v>
      </c>
      <c r="BG98" s="518">
        <v>1.03846153846154</v>
      </c>
      <c r="BH98" s="566">
        <v>0.4</v>
      </c>
      <c r="BI98" s="567">
        <v>7.16666667</v>
      </c>
      <c r="BJ98" s="572">
        <v>0</v>
      </c>
      <c r="BK98" s="572">
        <v>0</v>
      </c>
      <c r="BL98" s="518" t="s">
        <v>161</v>
      </c>
      <c r="BM98" s="572">
        <v>0</v>
      </c>
      <c r="BN98" s="533" t="s">
        <v>161</v>
      </c>
      <c r="BO98" s="518" t="s">
        <v>161</v>
      </c>
      <c r="BP98" s="518" t="s">
        <v>161</v>
      </c>
      <c r="BQ98" s="518" t="s">
        <v>161</v>
      </c>
      <c r="BR98" s="540" t="s">
        <v>161</v>
      </c>
      <c r="BS98" s="564">
        <v>0</v>
      </c>
      <c r="BT98" s="565">
        <v>0</v>
      </c>
      <c r="BU98" s="518" t="s">
        <v>161</v>
      </c>
      <c r="BV98" s="566">
        <v>0</v>
      </c>
      <c r="BW98" s="567">
        <v>0</v>
      </c>
      <c r="BX98" s="564">
        <v>-1.75814572627432</v>
      </c>
      <c r="BY98" s="565">
        <v>-1.7506331404073</v>
      </c>
      <c r="BZ98" s="518">
        <v>0.995708646378491</v>
      </c>
      <c r="CA98" s="566">
        <v>-0.00751258586702042</v>
      </c>
      <c r="CB98" s="567">
        <v>-0.692979044686258</v>
      </c>
      <c r="CC98" s="517">
        <v>0</v>
      </c>
      <c r="CD98" s="634">
        <v>-155.96485494</v>
      </c>
      <c r="CE98" s="635" t="str">
        <f t="shared" ref="CE98:CE129" si="12">IFERROR(B98/CC98,"/")</f>
        <v>/</v>
      </c>
      <c r="CF98" s="636">
        <f t="shared" ref="CF98:CF129" si="13">IFERROR((1+(AU98-CD98)/ABS(CD98)),"/")</f>
        <v>1.45919091815622</v>
      </c>
      <c r="XDK98" s="172"/>
      <c r="XDL98" s="172"/>
      <c r="XDM98" s="172"/>
      <c r="XDN98" s="172"/>
      <c r="XDO98" s="172"/>
      <c r="XDP98" s="172"/>
      <c r="XDQ98" s="172"/>
      <c r="XDR98" s="172"/>
      <c r="XDS98" s="172"/>
      <c r="XDT98" s="172"/>
      <c r="XDU98" s="164"/>
      <c r="XDV98" s="164"/>
      <c r="XDW98" s="164"/>
      <c r="XDX98" s="164"/>
      <c r="XDY98" s="164"/>
      <c r="XDZ98" s="164"/>
      <c r="XEA98" s="164"/>
      <c r="XEB98" s="164"/>
      <c r="XEC98" s="164"/>
      <c r="XED98" s="164"/>
      <c r="XEE98" s="164"/>
      <c r="XEF98" s="164"/>
      <c r="XEG98" s="164"/>
      <c r="XEH98" s="164"/>
      <c r="XEI98" s="164"/>
      <c r="XEJ98" s="164"/>
      <c r="XEK98" s="164"/>
      <c r="XEL98" s="164"/>
      <c r="XEM98" s="164"/>
      <c r="XEN98" s="164"/>
      <c r="XEO98" s="164"/>
    </row>
    <row r="99" s="159" customFormat="1" ht="16.5" customHeight="1" outlineLevel="1" spans="1:16369">
      <c r="A99" s="527" t="s">
        <v>96</v>
      </c>
      <c r="B99" s="516">
        <v>0</v>
      </c>
      <c r="C99" s="517">
        <v>0</v>
      </c>
      <c r="D99" s="518" t="s">
        <v>161</v>
      </c>
      <c r="E99" s="519">
        <v>0</v>
      </c>
      <c r="F99" s="520">
        <v>1.00000000013978e-6</v>
      </c>
      <c r="G99" s="516">
        <v>-8.04630599999999</v>
      </c>
      <c r="H99" s="517">
        <v>-29.55</v>
      </c>
      <c r="I99" s="518">
        <v>0.27229461928934</v>
      </c>
      <c r="J99" s="519">
        <v>21.503694</v>
      </c>
      <c r="K99" s="520">
        <v>0</v>
      </c>
      <c r="L99" s="516">
        <v>-21.5019079999999</v>
      </c>
      <c r="M99" s="517">
        <v>0</v>
      </c>
      <c r="N99" s="518" t="s">
        <v>161</v>
      </c>
      <c r="O99" s="519">
        <v>-21.5019079999999</v>
      </c>
      <c r="P99" s="520">
        <v>0</v>
      </c>
      <c r="Q99" s="516"/>
      <c r="R99" s="517"/>
      <c r="S99" s="518"/>
      <c r="T99" s="519"/>
      <c r="U99" s="520"/>
      <c r="V99" s="533"/>
      <c r="W99" s="518"/>
      <c r="X99" s="518"/>
      <c r="Y99" s="539"/>
      <c r="Z99" s="540"/>
      <c r="AA99" s="516">
        <v>39.004015</v>
      </c>
      <c r="AB99" s="517">
        <v>37.21761982</v>
      </c>
      <c r="AC99" s="518">
        <v>1.04799864119844</v>
      </c>
      <c r="AD99" s="519">
        <v>1.78639517999996</v>
      </c>
      <c r="AE99" s="541">
        <v>30.689981</v>
      </c>
      <c r="AF99" s="516">
        <v>4.943032</v>
      </c>
      <c r="AG99" s="517">
        <v>5.654025</v>
      </c>
      <c r="AH99" s="518">
        <v>0.874250113856942</v>
      </c>
      <c r="AI99" s="519">
        <v>-0.710993000000002</v>
      </c>
      <c r="AJ99" s="520">
        <v>13.060607</v>
      </c>
      <c r="AK99" s="516">
        <v>0</v>
      </c>
      <c r="AL99" s="517">
        <v>0</v>
      </c>
      <c r="AM99" s="518" t="s">
        <v>161</v>
      </c>
      <c r="AN99" s="519">
        <v>0</v>
      </c>
      <c r="AO99" s="520">
        <v>1.930765</v>
      </c>
      <c r="AP99" s="516">
        <v>0</v>
      </c>
      <c r="AQ99" s="517">
        <v>0</v>
      </c>
      <c r="AR99" s="551" t="s">
        <v>161</v>
      </c>
      <c r="AS99" s="519">
        <v>0</v>
      </c>
      <c r="AT99" s="520">
        <v>0</v>
      </c>
      <c r="AU99" s="516">
        <v>-14.3988330000001</v>
      </c>
      <c r="AV99" s="517">
        <v>-13.32164482</v>
      </c>
      <c r="AW99" s="551">
        <v>0.919140001512211</v>
      </c>
      <c r="AX99" s="555">
        <v>-1.07718818000006</v>
      </c>
      <c r="AY99" s="520">
        <v>-41.819822</v>
      </c>
      <c r="AZ99" s="533" t="s">
        <v>161</v>
      </c>
      <c r="BA99" s="518" t="s">
        <v>161</v>
      </c>
      <c r="BB99" s="518" t="s">
        <v>161</v>
      </c>
      <c r="BC99" s="539" t="s">
        <v>161</v>
      </c>
      <c r="BD99" s="540">
        <v>-41819821.9941545</v>
      </c>
      <c r="BE99" s="564">
        <v>9.6</v>
      </c>
      <c r="BF99" s="565">
        <v>9.6</v>
      </c>
      <c r="BG99" s="518">
        <v>1</v>
      </c>
      <c r="BH99" s="566">
        <v>0</v>
      </c>
      <c r="BI99" s="567">
        <v>6.83333333</v>
      </c>
      <c r="BJ99" s="572">
        <v>0</v>
      </c>
      <c r="BK99" s="572">
        <v>0</v>
      </c>
      <c r="BL99" s="518" t="s">
        <v>161</v>
      </c>
      <c r="BM99" s="572">
        <v>0</v>
      </c>
      <c r="BN99" s="533" t="s">
        <v>161</v>
      </c>
      <c r="BO99" s="518" t="s">
        <v>161</v>
      </c>
      <c r="BP99" s="518" t="s">
        <v>161</v>
      </c>
      <c r="BQ99" s="518" t="s">
        <v>161</v>
      </c>
      <c r="BR99" s="540">
        <v>30689980.9957102</v>
      </c>
      <c r="BS99" s="564">
        <v>0</v>
      </c>
      <c r="BT99" s="565">
        <v>0</v>
      </c>
      <c r="BU99" s="518" t="s">
        <v>161</v>
      </c>
      <c r="BV99" s="566">
        <v>0</v>
      </c>
      <c r="BW99" s="567">
        <v>3.25839237287171e-8</v>
      </c>
      <c r="BX99" s="564">
        <v>-0.369162841312621</v>
      </c>
      <c r="BY99" s="565">
        <v>-0.357939193436578</v>
      </c>
      <c r="BZ99" s="518">
        <v>0.968643702388989</v>
      </c>
      <c r="CA99" s="566">
        <v>-0.0112236478760427</v>
      </c>
      <c r="CB99" s="567">
        <v>-1.36265389020606</v>
      </c>
      <c r="CC99" s="517">
        <v>0</v>
      </c>
      <c r="CD99" s="634">
        <v>-71.97583964</v>
      </c>
      <c r="CE99" s="635" t="str">
        <f t="shared" si="12"/>
        <v>/</v>
      </c>
      <c r="CF99" s="636">
        <f t="shared" si="13"/>
        <v>1.79994907913519</v>
      </c>
      <c r="XDK99" s="172"/>
      <c r="XDL99" s="172"/>
      <c r="XDM99" s="172"/>
      <c r="XDN99" s="172"/>
      <c r="XDO99" s="172"/>
      <c r="XDP99" s="172"/>
      <c r="XDQ99" s="172"/>
      <c r="XDR99" s="172"/>
      <c r="XDS99" s="172"/>
      <c r="XDT99" s="172"/>
      <c r="XDU99" s="164"/>
      <c r="XDV99" s="164"/>
      <c r="XDW99" s="164"/>
      <c r="XDX99" s="164"/>
      <c r="XDY99" s="164"/>
      <c r="XDZ99" s="164"/>
      <c r="XEA99" s="164"/>
      <c r="XEB99" s="164"/>
      <c r="XEC99" s="164"/>
      <c r="XED99" s="164"/>
      <c r="XEE99" s="164"/>
      <c r="XEF99" s="164"/>
      <c r="XEG99" s="164"/>
      <c r="XEH99" s="164"/>
      <c r="XEI99" s="164"/>
      <c r="XEJ99" s="164"/>
      <c r="XEK99" s="164"/>
      <c r="XEL99" s="164"/>
      <c r="XEM99" s="164"/>
      <c r="XEN99" s="164"/>
      <c r="XEO99" s="164"/>
    </row>
    <row r="100" s="159" customFormat="1" ht="16.5" customHeight="1" outlineLevel="1" spans="1:16369">
      <c r="A100" s="527" t="s">
        <v>97</v>
      </c>
      <c r="B100" s="516">
        <v>0</v>
      </c>
      <c r="C100" s="517">
        <v>0</v>
      </c>
      <c r="D100" s="518" t="s">
        <v>161</v>
      </c>
      <c r="E100" s="519">
        <v>0</v>
      </c>
      <c r="F100" s="520">
        <v>0</v>
      </c>
      <c r="G100" s="516">
        <v>0</v>
      </c>
      <c r="H100" s="517">
        <v>0</v>
      </c>
      <c r="I100" s="518" t="s">
        <v>161</v>
      </c>
      <c r="J100" s="519">
        <v>0</v>
      </c>
      <c r="K100" s="520">
        <v>0</v>
      </c>
      <c r="L100" s="516">
        <v>0</v>
      </c>
      <c r="M100" s="517">
        <v>0</v>
      </c>
      <c r="N100" s="518" t="s">
        <v>161</v>
      </c>
      <c r="O100" s="519">
        <v>0</v>
      </c>
      <c r="P100" s="520">
        <v>0</v>
      </c>
      <c r="Q100" s="516"/>
      <c r="R100" s="517"/>
      <c r="S100" s="518"/>
      <c r="T100" s="519"/>
      <c r="U100" s="520"/>
      <c r="V100" s="533"/>
      <c r="W100" s="518"/>
      <c r="X100" s="518"/>
      <c r="Y100" s="539"/>
      <c r="Z100" s="540"/>
      <c r="AA100" s="516">
        <v>51.0032769999999</v>
      </c>
      <c r="AB100" s="517">
        <v>49.30204311</v>
      </c>
      <c r="AC100" s="518">
        <v>1.0345063567894</v>
      </c>
      <c r="AD100" s="519">
        <v>1.7012338899999</v>
      </c>
      <c r="AE100" s="541">
        <v>40.9223959999999</v>
      </c>
      <c r="AF100" s="516">
        <v>2.15747</v>
      </c>
      <c r="AG100" s="517">
        <v>2.409144</v>
      </c>
      <c r="AH100" s="518">
        <v>0.895533849367244</v>
      </c>
      <c r="AI100" s="519">
        <v>-0.251674000000001</v>
      </c>
      <c r="AJ100" s="520">
        <v>-52.066371</v>
      </c>
      <c r="AK100" s="516">
        <v>0</v>
      </c>
      <c r="AL100" s="517">
        <v>0</v>
      </c>
      <c r="AM100" s="518" t="s">
        <v>161</v>
      </c>
      <c r="AN100" s="519">
        <v>0</v>
      </c>
      <c r="AO100" s="520">
        <v>0.00349799999999999</v>
      </c>
      <c r="AP100" s="516">
        <v>0</v>
      </c>
      <c r="AQ100" s="517">
        <v>0</v>
      </c>
      <c r="AR100" s="551" t="s">
        <v>161</v>
      </c>
      <c r="AS100" s="519">
        <v>0</v>
      </c>
      <c r="AT100" s="520">
        <v>0</v>
      </c>
      <c r="AU100" s="516">
        <v>-53.1607469999999</v>
      </c>
      <c r="AV100" s="517">
        <v>-51.71118711</v>
      </c>
      <c r="AW100" s="551">
        <v>0.971968156775895</v>
      </c>
      <c r="AX100" s="555">
        <v>-1.4495598899999</v>
      </c>
      <c r="AY100" s="520">
        <v>11.1474730000001</v>
      </c>
      <c r="AZ100" s="533" t="s">
        <v>161</v>
      </c>
      <c r="BA100" s="518" t="s">
        <v>161</v>
      </c>
      <c r="BB100" s="518" t="s">
        <v>161</v>
      </c>
      <c r="BC100" s="539" t="s">
        <v>161</v>
      </c>
      <c r="BD100" s="540" t="s">
        <v>161</v>
      </c>
      <c r="BE100" s="564">
        <v>14.4</v>
      </c>
      <c r="BF100" s="565">
        <v>15.6</v>
      </c>
      <c r="BG100" s="518">
        <v>0.923076923076923</v>
      </c>
      <c r="BH100" s="566">
        <v>-1.2</v>
      </c>
      <c r="BI100" s="567">
        <v>9.75</v>
      </c>
      <c r="BJ100" s="572">
        <v>0</v>
      </c>
      <c r="BK100" s="572">
        <v>0</v>
      </c>
      <c r="BL100" s="518" t="s">
        <v>161</v>
      </c>
      <c r="BM100" s="572">
        <v>0</v>
      </c>
      <c r="BN100" s="533" t="s">
        <v>161</v>
      </c>
      <c r="BO100" s="518" t="s">
        <v>161</v>
      </c>
      <c r="BP100" s="518" t="s">
        <v>161</v>
      </c>
      <c r="BQ100" s="518" t="s">
        <v>161</v>
      </c>
      <c r="BR100" s="540" t="s">
        <v>161</v>
      </c>
      <c r="BS100" s="564">
        <v>0</v>
      </c>
      <c r="BT100" s="565">
        <v>0</v>
      </c>
      <c r="BU100" s="518" t="s">
        <v>161</v>
      </c>
      <c r="BV100" s="566">
        <v>0</v>
      </c>
      <c r="BW100" s="567">
        <v>0</v>
      </c>
      <c r="BX100" s="564">
        <v>-1.04230061531144</v>
      </c>
      <c r="BY100" s="565">
        <v>-1.0488649931733</v>
      </c>
      <c r="BZ100" s="518">
        <v>1.00625855367906</v>
      </c>
      <c r="CA100" s="566">
        <v>0.00656437786185848</v>
      </c>
      <c r="CB100" s="567">
        <v>0.272405188591599</v>
      </c>
      <c r="CC100" s="517">
        <v>0</v>
      </c>
      <c r="CD100" s="634">
        <v>-127.64827422</v>
      </c>
      <c r="CE100" s="635" t="str">
        <f t="shared" si="12"/>
        <v>/</v>
      </c>
      <c r="CF100" s="636">
        <f t="shared" si="13"/>
        <v>1.58353728379925</v>
      </c>
      <c r="XDK100" s="172"/>
      <c r="XDL100" s="172"/>
      <c r="XDM100" s="172"/>
      <c r="XDN100" s="172"/>
      <c r="XDO100" s="172"/>
      <c r="XDP100" s="172"/>
      <c r="XDQ100" s="172"/>
      <c r="XDR100" s="172"/>
      <c r="XDS100" s="172"/>
      <c r="XDT100" s="172"/>
      <c r="XDU100" s="164"/>
      <c r="XDV100" s="164"/>
      <c r="XDW100" s="164"/>
      <c r="XDX100" s="164"/>
      <c r="XDY100" s="164"/>
      <c r="XDZ100" s="164"/>
      <c r="XEA100" s="164"/>
      <c r="XEB100" s="164"/>
      <c r="XEC100" s="164"/>
      <c r="XED100" s="164"/>
      <c r="XEE100" s="164"/>
      <c r="XEF100" s="164"/>
      <c r="XEG100" s="164"/>
      <c r="XEH100" s="164"/>
      <c r="XEI100" s="164"/>
      <c r="XEJ100" s="164"/>
      <c r="XEK100" s="164"/>
      <c r="XEL100" s="164"/>
      <c r="XEM100" s="164"/>
      <c r="XEN100" s="164"/>
      <c r="XEO100" s="164"/>
    </row>
    <row r="101" s="159" customFormat="1" ht="16.5" customHeight="1" outlineLevel="1" spans="1:16369">
      <c r="A101" s="527" t="s">
        <v>98</v>
      </c>
      <c r="B101" s="516">
        <v>0</v>
      </c>
      <c r="C101" s="517">
        <v>0</v>
      </c>
      <c r="D101" s="518" t="s">
        <v>161</v>
      </c>
      <c r="E101" s="519">
        <v>0</v>
      </c>
      <c r="F101" s="520">
        <v>0</v>
      </c>
      <c r="G101" s="516">
        <v>0</v>
      </c>
      <c r="H101" s="517">
        <v>0</v>
      </c>
      <c r="I101" s="518" t="s">
        <v>161</v>
      </c>
      <c r="J101" s="519">
        <v>0</v>
      </c>
      <c r="K101" s="520">
        <v>0</v>
      </c>
      <c r="L101" s="516">
        <v>0</v>
      </c>
      <c r="M101" s="517">
        <v>0</v>
      </c>
      <c r="N101" s="518" t="s">
        <v>161</v>
      </c>
      <c r="O101" s="519">
        <v>0</v>
      </c>
      <c r="P101" s="520">
        <v>0</v>
      </c>
      <c r="Q101" s="516"/>
      <c r="R101" s="517"/>
      <c r="S101" s="518"/>
      <c r="T101" s="519"/>
      <c r="U101" s="520"/>
      <c r="V101" s="533"/>
      <c r="W101" s="518"/>
      <c r="X101" s="518"/>
      <c r="Y101" s="539"/>
      <c r="Z101" s="540"/>
      <c r="AA101" s="516">
        <v>15.102317</v>
      </c>
      <c r="AB101" s="517">
        <v>13.518694</v>
      </c>
      <c r="AC101" s="518">
        <v>1.11714319445354</v>
      </c>
      <c r="AD101" s="519">
        <v>1.58362299999997</v>
      </c>
      <c r="AE101" s="541">
        <v>25.1127699999999</v>
      </c>
      <c r="AF101" s="516">
        <v>16.428787</v>
      </c>
      <c r="AG101" s="517">
        <v>8.20758</v>
      </c>
      <c r="AH101" s="518">
        <v>2.00166029450825</v>
      </c>
      <c r="AI101" s="519">
        <v>8.221207</v>
      </c>
      <c r="AJ101" s="520">
        <v>-0.229076999999993</v>
      </c>
      <c r="AK101" s="516">
        <v>0</v>
      </c>
      <c r="AL101" s="517">
        <v>0</v>
      </c>
      <c r="AM101" s="518" t="s">
        <v>161</v>
      </c>
      <c r="AN101" s="519">
        <v>0</v>
      </c>
      <c r="AO101" s="520">
        <v>0</v>
      </c>
      <c r="AP101" s="516">
        <v>0</v>
      </c>
      <c r="AQ101" s="517">
        <v>0</v>
      </c>
      <c r="AR101" s="551" t="s">
        <v>161</v>
      </c>
      <c r="AS101" s="519">
        <v>0</v>
      </c>
      <c r="AT101" s="520">
        <v>0</v>
      </c>
      <c r="AU101" s="516">
        <v>-31.531104</v>
      </c>
      <c r="AV101" s="517">
        <v>-21.726274</v>
      </c>
      <c r="AW101" s="551">
        <v>0.548710929448834</v>
      </c>
      <c r="AX101" s="555">
        <v>-9.80482999999997</v>
      </c>
      <c r="AY101" s="520">
        <v>-24.8836929999999</v>
      </c>
      <c r="AZ101" s="533" t="s">
        <v>161</v>
      </c>
      <c r="BA101" s="518" t="s">
        <v>161</v>
      </c>
      <c r="BB101" s="518" t="s">
        <v>161</v>
      </c>
      <c r="BC101" s="539" t="s">
        <v>161</v>
      </c>
      <c r="BD101" s="540" t="s">
        <v>161</v>
      </c>
      <c r="BE101" s="564">
        <v>3.6</v>
      </c>
      <c r="BF101" s="565">
        <v>4.8</v>
      </c>
      <c r="BG101" s="518">
        <v>0.75</v>
      </c>
      <c r="BH101" s="566">
        <v>-1.2</v>
      </c>
      <c r="BI101" s="567">
        <v>4</v>
      </c>
      <c r="BJ101" s="572">
        <v>0</v>
      </c>
      <c r="BK101" s="572">
        <v>0</v>
      </c>
      <c r="BL101" s="518" t="s">
        <v>161</v>
      </c>
      <c r="BM101" s="572">
        <v>0</v>
      </c>
      <c r="BN101" s="533" t="s">
        <v>161</v>
      </c>
      <c r="BO101" s="518" t="s">
        <v>161</v>
      </c>
      <c r="BP101" s="518" t="s">
        <v>161</v>
      </c>
      <c r="BQ101" s="518" t="s">
        <v>161</v>
      </c>
      <c r="BR101" s="540" t="s">
        <v>161</v>
      </c>
      <c r="BS101" s="564">
        <v>0</v>
      </c>
      <c r="BT101" s="565">
        <v>0</v>
      </c>
      <c r="BU101" s="518" t="s">
        <v>161</v>
      </c>
      <c r="BV101" s="566">
        <v>0</v>
      </c>
      <c r="BW101" s="567">
        <v>0</v>
      </c>
      <c r="BX101" s="564">
        <v>-2.08783221806297</v>
      </c>
      <c r="BY101" s="565">
        <v>-1.60712817377182</v>
      </c>
      <c r="BZ101" s="518">
        <v>0.70089252858845</v>
      </c>
      <c r="CA101" s="566">
        <v>-0.48070404429115</v>
      </c>
      <c r="CB101" s="567">
        <v>-0.99087806721441</v>
      </c>
      <c r="CC101" s="517">
        <v>0</v>
      </c>
      <c r="CD101" s="634">
        <v>-64.061583</v>
      </c>
      <c r="CE101" s="635" t="str">
        <f t="shared" si="12"/>
        <v>/</v>
      </c>
      <c r="CF101" s="636">
        <f t="shared" si="13"/>
        <v>1.50780011165194</v>
      </c>
      <c r="XDK101" s="172"/>
      <c r="XDL101" s="172"/>
      <c r="XDM101" s="172"/>
      <c r="XDN101" s="172"/>
      <c r="XDO101" s="172"/>
      <c r="XDP101" s="172"/>
      <c r="XDQ101" s="172"/>
      <c r="XDR101" s="172"/>
      <c r="XDS101" s="172"/>
      <c r="XDT101" s="172"/>
      <c r="XDU101" s="164"/>
      <c r="XDV101" s="164"/>
      <c r="XDW101" s="164"/>
      <c r="XDX101" s="164"/>
      <c r="XDY101" s="164"/>
      <c r="XDZ101" s="164"/>
      <c r="XEA101" s="164"/>
      <c r="XEB101" s="164"/>
      <c r="XEC101" s="164"/>
      <c r="XED101" s="164"/>
      <c r="XEE101" s="164"/>
      <c r="XEF101" s="164"/>
      <c r="XEG101" s="164"/>
      <c r="XEH101" s="164"/>
      <c r="XEI101" s="164"/>
      <c r="XEJ101" s="164"/>
      <c r="XEK101" s="164"/>
      <c r="XEL101" s="164"/>
      <c r="XEM101" s="164"/>
      <c r="XEN101" s="164"/>
      <c r="XEO101" s="164"/>
    </row>
    <row r="102" s="159" customFormat="1" ht="16.5" customHeight="1" outlineLevel="1" spans="1:16369">
      <c r="A102" s="527" t="s">
        <v>99</v>
      </c>
      <c r="B102" s="516">
        <v>145.38</v>
      </c>
      <c r="C102" s="517">
        <v>145.38</v>
      </c>
      <c r="D102" s="518">
        <v>0.999999999999998</v>
      </c>
      <c r="E102" s="519">
        <v>-2.8421709430404e-13</v>
      </c>
      <c r="F102" s="520">
        <v>0</v>
      </c>
      <c r="G102" s="516">
        <v>0</v>
      </c>
      <c r="H102" s="517">
        <v>0</v>
      </c>
      <c r="I102" s="518" t="s">
        <v>161</v>
      </c>
      <c r="J102" s="519">
        <v>0</v>
      </c>
      <c r="K102" s="520">
        <v>0</v>
      </c>
      <c r="L102" s="516">
        <v>0</v>
      </c>
      <c r="M102" s="517">
        <v>0</v>
      </c>
      <c r="N102" s="518" t="s">
        <v>161</v>
      </c>
      <c r="O102" s="519">
        <v>0</v>
      </c>
      <c r="P102" s="520">
        <v>0</v>
      </c>
      <c r="Q102" s="516"/>
      <c r="R102" s="517"/>
      <c r="S102" s="518"/>
      <c r="T102" s="519"/>
      <c r="U102" s="520"/>
      <c r="V102" s="533"/>
      <c r="W102" s="518"/>
      <c r="X102" s="518"/>
      <c r="Y102" s="539"/>
      <c r="Z102" s="540"/>
      <c r="AA102" s="516">
        <v>40.218016</v>
      </c>
      <c r="AB102" s="517">
        <v>24.25826607</v>
      </c>
      <c r="AC102" s="518">
        <v>1.65790975677925</v>
      </c>
      <c r="AD102" s="519">
        <v>15.95974993</v>
      </c>
      <c r="AE102" s="541">
        <v>58.993046</v>
      </c>
      <c r="AF102" s="516">
        <v>-195.540632</v>
      </c>
      <c r="AG102" s="517">
        <v>16.385068</v>
      </c>
      <c r="AH102" s="518">
        <v>-11.934075098132</v>
      </c>
      <c r="AI102" s="519">
        <v>-211.9257</v>
      </c>
      <c r="AJ102" s="520">
        <v>-9.28858599999993</v>
      </c>
      <c r="AK102" s="516">
        <v>0.353949999999999</v>
      </c>
      <c r="AL102" s="517">
        <v>0</v>
      </c>
      <c r="AM102" s="518" t="s">
        <v>161</v>
      </c>
      <c r="AN102" s="519">
        <v>0.353949999999999</v>
      </c>
      <c r="AO102" s="520">
        <v>0</v>
      </c>
      <c r="AP102" s="516">
        <v>0.049352</v>
      </c>
      <c r="AQ102" s="517">
        <v>0</v>
      </c>
      <c r="AR102" s="551" t="s">
        <v>161</v>
      </c>
      <c r="AS102" s="519">
        <v>0.049352</v>
      </c>
      <c r="AT102" s="520">
        <v>0</v>
      </c>
      <c r="AU102" s="516">
        <v>301.007214</v>
      </c>
      <c r="AV102" s="517">
        <v>104.73666593</v>
      </c>
      <c r="AW102" s="551">
        <v>2.87394305830945</v>
      </c>
      <c r="AX102" s="555">
        <v>196.27054807</v>
      </c>
      <c r="AY102" s="520">
        <v>-49.7044600000001</v>
      </c>
      <c r="AZ102" s="533">
        <v>2.0704857201816</v>
      </c>
      <c r="BA102" s="518">
        <v>0.720433800591553</v>
      </c>
      <c r="BB102" s="518">
        <v>2.87394305830946</v>
      </c>
      <c r="BC102" s="539">
        <v>1.35005191959004</v>
      </c>
      <c r="BD102" s="540" t="s">
        <v>161</v>
      </c>
      <c r="BE102" s="564">
        <v>1.4</v>
      </c>
      <c r="BF102" s="565">
        <v>4.8</v>
      </c>
      <c r="BG102" s="518">
        <v>0.291666666666667</v>
      </c>
      <c r="BH102" s="566">
        <v>-3.4</v>
      </c>
      <c r="BI102" s="567">
        <v>3.83333333</v>
      </c>
      <c r="BJ102" s="572">
        <v>103.842857142857</v>
      </c>
      <c r="BK102" s="572">
        <v>30.2875</v>
      </c>
      <c r="BL102" s="518">
        <v>3.42857142857142</v>
      </c>
      <c r="BM102" s="572">
        <v>73.5553571428569</v>
      </c>
      <c r="BN102" s="533">
        <v>0.276640638327143</v>
      </c>
      <c r="BO102" s="518">
        <v>0.166861095542716</v>
      </c>
      <c r="BP102" s="518">
        <v>1.65790975677925</v>
      </c>
      <c r="BQ102" s="518">
        <v>0.109779542784428</v>
      </c>
      <c r="BR102" s="540" t="s">
        <v>161</v>
      </c>
      <c r="BS102" s="564">
        <v>3.61479790549588</v>
      </c>
      <c r="BT102" s="565">
        <v>5.99300871630682</v>
      </c>
      <c r="BU102" s="518">
        <v>0.603169138676556</v>
      </c>
      <c r="BV102" s="566">
        <v>-2.37821081081094</v>
      </c>
      <c r="BW102" s="567">
        <v>0</v>
      </c>
      <c r="BX102" s="564">
        <v>7.48438744467156</v>
      </c>
      <c r="BY102" s="565">
        <v>4.31756604646723</v>
      </c>
      <c r="BZ102" s="518">
        <v>1.73347375908598</v>
      </c>
      <c r="CA102" s="566">
        <v>3.16682139820433</v>
      </c>
      <c r="CB102" s="567">
        <v>-0.84254778097066</v>
      </c>
      <c r="CC102" s="517">
        <v>290.76</v>
      </c>
      <c r="CD102" s="634">
        <v>51.0101118599999</v>
      </c>
      <c r="CE102" s="635">
        <f t="shared" si="12"/>
        <v>0.499999999999999</v>
      </c>
      <c r="CF102" s="636">
        <f t="shared" si="13"/>
        <v>5.90093224704409</v>
      </c>
      <c r="XDK102" s="172"/>
      <c r="XDL102" s="172"/>
      <c r="XDM102" s="172"/>
      <c r="XDN102" s="172"/>
      <c r="XDO102" s="172"/>
      <c r="XDP102" s="172"/>
      <c r="XDQ102" s="172"/>
      <c r="XDR102" s="172"/>
      <c r="XDS102" s="172"/>
      <c r="XDT102" s="172"/>
      <c r="XDU102" s="164"/>
      <c r="XDV102" s="164"/>
      <c r="XDW102" s="164"/>
      <c r="XDX102" s="164"/>
      <c r="XDY102" s="164"/>
      <c r="XDZ102" s="164"/>
      <c r="XEA102" s="164"/>
      <c r="XEB102" s="164"/>
      <c r="XEC102" s="164"/>
      <c r="XED102" s="164"/>
      <c r="XEE102" s="164"/>
      <c r="XEF102" s="164"/>
      <c r="XEG102" s="164"/>
      <c r="XEH102" s="164"/>
      <c r="XEI102" s="164"/>
      <c r="XEJ102" s="164"/>
      <c r="XEK102" s="164"/>
      <c r="XEL102" s="164"/>
      <c r="XEM102" s="164"/>
      <c r="XEN102" s="164"/>
      <c r="XEO102" s="164"/>
    </row>
    <row r="103" s="159" customFormat="1" ht="16.5" customHeight="1" outlineLevel="1" spans="1:16369">
      <c r="A103" s="527" t="s">
        <v>100</v>
      </c>
      <c r="B103" s="516">
        <v>0</v>
      </c>
      <c r="C103" s="517">
        <v>0</v>
      </c>
      <c r="D103" s="518" t="s">
        <v>161</v>
      </c>
      <c r="E103" s="519">
        <v>0</v>
      </c>
      <c r="F103" s="520">
        <v>0</v>
      </c>
      <c r="G103" s="516">
        <v>0</v>
      </c>
      <c r="H103" s="517">
        <v>0</v>
      </c>
      <c r="I103" s="518" t="s">
        <v>161</v>
      </c>
      <c r="J103" s="519">
        <v>0</v>
      </c>
      <c r="K103" s="520">
        <v>0</v>
      </c>
      <c r="L103" s="516">
        <v>0</v>
      </c>
      <c r="M103" s="517">
        <v>0</v>
      </c>
      <c r="N103" s="518" t="s">
        <v>161</v>
      </c>
      <c r="O103" s="519">
        <v>0</v>
      </c>
      <c r="P103" s="520">
        <v>0</v>
      </c>
      <c r="Q103" s="516"/>
      <c r="R103" s="517"/>
      <c r="S103" s="518"/>
      <c r="T103" s="519"/>
      <c r="U103" s="520"/>
      <c r="V103" s="533"/>
      <c r="W103" s="518"/>
      <c r="X103" s="518"/>
      <c r="Y103" s="539"/>
      <c r="Z103" s="540"/>
      <c r="AA103" s="516">
        <v>42.373766</v>
      </c>
      <c r="AB103" s="517">
        <v>38.06716575</v>
      </c>
      <c r="AC103" s="518">
        <v>1.11313162314954</v>
      </c>
      <c r="AD103" s="519">
        <v>4.30660025</v>
      </c>
      <c r="AE103" s="541">
        <v>101.611346</v>
      </c>
      <c r="AF103" s="516">
        <v>10.382278</v>
      </c>
      <c r="AG103" s="517">
        <v>10.899806</v>
      </c>
      <c r="AH103" s="518">
        <v>0.952519521907086</v>
      </c>
      <c r="AI103" s="519">
        <v>-0.517528000000013</v>
      </c>
      <c r="AJ103" s="520">
        <v>12.155418</v>
      </c>
      <c r="AK103" s="516">
        <v>0</v>
      </c>
      <c r="AL103" s="517">
        <v>0</v>
      </c>
      <c r="AM103" s="518" t="s">
        <v>161</v>
      </c>
      <c r="AN103" s="519">
        <v>0</v>
      </c>
      <c r="AO103" s="520">
        <v>0</v>
      </c>
      <c r="AP103" s="516">
        <v>0.007953</v>
      </c>
      <c r="AQ103" s="517">
        <v>0</v>
      </c>
      <c r="AR103" s="551" t="s">
        <v>161</v>
      </c>
      <c r="AS103" s="519">
        <v>0.007953</v>
      </c>
      <c r="AT103" s="520">
        <v>0</v>
      </c>
      <c r="AU103" s="516">
        <v>-52.763997</v>
      </c>
      <c r="AV103" s="517">
        <v>-48.96697175</v>
      </c>
      <c r="AW103" s="551">
        <v>0.922457421516984</v>
      </c>
      <c r="AX103" s="555">
        <v>-3.79702524999999</v>
      </c>
      <c r="AY103" s="520">
        <v>-113.766764</v>
      </c>
      <c r="AZ103" s="533" t="s">
        <v>161</v>
      </c>
      <c r="BA103" s="518" t="s">
        <v>161</v>
      </c>
      <c r="BB103" s="518" t="s">
        <v>161</v>
      </c>
      <c r="BC103" s="539" t="s">
        <v>161</v>
      </c>
      <c r="BD103" s="540" t="s">
        <v>161</v>
      </c>
      <c r="BE103" s="564">
        <v>11.2</v>
      </c>
      <c r="BF103" s="565">
        <v>10.8</v>
      </c>
      <c r="BG103" s="518">
        <v>1.03703703703704</v>
      </c>
      <c r="BH103" s="566">
        <v>0.399999999999999</v>
      </c>
      <c r="BI103" s="567">
        <v>10.83333333</v>
      </c>
      <c r="BJ103" s="572">
        <v>0</v>
      </c>
      <c r="BK103" s="572">
        <v>0</v>
      </c>
      <c r="BL103" s="518" t="s">
        <v>161</v>
      </c>
      <c r="BM103" s="572">
        <v>0</v>
      </c>
      <c r="BN103" s="533" t="s">
        <v>161</v>
      </c>
      <c r="BO103" s="518" t="s">
        <v>161</v>
      </c>
      <c r="BP103" s="518" t="s">
        <v>161</v>
      </c>
      <c r="BQ103" s="518" t="s">
        <v>161</v>
      </c>
      <c r="BR103" s="540" t="s">
        <v>161</v>
      </c>
      <c r="BS103" s="564">
        <v>0</v>
      </c>
      <c r="BT103" s="565">
        <v>0</v>
      </c>
      <c r="BU103" s="518" t="s">
        <v>161</v>
      </c>
      <c r="BV103" s="566">
        <v>0</v>
      </c>
      <c r="BW103" s="567">
        <v>0</v>
      </c>
      <c r="BX103" s="564">
        <v>-1.24520433232203</v>
      </c>
      <c r="BY103" s="565">
        <v>-1.28633090447507</v>
      </c>
      <c r="BZ103" s="518">
        <v>1.03197200036939</v>
      </c>
      <c r="CA103" s="566">
        <v>0.0411265721530412</v>
      </c>
      <c r="CB103" s="567">
        <v>-1.11962658185829</v>
      </c>
      <c r="CC103" s="517">
        <v>0</v>
      </c>
      <c r="CD103" s="634">
        <v>-118.1270435</v>
      </c>
      <c r="CE103" s="635" t="str">
        <f t="shared" si="12"/>
        <v>/</v>
      </c>
      <c r="CF103" s="636">
        <f t="shared" si="13"/>
        <v>1.55332838750002</v>
      </c>
      <c r="XDK103" s="172"/>
      <c r="XDL103" s="172"/>
      <c r="XDM103" s="172"/>
      <c r="XDN103" s="172"/>
      <c r="XDO103" s="172"/>
      <c r="XDP103" s="172"/>
      <c r="XDQ103" s="172"/>
      <c r="XDR103" s="172"/>
      <c r="XDS103" s="172"/>
      <c r="XDT103" s="172"/>
      <c r="XDU103" s="164"/>
      <c r="XDV103" s="164"/>
      <c r="XDW103" s="164"/>
      <c r="XDX103" s="164"/>
      <c r="XDY103" s="164"/>
      <c r="XDZ103" s="164"/>
      <c r="XEA103" s="164"/>
      <c r="XEB103" s="164"/>
      <c r="XEC103" s="164"/>
      <c r="XED103" s="164"/>
      <c r="XEE103" s="164"/>
      <c r="XEF103" s="164"/>
      <c r="XEG103" s="164"/>
      <c r="XEH103" s="164"/>
      <c r="XEI103" s="164"/>
      <c r="XEJ103" s="164"/>
      <c r="XEK103" s="164"/>
      <c r="XEL103" s="164"/>
      <c r="XEM103" s="164"/>
      <c r="XEN103" s="164"/>
      <c r="XEO103" s="164"/>
    </row>
    <row r="104" s="159" customFormat="1" ht="16.5" customHeight="1" outlineLevel="1" spans="1:16369">
      <c r="A104" s="527" t="s">
        <v>101</v>
      </c>
      <c r="B104" s="516">
        <v>14.150945</v>
      </c>
      <c r="C104" s="517">
        <v>0</v>
      </c>
      <c r="D104" s="518" t="s">
        <v>161</v>
      </c>
      <c r="E104" s="519">
        <v>14.150945</v>
      </c>
      <c r="F104" s="520">
        <v>0</v>
      </c>
      <c r="G104" s="516">
        <v>0</v>
      </c>
      <c r="H104" s="517">
        <v>0</v>
      </c>
      <c r="I104" s="518" t="s">
        <v>161</v>
      </c>
      <c r="J104" s="519">
        <v>0</v>
      </c>
      <c r="K104" s="520">
        <v>0</v>
      </c>
      <c r="L104" s="516">
        <v>0</v>
      </c>
      <c r="M104" s="517">
        <v>0</v>
      </c>
      <c r="N104" s="518" t="s">
        <v>161</v>
      </c>
      <c r="O104" s="519">
        <v>0</v>
      </c>
      <c r="P104" s="520">
        <v>0</v>
      </c>
      <c r="Q104" s="516"/>
      <c r="R104" s="517"/>
      <c r="S104" s="518"/>
      <c r="T104" s="519"/>
      <c r="U104" s="520"/>
      <c r="V104" s="533"/>
      <c r="W104" s="518"/>
      <c r="X104" s="518"/>
      <c r="Y104" s="539"/>
      <c r="Z104" s="540"/>
      <c r="AA104" s="516">
        <v>35.899035</v>
      </c>
      <c r="AB104" s="517">
        <v>43.11125995</v>
      </c>
      <c r="AC104" s="518">
        <v>0.83270669986531</v>
      </c>
      <c r="AD104" s="519">
        <v>-7.21222495000001</v>
      </c>
      <c r="AE104" s="541">
        <v>23.1089989999999</v>
      </c>
      <c r="AF104" s="516">
        <v>5.01422399999999</v>
      </c>
      <c r="AG104" s="517">
        <v>15.776569</v>
      </c>
      <c r="AH104" s="518">
        <v>0.317827279175846</v>
      </c>
      <c r="AI104" s="519">
        <v>-10.762345</v>
      </c>
      <c r="AJ104" s="520">
        <v>1.5699590000001</v>
      </c>
      <c r="AK104" s="516">
        <v>0</v>
      </c>
      <c r="AL104" s="517">
        <v>0</v>
      </c>
      <c r="AM104" s="518" t="s">
        <v>161</v>
      </c>
      <c r="AN104" s="519">
        <v>0</v>
      </c>
      <c r="AO104" s="520">
        <v>0</v>
      </c>
      <c r="AP104" s="516">
        <v>0</v>
      </c>
      <c r="AQ104" s="517">
        <v>0</v>
      </c>
      <c r="AR104" s="551" t="s">
        <v>161</v>
      </c>
      <c r="AS104" s="519">
        <v>0</v>
      </c>
      <c r="AT104" s="520">
        <v>0</v>
      </c>
      <c r="AU104" s="516">
        <v>-26.762314</v>
      </c>
      <c r="AV104" s="517">
        <v>-58.88782895</v>
      </c>
      <c r="AW104" s="551">
        <v>1.54553743146613</v>
      </c>
      <c r="AX104" s="555">
        <v>32.12551495</v>
      </c>
      <c r="AY104" s="520">
        <v>-24.678958</v>
      </c>
      <c r="AZ104" s="533">
        <v>-1.89120330833029</v>
      </c>
      <c r="BA104" s="518" t="s">
        <v>161</v>
      </c>
      <c r="BB104" s="518" t="s">
        <v>161</v>
      </c>
      <c r="BC104" s="539" t="s">
        <v>161</v>
      </c>
      <c r="BD104" s="540" t="s">
        <v>161</v>
      </c>
      <c r="BE104" s="564">
        <v>6</v>
      </c>
      <c r="BF104" s="565">
        <v>7.2</v>
      </c>
      <c r="BG104" s="518">
        <v>0.833333333333333</v>
      </c>
      <c r="BH104" s="566">
        <v>-1.2</v>
      </c>
      <c r="BI104" s="567">
        <v>3.41666667</v>
      </c>
      <c r="BJ104" s="572">
        <v>2.35849083333333</v>
      </c>
      <c r="BK104" s="572">
        <v>0</v>
      </c>
      <c r="BL104" s="518" t="s">
        <v>161</v>
      </c>
      <c r="BM104" s="572">
        <v>2.35849083333333</v>
      </c>
      <c r="BN104" s="533">
        <v>2.53686485248865</v>
      </c>
      <c r="BO104" s="518" t="s">
        <v>161</v>
      </c>
      <c r="BP104" s="518" t="s">
        <v>161</v>
      </c>
      <c r="BQ104" s="518" t="s">
        <v>161</v>
      </c>
      <c r="BR104" s="540" t="s">
        <v>161</v>
      </c>
      <c r="BS104" s="564">
        <v>0.394187336790529</v>
      </c>
      <c r="BT104" s="565">
        <v>0</v>
      </c>
      <c r="BU104" s="518" t="s">
        <v>161</v>
      </c>
      <c r="BV104" s="566">
        <v>0.394187336790529</v>
      </c>
      <c r="BW104" s="567">
        <v>0</v>
      </c>
      <c r="BX104" s="564">
        <v>-0.745488395440156</v>
      </c>
      <c r="BY104" s="565">
        <v>-1.36595007935972</v>
      </c>
      <c r="BZ104" s="518">
        <v>1.45423452386371</v>
      </c>
      <c r="CA104" s="566">
        <v>0.620461683919564</v>
      </c>
      <c r="CB104" s="567">
        <v>-1.06793712700408</v>
      </c>
      <c r="CC104" s="517">
        <v>30.5</v>
      </c>
      <c r="CD104" s="634">
        <v>-105.0010579</v>
      </c>
      <c r="CE104" s="635">
        <f t="shared" si="12"/>
        <v>0.463965409836066</v>
      </c>
      <c r="CF104" s="636">
        <f t="shared" si="13"/>
        <v>1.74512338699018</v>
      </c>
      <c r="XDK104" s="172"/>
      <c r="XDL104" s="172"/>
      <c r="XDM104" s="172"/>
      <c r="XDN104" s="172"/>
      <c r="XDO104" s="172"/>
      <c r="XDP104" s="172"/>
      <c r="XDQ104" s="172"/>
      <c r="XDR104" s="172"/>
      <c r="XDS104" s="172"/>
      <c r="XDT104" s="172"/>
      <c r="XDU104" s="164"/>
      <c r="XDV104" s="164"/>
      <c r="XDW104" s="164"/>
      <c r="XDX104" s="164"/>
      <c r="XDY104" s="164"/>
      <c r="XDZ104" s="164"/>
      <c r="XEA104" s="164"/>
      <c r="XEB104" s="164"/>
      <c r="XEC104" s="164"/>
      <c r="XED104" s="164"/>
      <c r="XEE104" s="164"/>
      <c r="XEF104" s="164"/>
      <c r="XEG104" s="164"/>
      <c r="XEH104" s="164"/>
      <c r="XEI104" s="164"/>
      <c r="XEJ104" s="164"/>
      <c r="XEK104" s="164"/>
      <c r="XEL104" s="164"/>
      <c r="XEM104" s="164"/>
      <c r="XEN104" s="164"/>
      <c r="XEO104" s="164"/>
    </row>
    <row r="105" s="159" customFormat="1" ht="16.5" customHeight="1" outlineLevel="1" spans="1:16369">
      <c r="A105" s="527" t="s">
        <v>102</v>
      </c>
      <c r="B105" s="516">
        <v>0</v>
      </c>
      <c r="C105" s="517">
        <v>0</v>
      </c>
      <c r="D105" s="518" t="s">
        <v>161</v>
      </c>
      <c r="E105" s="519">
        <v>0</v>
      </c>
      <c r="F105" s="520">
        <v>0</v>
      </c>
      <c r="G105" s="516">
        <v>0</v>
      </c>
      <c r="H105" s="517">
        <v>0</v>
      </c>
      <c r="I105" s="518" t="s">
        <v>161</v>
      </c>
      <c r="J105" s="519">
        <v>0</v>
      </c>
      <c r="K105" s="520">
        <v>0</v>
      </c>
      <c r="L105" s="516">
        <v>0</v>
      </c>
      <c r="M105" s="517">
        <v>0</v>
      </c>
      <c r="N105" s="518" t="s">
        <v>161</v>
      </c>
      <c r="O105" s="519">
        <v>0</v>
      </c>
      <c r="P105" s="520">
        <v>3.526547</v>
      </c>
      <c r="Q105" s="516"/>
      <c r="R105" s="517"/>
      <c r="S105" s="518"/>
      <c r="T105" s="519"/>
      <c r="U105" s="520"/>
      <c r="V105" s="533"/>
      <c r="W105" s="518"/>
      <c r="X105" s="518"/>
      <c r="Y105" s="539"/>
      <c r="Z105" s="540"/>
      <c r="AA105" s="516">
        <v>81.4705569999999</v>
      </c>
      <c r="AB105" s="517">
        <v>77.31335622</v>
      </c>
      <c r="AC105" s="518">
        <v>1.05377079696515</v>
      </c>
      <c r="AD105" s="519">
        <v>4.15720077999993</v>
      </c>
      <c r="AE105" s="541">
        <v>104.775104</v>
      </c>
      <c r="AF105" s="516">
        <v>9.362956</v>
      </c>
      <c r="AG105" s="517">
        <v>10.99512032</v>
      </c>
      <c r="AH105" s="518">
        <v>0.851555574427766</v>
      </c>
      <c r="AI105" s="519">
        <v>-1.63216432</v>
      </c>
      <c r="AJ105" s="520">
        <v>-18.351249</v>
      </c>
      <c r="AK105" s="516">
        <v>0</v>
      </c>
      <c r="AL105" s="517">
        <v>0</v>
      </c>
      <c r="AM105" s="518" t="s">
        <v>161</v>
      </c>
      <c r="AN105" s="519">
        <v>0</v>
      </c>
      <c r="AO105" s="520">
        <v>0</v>
      </c>
      <c r="AP105" s="516">
        <v>0</v>
      </c>
      <c r="AQ105" s="517">
        <v>0</v>
      </c>
      <c r="AR105" s="551" t="s">
        <v>161</v>
      </c>
      <c r="AS105" s="519">
        <v>0</v>
      </c>
      <c r="AT105" s="520">
        <v>0</v>
      </c>
      <c r="AU105" s="516">
        <v>-90.8335129999999</v>
      </c>
      <c r="AV105" s="517">
        <v>-88.30847654</v>
      </c>
      <c r="AW105" s="551">
        <v>0.971406635479028</v>
      </c>
      <c r="AX105" s="555">
        <v>-2.52503645999992</v>
      </c>
      <c r="AY105" s="520">
        <v>-89.9504019999999</v>
      </c>
      <c r="AZ105" s="533" t="s">
        <v>161</v>
      </c>
      <c r="BA105" s="518" t="s">
        <v>161</v>
      </c>
      <c r="BB105" s="518" t="s">
        <v>161</v>
      </c>
      <c r="BC105" s="539" t="s">
        <v>161</v>
      </c>
      <c r="BD105" s="540" t="s">
        <v>161</v>
      </c>
      <c r="BE105" s="564">
        <v>14.6</v>
      </c>
      <c r="BF105" s="565">
        <v>16.8</v>
      </c>
      <c r="BG105" s="518">
        <v>0.869047619047619</v>
      </c>
      <c r="BH105" s="566">
        <v>-2.2</v>
      </c>
      <c r="BI105" s="567">
        <v>11.66666667</v>
      </c>
      <c r="BJ105" s="572">
        <v>0</v>
      </c>
      <c r="BK105" s="572">
        <v>0</v>
      </c>
      <c r="BL105" s="518" t="s">
        <v>161</v>
      </c>
      <c r="BM105" s="572">
        <v>0</v>
      </c>
      <c r="BN105" s="533" t="s">
        <v>161</v>
      </c>
      <c r="BO105" s="518" t="s">
        <v>161</v>
      </c>
      <c r="BP105" s="518" t="s">
        <v>161</v>
      </c>
      <c r="BQ105" s="518" t="s">
        <v>161</v>
      </c>
      <c r="BR105" s="540" t="s">
        <v>161</v>
      </c>
      <c r="BS105" s="564">
        <v>0</v>
      </c>
      <c r="BT105" s="565">
        <v>0</v>
      </c>
      <c r="BU105" s="518" t="s">
        <v>161</v>
      </c>
      <c r="BV105" s="566">
        <v>0</v>
      </c>
      <c r="BW105" s="567">
        <v>0</v>
      </c>
      <c r="BX105" s="564">
        <v>-1.11492441373636</v>
      </c>
      <c r="BY105" s="565">
        <v>-1.14221501765766</v>
      </c>
      <c r="BZ105" s="518">
        <v>1.02389270277435</v>
      </c>
      <c r="CA105" s="566">
        <v>0.0272906039212928</v>
      </c>
      <c r="CB105" s="567">
        <v>-0.858509307707296</v>
      </c>
      <c r="CC105" s="517">
        <v>0</v>
      </c>
      <c r="CD105" s="634">
        <v>27.17853026</v>
      </c>
      <c r="CE105" s="635" t="str">
        <f t="shared" si="12"/>
        <v>/</v>
      </c>
      <c r="CF105" s="636">
        <f t="shared" si="13"/>
        <v>-3.34210540934526</v>
      </c>
      <c r="XDK105" s="172"/>
      <c r="XDL105" s="172"/>
      <c r="XDM105" s="172"/>
      <c r="XDN105" s="172"/>
      <c r="XDO105" s="172"/>
      <c r="XDP105" s="172"/>
      <c r="XDQ105" s="172"/>
      <c r="XDR105" s="172"/>
      <c r="XDS105" s="172"/>
      <c r="XDT105" s="172"/>
      <c r="XDU105" s="164"/>
      <c r="XDV105" s="164"/>
      <c r="XDW105" s="164"/>
      <c r="XDX105" s="164"/>
      <c r="XDY105" s="164"/>
      <c r="XDZ105" s="164"/>
      <c r="XEA105" s="164"/>
      <c r="XEB105" s="164"/>
      <c r="XEC105" s="164"/>
      <c r="XED105" s="164"/>
      <c r="XEE105" s="164"/>
      <c r="XEF105" s="164"/>
      <c r="XEG105" s="164"/>
      <c r="XEH105" s="164"/>
      <c r="XEI105" s="164"/>
      <c r="XEJ105" s="164"/>
      <c r="XEK105" s="164"/>
      <c r="XEL105" s="164"/>
      <c r="XEM105" s="164"/>
      <c r="XEN105" s="164"/>
      <c r="XEO105" s="164"/>
    </row>
    <row r="106" s="159" customFormat="1" ht="16.5" customHeight="1" outlineLevel="1" spans="1:16369">
      <c r="A106" s="527" t="s">
        <v>103</v>
      </c>
      <c r="B106" s="516">
        <v>0</v>
      </c>
      <c r="C106" s="517">
        <v>0</v>
      </c>
      <c r="D106" s="518" t="s">
        <v>161</v>
      </c>
      <c r="E106" s="519">
        <v>0</v>
      </c>
      <c r="F106" s="520">
        <v>0</v>
      </c>
      <c r="G106" s="516">
        <v>0</v>
      </c>
      <c r="H106" s="517">
        <v>0</v>
      </c>
      <c r="I106" s="518" t="s">
        <v>161</v>
      </c>
      <c r="J106" s="519">
        <v>0</v>
      </c>
      <c r="K106" s="520">
        <v>0</v>
      </c>
      <c r="L106" s="516">
        <v>0</v>
      </c>
      <c r="M106" s="517">
        <v>0</v>
      </c>
      <c r="N106" s="518" t="s">
        <v>161</v>
      </c>
      <c r="O106" s="519">
        <v>0</v>
      </c>
      <c r="P106" s="520">
        <v>0</v>
      </c>
      <c r="Q106" s="516"/>
      <c r="R106" s="517"/>
      <c r="S106" s="518"/>
      <c r="T106" s="519"/>
      <c r="U106" s="520"/>
      <c r="V106" s="533"/>
      <c r="W106" s="518"/>
      <c r="X106" s="518"/>
      <c r="Y106" s="539"/>
      <c r="Z106" s="540"/>
      <c r="AA106" s="516">
        <v>1.03528297046296e-14</v>
      </c>
      <c r="AB106" s="517">
        <v>0</v>
      </c>
      <c r="AC106" s="518" t="s">
        <v>161</v>
      </c>
      <c r="AD106" s="519">
        <v>1.03528297046296e-14</v>
      </c>
      <c r="AE106" s="541">
        <v>0</v>
      </c>
      <c r="AF106" s="516">
        <v>-1.56819002228303e-15</v>
      </c>
      <c r="AG106" s="517">
        <v>0</v>
      </c>
      <c r="AH106" s="518" t="s">
        <v>161</v>
      </c>
      <c r="AI106" s="519">
        <v>-1.56819002228303e-15</v>
      </c>
      <c r="AJ106" s="520">
        <v>0</v>
      </c>
      <c r="AK106" s="516">
        <v>0</v>
      </c>
      <c r="AL106" s="517">
        <v>0</v>
      </c>
      <c r="AM106" s="518" t="s">
        <v>161</v>
      </c>
      <c r="AN106" s="519">
        <v>0</v>
      </c>
      <c r="AO106" s="520">
        <v>0</v>
      </c>
      <c r="AP106" s="516">
        <v>0</v>
      </c>
      <c r="AQ106" s="517">
        <v>0</v>
      </c>
      <c r="AR106" s="551" t="s">
        <v>161</v>
      </c>
      <c r="AS106" s="519">
        <v>0</v>
      </c>
      <c r="AT106" s="520">
        <v>0</v>
      </c>
      <c r="AU106" s="516">
        <v>-8.78463968234655e-15</v>
      </c>
      <c r="AV106" s="517">
        <v>0</v>
      </c>
      <c r="AW106" s="551" t="s">
        <v>161</v>
      </c>
      <c r="AX106" s="555">
        <v>-8.78463968234655e-15</v>
      </c>
      <c r="AY106" s="520">
        <v>0</v>
      </c>
      <c r="AZ106" s="533" t="s">
        <v>161</v>
      </c>
      <c r="BA106" s="518" t="s">
        <v>161</v>
      </c>
      <c r="BB106" s="518" t="s">
        <v>161</v>
      </c>
      <c r="BC106" s="539" t="s">
        <v>161</v>
      </c>
      <c r="BD106" s="540" t="s">
        <v>161</v>
      </c>
      <c r="BE106" s="564">
        <v>14.4</v>
      </c>
      <c r="BF106" s="565">
        <v>0</v>
      </c>
      <c r="BG106" s="518" t="s">
        <v>161</v>
      </c>
      <c r="BH106" s="566">
        <v>14.4</v>
      </c>
      <c r="BI106" s="567">
        <v>0</v>
      </c>
      <c r="BJ106" s="572">
        <v>0</v>
      </c>
      <c r="BK106" s="572" t="s">
        <v>161</v>
      </c>
      <c r="BL106" s="518" t="s">
        <v>161</v>
      </c>
      <c r="BM106" s="572" t="s">
        <v>161</v>
      </c>
      <c r="BN106" s="533" t="s">
        <v>161</v>
      </c>
      <c r="BO106" s="518" t="s">
        <v>161</v>
      </c>
      <c r="BP106" s="518" t="s">
        <v>161</v>
      </c>
      <c r="BQ106" s="518" t="s">
        <v>161</v>
      </c>
      <c r="BR106" s="540" t="s">
        <v>161</v>
      </c>
      <c r="BS106" s="564">
        <v>0</v>
      </c>
      <c r="BT106" s="565" t="s">
        <v>161</v>
      </c>
      <c r="BU106" s="518" t="s">
        <v>161</v>
      </c>
      <c r="BV106" s="566" t="s">
        <v>161</v>
      </c>
      <c r="BW106" s="567" t="s">
        <v>161</v>
      </c>
      <c r="BX106" s="564">
        <v>-0.848525469168901</v>
      </c>
      <c r="BY106" s="565" t="s">
        <v>161</v>
      </c>
      <c r="BZ106" s="518" t="s">
        <v>161</v>
      </c>
      <c r="CA106" s="566" t="s">
        <v>161</v>
      </c>
      <c r="CB106" s="567" t="s">
        <v>161</v>
      </c>
      <c r="CC106" s="517">
        <v>0</v>
      </c>
      <c r="CD106" s="634">
        <v>0</v>
      </c>
      <c r="CE106" s="635" t="str">
        <f t="shared" si="12"/>
        <v>/</v>
      </c>
      <c r="CF106" s="636" t="str">
        <f t="shared" si="13"/>
        <v>/</v>
      </c>
      <c r="XDK106" s="172"/>
      <c r="XDL106" s="172"/>
      <c r="XDM106" s="172"/>
      <c r="XDN106" s="172"/>
      <c r="XDO106" s="172"/>
      <c r="XDP106" s="172"/>
      <c r="XDQ106" s="172"/>
      <c r="XDR106" s="172"/>
      <c r="XDS106" s="172"/>
      <c r="XDT106" s="172"/>
      <c r="XDU106" s="164"/>
      <c r="XDV106" s="164"/>
      <c r="XDW106" s="164"/>
      <c r="XDX106" s="164"/>
      <c r="XDY106" s="164"/>
      <c r="XDZ106" s="164"/>
      <c r="XEA106" s="164"/>
      <c r="XEB106" s="164"/>
      <c r="XEC106" s="164"/>
      <c r="XED106" s="164"/>
      <c r="XEE106" s="164"/>
      <c r="XEF106" s="164"/>
      <c r="XEG106" s="164"/>
      <c r="XEH106" s="164"/>
      <c r="XEI106" s="164"/>
      <c r="XEJ106" s="164"/>
      <c r="XEK106" s="164"/>
      <c r="XEL106" s="164"/>
      <c r="XEM106" s="164"/>
      <c r="XEN106" s="164"/>
      <c r="XEO106" s="164"/>
    </row>
    <row r="107" s="159" customFormat="1" ht="16.5" customHeight="1" outlineLevel="1" spans="1:16369">
      <c r="A107" s="527" t="s">
        <v>104</v>
      </c>
      <c r="B107" s="516">
        <v>0</v>
      </c>
      <c r="C107" s="517">
        <v>0</v>
      </c>
      <c r="D107" s="518" t="s">
        <v>161</v>
      </c>
      <c r="E107" s="519">
        <v>0</v>
      </c>
      <c r="F107" s="520">
        <v>0</v>
      </c>
      <c r="G107" s="516">
        <v>0</v>
      </c>
      <c r="H107" s="517">
        <v>0</v>
      </c>
      <c r="I107" s="518" t="s">
        <v>161</v>
      </c>
      <c r="J107" s="519">
        <v>0</v>
      </c>
      <c r="K107" s="520">
        <v>0</v>
      </c>
      <c r="L107" s="516">
        <v>0</v>
      </c>
      <c r="M107" s="517">
        <v>0</v>
      </c>
      <c r="N107" s="518" t="s">
        <v>161</v>
      </c>
      <c r="O107" s="519">
        <v>0</v>
      </c>
      <c r="P107" s="520">
        <v>0</v>
      </c>
      <c r="Q107" s="516"/>
      <c r="R107" s="517"/>
      <c r="S107" s="518"/>
      <c r="T107" s="519"/>
      <c r="U107" s="520"/>
      <c r="V107" s="533"/>
      <c r="W107" s="518"/>
      <c r="X107" s="518"/>
      <c r="Y107" s="539"/>
      <c r="Z107" s="540"/>
      <c r="AA107" s="516">
        <v>0</v>
      </c>
      <c r="AB107" s="517">
        <v>0</v>
      </c>
      <c r="AC107" s="518" t="s">
        <v>161</v>
      </c>
      <c r="AD107" s="519">
        <v>0</v>
      </c>
      <c r="AE107" s="541">
        <v>0</v>
      </c>
      <c r="AF107" s="516">
        <v>0</v>
      </c>
      <c r="AG107" s="517">
        <v>0</v>
      </c>
      <c r="AH107" s="518" t="s">
        <v>161</v>
      </c>
      <c r="AI107" s="519">
        <v>0</v>
      </c>
      <c r="AJ107" s="520">
        <v>0</v>
      </c>
      <c r="AK107" s="516">
        <v>0</v>
      </c>
      <c r="AL107" s="517">
        <v>0</v>
      </c>
      <c r="AM107" s="518" t="s">
        <v>161</v>
      </c>
      <c r="AN107" s="519">
        <v>0</v>
      </c>
      <c r="AO107" s="520">
        <v>0</v>
      </c>
      <c r="AP107" s="516">
        <v>0</v>
      </c>
      <c r="AQ107" s="517">
        <v>0</v>
      </c>
      <c r="AR107" s="551" t="s">
        <v>161</v>
      </c>
      <c r="AS107" s="519">
        <v>0</v>
      </c>
      <c r="AT107" s="520">
        <v>0</v>
      </c>
      <c r="AU107" s="516">
        <v>0</v>
      </c>
      <c r="AV107" s="517">
        <v>0</v>
      </c>
      <c r="AW107" s="551" t="s">
        <v>161</v>
      </c>
      <c r="AX107" s="555">
        <v>0</v>
      </c>
      <c r="AY107" s="520">
        <v>0</v>
      </c>
      <c r="AZ107" s="533" t="s">
        <v>161</v>
      </c>
      <c r="BA107" s="518" t="s">
        <v>161</v>
      </c>
      <c r="BB107" s="518" t="s">
        <v>161</v>
      </c>
      <c r="BC107" s="539" t="s">
        <v>161</v>
      </c>
      <c r="BD107" s="540" t="s">
        <v>161</v>
      </c>
      <c r="BE107" s="564">
        <v>0</v>
      </c>
      <c r="BF107" s="565">
        <v>0</v>
      </c>
      <c r="BG107" s="518" t="s">
        <v>161</v>
      </c>
      <c r="BH107" s="566">
        <v>0</v>
      </c>
      <c r="BI107" s="567">
        <v>0</v>
      </c>
      <c r="BJ107" s="572" t="s">
        <v>161</v>
      </c>
      <c r="BK107" s="572" t="s">
        <v>161</v>
      </c>
      <c r="BL107" s="518" t="s">
        <v>161</v>
      </c>
      <c r="BM107" s="572" t="s">
        <v>161</v>
      </c>
      <c r="BN107" s="533" t="s">
        <v>161</v>
      </c>
      <c r="BO107" s="518" t="s">
        <v>161</v>
      </c>
      <c r="BP107" s="518" t="s">
        <v>161</v>
      </c>
      <c r="BQ107" s="518" t="s">
        <v>161</v>
      </c>
      <c r="BR107" s="540" t="s">
        <v>161</v>
      </c>
      <c r="BS107" s="564" t="s">
        <v>161</v>
      </c>
      <c r="BT107" s="565" t="s">
        <v>161</v>
      </c>
      <c r="BU107" s="518" t="s">
        <v>161</v>
      </c>
      <c r="BV107" s="566" t="s">
        <v>161</v>
      </c>
      <c r="BW107" s="567" t="s">
        <v>161</v>
      </c>
      <c r="BX107" s="564" t="s">
        <v>161</v>
      </c>
      <c r="BY107" s="565" t="s">
        <v>161</v>
      </c>
      <c r="BZ107" s="518" t="s">
        <v>161</v>
      </c>
      <c r="CA107" s="566" t="s">
        <v>161</v>
      </c>
      <c r="CB107" s="567" t="s">
        <v>161</v>
      </c>
      <c r="CC107" s="517">
        <v>30.66037733</v>
      </c>
      <c r="CD107" s="634">
        <v>30.66037733</v>
      </c>
      <c r="CE107" s="635">
        <f t="shared" si="12"/>
        <v>0</v>
      </c>
      <c r="CF107" s="636">
        <f t="shared" si="13"/>
        <v>0</v>
      </c>
      <c r="XDK107" s="172"/>
      <c r="XDL107" s="172"/>
      <c r="XDM107" s="172"/>
      <c r="XDN107" s="172"/>
      <c r="XDO107" s="172"/>
      <c r="XDP107" s="172"/>
      <c r="XDQ107" s="172"/>
      <c r="XDR107" s="172"/>
      <c r="XDS107" s="172"/>
      <c r="XDT107" s="172"/>
      <c r="XDU107" s="164"/>
      <c r="XDV107" s="164"/>
      <c r="XDW107" s="164"/>
      <c r="XDX107" s="164"/>
      <c r="XDY107" s="164"/>
      <c r="XDZ107" s="164"/>
      <c r="XEA107" s="164"/>
      <c r="XEB107" s="164"/>
      <c r="XEC107" s="164"/>
      <c r="XED107" s="164"/>
      <c r="XEE107" s="164"/>
      <c r="XEF107" s="164"/>
      <c r="XEG107" s="164"/>
      <c r="XEH107" s="164"/>
      <c r="XEI107" s="164"/>
      <c r="XEJ107" s="164"/>
      <c r="XEK107" s="164"/>
      <c r="XEL107" s="164"/>
      <c r="XEM107" s="164"/>
      <c r="XEN107" s="164"/>
      <c r="XEO107" s="164"/>
    </row>
    <row r="108" s="159" customFormat="1" ht="16.2" spans="1:84">
      <c r="A108" s="213" t="s">
        <v>105</v>
      </c>
      <c r="B108" s="214">
        <v>159.530945</v>
      </c>
      <c r="C108" s="215">
        <v>145.38</v>
      </c>
      <c r="D108" s="238">
        <v>1.09733763241161</v>
      </c>
      <c r="E108" s="215">
        <v>14.1509449999997</v>
      </c>
      <c r="F108" s="217">
        <v>1.00000000013978e-6</v>
      </c>
      <c r="G108" s="214">
        <v>-8.04630599999999</v>
      </c>
      <c r="H108" s="215">
        <v>-29.55</v>
      </c>
      <c r="I108" s="238">
        <v>0.27229461928934</v>
      </c>
      <c r="J108" s="215">
        <v>21.503694</v>
      </c>
      <c r="K108" s="217">
        <v>0</v>
      </c>
      <c r="L108" s="214">
        <v>-21.5019079999999</v>
      </c>
      <c r="M108" s="215">
        <v>0</v>
      </c>
      <c r="N108" s="238" t="s">
        <v>161</v>
      </c>
      <c r="O108" s="215">
        <v>-21.5019079999999</v>
      </c>
      <c r="P108" s="217">
        <v>3.526547</v>
      </c>
      <c r="Q108" s="214"/>
      <c r="R108" s="215"/>
      <c r="S108" s="238"/>
      <c r="T108" s="215"/>
      <c r="U108" s="217"/>
      <c r="V108" s="237"/>
      <c r="W108" s="238"/>
      <c r="X108" s="238"/>
      <c r="Y108" s="216"/>
      <c r="Z108" s="257"/>
      <c r="AA108" s="214">
        <v>353.046079</v>
      </c>
      <c r="AB108" s="215">
        <v>328.84477672</v>
      </c>
      <c r="AC108" s="238">
        <v>1.0735949116218</v>
      </c>
      <c r="AD108" s="215">
        <v>24.2013022799997</v>
      </c>
      <c r="AE108" s="328">
        <v>408.219215</v>
      </c>
      <c r="AF108" s="214">
        <v>-110.879771</v>
      </c>
      <c r="AG108" s="215">
        <v>104.89875132</v>
      </c>
      <c r="AH108" s="238">
        <v>-1.05701707222191</v>
      </c>
      <c r="AI108" s="215">
        <v>-215.77852232</v>
      </c>
      <c r="AJ108" s="217">
        <v>-60.2059899999998</v>
      </c>
      <c r="AK108" s="214">
        <v>0.353949999999999</v>
      </c>
      <c r="AL108" s="215">
        <v>0</v>
      </c>
      <c r="AM108" s="238" t="s">
        <v>161</v>
      </c>
      <c r="AN108" s="215">
        <v>0.353949999999999</v>
      </c>
      <c r="AO108" s="217">
        <v>1.940765</v>
      </c>
      <c r="AP108" s="214">
        <v>0.057305</v>
      </c>
      <c r="AQ108" s="215">
        <v>0</v>
      </c>
      <c r="AR108" s="216" t="s">
        <v>161</v>
      </c>
      <c r="AS108" s="215">
        <v>0.057305</v>
      </c>
      <c r="AT108" s="217">
        <v>0</v>
      </c>
      <c r="AU108" s="214">
        <v>-52.7905039999999</v>
      </c>
      <c r="AV108" s="215">
        <v>-258.81352804</v>
      </c>
      <c r="AW108" s="216">
        <v>1.79602880730469</v>
      </c>
      <c r="AX108" s="562">
        <v>206.02302404</v>
      </c>
      <c r="AY108" s="217">
        <v>-349.599006</v>
      </c>
      <c r="AZ108" s="237">
        <v>-0.330910745874413</v>
      </c>
      <c r="BA108" s="238">
        <v>-1.78025538616041</v>
      </c>
      <c r="BB108" s="238">
        <v>1.8141217555375</v>
      </c>
      <c r="BC108" s="216">
        <v>1.44934464028599</v>
      </c>
      <c r="BD108" s="257">
        <v>-349599005.951133</v>
      </c>
      <c r="BE108" s="292">
        <v>86</v>
      </c>
      <c r="BF108" s="293">
        <v>80</v>
      </c>
      <c r="BG108" s="238">
        <v>1.075</v>
      </c>
      <c r="BH108" s="238">
        <v>6</v>
      </c>
      <c r="BI108" s="279">
        <v>57.5</v>
      </c>
      <c r="BJ108" s="578">
        <v>1.85501098837209</v>
      </c>
      <c r="BK108" s="578">
        <v>1.81725</v>
      </c>
      <c r="BL108" s="238">
        <v>1.02077919294103</v>
      </c>
      <c r="BM108" s="578">
        <v>0.0377609883720897</v>
      </c>
      <c r="BN108" s="237">
        <v>2.21302568601973</v>
      </c>
      <c r="BO108" s="238">
        <v>2.26196709808777</v>
      </c>
      <c r="BP108" s="238">
        <v>0.978363340426385</v>
      </c>
      <c r="BQ108" s="238">
        <v>-0.0489414120680429</v>
      </c>
      <c r="BR108" s="257">
        <v>408219214.942939</v>
      </c>
      <c r="BS108" s="292">
        <v>0.451870037621916</v>
      </c>
      <c r="BT108" s="293">
        <v>0.442093079446374</v>
      </c>
      <c r="BU108" s="238">
        <v>1.02211515771246</v>
      </c>
      <c r="BV108" s="238">
        <v>0.00977695817554203</v>
      </c>
      <c r="BW108" s="279">
        <v>2.44966420833419e-9</v>
      </c>
      <c r="BX108" s="292">
        <v>-0.149528651187767</v>
      </c>
      <c r="BY108" s="293">
        <v>-0.787038585868648</v>
      </c>
      <c r="BZ108" s="238">
        <v>1.81001102884589</v>
      </c>
      <c r="CA108" s="238">
        <v>0.63750993468088</v>
      </c>
      <c r="CB108" s="279">
        <v>-0.856400172147703</v>
      </c>
      <c r="CC108" s="215">
        <v>351.92037733</v>
      </c>
      <c r="CD108" s="641">
        <v>-533.92963375</v>
      </c>
      <c r="CE108" s="642">
        <f t="shared" si="12"/>
        <v>0.453315452234826</v>
      </c>
      <c r="CF108" s="257">
        <f t="shared" si="13"/>
        <v>1.90112834976169</v>
      </c>
    </row>
    <row r="109" s="159" customFormat="1" ht="16.2" spans="1:16369">
      <c r="A109" s="302" t="s">
        <v>106</v>
      </c>
      <c r="B109" s="303">
        <v>8546.38500609001</v>
      </c>
      <c r="C109" s="304">
        <v>11840.0895325</v>
      </c>
      <c r="D109" s="312">
        <v>0.721817599658426</v>
      </c>
      <c r="E109" s="306">
        <v>-3293.70452640999</v>
      </c>
      <c r="F109" s="307">
        <v>3849.044141</v>
      </c>
      <c r="G109" s="303">
        <v>435.890113999999</v>
      </c>
      <c r="H109" s="304">
        <v>464.41519563</v>
      </c>
      <c r="I109" s="312">
        <v>0.938578492051051</v>
      </c>
      <c r="J109" s="304">
        <v>-28.5250816300006</v>
      </c>
      <c r="K109" s="317">
        <v>459.442652999999</v>
      </c>
      <c r="L109" s="303">
        <v>5748.8706410495</v>
      </c>
      <c r="M109" s="304">
        <v>8268.64188942</v>
      </c>
      <c r="N109" s="312">
        <v>0.695261775504556</v>
      </c>
      <c r="O109" s="304">
        <v>-2519.7712483705</v>
      </c>
      <c r="P109" s="317">
        <v>2509.72531999998</v>
      </c>
      <c r="Q109" s="303">
        <v>1503.68433204051</v>
      </c>
      <c r="R109" s="304">
        <v>2305.95267341</v>
      </c>
      <c r="S109" s="312">
        <v>0.652088114981515</v>
      </c>
      <c r="T109" s="304">
        <v>-802.268341369488</v>
      </c>
      <c r="U109" s="317">
        <v>768.229885000012</v>
      </c>
      <c r="V109" s="311">
        <v>0.175943902710797</v>
      </c>
      <c r="W109" s="312">
        <v>0.194758043600968</v>
      </c>
      <c r="X109" s="312">
        <v>0.90339736145266</v>
      </c>
      <c r="Y109" s="305">
        <v>-0.0188141408901713</v>
      </c>
      <c r="Z109" s="315">
        <v>0.199589783036477</v>
      </c>
      <c r="AA109" s="303">
        <v>1794.916698</v>
      </c>
      <c r="AB109" s="304">
        <v>1822.03922532</v>
      </c>
      <c r="AC109" s="312">
        <v>0.985114191317567</v>
      </c>
      <c r="AD109" s="306">
        <v>-27.1225273200021</v>
      </c>
      <c r="AE109" s="304">
        <v>992.804050999999</v>
      </c>
      <c r="AF109" s="303">
        <v>584.703966999999</v>
      </c>
      <c r="AG109" s="304">
        <v>939.21844052</v>
      </c>
      <c r="AH109" s="312">
        <v>0.622543107944385</v>
      </c>
      <c r="AI109" s="306">
        <v>-354.514473520001</v>
      </c>
      <c r="AJ109" s="307">
        <v>316.385914</v>
      </c>
      <c r="AK109" s="303">
        <v>2.857139</v>
      </c>
      <c r="AL109" s="304">
        <v>0.38</v>
      </c>
      <c r="AM109" s="312">
        <v>7.51878684210526</v>
      </c>
      <c r="AN109" s="306">
        <v>2.477139</v>
      </c>
      <c r="AO109" s="307">
        <v>5.402188</v>
      </c>
      <c r="AP109" s="303">
        <v>13.953205</v>
      </c>
      <c r="AQ109" s="304">
        <v>0</v>
      </c>
      <c r="AR109" s="305" t="s">
        <v>161</v>
      </c>
      <c r="AS109" s="306">
        <v>13.953205</v>
      </c>
      <c r="AT109" s="307">
        <v>0.0886289999999999</v>
      </c>
      <c r="AU109" s="303">
        <v>-29.173893959486</v>
      </c>
      <c r="AV109" s="304">
        <v>346.15478161</v>
      </c>
      <c r="AW109" s="305">
        <v>-0.0842799103447172</v>
      </c>
      <c r="AX109" s="593">
        <v>-375.328675569486</v>
      </c>
      <c r="AY109" s="307">
        <v>-424.000237999986</v>
      </c>
      <c r="AZ109" s="311">
        <v>-0.00341359462962377</v>
      </c>
      <c r="BA109" s="312">
        <v>0.0292358246666831</v>
      </c>
      <c r="BB109" s="312">
        <v>-0.116760675251753</v>
      </c>
      <c r="BC109" s="305">
        <v>-0.0326494192963069</v>
      </c>
      <c r="BD109" s="315">
        <v>-0.110157281254205</v>
      </c>
      <c r="BE109" s="324">
        <v>1590.4</v>
      </c>
      <c r="BF109" s="325">
        <v>991.6</v>
      </c>
      <c r="BG109" s="312">
        <v>1.60387252924566</v>
      </c>
      <c r="BH109" s="312">
        <v>598.8</v>
      </c>
      <c r="BI109" s="319">
        <v>473.416666656667</v>
      </c>
      <c r="BJ109" s="595">
        <v>5.37373302696806</v>
      </c>
      <c r="BK109" s="595">
        <v>11.9403887984066</v>
      </c>
      <c r="BL109" s="312">
        <v>0.450046737815201</v>
      </c>
      <c r="BM109" s="595">
        <v>-6.56665577143855</v>
      </c>
      <c r="BN109" s="311">
        <v>0.210020575567444</v>
      </c>
      <c r="BO109" s="312">
        <v>0.15388728440935</v>
      </c>
      <c r="BP109" s="312">
        <v>1.36476887205817</v>
      </c>
      <c r="BQ109" s="312">
        <v>0.0561332911580937</v>
      </c>
      <c r="BR109" s="315">
        <v>0.257935220961655</v>
      </c>
      <c r="BS109" s="324">
        <v>4.76143824145872</v>
      </c>
      <c r="BT109" s="325">
        <v>6.49826269817026</v>
      </c>
      <c r="BU109" s="312">
        <v>0.732724800860916</v>
      </c>
      <c r="BV109" s="312">
        <v>-1.73682445671154</v>
      </c>
      <c r="BW109" s="319">
        <v>3.876942420937</v>
      </c>
      <c r="BX109" s="324">
        <v>-0.0162536200103288</v>
      </c>
      <c r="BY109" s="325">
        <v>0.189982068881753</v>
      </c>
      <c r="BZ109" s="312">
        <v>-0.0855534425222266</v>
      </c>
      <c r="CA109" s="312">
        <v>-0.206235688892082</v>
      </c>
      <c r="CB109" s="319">
        <v>-0.427073436669516</v>
      </c>
      <c r="CC109" s="304">
        <v>33433.19547196</v>
      </c>
      <c r="CD109" s="307">
        <v>1478.31718527</v>
      </c>
      <c r="CE109" s="312">
        <f t="shared" si="12"/>
        <v>0.255625730219469</v>
      </c>
      <c r="CF109" s="315">
        <f t="shared" si="13"/>
        <v>-0.0197345294028748</v>
      </c>
      <c r="XDK109" s="172"/>
      <c r="XDL109" s="172"/>
      <c r="XDM109" s="172"/>
      <c r="XDN109" s="172"/>
      <c r="XDO109" s="172"/>
      <c r="XDP109" s="172"/>
      <c r="XDQ109" s="172"/>
      <c r="XDR109" s="172"/>
      <c r="XDS109" s="172"/>
      <c r="XDT109" s="172"/>
      <c r="XDU109" s="164"/>
      <c r="XDV109" s="164"/>
      <c r="XDW109" s="164"/>
      <c r="XDX109" s="164"/>
      <c r="XDY109" s="164"/>
      <c r="XDZ109" s="164"/>
      <c r="XEA109" s="164"/>
      <c r="XEB109" s="164"/>
      <c r="XEC109" s="164"/>
      <c r="XED109" s="164"/>
      <c r="XEE109" s="164"/>
      <c r="XEF109" s="164"/>
      <c r="XEG109" s="164"/>
      <c r="XEH109" s="164"/>
      <c r="XEI109" s="164"/>
      <c r="XEJ109" s="164"/>
      <c r="XEK109" s="164"/>
      <c r="XEL109" s="164"/>
      <c r="XEM109" s="164"/>
      <c r="XEN109" s="164"/>
      <c r="XEO109" s="164"/>
    </row>
    <row r="110" s="159" customFormat="1" ht="16.5" customHeight="1" outlineLevel="3" spans="1:84">
      <c r="A110" s="527" t="s">
        <v>107</v>
      </c>
      <c r="B110" s="516">
        <v>222.81278</v>
      </c>
      <c r="C110" s="517">
        <v>205.000464</v>
      </c>
      <c r="D110" s="518">
        <v>1.08688914967529</v>
      </c>
      <c r="E110" s="519">
        <v>17.8123160000005</v>
      </c>
      <c r="F110" s="616">
        <v>219.928159999999</v>
      </c>
      <c r="G110" s="516">
        <v>0</v>
      </c>
      <c r="H110" s="517">
        <v>0</v>
      </c>
      <c r="I110" s="518" t="s">
        <v>161</v>
      </c>
      <c r="J110" s="519">
        <v>0</v>
      </c>
      <c r="K110" s="520">
        <v>0</v>
      </c>
      <c r="L110" s="516">
        <v>150.779201</v>
      </c>
      <c r="M110" s="517">
        <v>137.43231108</v>
      </c>
      <c r="N110" s="518">
        <v>1.0971160989371</v>
      </c>
      <c r="O110" s="519">
        <v>13.3468899199999</v>
      </c>
      <c r="P110" s="520">
        <v>147.357438000002</v>
      </c>
      <c r="Q110" s="516">
        <v>72.0335790000005</v>
      </c>
      <c r="R110" s="517">
        <v>67.56815292</v>
      </c>
      <c r="S110" s="518">
        <v>1.0660877334517</v>
      </c>
      <c r="T110" s="519">
        <v>4.46542608000058</v>
      </c>
      <c r="U110" s="520">
        <v>72.5707219999969</v>
      </c>
      <c r="V110" s="533">
        <v>0.323291953899594</v>
      </c>
      <c r="W110" s="518">
        <v>0.329599999929756</v>
      </c>
      <c r="X110" s="518">
        <v>0.98086151082674</v>
      </c>
      <c r="Y110" s="539">
        <v>-0.00630804603016211</v>
      </c>
      <c r="Z110" s="540">
        <v>0.32997466991038</v>
      </c>
      <c r="AA110" s="516">
        <v>13.739334</v>
      </c>
      <c r="AB110" s="517">
        <v>13.61734808</v>
      </c>
      <c r="AC110" s="518">
        <v>1.00895812600834</v>
      </c>
      <c r="AD110" s="519">
        <v>0.121985920000006</v>
      </c>
      <c r="AE110" s="541">
        <v>12.344601</v>
      </c>
      <c r="AF110" s="516">
        <v>0.32193299999999</v>
      </c>
      <c r="AG110" s="517">
        <v>1.50307606</v>
      </c>
      <c r="AH110" s="518">
        <v>0.214182773957554</v>
      </c>
      <c r="AI110" s="519">
        <v>-1.18114306000001</v>
      </c>
      <c r="AJ110" s="520">
        <v>0.908411999999999</v>
      </c>
      <c r="AK110" s="516">
        <v>0</v>
      </c>
      <c r="AL110" s="517">
        <v>0</v>
      </c>
      <c r="AM110" s="518" t="s">
        <v>161</v>
      </c>
      <c r="AN110" s="519">
        <v>0</v>
      </c>
      <c r="AO110" s="520">
        <v>0</v>
      </c>
      <c r="AP110" s="516">
        <v>0</v>
      </c>
      <c r="AQ110" s="517">
        <v>0</v>
      </c>
      <c r="AR110" s="551" t="s">
        <v>161</v>
      </c>
      <c r="AS110" s="519">
        <v>0</v>
      </c>
      <c r="AT110" s="520">
        <v>0</v>
      </c>
      <c r="AU110" s="516">
        <v>57.9723120000005</v>
      </c>
      <c r="AV110" s="517">
        <v>52.44772878</v>
      </c>
      <c r="AW110" s="551">
        <v>1.10533503258405</v>
      </c>
      <c r="AX110" s="555">
        <v>5.52458322000058</v>
      </c>
      <c r="AY110" s="520">
        <v>59.3177089999969</v>
      </c>
      <c r="AZ110" s="533">
        <v>0.260183962517771</v>
      </c>
      <c r="BA110" s="518">
        <v>0.255842000338106</v>
      </c>
      <c r="BB110" s="518">
        <v>1.01697126419402</v>
      </c>
      <c r="BC110" s="539">
        <v>0.00434196217966487</v>
      </c>
      <c r="BD110" s="540">
        <v>0.269714023888515</v>
      </c>
      <c r="BE110" s="564">
        <v>10.8</v>
      </c>
      <c r="BF110" s="565">
        <v>9.6</v>
      </c>
      <c r="BG110" s="518">
        <v>1.125</v>
      </c>
      <c r="BH110" s="566">
        <v>1.2</v>
      </c>
      <c r="BI110" s="567">
        <v>7.83333333</v>
      </c>
      <c r="BJ110" s="572">
        <v>20.630812962963</v>
      </c>
      <c r="BK110" s="572">
        <v>21.354215</v>
      </c>
      <c r="BL110" s="518">
        <v>0.96612368860026</v>
      </c>
      <c r="BM110" s="572">
        <v>-0.72340203703699</v>
      </c>
      <c r="BN110" s="533">
        <v>0.0616631326084616</v>
      </c>
      <c r="BO110" s="518">
        <v>0.0664259378456822</v>
      </c>
      <c r="BP110" s="518">
        <v>0.928299014034468</v>
      </c>
      <c r="BQ110" s="518">
        <v>-0.00476280523722059</v>
      </c>
      <c r="BR110" s="540">
        <v>0.0561301517731974</v>
      </c>
      <c r="BS110" s="564">
        <v>16.2171456054566</v>
      </c>
      <c r="BT110" s="565">
        <v>15.0543602759988</v>
      </c>
      <c r="BU110" s="518">
        <v>1.07723910602244</v>
      </c>
      <c r="BV110" s="566">
        <v>1.16278532945784</v>
      </c>
      <c r="BW110" s="567">
        <v>17.8157366123052</v>
      </c>
      <c r="BX110" s="564">
        <v>4.21944120435536</v>
      </c>
      <c r="BY110" s="565">
        <v>3.85153764682205</v>
      </c>
      <c r="BZ110" s="518">
        <v>1.09552121549088</v>
      </c>
      <c r="CA110" s="566">
        <v>0.367903557533308</v>
      </c>
      <c r="CB110" s="567">
        <v>4.80515401024278</v>
      </c>
      <c r="CC110" s="517">
        <v>460.0012704</v>
      </c>
      <c r="CD110" s="634">
        <v>121.04008139</v>
      </c>
      <c r="CE110" s="635">
        <f t="shared" si="12"/>
        <v>0.484374270980275</v>
      </c>
      <c r="CF110" s="636">
        <f t="shared" si="13"/>
        <v>0.478951363335667</v>
      </c>
    </row>
    <row r="111" s="159" customFormat="1" ht="16.5" customHeight="1" outlineLevel="3" spans="1:84">
      <c r="A111" s="527" t="s">
        <v>108</v>
      </c>
      <c r="B111" s="516">
        <v>202.185587000001</v>
      </c>
      <c r="C111" s="517">
        <v>175.1799072</v>
      </c>
      <c r="D111" s="518">
        <v>1.15415968778411</v>
      </c>
      <c r="E111" s="519">
        <v>27.0056798000006</v>
      </c>
      <c r="F111" s="616">
        <v>185.088514000002</v>
      </c>
      <c r="G111" s="516">
        <v>0</v>
      </c>
      <c r="H111" s="517">
        <v>0</v>
      </c>
      <c r="I111" s="518" t="s">
        <v>161</v>
      </c>
      <c r="J111" s="519">
        <v>0</v>
      </c>
      <c r="K111" s="520">
        <v>0</v>
      </c>
      <c r="L111" s="516">
        <v>136.306930999999</v>
      </c>
      <c r="M111" s="517">
        <v>117.72089763</v>
      </c>
      <c r="N111" s="518">
        <v>1.15788219206768</v>
      </c>
      <c r="O111" s="519">
        <v>18.5860333699992</v>
      </c>
      <c r="P111" s="520">
        <v>124.564332</v>
      </c>
      <c r="Q111" s="516">
        <v>65.8786560000014</v>
      </c>
      <c r="R111" s="517">
        <v>57.45900957</v>
      </c>
      <c r="S111" s="518">
        <v>1.14653309364381</v>
      </c>
      <c r="T111" s="519">
        <v>8.41964643000141</v>
      </c>
      <c r="U111" s="520">
        <v>60.524182000002</v>
      </c>
      <c r="V111" s="533">
        <v>0.325832602499016</v>
      </c>
      <c r="W111" s="518">
        <v>0.328000000047951</v>
      </c>
      <c r="X111" s="518">
        <v>0.993392080644458</v>
      </c>
      <c r="Y111" s="539">
        <v>-0.00216739754893475</v>
      </c>
      <c r="Z111" s="540">
        <v>0.327001285449843</v>
      </c>
      <c r="AA111" s="516">
        <v>11.173155</v>
      </c>
      <c r="AB111" s="517">
        <v>11.48394007</v>
      </c>
      <c r="AC111" s="518">
        <v>0.972937417984975</v>
      </c>
      <c r="AD111" s="519">
        <v>-0.310785070000005</v>
      </c>
      <c r="AE111" s="541">
        <v>11.50644</v>
      </c>
      <c r="AF111" s="516">
        <v>1.05266600000009</v>
      </c>
      <c r="AG111" s="517">
        <v>0.848056279999997</v>
      </c>
      <c r="AH111" s="518">
        <v>1.24126903464484</v>
      </c>
      <c r="AI111" s="519">
        <v>0.204609720000094</v>
      </c>
      <c r="AJ111" s="520">
        <v>0.727924999999998</v>
      </c>
      <c r="AK111" s="516">
        <v>0</v>
      </c>
      <c r="AL111" s="517">
        <v>0</v>
      </c>
      <c r="AM111" s="518" t="s">
        <v>161</v>
      </c>
      <c r="AN111" s="519">
        <v>0</v>
      </c>
      <c r="AO111" s="520">
        <v>0</v>
      </c>
      <c r="AP111" s="516">
        <v>0</v>
      </c>
      <c r="AQ111" s="517">
        <v>0</v>
      </c>
      <c r="AR111" s="551" t="s">
        <v>161</v>
      </c>
      <c r="AS111" s="519">
        <v>0</v>
      </c>
      <c r="AT111" s="520">
        <v>0</v>
      </c>
      <c r="AU111" s="516">
        <v>53.6528350000013</v>
      </c>
      <c r="AV111" s="517">
        <v>45.12701322</v>
      </c>
      <c r="AW111" s="551">
        <v>1.18892944982724</v>
      </c>
      <c r="AX111" s="555">
        <v>8.52582178000132</v>
      </c>
      <c r="AY111" s="520">
        <v>48.289817000002</v>
      </c>
      <c r="AZ111" s="533">
        <v>0.265364291273646</v>
      </c>
      <c r="BA111" s="518">
        <v>0.257603819646275</v>
      </c>
      <c r="BB111" s="518">
        <v>1.03012560775701</v>
      </c>
      <c r="BC111" s="539">
        <v>0.00776047162737126</v>
      </c>
      <c r="BD111" s="540">
        <v>0.260901208596885</v>
      </c>
      <c r="BE111" s="564">
        <v>8.4</v>
      </c>
      <c r="BF111" s="565">
        <v>8.4</v>
      </c>
      <c r="BG111" s="518">
        <v>1</v>
      </c>
      <c r="BH111" s="566">
        <v>0</v>
      </c>
      <c r="BI111" s="567">
        <v>7.08333333</v>
      </c>
      <c r="BJ111" s="572">
        <v>24.0697127380953</v>
      </c>
      <c r="BK111" s="572">
        <v>20.8547508571429</v>
      </c>
      <c r="BL111" s="518">
        <v>1.15415968778411</v>
      </c>
      <c r="BM111" s="572">
        <v>3.21496188095245</v>
      </c>
      <c r="BN111" s="533">
        <v>0.055261876802326</v>
      </c>
      <c r="BO111" s="518">
        <v>0.0655551213238684</v>
      </c>
      <c r="BP111" s="518">
        <v>0.842983365545315</v>
      </c>
      <c r="BQ111" s="518">
        <v>-0.0102932445215424</v>
      </c>
      <c r="BR111" s="540">
        <v>0.0621672288103187</v>
      </c>
      <c r="BS111" s="564">
        <v>18.0956575828404</v>
      </c>
      <c r="BT111" s="565">
        <v>15.2543383309384</v>
      </c>
      <c r="BU111" s="518">
        <v>1.18626302827828</v>
      </c>
      <c r="BV111" s="566">
        <v>2.841319251902</v>
      </c>
      <c r="BW111" s="567">
        <v>16.0856454298638</v>
      </c>
      <c r="BX111" s="564">
        <v>4.80194134960102</v>
      </c>
      <c r="BY111" s="565">
        <v>3.92957582022631</v>
      </c>
      <c r="BZ111" s="518">
        <v>1.22199992296483</v>
      </c>
      <c r="CA111" s="566">
        <v>0.87236552937471</v>
      </c>
      <c r="CB111" s="567">
        <v>4.19676433371242</v>
      </c>
      <c r="CC111" s="517">
        <v>391.5298656</v>
      </c>
      <c r="CD111" s="634">
        <v>103.04937725</v>
      </c>
      <c r="CE111" s="635">
        <f t="shared" si="12"/>
        <v>0.51639888745182</v>
      </c>
      <c r="CF111" s="636">
        <f t="shared" si="13"/>
        <v>0.520651715049557</v>
      </c>
    </row>
    <row r="112" s="159" customFormat="1" ht="16.5" customHeight="1" outlineLevel="3" spans="1:84">
      <c r="A112" s="527" t="s">
        <v>109</v>
      </c>
      <c r="B112" s="516">
        <v>94.1235249999994</v>
      </c>
      <c r="C112" s="517">
        <v>81.50001914</v>
      </c>
      <c r="D112" s="518">
        <v>1.15488960607868</v>
      </c>
      <c r="E112" s="519">
        <v>12.6235058599994</v>
      </c>
      <c r="F112" s="616">
        <v>82.6944489999996</v>
      </c>
      <c r="G112" s="516">
        <v>0</v>
      </c>
      <c r="H112" s="517">
        <v>0</v>
      </c>
      <c r="I112" s="518" t="s">
        <v>161</v>
      </c>
      <c r="J112" s="519">
        <v>0</v>
      </c>
      <c r="K112" s="520">
        <v>0</v>
      </c>
      <c r="L112" s="516">
        <v>63.2600079999998</v>
      </c>
      <c r="M112" s="517">
        <v>54.18936272</v>
      </c>
      <c r="N112" s="518">
        <v>1.16738793048496</v>
      </c>
      <c r="O112" s="519">
        <v>9.07064527999984</v>
      </c>
      <c r="P112" s="520">
        <v>54.6667049999991</v>
      </c>
      <c r="Q112" s="516">
        <v>30.8635169999996</v>
      </c>
      <c r="R112" s="517">
        <v>27.31065642</v>
      </c>
      <c r="S112" s="518">
        <v>1.13009063295153</v>
      </c>
      <c r="T112" s="519">
        <v>3.55286057999957</v>
      </c>
      <c r="U112" s="520">
        <v>28.0277440000005</v>
      </c>
      <c r="V112" s="533">
        <v>0.327904389471174</v>
      </c>
      <c r="W112" s="518">
        <v>0.335100000075902</v>
      </c>
      <c r="X112" s="518">
        <v>0.978526975222029</v>
      </c>
      <c r="Y112" s="539">
        <v>-0.00719561060472795</v>
      </c>
      <c r="Z112" s="540">
        <v>0.338931383411245</v>
      </c>
      <c r="AA112" s="516">
        <v>6.00966799999999</v>
      </c>
      <c r="AB112" s="517">
        <v>8.32065505</v>
      </c>
      <c r="AC112" s="518">
        <v>0.722259000509821</v>
      </c>
      <c r="AD112" s="519">
        <v>-2.31098705000001</v>
      </c>
      <c r="AE112" s="541">
        <v>6.82085</v>
      </c>
      <c r="AF112" s="516">
        <v>0.438271999999991</v>
      </c>
      <c r="AG112" s="517">
        <v>0.621017469999998</v>
      </c>
      <c r="AH112" s="518">
        <v>0.705732159193513</v>
      </c>
      <c r="AI112" s="519">
        <v>-0.182745470000007</v>
      </c>
      <c r="AJ112" s="520">
        <v>0.573608999999998</v>
      </c>
      <c r="AK112" s="516">
        <v>0</v>
      </c>
      <c r="AL112" s="517">
        <v>0</v>
      </c>
      <c r="AM112" s="518" t="s">
        <v>161</v>
      </c>
      <c r="AN112" s="519">
        <v>0</v>
      </c>
      <c r="AO112" s="520">
        <v>0</v>
      </c>
      <c r="AP112" s="516">
        <v>0</v>
      </c>
      <c r="AQ112" s="517">
        <v>0</v>
      </c>
      <c r="AR112" s="551" t="s">
        <v>161</v>
      </c>
      <c r="AS112" s="519">
        <v>0</v>
      </c>
      <c r="AT112" s="520">
        <v>0</v>
      </c>
      <c r="AU112" s="516">
        <v>24.4155769999996</v>
      </c>
      <c r="AV112" s="517">
        <v>18.3689839</v>
      </c>
      <c r="AW112" s="551">
        <v>1.3291740649846</v>
      </c>
      <c r="AX112" s="555">
        <v>6.04659309999959</v>
      </c>
      <c r="AY112" s="520">
        <v>20.6332850000005</v>
      </c>
      <c r="AZ112" s="533">
        <v>0.259399305327757</v>
      </c>
      <c r="BA112" s="518">
        <v>0.225386252590272</v>
      </c>
      <c r="BB112" s="518">
        <v>1.15091005927197</v>
      </c>
      <c r="BC112" s="539">
        <v>0.0340130527374852</v>
      </c>
      <c r="BD112" s="540">
        <v>0.249512334255962</v>
      </c>
      <c r="BE112" s="564">
        <v>5.6</v>
      </c>
      <c r="BF112" s="565">
        <v>6</v>
      </c>
      <c r="BG112" s="518">
        <v>0.933333333333333</v>
      </c>
      <c r="BH112" s="566">
        <v>-0.4</v>
      </c>
      <c r="BI112" s="567">
        <v>5</v>
      </c>
      <c r="BJ112" s="572">
        <v>16.8077723214285</v>
      </c>
      <c r="BK112" s="572">
        <v>13.5833365233333</v>
      </c>
      <c r="BL112" s="518">
        <v>1.23738172079858</v>
      </c>
      <c r="BM112" s="572">
        <v>3.22443579809513</v>
      </c>
      <c r="BN112" s="533">
        <v>0.0638487349469756</v>
      </c>
      <c r="BO112" s="518">
        <v>0.102093903017456</v>
      </c>
      <c r="BP112" s="518">
        <v>0.625392242434482</v>
      </c>
      <c r="BQ112" s="518">
        <v>-0.0382451680704808</v>
      </c>
      <c r="BR112" s="540">
        <v>0.0824825617980722</v>
      </c>
      <c r="BS112" s="564">
        <v>15.6620174359049</v>
      </c>
      <c r="BT112" s="565">
        <v>9.7949042052885</v>
      </c>
      <c r="BU112" s="518">
        <v>1.59899648915898</v>
      </c>
      <c r="BV112" s="566">
        <v>5.86711323061636</v>
      </c>
      <c r="BW112" s="567">
        <v>12.1237747494813</v>
      </c>
      <c r="BX112" s="564">
        <v>4.06271644290494</v>
      </c>
      <c r="BY112" s="565">
        <v>2.20763675331067</v>
      </c>
      <c r="BZ112" s="518">
        <v>1.84030114411364</v>
      </c>
      <c r="CA112" s="566">
        <v>1.85507968959427</v>
      </c>
      <c r="CB112" s="567">
        <v>3.02503133773657</v>
      </c>
      <c r="CC112" s="517">
        <v>194.49997419</v>
      </c>
      <c r="CD112" s="634">
        <v>46.90381389</v>
      </c>
      <c r="CE112" s="635">
        <f t="shared" si="12"/>
        <v>0.483925642622726</v>
      </c>
      <c r="CF112" s="636">
        <f t="shared" si="13"/>
        <v>0.520545665161891</v>
      </c>
    </row>
    <row r="113" s="159" customFormat="1" ht="16.5" customHeight="1" outlineLevel="3" spans="1:84">
      <c r="A113" s="527" t="s">
        <v>110</v>
      </c>
      <c r="B113" s="516">
        <v>37.8187510000001</v>
      </c>
      <c r="C113" s="517">
        <v>31.01956</v>
      </c>
      <c r="D113" s="518">
        <v>1.21919043983861</v>
      </c>
      <c r="E113" s="519">
        <v>6.79919100000009</v>
      </c>
      <c r="F113" s="616">
        <v>39.028393</v>
      </c>
      <c r="G113" s="516">
        <v>0</v>
      </c>
      <c r="H113" s="517">
        <v>0</v>
      </c>
      <c r="I113" s="518" t="s">
        <v>161</v>
      </c>
      <c r="J113" s="519">
        <v>0</v>
      </c>
      <c r="K113" s="520">
        <v>0</v>
      </c>
      <c r="L113" s="516">
        <v>31.092231</v>
      </c>
      <c r="M113" s="517">
        <v>23.1095722</v>
      </c>
      <c r="N113" s="518">
        <v>1.34542650685676</v>
      </c>
      <c r="O113" s="519">
        <v>7.98265879999997</v>
      </c>
      <c r="P113" s="520">
        <v>29.1048020000001</v>
      </c>
      <c r="Q113" s="516">
        <v>6.72652000000011</v>
      </c>
      <c r="R113" s="517">
        <v>7.9099878</v>
      </c>
      <c r="S113" s="518">
        <v>0.85038310678559</v>
      </c>
      <c r="T113" s="519">
        <v>-1.18346779999989</v>
      </c>
      <c r="U113" s="520">
        <v>9.92359099999988</v>
      </c>
      <c r="V113" s="533">
        <v>0.177862034629332</v>
      </c>
      <c r="W113" s="518">
        <v>0.255</v>
      </c>
      <c r="X113" s="518">
        <v>0.697498175016989</v>
      </c>
      <c r="Y113" s="539">
        <v>-0.0771379653706677</v>
      </c>
      <c r="Z113" s="540">
        <v>0.254265939158701</v>
      </c>
      <c r="AA113" s="516">
        <v>10.073967</v>
      </c>
      <c r="AB113" s="517">
        <v>7.87150105</v>
      </c>
      <c r="AC113" s="518">
        <v>1.27980253524834</v>
      </c>
      <c r="AD113" s="519">
        <v>2.20246594999999</v>
      </c>
      <c r="AE113" s="541">
        <v>7.12840499999998</v>
      </c>
      <c r="AF113" s="516">
        <v>0.770075999999999</v>
      </c>
      <c r="AG113" s="517">
        <v>0.80593701</v>
      </c>
      <c r="AH113" s="518">
        <v>0.95550395433509</v>
      </c>
      <c r="AI113" s="519">
        <v>-0.0358610100000011</v>
      </c>
      <c r="AJ113" s="520">
        <v>0.854366999999998</v>
      </c>
      <c r="AK113" s="516">
        <v>0</v>
      </c>
      <c r="AL113" s="517">
        <v>0</v>
      </c>
      <c r="AM113" s="518" t="s">
        <v>161</v>
      </c>
      <c r="AN113" s="519">
        <v>0</v>
      </c>
      <c r="AO113" s="520">
        <v>0</v>
      </c>
      <c r="AP113" s="516">
        <v>0</v>
      </c>
      <c r="AQ113" s="517">
        <v>0</v>
      </c>
      <c r="AR113" s="551" t="s">
        <v>161</v>
      </c>
      <c r="AS113" s="519">
        <v>0</v>
      </c>
      <c r="AT113" s="520">
        <v>0</v>
      </c>
      <c r="AU113" s="516">
        <v>-4.11752299999988</v>
      </c>
      <c r="AV113" s="517">
        <v>-0.767450260000003</v>
      </c>
      <c r="AW113" s="551">
        <v>-3.36519852113916</v>
      </c>
      <c r="AX113" s="555">
        <v>-3.35007273999988</v>
      </c>
      <c r="AY113" s="520">
        <v>1.9408189999999</v>
      </c>
      <c r="AZ113" s="533">
        <v>-0.108875171472476</v>
      </c>
      <c r="BA113" s="518">
        <v>-0.0247408493221697</v>
      </c>
      <c r="BB113" s="518">
        <v>-2.40062384499126</v>
      </c>
      <c r="BC113" s="539">
        <v>-0.0841343221503063</v>
      </c>
      <c r="BD113" s="540">
        <v>0.0497283862033444</v>
      </c>
      <c r="BE113" s="564">
        <v>6.4</v>
      </c>
      <c r="BF113" s="565">
        <v>6</v>
      </c>
      <c r="BG113" s="518">
        <v>1.06666666666667</v>
      </c>
      <c r="BH113" s="566">
        <v>0.4</v>
      </c>
      <c r="BI113" s="567">
        <v>5</v>
      </c>
      <c r="BJ113" s="572">
        <v>5.90917984375001</v>
      </c>
      <c r="BK113" s="572">
        <v>5.16992666666667</v>
      </c>
      <c r="BL113" s="518">
        <v>1.14299103734869</v>
      </c>
      <c r="BM113" s="572">
        <v>0.739253177083347</v>
      </c>
      <c r="BN113" s="533">
        <v>0.266374926025451</v>
      </c>
      <c r="BO113" s="518">
        <v>0.253759274793066</v>
      </c>
      <c r="BP113" s="518">
        <v>1.04971503501763</v>
      </c>
      <c r="BQ113" s="518">
        <v>0.0126156512323854</v>
      </c>
      <c r="BR113" s="540">
        <v>0.182646643944576</v>
      </c>
      <c r="BS113" s="564">
        <v>3.75410709604271</v>
      </c>
      <c r="BT113" s="565">
        <v>3.94074266178241</v>
      </c>
      <c r="BU113" s="518">
        <v>0.952639494187302</v>
      </c>
      <c r="BV113" s="566">
        <v>-0.186635565739694</v>
      </c>
      <c r="BW113" s="567">
        <v>5.47505269411602</v>
      </c>
      <c r="BX113" s="564">
        <v>-0.408729053807689</v>
      </c>
      <c r="BY113" s="565">
        <v>-0.0974973204126045</v>
      </c>
      <c r="BZ113" s="518">
        <v>-2.19220807380106</v>
      </c>
      <c r="CA113" s="566">
        <v>-0.311231733395085</v>
      </c>
      <c r="CB113" s="567">
        <v>0.272265534856663</v>
      </c>
      <c r="CC113" s="517">
        <v>68.02312</v>
      </c>
      <c r="CD113" s="634">
        <v>-0.353980520000018</v>
      </c>
      <c r="CE113" s="635">
        <f t="shared" si="12"/>
        <v>0.555969073456203</v>
      </c>
      <c r="CF113" s="636">
        <f t="shared" si="13"/>
        <v>-9.63206099589795</v>
      </c>
    </row>
    <row r="114" s="159" customFormat="1" ht="16.5" customHeight="1" outlineLevel="3" spans="1:84">
      <c r="A114" s="527" t="s">
        <v>111</v>
      </c>
      <c r="B114" s="516">
        <v>189.595882000001</v>
      </c>
      <c r="C114" s="517">
        <v>187.00031427</v>
      </c>
      <c r="D114" s="518">
        <v>1.01388001801031</v>
      </c>
      <c r="E114" s="519">
        <v>2.59556773000062</v>
      </c>
      <c r="F114" s="616">
        <v>169.369421000001</v>
      </c>
      <c r="G114" s="516">
        <v>0</v>
      </c>
      <c r="H114" s="517">
        <v>0</v>
      </c>
      <c r="I114" s="518" t="s">
        <v>161</v>
      </c>
      <c r="J114" s="519">
        <v>0</v>
      </c>
      <c r="K114" s="520">
        <v>0</v>
      </c>
      <c r="L114" s="516">
        <v>127.317748000001</v>
      </c>
      <c r="M114" s="517">
        <v>125.58941107</v>
      </c>
      <c r="N114" s="518">
        <v>1.0137618045604</v>
      </c>
      <c r="O114" s="519">
        <v>1.72833693000065</v>
      </c>
      <c r="P114" s="520">
        <v>114.558989999999</v>
      </c>
      <c r="Q114" s="516">
        <v>62.2781340000001</v>
      </c>
      <c r="R114" s="517">
        <v>61.4109032000001</v>
      </c>
      <c r="S114" s="518">
        <v>1.0141217724347</v>
      </c>
      <c r="T114" s="519">
        <v>0.867230799999973</v>
      </c>
      <c r="U114" s="520">
        <v>54.8104310000023</v>
      </c>
      <c r="V114" s="533">
        <v>0.328478305240827</v>
      </c>
      <c r="W114" s="518">
        <v>0.328399999966482</v>
      </c>
      <c r="X114" s="518">
        <v>1.00023844480619</v>
      </c>
      <c r="Y114" s="539">
        <v>7.83052743453805e-5</v>
      </c>
      <c r="Z114" s="540">
        <v>0.32361468012577</v>
      </c>
      <c r="AA114" s="516">
        <v>12.270586</v>
      </c>
      <c r="AB114" s="517">
        <v>14.8090021</v>
      </c>
      <c r="AC114" s="518">
        <v>0.828589658988567</v>
      </c>
      <c r="AD114" s="519">
        <v>-2.53841610000003</v>
      </c>
      <c r="AE114" s="541">
        <v>12.750968</v>
      </c>
      <c r="AF114" s="516">
        <v>1.08812199999999</v>
      </c>
      <c r="AG114" s="517">
        <v>1.74002799</v>
      </c>
      <c r="AH114" s="518">
        <v>0.625347411796512</v>
      </c>
      <c r="AI114" s="519">
        <v>-0.651905990000013</v>
      </c>
      <c r="AJ114" s="520">
        <v>1.06793399999999</v>
      </c>
      <c r="AK114" s="516">
        <v>0</v>
      </c>
      <c r="AL114" s="517">
        <v>0</v>
      </c>
      <c r="AM114" s="518" t="s">
        <v>161</v>
      </c>
      <c r="AN114" s="519">
        <v>0</v>
      </c>
      <c r="AO114" s="520">
        <v>0</v>
      </c>
      <c r="AP114" s="516">
        <v>0</v>
      </c>
      <c r="AQ114" s="517">
        <v>0</v>
      </c>
      <c r="AR114" s="551" t="s">
        <v>161</v>
      </c>
      <c r="AS114" s="519">
        <v>0</v>
      </c>
      <c r="AT114" s="520">
        <v>0</v>
      </c>
      <c r="AU114" s="516">
        <v>48.9194260000001</v>
      </c>
      <c r="AV114" s="517">
        <v>44.8618731100001</v>
      </c>
      <c r="AW114" s="551">
        <v>1.09044546312302</v>
      </c>
      <c r="AX114" s="555">
        <v>4.05755289000003</v>
      </c>
      <c r="AY114" s="520">
        <v>40.9915290000023</v>
      </c>
      <c r="AZ114" s="533">
        <v>0.2580194542411</v>
      </c>
      <c r="BA114" s="518">
        <v>0.239902661581768</v>
      </c>
      <c r="BB114" s="518">
        <v>1.07551726412655</v>
      </c>
      <c r="BC114" s="539">
        <v>0.0181167926593317</v>
      </c>
      <c r="BD114" s="540">
        <v>0.242024379359495</v>
      </c>
      <c r="BE114" s="564">
        <v>10.8</v>
      </c>
      <c r="BF114" s="565">
        <v>12</v>
      </c>
      <c r="BG114" s="518">
        <v>0.9</v>
      </c>
      <c r="BH114" s="566">
        <v>-1.2</v>
      </c>
      <c r="BI114" s="567">
        <v>9.91666667</v>
      </c>
      <c r="BJ114" s="572">
        <v>17.5551742592593</v>
      </c>
      <c r="BK114" s="572">
        <v>15.5833595225</v>
      </c>
      <c r="BL114" s="518">
        <v>1.12653335334479</v>
      </c>
      <c r="BM114" s="572">
        <v>1.97181473675932</v>
      </c>
      <c r="BN114" s="533">
        <v>0.0647196862640715</v>
      </c>
      <c r="BO114" s="518">
        <v>0.079192391509129</v>
      </c>
      <c r="BP114" s="518">
        <v>0.817246266096294</v>
      </c>
      <c r="BQ114" s="518">
        <v>-0.0144727052450574</v>
      </c>
      <c r="BR114" s="540">
        <v>0.0752849476884018</v>
      </c>
      <c r="BS114" s="564">
        <v>15.4512491905441</v>
      </c>
      <c r="BT114" s="565">
        <v>12.6274757074955</v>
      </c>
      <c r="BU114" s="518">
        <v>1.22362137520268</v>
      </c>
      <c r="BV114" s="566">
        <v>2.82377348304854</v>
      </c>
      <c r="BW114" s="567">
        <v>13.2828677007111</v>
      </c>
      <c r="BX114" s="564">
        <v>3.98672288348741</v>
      </c>
      <c r="BY114" s="565">
        <v>3.02936503128729</v>
      </c>
      <c r="BZ114" s="518">
        <v>1.31602591378474</v>
      </c>
      <c r="CA114" s="566">
        <v>0.957357852200116</v>
      </c>
      <c r="CB114" s="567">
        <v>3.2147778113789</v>
      </c>
      <c r="CC114" s="517">
        <v>427.0002413</v>
      </c>
      <c r="CD114" s="634">
        <v>106.13781901</v>
      </c>
      <c r="CE114" s="635">
        <f t="shared" si="12"/>
        <v>0.444018208099314</v>
      </c>
      <c r="CF114" s="636">
        <f t="shared" si="13"/>
        <v>0.460904760021412</v>
      </c>
    </row>
    <row r="115" s="159" customFormat="1" ht="16.5" customHeight="1" outlineLevel="3" spans="1:84">
      <c r="A115" s="527" t="s">
        <v>112</v>
      </c>
      <c r="B115" s="516">
        <v>367.754174</v>
      </c>
      <c r="C115" s="517">
        <v>324.99693125</v>
      </c>
      <c r="D115" s="518">
        <v>1.13156198917186</v>
      </c>
      <c r="E115" s="519">
        <v>42.7572427499996</v>
      </c>
      <c r="F115" s="616">
        <v>318.172459999998</v>
      </c>
      <c r="G115" s="516">
        <v>0</v>
      </c>
      <c r="H115" s="517">
        <v>0</v>
      </c>
      <c r="I115" s="518" t="s">
        <v>161</v>
      </c>
      <c r="J115" s="519">
        <v>0</v>
      </c>
      <c r="K115" s="520">
        <v>0</v>
      </c>
      <c r="L115" s="516">
        <v>247.077202999999</v>
      </c>
      <c r="M115" s="517">
        <v>213.19798689</v>
      </c>
      <c r="N115" s="518">
        <v>1.15890964358627</v>
      </c>
      <c r="O115" s="519">
        <v>33.8792161099992</v>
      </c>
      <c r="P115" s="520">
        <v>193.466502000002</v>
      </c>
      <c r="Q115" s="516">
        <v>120.676971</v>
      </c>
      <c r="R115" s="517">
        <v>111.79894436</v>
      </c>
      <c r="S115" s="518">
        <v>1.07941064820266</v>
      </c>
      <c r="T115" s="519">
        <v>8.87802664000043</v>
      </c>
      <c r="U115" s="520">
        <v>124.705957999996</v>
      </c>
      <c r="V115" s="533">
        <v>0.328145754778029</v>
      </c>
      <c r="W115" s="518">
        <v>0.34400000003077</v>
      </c>
      <c r="X115" s="518">
        <v>0.953912077757783</v>
      </c>
      <c r="Y115" s="539">
        <v>-0.0158542452527408</v>
      </c>
      <c r="Z115" s="540">
        <v>0.391944538505931</v>
      </c>
      <c r="AA115" s="516">
        <v>18.432247</v>
      </c>
      <c r="AB115" s="517">
        <v>18.52786411</v>
      </c>
      <c r="AC115" s="518">
        <v>0.994839280478724</v>
      </c>
      <c r="AD115" s="519">
        <v>-0.0956171100000311</v>
      </c>
      <c r="AE115" s="541">
        <v>17.150585</v>
      </c>
      <c r="AF115" s="516">
        <v>0.713585000000101</v>
      </c>
      <c r="AG115" s="517">
        <v>1.22350298999999</v>
      </c>
      <c r="AH115" s="518">
        <v>0.583231104322929</v>
      </c>
      <c r="AI115" s="519">
        <v>-0.509917989999891</v>
      </c>
      <c r="AJ115" s="520">
        <v>0.759323999999999</v>
      </c>
      <c r="AK115" s="516">
        <v>0</v>
      </c>
      <c r="AL115" s="517">
        <v>0</v>
      </c>
      <c r="AM115" s="518" t="s">
        <v>161</v>
      </c>
      <c r="AN115" s="519">
        <v>0</v>
      </c>
      <c r="AO115" s="520">
        <v>0</v>
      </c>
      <c r="AP115" s="516">
        <v>0</v>
      </c>
      <c r="AQ115" s="517">
        <v>0</v>
      </c>
      <c r="AR115" s="551" t="s">
        <v>161</v>
      </c>
      <c r="AS115" s="519">
        <v>0</v>
      </c>
      <c r="AT115" s="520">
        <v>0</v>
      </c>
      <c r="AU115" s="516">
        <v>101.531139</v>
      </c>
      <c r="AV115" s="517">
        <v>92.0475772600001</v>
      </c>
      <c r="AW115" s="551">
        <v>1.10302891202897</v>
      </c>
      <c r="AX115" s="555">
        <v>9.48356174000035</v>
      </c>
      <c r="AY115" s="520">
        <v>106.796048999996</v>
      </c>
      <c r="AZ115" s="533">
        <v>0.276084260025287</v>
      </c>
      <c r="BA115" s="518">
        <v>0.283225988953088</v>
      </c>
      <c r="BB115" s="518">
        <v>0.97478434463518</v>
      </c>
      <c r="BC115" s="539">
        <v>-0.00714172892780152</v>
      </c>
      <c r="BD115" s="540">
        <v>0.33565459750978</v>
      </c>
      <c r="BE115" s="564">
        <v>13.2</v>
      </c>
      <c r="BF115" s="565">
        <v>13.2</v>
      </c>
      <c r="BG115" s="518">
        <v>1</v>
      </c>
      <c r="BH115" s="566">
        <v>0</v>
      </c>
      <c r="BI115" s="567">
        <v>11</v>
      </c>
      <c r="BJ115" s="572">
        <v>27.8601646969697</v>
      </c>
      <c r="BK115" s="572">
        <v>24.6209796401515</v>
      </c>
      <c r="BL115" s="518">
        <v>1.13156198917186</v>
      </c>
      <c r="BM115" s="572">
        <v>3.23918505681815</v>
      </c>
      <c r="BN115" s="533">
        <v>0.0501211088905275</v>
      </c>
      <c r="BO115" s="518">
        <v>0.0570093509459868</v>
      </c>
      <c r="BP115" s="518">
        <v>0.879173469945561</v>
      </c>
      <c r="BQ115" s="518">
        <v>-0.00688824205545934</v>
      </c>
      <c r="BR115" s="540">
        <v>0.0539034239481321</v>
      </c>
      <c r="BS115" s="564">
        <v>19.951673499167</v>
      </c>
      <c r="BT115" s="565">
        <v>17.5409820214835</v>
      </c>
      <c r="BU115" s="518">
        <v>1.13743195647376</v>
      </c>
      <c r="BV115" s="566">
        <v>2.41069147768346</v>
      </c>
      <c r="BW115" s="567">
        <v>18.551697216159</v>
      </c>
      <c r="BX115" s="564">
        <v>5.50834301428364</v>
      </c>
      <c r="BY115" s="565">
        <v>4.96806198024302</v>
      </c>
      <c r="BZ115" s="518">
        <v>1.10875086425838</v>
      </c>
      <c r="CA115" s="566">
        <v>0.540281034040627</v>
      </c>
      <c r="CB115" s="567">
        <v>6.22696246221315</v>
      </c>
      <c r="CC115" s="517">
        <v>689.99417283</v>
      </c>
      <c r="CD115" s="634">
        <v>197.05926125</v>
      </c>
      <c r="CE115" s="635">
        <f t="shared" si="12"/>
        <v>0.532981564890123</v>
      </c>
      <c r="CF115" s="636">
        <f t="shared" si="13"/>
        <v>0.515231501204059</v>
      </c>
    </row>
    <row r="116" s="159" customFormat="1" ht="16.5" customHeight="1" outlineLevel="3" spans="1:84">
      <c r="A116" s="527" t="s">
        <v>113</v>
      </c>
      <c r="B116" s="516">
        <v>108.673649</v>
      </c>
      <c r="C116" s="517">
        <v>133.99392</v>
      </c>
      <c r="D116" s="518">
        <v>0.811034179759797</v>
      </c>
      <c r="E116" s="519">
        <v>-25.3202710000002</v>
      </c>
      <c r="F116" s="616">
        <v>136.55242</v>
      </c>
      <c r="G116" s="516">
        <v>0</v>
      </c>
      <c r="H116" s="517">
        <v>0</v>
      </c>
      <c r="I116" s="518" t="s">
        <v>161</v>
      </c>
      <c r="J116" s="519">
        <v>0</v>
      </c>
      <c r="K116" s="520">
        <v>0</v>
      </c>
      <c r="L116" s="516">
        <v>74.087097</v>
      </c>
      <c r="M116" s="517">
        <v>90.08411242</v>
      </c>
      <c r="N116" s="518">
        <v>0.822421346114652</v>
      </c>
      <c r="O116" s="519">
        <v>-15.99701542</v>
      </c>
      <c r="P116" s="520">
        <v>91.0951729999999</v>
      </c>
      <c r="Q116" s="516">
        <v>34.5865519999998</v>
      </c>
      <c r="R116" s="517">
        <v>43.90980758</v>
      </c>
      <c r="S116" s="518">
        <v>0.787672593121389</v>
      </c>
      <c r="T116" s="519">
        <v>-9.32325558000018</v>
      </c>
      <c r="U116" s="520">
        <v>45.457247</v>
      </c>
      <c r="V116" s="533">
        <v>0.318260703659632</v>
      </c>
      <c r="W116" s="518">
        <v>0.327699999970148</v>
      </c>
      <c r="X116" s="518">
        <v>0.9711953118359</v>
      </c>
      <c r="Y116" s="539">
        <v>-0.00943929631051582</v>
      </c>
      <c r="Z116" s="540">
        <v>0.332892284149926</v>
      </c>
      <c r="AA116" s="516">
        <v>10.8041</v>
      </c>
      <c r="AB116" s="517">
        <v>11.25961707</v>
      </c>
      <c r="AC116" s="518">
        <v>0.959544177464643</v>
      </c>
      <c r="AD116" s="519">
        <v>-0.455517070000001</v>
      </c>
      <c r="AE116" s="541">
        <v>10.133371</v>
      </c>
      <c r="AF116" s="516">
        <v>0.528703</v>
      </c>
      <c r="AG116" s="517">
        <v>0.798371</v>
      </c>
      <c r="AH116" s="518">
        <v>0.662227210156681</v>
      </c>
      <c r="AI116" s="519">
        <v>-0.269668</v>
      </c>
      <c r="AJ116" s="520">
        <v>0.848959999999999</v>
      </c>
      <c r="AK116" s="516">
        <v>0</v>
      </c>
      <c r="AL116" s="517">
        <v>0</v>
      </c>
      <c r="AM116" s="518" t="s">
        <v>161</v>
      </c>
      <c r="AN116" s="519">
        <v>0</v>
      </c>
      <c r="AO116" s="520">
        <v>0</v>
      </c>
      <c r="AP116" s="516">
        <v>0</v>
      </c>
      <c r="AQ116" s="517">
        <v>0</v>
      </c>
      <c r="AR116" s="551" t="s">
        <v>161</v>
      </c>
      <c r="AS116" s="519">
        <v>0</v>
      </c>
      <c r="AT116" s="520">
        <v>0</v>
      </c>
      <c r="AU116" s="516">
        <v>23.2537489999998</v>
      </c>
      <c r="AV116" s="517">
        <v>31.85181951</v>
      </c>
      <c r="AW116" s="551">
        <v>0.730060302919248</v>
      </c>
      <c r="AX116" s="555">
        <v>-8.59807051000018</v>
      </c>
      <c r="AY116" s="520">
        <v>34.474916</v>
      </c>
      <c r="AZ116" s="533">
        <v>0.213977806156117</v>
      </c>
      <c r="BA116" s="518">
        <v>0.237710931287032</v>
      </c>
      <c r="BB116" s="518">
        <v>0.900159723398426</v>
      </c>
      <c r="BC116" s="539">
        <v>-0.0237331251309149</v>
      </c>
      <c r="BD116" s="540">
        <v>0.25246653263267</v>
      </c>
      <c r="BE116" s="564">
        <v>8.4</v>
      </c>
      <c r="BF116" s="565">
        <v>8.4</v>
      </c>
      <c r="BG116" s="518">
        <v>1</v>
      </c>
      <c r="BH116" s="566">
        <v>0</v>
      </c>
      <c r="BI116" s="567">
        <v>7</v>
      </c>
      <c r="BJ116" s="572">
        <v>12.9373391666666</v>
      </c>
      <c r="BK116" s="572">
        <v>15.9516571428571</v>
      </c>
      <c r="BL116" s="518">
        <v>0.811034179759797</v>
      </c>
      <c r="BM116" s="572">
        <v>-3.0143179761905</v>
      </c>
      <c r="BN116" s="533">
        <v>0.0994178450748444</v>
      </c>
      <c r="BO116" s="518">
        <v>0.0840308058007408</v>
      </c>
      <c r="BP116" s="518">
        <v>1.18311188530776</v>
      </c>
      <c r="BQ116" s="518">
        <v>0.0153870392741036</v>
      </c>
      <c r="BR116" s="540">
        <v>0.0742086518862133</v>
      </c>
      <c r="BS116" s="564">
        <v>10.0585563813737</v>
      </c>
      <c r="BT116" s="565">
        <v>11.9003976038414</v>
      </c>
      <c r="BU116" s="518">
        <v>0.845228597919018</v>
      </c>
      <c r="BV116" s="566">
        <v>-1.8418412224677</v>
      </c>
      <c r="BW116" s="567">
        <v>13.4755176732402</v>
      </c>
      <c r="BX116" s="564">
        <v>2.15230782758396</v>
      </c>
      <c r="BY116" s="565">
        <v>2.8288545970951</v>
      </c>
      <c r="BZ116" s="518">
        <v>0.760840740911222</v>
      </c>
      <c r="CA116" s="566">
        <v>-0.676546769511147</v>
      </c>
      <c r="CB116" s="567">
        <v>3.40211722239322</v>
      </c>
      <c r="CC116" s="517">
        <v>292.938432</v>
      </c>
      <c r="CD116" s="634">
        <v>70.6732480200001</v>
      </c>
      <c r="CE116" s="635">
        <f t="shared" si="12"/>
        <v>0.370977779385396</v>
      </c>
      <c r="CF116" s="636">
        <f t="shared" si="13"/>
        <v>0.329031842337558</v>
      </c>
    </row>
    <row r="117" s="159" customFormat="1" ht="16.5" customHeight="1" outlineLevel="3" spans="1:84">
      <c r="A117" s="527" t="s">
        <v>114</v>
      </c>
      <c r="B117" s="516">
        <v>17.035787</v>
      </c>
      <c r="C117" s="517">
        <v>19.9303484</v>
      </c>
      <c r="D117" s="518">
        <v>0.854766141468956</v>
      </c>
      <c r="E117" s="519">
        <v>-2.89456140000002</v>
      </c>
      <c r="F117" s="616">
        <v>0</v>
      </c>
      <c r="G117" s="516">
        <v>0</v>
      </c>
      <c r="H117" s="517">
        <v>0</v>
      </c>
      <c r="I117" s="518" t="s">
        <v>161</v>
      </c>
      <c r="J117" s="519">
        <v>0</v>
      </c>
      <c r="K117" s="520">
        <v>0</v>
      </c>
      <c r="L117" s="516">
        <v>11.896531</v>
      </c>
      <c r="M117" s="517">
        <v>13.95124388</v>
      </c>
      <c r="N117" s="518">
        <v>0.852721886473107</v>
      </c>
      <c r="O117" s="519">
        <v>-2.05471288000001</v>
      </c>
      <c r="P117" s="520">
        <v>0</v>
      </c>
      <c r="Q117" s="516">
        <v>5.13925599999999</v>
      </c>
      <c r="R117" s="517">
        <v>5.97910452</v>
      </c>
      <c r="S117" s="518">
        <v>0.859536069792603</v>
      </c>
      <c r="T117" s="519">
        <v>-0.839848520000013</v>
      </c>
      <c r="U117" s="520">
        <v>0</v>
      </c>
      <c r="V117" s="533">
        <v>0.301674116963307</v>
      </c>
      <c r="W117" s="518">
        <v>0.3</v>
      </c>
      <c r="X117" s="518">
        <v>1.00558038987769</v>
      </c>
      <c r="Y117" s="539">
        <v>0.00167411696330749</v>
      </c>
      <c r="Z117" s="540" t="s">
        <v>161</v>
      </c>
      <c r="AA117" s="516">
        <v>1.893604</v>
      </c>
      <c r="AB117" s="517">
        <v>3.37584008</v>
      </c>
      <c r="AC117" s="518">
        <v>0.560928229751926</v>
      </c>
      <c r="AD117" s="519">
        <v>-1.48223608</v>
      </c>
      <c r="AE117" s="541">
        <v>0</v>
      </c>
      <c r="AF117" s="516">
        <v>0.12963</v>
      </c>
      <c r="AG117" s="517">
        <v>0.49</v>
      </c>
      <c r="AH117" s="518">
        <v>0.264551020408163</v>
      </c>
      <c r="AI117" s="519">
        <v>-0.36037</v>
      </c>
      <c r="AJ117" s="520">
        <v>0</v>
      </c>
      <c r="AK117" s="516">
        <v>0</v>
      </c>
      <c r="AL117" s="517">
        <v>0</v>
      </c>
      <c r="AM117" s="518" t="s">
        <v>161</v>
      </c>
      <c r="AN117" s="519">
        <v>0</v>
      </c>
      <c r="AO117" s="520">
        <v>0</v>
      </c>
      <c r="AP117" s="516">
        <v>0</v>
      </c>
      <c r="AQ117" s="517">
        <v>0</v>
      </c>
      <c r="AR117" s="551" t="s">
        <v>161</v>
      </c>
      <c r="AS117" s="519">
        <v>0</v>
      </c>
      <c r="AT117" s="520">
        <v>0</v>
      </c>
      <c r="AU117" s="516">
        <v>3.11602199999999</v>
      </c>
      <c r="AV117" s="517">
        <v>2.11326444</v>
      </c>
      <c r="AW117" s="551">
        <v>1.4745064276007</v>
      </c>
      <c r="AX117" s="555">
        <v>1.00275755999999</v>
      </c>
      <c r="AY117" s="520">
        <v>0</v>
      </c>
      <c r="AZ117" s="533">
        <v>0.182910363929767</v>
      </c>
      <c r="BA117" s="518">
        <v>0.106032488624233</v>
      </c>
      <c r="BB117" s="518">
        <v>1.72504075216022</v>
      </c>
      <c r="BC117" s="539">
        <v>0.0768778753055339</v>
      </c>
      <c r="BD117" s="540" t="s">
        <v>161</v>
      </c>
      <c r="BE117" s="564">
        <v>1.2</v>
      </c>
      <c r="BF117" s="565">
        <v>2.4</v>
      </c>
      <c r="BG117" s="518">
        <v>0.5</v>
      </c>
      <c r="BH117" s="566">
        <v>-1.2</v>
      </c>
      <c r="BI117" s="567">
        <v>0</v>
      </c>
      <c r="BJ117" s="572">
        <v>14.1964891666667</v>
      </c>
      <c r="BK117" s="572">
        <v>8.30431183333333</v>
      </c>
      <c r="BL117" s="518">
        <v>1.70953228293791</v>
      </c>
      <c r="BM117" s="572">
        <v>5.89217733333332</v>
      </c>
      <c r="BN117" s="533">
        <v>0.111154477336445</v>
      </c>
      <c r="BO117" s="518">
        <v>0.169381889982415</v>
      </c>
      <c r="BP117" s="518">
        <v>0.656235901890012</v>
      </c>
      <c r="BQ117" s="518">
        <v>-0.0582274126459701</v>
      </c>
      <c r="BR117" s="540" t="s">
        <v>161</v>
      </c>
      <c r="BS117" s="564">
        <v>8.99648870619199</v>
      </c>
      <c r="BT117" s="565">
        <v>5.90381887995121</v>
      </c>
      <c r="BU117" s="518">
        <v>1.52384226026025</v>
      </c>
      <c r="BV117" s="566">
        <v>3.09266982624078</v>
      </c>
      <c r="BW117" s="567" t="s">
        <v>161</v>
      </c>
      <c r="BX117" s="564">
        <v>1.64555102333961</v>
      </c>
      <c r="BY117" s="565">
        <v>0.625996608227959</v>
      </c>
      <c r="BZ117" s="518">
        <v>2.62868999881287</v>
      </c>
      <c r="CA117" s="566">
        <v>1.01955441511166</v>
      </c>
      <c r="CB117" s="567" t="s">
        <v>161</v>
      </c>
      <c r="CC117" s="517">
        <v>38.9386832</v>
      </c>
      <c r="CD117" s="634">
        <v>3.7049248</v>
      </c>
      <c r="CE117" s="635">
        <f t="shared" si="12"/>
        <v>0.437502904566634</v>
      </c>
      <c r="CF117" s="636">
        <f t="shared" si="13"/>
        <v>0.84104864962441</v>
      </c>
    </row>
    <row r="118" s="163" customFormat="1" spans="1:84">
      <c r="A118" s="521" t="s">
        <v>115</v>
      </c>
      <c r="B118" s="522">
        <v>1240.000135</v>
      </c>
      <c r="C118" s="523">
        <v>1158.62146426</v>
      </c>
      <c r="D118" s="524">
        <v>1.07023749624039</v>
      </c>
      <c r="E118" s="523">
        <v>81.3786707400009</v>
      </c>
      <c r="F118" s="525">
        <v>1150.833817</v>
      </c>
      <c r="G118" s="522">
        <v>0</v>
      </c>
      <c r="H118" s="523">
        <v>0</v>
      </c>
      <c r="I118" s="524" t="s">
        <v>161</v>
      </c>
      <c r="J118" s="523">
        <v>0</v>
      </c>
      <c r="K118" s="525">
        <v>0</v>
      </c>
      <c r="L118" s="522">
        <v>841.816949999999</v>
      </c>
      <c r="M118" s="523">
        <v>775.27489789</v>
      </c>
      <c r="N118" s="524">
        <v>1.08583026780707</v>
      </c>
      <c r="O118" s="523">
        <v>66.5420521099987</v>
      </c>
      <c r="P118" s="525">
        <v>754.813942000002</v>
      </c>
      <c r="Q118" s="522">
        <v>398.183185000002</v>
      </c>
      <c r="R118" s="523">
        <v>383.34656637</v>
      </c>
      <c r="S118" s="524">
        <v>1.03870288645205</v>
      </c>
      <c r="T118" s="523">
        <v>14.8366186300019</v>
      </c>
      <c r="U118" s="534">
        <v>396.019874999997</v>
      </c>
      <c r="V118" s="535">
        <v>0.321115436814047</v>
      </c>
      <c r="W118" s="524">
        <v>0.330864374772169</v>
      </c>
      <c r="X118" s="524">
        <v>0.970534942104795</v>
      </c>
      <c r="Y118" s="542">
        <v>-0.00974893795812265</v>
      </c>
      <c r="Z118" s="543">
        <v>0.344115604833671</v>
      </c>
      <c r="AA118" s="522">
        <v>84.3966609999999</v>
      </c>
      <c r="AB118" s="523">
        <v>89.26576761</v>
      </c>
      <c r="AC118" s="524">
        <v>0.945453820200448</v>
      </c>
      <c r="AD118" s="523">
        <v>-4.86910661000009</v>
      </c>
      <c r="AE118" s="544">
        <v>77.8352199999999</v>
      </c>
      <c r="AF118" s="522">
        <v>5.04298700000016</v>
      </c>
      <c r="AG118" s="523">
        <v>8.02998879999998</v>
      </c>
      <c r="AH118" s="524">
        <v>0.628019182293276</v>
      </c>
      <c r="AI118" s="523">
        <v>-2.98700179999982</v>
      </c>
      <c r="AJ118" s="525">
        <v>5.74053099999998</v>
      </c>
      <c r="AK118" s="522">
        <v>0</v>
      </c>
      <c r="AL118" s="523">
        <v>0</v>
      </c>
      <c r="AM118" s="524" t="s">
        <v>161</v>
      </c>
      <c r="AN118" s="523">
        <v>0</v>
      </c>
      <c r="AO118" s="525">
        <v>0</v>
      </c>
      <c r="AP118" s="522">
        <v>0</v>
      </c>
      <c r="AQ118" s="523">
        <v>0</v>
      </c>
      <c r="AR118" s="542" t="s">
        <v>161</v>
      </c>
      <c r="AS118" s="523">
        <v>0</v>
      </c>
      <c r="AT118" s="525">
        <v>0</v>
      </c>
      <c r="AU118" s="522">
        <v>308.743537000002</v>
      </c>
      <c r="AV118" s="523">
        <v>286.05080996</v>
      </c>
      <c r="AW118" s="542">
        <v>1.07933110569823</v>
      </c>
      <c r="AX118" s="556">
        <v>22.6927270400018</v>
      </c>
      <c r="AY118" s="525">
        <v>312.444123999998</v>
      </c>
      <c r="AZ118" s="535">
        <v>0.248986696279676</v>
      </c>
      <c r="BA118" s="524">
        <v>0.24688892687026</v>
      </c>
      <c r="BB118" s="524">
        <v>1.00849681448256</v>
      </c>
      <c r="BC118" s="542">
        <v>0.00209776940941606</v>
      </c>
      <c r="BD118" s="543">
        <v>0.271493693863184</v>
      </c>
      <c r="BE118" s="568">
        <v>64.8</v>
      </c>
      <c r="BF118" s="569">
        <v>66</v>
      </c>
      <c r="BG118" s="524">
        <v>0.981818181818182</v>
      </c>
      <c r="BH118" s="524">
        <v>-1.2</v>
      </c>
      <c r="BI118" s="570">
        <v>52.83333333</v>
      </c>
      <c r="BJ118" s="571">
        <v>19.1358045524691</v>
      </c>
      <c r="BK118" s="571">
        <v>17.5548706706061</v>
      </c>
      <c r="BL118" s="524">
        <v>1.09005670913373</v>
      </c>
      <c r="BM118" s="571">
        <v>1.58093388186309</v>
      </c>
      <c r="BN118" s="535">
        <v>0.0680618159771409</v>
      </c>
      <c r="BO118" s="524">
        <v>0.077044807440205</v>
      </c>
      <c r="BP118" s="524">
        <v>0.883405621202495</v>
      </c>
      <c r="BQ118" s="524">
        <v>-0.00898299146306407</v>
      </c>
      <c r="BR118" s="543">
        <v>0.0676337615824509</v>
      </c>
      <c r="BS118" s="568">
        <v>14.6925259874914</v>
      </c>
      <c r="BT118" s="569">
        <v>12.9794600470136</v>
      </c>
      <c r="BU118" s="524">
        <v>1.13198283551648</v>
      </c>
      <c r="BV118" s="524">
        <v>1.71306594047775</v>
      </c>
      <c r="BW118" s="570">
        <v>14.7855150534681</v>
      </c>
      <c r="BX118" s="568">
        <v>3.65824350562876</v>
      </c>
      <c r="BY118" s="569">
        <v>3.20448496236261</v>
      </c>
      <c r="BZ118" s="524">
        <v>1.14160108366731</v>
      </c>
      <c r="CA118" s="524">
        <v>0.453758543266155</v>
      </c>
      <c r="CB118" s="570">
        <v>4.01417409753577</v>
      </c>
      <c r="CC118" s="523">
        <v>2562.92575952</v>
      </c>
      <c r="CD118" s="534">
        <v>648.21454509</v>
      </c>
      <c r="CE118" s="637">
        <f t="shared" si="12"/>
        <v>0.483822104637255</v>
      </c>
      <c r="CF118" s="543">
        <f t="shared" si="13"/>
        <v>0.476298378891105</v>
      </c>
    </row>
    <row r="119" s="164" customFormat="1" ht="16.5" customHeight="1" outlineLevel="1" spans="1:84">
      <c r="A119" s="527" t="s">
        <v>116</v>
      </c>
      <c r="B119" s="516">
        <v>240.592826</v>
      </c>
      <c r="C119" s="517">
        <v>163.997184</v>
      </c>
      <c r="D119" s="518">
        <v>1.4670546172305</v>
      </c>
      <c r="E119" s="519">
        <v>76.5956419999999</v>
      </c>
      <c r="F119" s="616">
        <v>145.272391</v>
      </c>
      <c r="G119" s="516">
        <v>0</v>
      </c>
      <c r="H119" s="517">
        <v>0</v>
      </c>
      <c r="I119" s="518" t="s">
        <v>161</v>
      </c>
      <c r="J119" s="519">
        <v>0</v>
      </c>
      <c r="K119" s="520">
        <v>0</v>
      </c>
      <c r="L119" s="516">
        <v>148.537011</v>
      </c>
      <c r="M119" s="517">
        <v>110.63250033</v>
      </c>
      <c r="N119" s="518">
        <v>1.34261641522099</v>
      </c>
      <c r="O119" s="519">
        <v>37.9045106699997</v>
      </c>
      <c r="P119" s="520">
        <v>97.3771419999999</v>
      </c>
      <c r="Q119" s="516">
        <v>92.0558150000002</v>
      </c>
      <c r="R119" s="517">
        <v>53.36468367</v>
      </c>
      <c r="S119" s="518">
        <v>1.72503252467982</v>
      </c>
      <c r="T119" s="519">
        <v>38.6911313300002</v>
      </c>
      <c r="U119" s="520">
        <v>47.8952490000001</v>
      </c>
      <c r="V119" s="533">
        <v>0.382620781053548</v>
      </c>
      <c r="W119" s="518">
        <v>0.325399999978048</v>
      </c>
      <c r="X119" s="518">
        <v>1.17584751407302</v>
      </c>
      <c r="Y119" s="539">
        <v>0.0572207810754992</v>
      </c>
      <c r="Z119" s="540">
        <v>0.329692714977068</v>
      </c>
      <c r="AA119" s="516">
        <v>6.698244</v>
      </c>
      <c r="AB119" s="517">
        <v>6.40298304</v>
      </c>
      <c r="AC119" s="518">
        <v>1.04611303171592</v>
      </c>
      <c r="AD119" s="519">
        <v>0.29526096</v>
      </c>
      <c r="AE119" s="541">
        <v>6.089317</v>
      </c>
      <c r="AF119" s="516">
        <v>1.132964</v>
      </c>
      <c r="AG119" s="517">
        <v>0.501811</v>
      </c>
      <c r="AH119" s="518">
        <v>2.25775042794996</v>
      </c>
      <c r="AI119" s="519">
        <v>0.631152999999999</v>
      </c>
      <c r="AJ119" s="520">
        <v>-1.220766</v>
      </c>
      <c r="AK119" s="516">
        <v>0</v>
      </c>
      <c r="AL119" s="517">
        <v>0</v>
      </c>
      <c r="AM119" s="518" t="s">
        <v>161</v>
      </c>
      <c r="AN119" s="519">
        <v>0</v>
      </c>
      <c r="AO119" s="520">
        <v>0.10031</v>
      </c>
      <c r="AP119" s="516">
        <v>0</v>
      </c>
      <c r="AQ119" s="517">
        <v>0</v>
      </c>
      <c r="AR119" s="551" t="s">
        <v>161</v>
      </c>
      <c r="AS119" s="519">
        <v>0</v>
      </c>
      <c r="AT119" s="520">
        <v>0</v>
      </c>
      <c r="AU119" s="516">
        <v>84.2246070000002</v>
      </c>
      <c r="AV119" s="517">
        <v>46.45988963</v>
      </c>
      <c r="AW119" s="551">
        <v>1.81284561092919</v>
      </c>
      <c r="AX119" s="555">
        <v>37.7647173700002</v>
      </c>
      <c r="AY119" s="520">
        <v>43.1270080000001</v>
      </c>
      <c r="AZ119" s="533">
        <v>0.350071148837997</v>
      </c>
      <c r="BA119" s="518">
        <v>0.283296874353647</v>
      </c>
      <c r="BB119" s="518">
        <v>1.23570424007218</v>
      </c>
      <c r="BC119" s="539">
        <v>0.0667742744843494</v>
      </c>
      <c r="BD119" s="540">
        <v>0.296869953768436</v>
      </c>
      <c r="BE119" s="564">
        <v>4.8</v>
      </c>
      <c r="BF119" s="565">
        <v>4.8</v>
      </c>
      <c r="BG119" s="518">
        <v>1</v>
      </c>
      <c r="BH119" s="566">
        <v>0</v>
      </c>
      <c r="BI119" s="567">
        <v>3.91666667</v>
      </c>
      <c r="BJ119" s="572">
        <v>50.1235054166666</v>
      </c>
      <c r="BK119" s="572">
        <v>34.16608</v>
      </c>
      <c r="BL119" s="518">
        <v>1.4670546172305</v>
      </c>
      <c r="BM119" s="572">
        <v>15.9574254166666</v>
      </c>
      <c r="BN119" s="533">
        <v>0.0278405807494859</v>
      </c>
      <c r="BO119" s="518">
        <v>0.0390432499133644</v>
      </c>
      <c r="BP119" s="518">
        <v>0.713070269797293</v>
      </c>
      <c r="BQ119" s="518">
        <v>-0.0112026691638785</v>
      </c>
      <c r="BR119" s="540">
        <v>0.0419165469645226</v>
      </c>
      <c r="BS119" s="564">
        <v>35.9187909547636</v>
      </c>
      <c r="BT119" s="565">
        <v>25.6126219569059</v>
      </c>
      <c r="BU119" s="518">
        <v>1.40238633183273</v>
      </c>
      <c r="BV119" s="566">
        <v>10.3061689978578</v>
      </c>
      <c r="BW119" s="567">
        <v>23.8569269755541</v>
      </c>
      <c r="BX119" s="564">
        <v>12.574132414406</v>
      </c>
      <c r="BY119" s="565">
        <v>7.25597574439304</v>
      </c>
      <c r="BZ119" s="518">
        <v>1.73293473646497</v>
      </c>
      <c r="CA119" s="566">
        <v>5.31815667001292</v>
      </c>
      <c r="CB119" s="567">
        <v>7.08240480828969</v>
      </c>
      <c r="CC119" s="517">
        <v>370.9982208</v>
      </c>
      <c r="CD119" s="634">
        <v>106.89683296</v>
      </c>
      <c r="CE119" s="635">
        <f t="shared" si="12"/>
        <v>0.648501293297846</v>
      </c>
      <c r="CF119" s="636">
        <f t="shared" si="13"/>
        <v>0.787905540957574</v>
      </c>
    </row>
    <row r="120" s="159" customFormat="1" ht="16.5" customHeight="1" outlineLevel="1" spans="1:84">
      <c r="A120" s="527" t="s">
        <v>117</v>
      </c>
      <c r="B120" s="516">
        <v>40.013358</v>
      </c>
      <c r="C120" s="517">
        <v>27.4999704</v>
      </c>
      <c r="D120" s="518">
        <v>1.45503276614436</v>
      </c>
      <c r="E120" s="519">
        <v>12.5133876</v>
      </c>
      <c r="F120" s="616">
        <v>28.859085</v>
      </c>
      <c r="G120" s="516">
        <v>0</v>
      </c>
      <c r="H120" s="517">
        <v>0</v>
      </c>
      <c r="I120" s="518" t="s">
        <v>161</v>
      </c>
      <c r="J120" s="519">
        <v>0</v>
      </c>
      <c r="K120" s="520">
        <v>0</v>
      </c>
      <c r="L120" s="516">
        <v>30.819</v>
      </c>
      <c r="M120" s="517">
        <v>18.28748031</v>
      </c>
      <c r="N120" s="518">
        <v>1.68525130185089</v>
      </c>
      <c r="O120" s="519">
        <v>12.53151969</v>
      </c>
      <c r="P120" s="520">
        <v>19.549344</v>
      </c>
      <c r="Q120" s="516">
        <v>9.19435799999998</v>
      </c>
      <c r="R120" s="517">
        <v>9.21249009</v>
      </c>
      <c r="S120" s="518">
        <v>0.998031792726735</v>
      </c>
      <c r="T120" s="519">
        <v>-0.0181320900000195</v>
      </c>
      <c r="U120" s="520">
        <v>9.309741</v>
      </c>
      <c r="V120" s="533">
        <v>0.229782214229558</v>
      </c>
      <c r="W120" s="518">
        <v>0.335000000218182</v>
      </c>
      <c r="X120" s="518">
        <v>0.685917056954934</v>
      </c>
      <c r="Y120" s="539">
        <v>-0.105217785988624</v>
      </c>
      <c r="Z120" s="540">
        <v>0.322593075975902</v>
      </c>
      <c r="AA120" s="516">
        <v>5.77553</v>
      </c>
      <c r="AB120" s="517">
        <v>5.86908604</v>
      </c>
      <c r="AC120" s="518">
        <v>0.984059521471933</v>
      </c>
      <c r="AD120" s="519">
        <v>-0.0935560400000002</v>
      </c>
      <c r="AE120" s="541">
        <v>4.616423</v>
      </c>
      <c r="AF120" s="516">
        <v>0.218369</v>
      </c>
      <c r="AG120" s="517">
        <v>0.464398</v>
      </c>
      <c r="AH120" s="518">
        <v>0.470219509989276</v>
      </c>
      <c r="AI120" s="519">
        <v>-0.246029</v>
      </c>
      <c r="AJ120" s="520">
        <v>-0.632821</v>
      </c>
      <c r="AK120" s="580">
        <v>0</v>
      </c>
      <c r="AL120" s="517">
        <v>0</v>
      </c>
      <c r="AM120" s="518" t="s">
        <v>161</v>
      </c>
      <c r="AN120" s="517">
        <v>0</v>
      </c>
      <c r="AO120" s="520">
        <v>0</v>
      </c>
      <c r="AP120" s="580">
        <v>0</v>
      </c>
      <c r="AQ120" s="517">
        <v>0</v>
      </c>
      <c r="AR120" s="551" t="s">
        <v>161</v>
      </c>
      <c r="AS120" s="517">
        <v>0</v>
      </c>
      <c r="AT120" s="520">
        <v>0</v>
      </c>
      <c r="AU120" s="516">
        <v>3.20045899999998</v>
      </c>
      <c r="AV120" s="517">
        <v>2.87900605</v>
      </c>
      <c r="AW120" s="551">
        <v>1.11165414188691</v>
      </c>
      <c r="AX120" s="555">
        <v>0.321452949999976</v>
      </c>
      <c r="AY120" s="520">
        <v>5.326139</v>
      </c>
      <c r="AZ120" s="561">
        <v>0.0799847640880324</v>
      </c>
      <c r="BA120" s="518">
        <v>0.104691241776755</v>
      </c>
      <c r="BB120" s="518">
        <v>0.764006260032649</v>
      </c>
      <c r="BC120" s="551">
        <v>-0.0247064776887225</v>
      </c>
      <c r="BD120" s="540">
        <v>0.184556752232443</v>
      </c>
      <c r="BE120" s="594">
        <v>4.8</v>
      </c>
      <c r="BF120" s="565">
        <v>4.8</v>
      </c>
      <c r="BG120" s="518">
        <v>1</v>
      </c>
      <c r="BH120" s="518">
        <v>0</v>
      </c>
      <c r="BI120" s="567">
        <v>3.41666667</v>
      </c>
      <c r="BJ120" s="572">
        <v>8.33611624999999</v>
      </c>
      <c r="BK120" s="572">
        <v>5.7291605</v>
      </c>
      <c r="BL120" s="518">
        <v>1.45503276614436</v>
      </c>
      <c r="BM120" s="572">
        <v>2.60695574999999</v>
      </c>
      <c r="BN120" s="586">
        <v>0.14434004764109</v>
      </c>
      <c r="BO120" s="518">
        <v>0.21342154026464</v>
      </c>
      <c r="BP120" s="518">
        <v>0.676314337634855</v>
      </c>
      <c r="BQ120" s="518">
        <v>-0.0690814926235493</v>
      </c>
      <c r="BR120" s="540">
        <v>0.159964288542066</v>
      </c>
      <c r="BS120" s="594">
        <v>6.92808417582455</v>
      </c>
      <c r="BT120" s="565">
        <v>4.6855626604513</v>
      </c>
      <c r="BU120" s="518">
        <v>1.47860239588755</v>
      </c>
      <c r="BV120" s="518">
        <v>2.24252151537325</v>
      </c>
      <c r="BW120" s="567">
        <v>6.25139529024962</v>
      </c>
      <c r="BX120" s="594">
        <v>0.554141178385357</v>
      </c>
      <c r="BY120" s="565">
        <v>0.490537373345442</v>
      </c>
      <c r="BZ120" s="518">
        <v>1.12966148655736</v>
      </c>
      <c r="CA120" s="518">
        <v>0.0636038050399146</v>
      </c>
      <c r="CB120" s="567">
        <v>1.15373721168966</v>
      </c>
      <c r="CC120" s="517">
        <v>63.99989232</v>
      </c>
      <c r="CD120" s="634">
        <v>8.85899586</v>
      </c>
      <c r="CE120" s="635">
        <f t="shared" si="12"/>
        <v>0.625209770665438</v>
      </c>
      <c r="CF120" s="636">
        <f t="shared" si="13"/>
        <v>0.361266564583312</v>
      </c>
    </row>
    <row r="121" s="159" customFormat="1" ht="16.5" customHeight="1" outlineLevel="1" spans="1:84">
      <c r="A121" s="527" t="s">
        <v>118</v>
      </c>
      <c r="B121" s="516">
        <v>15.224816</v>
      </c>
      <c r="C121" s="517">
        <v>11.50008</v>
      </c>
      <c r="D121" s="518">
        <v>1.32388783382376</v>
      </c>
      <c r="E121" s="519">
        <v>3.72473599999999</v>
      </c>
      <c r="F121" s="616">
        <v>17.309461</v>
      </c>
      <c r="G121" s="516">
        <v>0</v>
      </c>
      <c r="H121" s="517">
        <v>0</v>
      </c>
      <c r="I121" s="518" t="s">
        <v>161</v>
      </c>
      <c r="J121" s="519">
        <v>0</v>
      </c>
      <c r="K121" s="520">
        <v>0</v>
      </c>
      <c r="L121" s="516">
        <v>10.786521</v>
      </c>
      <c r="M121" s="517">
        <v>7.7050536</v>
      </c>
      <c r="N121" s="518">
        <v>1.39992809394603</v>
      </c>
      <c r="O121" s="519">
        <v>3.0814674</v>
      </c>
      <c r="P121" s="520">
        <v>11.88119</v>
      </c>
      <c r="Q121" s="516">
        <v>4.43829499999999</v>
      </c>
      <c r="R121" s="517">
        <v>3.7950264</v>
      </c>
      <c r="S121" s="518">
        <v>1.1695030632725</v>
      </c>
      <c r="T121" s="519">
        <v>0.643268599999994</v>
      </c>
      <c r="U121" s="520">
        <v>5.42827100000001</v>
      </c>
      <c r="V121" s="533">
        <v>0.291517151997108</v>
      </c>
      <c r="W121" s="518">
        <v>0.33</v>
      </c>
      <c r="X121" s="518">
        <v>0.883385309082144</v>
      </c>
      <c r="Y121" s="539">
        <v>-0.0384828480028924</v>
      </c>
      <c r="Z121" s="540">
        <v>0.313601388281241</v>
      </c>
      <c r="AA121" s="516">
        <v>0.907693999999997</v>
      </c>
      <c r="AB121" s="517">
        <v>1.22200001</v>
      </c>
      <c r="AC121" s="518">
        <v>0.742793774608886</v>
      </c>
      <c r="AD121" s="519">
        <v>-0.314306010000003</v>
      </c>
      <c r="AE121" s="541">
        <v>1.099519</v>
      </c>
      <c r="AF121" s="516">
        <v>0.086382</v>
      </c>
      <c r="AG121" s="517">
        <v>1.33128801</v>
      </c>
      <c r="AH121" s="518">
        <v>0.0648860346905701</v>
      </c>
      <c r="AI121" s="519">
        <v>-1.24490601</v>
      </c>
      <c r="AJ121" s="520">
        <v>0.083194</v>
      </c>
      <c r="AK121" s="580">
        <v>0.0369</v>
      </c>
      <c r="AL121" s="517">
        <v>0</v>
      </c>
      <c r="AM121" s="518" t="s">
        <v>161</v>
      </c>
      <c r="AN121" s="517">
        <v>0.0369</v>
      </c>
      <c r="AO121" s="520">
        <v>0.02085</v>
      </c>
      <c r="AP121" s="580">
        <v>0</v>
      </c>
      <c r="AQ121" s="517">
        <v>0</v>
      </c>
      <c r="AR121" s="551" t="s">
        <v>161</v>
      </c>
      <c r="AS121" s="517">
        <v>0</v>
      </c>
      <c r="AT121" s="520">
        <v>0</v>
      </c>
      <c r="AU121" s="516">
        <v>3.481119</v>
      </c>
      <c r="AV121" s="517">
        <v>1.24173838</v>
      </c>
      <c r="AW121" s="551">
        <v>2.80342385809159</v>
      </c>
      <c r="AX121" s="555">
        <v>2.23938062</v>
      </c>
      <c r="AY121" s="520">
        <v>4.26640800000001</v>
      </c>
      <c r="AZ121" s="586">
        <v>0.228647689403931</v>
      </c>
      <c r="BA121" s="518">
        <v>0.107976499293918</v>
      </c>
      <c r="BB121" s="518">
        <v>2.11756901639809</v>
      </c>
      <c r="BC121" s="551">
        <v>0.120671190110013</v>
      </c>
      <c r="BD121" s="540">
        <v>0.246478385433262</v>
      </c>
      <c r="BE121" s="594">
        <v>1.2</v>
      </c>
      <c r="BF121" s="565">
        <v>1.2</v>
      </c>
      <c r="BG121" s="518">
        <v>1</v>
      </c>
      <c r="BH121" s="518">
        <v>0</v>
      </c>
      <c r="BI121" s="567">
        <v>1</v>
      </c>
      <c r="BJ121" s="572">
        <v>12.6873466666667</v>
      </c>
      <c r="BK121" s="572">
        <v>9.5834</v>
      </c>
      <c r="BL121" s="518">
        <v>1.32388783382376</v>
      </c>
      <c r="BM121" s="572">
        <v>3.10394666666666</v>
      </c>
      <c r="BN121" s="586">
        <v>0.0596193740535187</v>
      </c>
      <c r="BO121" s="518">
        <v>0.10626013123387</v>
      </c>
      <c r="BP121" s="518">
        <v>0.561070020912185</v>
      </c>
      <c r="BQ121" s="518">
        <v>-0.0466407571803509</v>
      </c>
      <c r="BR121" s="540">
        <v>0.0635212731349633</v>
      </c>
      <c r="BS121" s="594">
        <v>16.7730711010539</v>
      </c>
      <c r="BT121" s="565">
        <v>9.41086735342989</v>
      </c>
      <c r="BU121" s="518">
        <v>1.78230873639302</v>
      </c>
      <c r="BV121" s="518">
        <v>7.36220374762405</v>
      </c>
      <c r="BW121" s="567">
        <v>15.742757514877</v>
      </c>
      <c r="BX121" s="594">
        <v>3.83512395146383</v>
      </c>
      <c r="BY121" s="565">
        <v>1.01615251214278</v>
      </c>
      <c r="BZ121" s="518">
        <v>3.77416175784149</v>
      </c>
      <c r="CA121" s="518">
        <v>2.81897143932105</v>
      </c>
      <c r="CB121" s="567">
        <v>3.88024945453423</v>
      </c>
      <c r="CC121" s="517">
        <v>26.50008</v>
      </c>
      <c r="CD121" s="634">
        <v>3.56575036</v>
      </c>
      <c r="CE121" s="635">
        <f t="shared" si="12"/>
        <v>0.574519624091701</v>
      </c>
      <c r="CF121" s="636">
        <f t="shared" si="13"/>
        <v>0.97626548371154</v>
      </c>
    </row>
    <row r="122" s="159" customFormat="1" ht="16.5" customHeight="1" outlineLevel="1" spans="1:84">
      <c r="A122" s="527" t="s">
        <v>119</v>
      </c>
      <c r="B122" s="516">
        <v>59.1245129999999</v>
      </c>
      <c r="C122" s="517">
        <v>50.49648</v>
      </c>
      <c r="D122" s="518">
        <v>1.17086404834555</v>
      </c>
      <c r="E122" s="519">
        <v>8.62803299999991</v>
      </c>
      <c r="F122" s="616">
        <v>53.796124</v>
      </c>
      <c r="G122" s="516">
        <v>0</v>
      </c>
      <c r="H122" s="517">
        <v>0</v>
      </c>
      <c r="I122" s="518" t="s">
        <v>161</v>
      </c>
      <c r="J122" s="519">
        <v>0</v>
      </c>
      <c r="K122" s="520">
        <v>0</v>
      </c>
      <c r="L122" s="516">
        <v>38.5928739999999</v>
      </c>
      <c r="M122" s="517">
        <v>34.41840077</v>
      </c>
      <c r="N122" s="518">
        <v>1.12128608931878</v>
      </c>
      <c r="O122" s="519">
        <v>4.17447322999991</v>
      </c>
      <c r="P122" s="520">
        <v>36.746996</v>
      </c>
      <c r="Q122" s="516">
        <v>20.531639</v>
      </c>
      <c r="R122" s="517">
        <v>16.07807923</v>
      </c>
      <c r="S122" s="518">
        <v>1.27699575964834</v>
      </c>
      <c r="T122" s="519">
        <v>4.45355977</v>
      </c>
      <c r="U122" s="520">
        <v>17.049128</v>
      </c>
      <c r="V122" s="533">
        <v>0.347261025219777</v>
      </c>
      <c r="W122" s="518">
        <v>0.318399999960393</v>
      </c>
      <c r="X122" s="518">
        <v>1.09064392356462</v>
      </c>
      <c r="Y122" s="539">
        <v>0.0288610252593837</v>
      </c>
      <c r="Z122" s="540">
        <v>0.316921122421385</v>
      </c>
      <c r="AA122" s="516">
        <v>2.566647</v>
      </c>
      <c r="AB122" s="517">
        <v>3.35332002</v>
      </c>
      <c r="AC122" s="518">
        <v>0.765404728654558</v>
      </c>
      <c r="AD122" s="519">
        <v>-0.786673020000003</v>
      </c>
      <c r="AE122" s="541">
        <v>3.11014499999999</v>
      </c>
      <c r="AF122" s="516">
        <v>0.205304</v>
      </c>
      <c r="AG122" s="517">
        <v>0.11</v>
      </c>
      <c r="AH122" s="518">
        <v>1.8664</v>
      </c>
      <c r="AI122" s="519">
        <v>0.0953039999999997</v>
      </c>
      <c r="AJ122" s="520">
        <v>0.276344</v>
      </c>
      <c r="AK122" s="580">
        <v>0.05</v>
      </c>
      <c r="AL122" s="517">
        <v>0</v>
      </c>
      <c r="AM122" s="518" t="s">
        <v>161</v>
      </c>
      <c r="AN122" s="517">
        <v>0.05</v>
      </c>
      <c r="AO122" s="520">
        <v>0.0780999999999999</v>
      </c>
      <c r="AP122" s="580">
        <v>0</v>
      </c>
      <c r="AQ122" s="517">
        <v>0</v>
      </c>
      <c r="AR122" s="551" t="s">
        <v>161</v>
      </c>
      <c r="AS122" s="517">
        <v>0</v>
      </c>
      <c r="AT122" s="520">
        <v>0</v>
      </c>
      <c r="AU122" s="516">
        <v>17.809688</v>
      </c>
      <c r="AV122" s="517">
        <v>12.61475921</v>
      </c>
      <c r="AW122" s="551">
        <v>1.41181355137416</v>
      </c>
      <c r="AX122" s="555">
        <v>5.19492879</v>
      </c>
      <c r="AY122" s="520">
        <v>13.740739</v>
      </c>
      <c r="AZ122" s="586">
        <v>0.301223419802207</v>
      </c>
      <c r="BA122" s="518">
        <v>0.249814624900587</v>
      </c>
      <c r="BB122" s="518">
        <v>1.20578777132074</v>
      </c>
      <c r="BC122" s="551">
        <v>0.0514087949016196</v>
      </c>
      <c r="BD122" s="540">
        <v>0.255422472444297</v>
      </c>
      <c r="BE122" s="594">
        <v>2.4</v>
      </c>
      <c r="BF122" s="565">
        <v>2.4</v>
      </c>
      <c r="BG122" s="518">
        <v>1</v>
      </c>
      <c r="BH122" s="518">
        <v>0</v>
      </c>
      <c r="BI122" s="567">
        <v>2</v>
      </c>
      <c r="BJ122" s="572">
        <v>24.63521375</v>
      </c>
      <c r="BK122" s="572">
        <v>21.0402</v>
      </c>
      <c r="BL122" s="518">
        <v>1.17086404834555</v>
      </c>
      <c r="BM122" s="572">
        <v>3.59501374999996</v>
      </c>
      <c r="BN122" s="586">
        <v>0.0434108776506963</v>
      </c>
      <c r="BO122" s="518">
        <v>0.0664070053991882</v>
      </c>
      <c r="BP122" s="518">
        <v>0.653709309578759</v>
      </c>
      <c r="BQ122" s="518">
        <v>-0.022996127748492</v>
      </c>
      <c r="BR122" s="540">
        <v>0.057813551771871</v>
      </c>
      <c r="BS122" s="594">
        <v>23.0357010527743</v>
      </c>
      <c r="BT122" s="565">
        <v>15.0586522308718</v>
      </c>
      <c r="BU122" s="518">
        <v>1.52973192418567</v>
      </c>
      <c r="BV122" s="518">
        <v>7.97704882190252</v>
      </c>
      <c r="BW122" s="567">
        <v>17.2969826165661</v>
      </c>
      <c r="BX122" s="594">
        <v>6.93889264865797</v>
      </c>
      <c r="BY122" s="565">
        <v>3.76187155856363</v>
      </c>
      <c r="BZ122" s="518">
        <v>1.84453204758203</v>
      </c>
      <c r="CA122" s="518">
        <v>3.17702109009434</v>
      </c>
      <c r="CB122" s="567">
        <v>4.41803806574936</v>
      </c>
      <c r="CC122" s="517">
        <v>105.99984</v>
      </c>
      <c r="CD122" s="634">
        <v>26.63370901</v>
      </c>
      <c r="CE122" s="635">
        <f t="shared" si="12"/>
        <v>0.557779266459269</v>
      </c>
      <c r="CF122" s="636">
        <f t="shared" si="13"/>
        <v>0.668689741759704</v>
      </c>
    </row>
    <row r="123" s="164" customFormat="1" ht="16.5" customHeight="1" outlineLevel="1" spans="1:84">
      <c r="A123" s="527" t="s">
        <v>120</v>
      </c>
      <c r="B123" s="516">
        <v>186.697963</v>
      </c>
      <c r="C123" s="517">
        <v>156.0024</v>
      </c>
      <c r="D123" s="518">
        <v>1.19676340235791</v>
      </c>
      <c r="E123" s="519">
        <v>30.6955629999998</v>
      </c>
      <c r="F123" s="616">
        <v>142.69335</v>
      </c>
      <c r="G123" s="516">
        <v>0</v>
      </c>
      <c r="H123" s="517">
        <v>0</v>
      </c>
      <c r="I123" s="518" t="s">
        <v>161</v>
      </c>
      <c r="J123" s="519">
        <v>0</v>
      </c>
      <c r="K123" s="520">
        <v>0</v>
      </c>
      <c r="L123" s="516">
        <v>147.955055999999</v>
      </c>
      <c r="M123" s="517">
        <v>106.72124184</v>
      </c>
      <c r="N123" s="518">
        <v>1.38636932487928</v>
      </c>
      <c r="O123" s="519">
        <v>41.2338141599987</v>
      </c>
      <c r="P123" s="520">
        <v>98.2300479999989</v>
      </c>
      <c r="Q123" s="516">
        <v>38.7429070000011</v>
      </c>
      <c r="R123" s="517">
        <v>49.28115816</v>
      </c>
      <c r="S123" s="518">
        <v>0.786160643266852</v>
      </c>
      <c r="T123" s="519">
        <v>-10.5382511599989</v>
      </c>
      <c r="U123" s="520">
        <v>44.4633020000011</v>
      </c>
      <c r="V123" s="533">
        <v>0.207516495506708</v>
      </c>
      <c r="W123" s="518">
        <v>0.3159</v>
      </c>
      <c r="X123" s="518">
        <v>0.656905652126333</v>
      </c>
      <c r="Y123" s="539">
        <v>-0.108383504493292</v>
      </c>
      <c r="Z123" s="540">
        <v>0.311600379415026</v>
      </c>
      <c r="AA123" s="516">
        <v>11.406471</v>
      </c>
      <c r="AB123" s="517">
        <v>12.95556792</v>
      </c>
      <c r="AC123" s="518">
        <v>0.8804300259498</v>
      </c>
      <c r="AD123" s="519">
        <v>-1.54909692</v>
      </c>
      <c r="AE123" s="541">
        <v>11.656236</v>
      </c>
      <c r="AF123" s="516">
        <v>3.24264</v>
      </c>
      <c r="AG123" s="517">
        <v>2.517743</v>
      </c>
      <c r="AH123" s="518">
        <v>1.28791540677504</v>
      </c>
      <c r="AI123" s="519">
        <v>0.724896999999998</v>
      </c>
      <c r="AJ123" s="520">
        <v>2.707145</v>
      </c>
      <c r="AK123" s="580">
        <v>0</v>
      </c>
      <c r="AL123" s="517">
        <v>0</v>
      </c>
      <c r="AM123" s="518" t="s">
        <v>161</v>
      </c>
      <c r="AN123" s="517">
        <v>0</v>
      </c>
      <c r="AO123" s="520">
        <v>0.0792</v>
      </c>
      <c r="AP123" s="580">
        <v>0</v>
      </c>
      <c r="AQ123" s="517">
        <v>0</v>
      </c>
      <c r="AR123" s="551" t="s">
        <v>161</v>
      </c>
      <c r="AS123" s="517">
        <v>0</v>
      </c>
      <c r="AT123" s="520">
        <v>0</v>
      </c>
      <c r="AU123" s="516">
        <v>24.0937960000011</v>
      </c>
      <c r="AV123" s="517">
        <v>33.80784724</v>
      </c>
      <c r="AW123" s="551">
        <v>0.712668743116371</v>
      </c>
      <c r="AX123" s="555">
        <v>-9.71405123999895</v>
      </c>
      <c r="AY123" s="520">
        <v>30.1791210000011</v>
      </c>
      <c r="AZ123" s="561">
        <v>0.129052270377482</v>
      </c>
      <c r="BA123" s="518">
        <v>0.21671363543125</v>
      </c>
      <c r="BB123" s="518">
        <v>0.595496772137452</v>
      </c>
      <c r="BC123" s="551">
        <v>-0.087661365053768</v>
      </c>
      <c r="BD123" s="540">
        <v>0.211496338126487</v>
      </c>
      <c r="BE123" s="594">
        <v>9.6</v>
      </c>
      <c r="BF123" s="565">
        <v>9.6</v>
      </c>
      <c r="BG123" s="518">
        <v>1</v>
      </c>
      <c r="BH123" s="518">
        <v>0</v>
      </c>
      <c r="BI123" s="567">
        <v>8</v>
      </c>
      <c r="BJ123" s="572">
        <v>19.4477044791666</v>
      </c>
      <c r="BK123" s="572">
        <v>16.25025</v>
      </c>
      <c r="BL123" s="518">
        <v>1.19676340235791</v>
      </c>
      <c r="BM123" s="572">
        <v>3.19745447916664</v>
      </c>
      <c r="BN123" s="586">
        <v>0.061095851377875</v>
      </c>
      <c r="BO123" s="518">
        <v>0.0830472346579283</v>
      </c>
      <c r="BP123" s="518">
        <v>0.735675927434898</v>
      </c>
      <c r="BQ123" s="518">
        <v>-0.0219513832800533</v>
      </c>
      <c r="BR123" s="540">
        <v>0.0816873105859523</v>
      </c>
      <c r="BS123" s="594">
        <v>16.3677234615333</v>
      </c>
      <c r="BT123" s="565">
        <v>12.0413401375615</v>
      </c>
      <c r="BU123" s="518">
        <v>1.35929417112604</v>
      </c>
      <c r="BV123" s="518">
        <v>4.32638332397186</v>
      </c>
      <c r="BW123" s="567">
        <v>12.2418034432385</v>
      </c>
      <c r="BX123" s="594">
        <v>2.11229187362165</v>
      </c>
      <c r="BY123" s="565">
        <v>2.60952259667518</v>
      </c>
      <c r="BZ123" s="518">
        <v>0.80945529129081</v>
      </c>
      <c r="CA123" s="518">
        <v>-0.497230723053522</v>
      </c>
      <c r="CB123" s="567">
        <v>2.58909660030915</v>
      </c>
      <c r="CC123" s="517">
        <v>355.01544</v>
      </c>
      <c r="CD123" s="634">
        <v>80.51675565</v>
      </c>
      <c r="CE123" s="635">
        <f t="shared" si="12"/>
        <v>0.525886882553614</v>
      </c>
      <c r="CF123" s="636">
        <f t="shared" si="13"/>
        <v>0.299239528536581</v>
      </c>
    </row>
    <row r="124" s="164" customFormat="1" ht="16.5" customHeight="1" outlineLevel="1" spans="1:84">
      <c r="A124" s="527" t="s">
        <v>121</v>
      </c>
      <c r="B124" s="516">
        <v>30.3341790000001</v>
      </c>
      <c r="C124" s="517">
        <v>32.98464</v>
      </c>
      <c r="D124" s="518">
        <v>0.919645598678661</v>
      </c>
      <c r="E124" s="519">
        <v>-2.65046099999989</v>
      </c>
      <c r="F124" s="616">
        <v>33.7411349999999</v>
      </c>
      <c r="G124" s="516">
        <v>0</v>
      </c>
      <c r="H124" s="517">
        <v>0</v>
      </c>
      <c r="I124" s="518" t="s">
        <v>161</v>
      </c>
      <c r="J124" s="519">
        <v>0</v>
      </c>
      <c r="K124" s="520">
        <v>0</v>
      </c>
      <c r="L124" s="516">
        <v>18.618548</v>
      </c>
      <c r="M124" s="517">
        <v>22.45594291</v>
      </c>
      <c r="N124" s="518">
        <v>0.829114505439397</v>
      </c>
      <c r="O124" s="519">
        <v>-3.83739491000002</v>
      </c>
      <c r="P124" s="520">
        <v>23.069288</v>
      </c>
      <c r="Q124" s="516">
        <v>11.7156310000001</v>
      </c>
      <c r="R124" s="517">
        <v>10.52869709</v>
      </c>
      <c r="S124" s="518">
        <v>1.11273321854111</v>
      </c>
      <c r="T124" s="519">
        <v>1.18693391000013</v>
      </c>
      <c r="U124" s="520">
        <v>10.6718469999999</v>
      </c>
      <c r="V124" s="533">
        <v>0.386218825965261</v>
      </c>
      <c r="W124" s="518">
        <v>0.319200000060634</v>
      </c>
      <c r="X124" s="518">
        <v>1.20995872773151</v>
      </c>
      <c r="Y124" s="539">
        <v>0.0670188259046272</v>
      </c>
      <c r="Z124" s="540">
        <v>0.316285951850758</v>
      </c>
      <c r="AA124" s="516">
        <v>3.44804799999999</v>
      </c>
      <c r="AB124" s="517">
        <v>3.82084202</v>
      </c>
      <c r="AC124" s="518">
        <v>0.902431448866864</v>
      </c>
      <c r="AD124" s="519">
        <v>-0.372794020000005</v>
      </c>
      <c r="AE124" s="541">
        <v>3.562002</v>
      </c>
      <c r="AF124" s="516">
        <v>0.182094</v>
      </c>
      <c r="AG124" s="517">
        <v>3.8571</v>
      </c>
      <c r="AH124" s="518">
        <v>0.0472100801120012</v>
      </c>
      <c r="AI124" s="519">
        <v>-3.675006</v>
      </c>
      <c r="AJ124" s="520">
        <v>3.806157</v>
      </c>
      <c r="AK124" s="516">
        <v>0</v>
      </c>
      <c r="AL124" s="517">
        <v>0</v>
      </c>
      <c r="AM124" s="518" t="s">
        <v>161</v>
      </c>
      <c r="AN124" s="519">
        <v>0</v>
      </c>
      <c r="AO124" s="520">
        <v>0</v>
      </c>
      <c r="AP124" s="516">
        <v>0</v>
      </c>
      <c r="AQ124" s="517">
        <v>0</v>
      </c>
      <c r="AR124" s="551" t="s">
        <v>161</v>
      </c>
      <c r="AS124" s="519">
        <v>0</v>
      </c>
      <c r="AT124" s="520">
        <v>0</v>
      </c>
      <c r="AU124" s="516">
        <v>8.08548900000013</v>
      </c>
      <c r="AV124" s="517">
        <v>2.85075507</v>
      </c>
      <c r="AW124" s="551">
        <v>2.83626225384566</v>
      </c>
      <c r="AX124" s="555">
        <v>5.23473393000013</v>
      </c>
      <c r="AY124" s="520">
        <v>3.3036879999999</v>
      </c>
      <c r="AZ124" s="533">
        <v>0.266547151317334</v>
      </c>
      <c r="BA124" s="518">
        <v>0.0864267449940337</v>
      </c>
      <c r="BB124" s="518">
        <v>3.08408180055531</v>
      </c>
      <c r="BC124" s="539">
        <v>0.180120406323301</v>
      </c>
      <c r="BD124" s="540">
        <v>0.0979127702728409</v>
      </c>
      <c r="BE124" s="564">
        <v>2.4</v>
      </c>
      <c r="BF124" s="565">
        <v>2.4</v>
      </c>
      <c r="BG124" s="518">
        <v>1</v>
      </c>
      <c r="BH124" s="566">
        <v>0</v>
      </c>
      <c r="BI124" s="567">
        <v>2</v>
      </c>
      <c r="BJ124" s="572">
        <v>12.63924125</v>
      </c>
      <c r="BK124" s="572">
        <v>13.7436</v>
      </c>
      <c r="BL124" s="518">
        <v>0.919645598678661</v>
      </c>
      <c r="BM124" s="572">
        <v>-1.10435874999996</v>
      </c>
      <c r="BN124" s="533">
        <v>0.113668743103282</v>
      </c>
      <c r="BO124" s="518">
        <v>0.115837008377233</v>
      </c>
      <c r="BP124" s="518">
        <v>0.981281756976242</v>
      </c>
      <c r="BQ124" s="518">
        <v>-0.00216826527395018</v>
      </c>
      <c r="BR124" s="540">
        <v>0.105568529333705</v>
      </c>
      <c r="BS124" s="564">
        <v>8.79749324835389</v>
      </c>
      <c r="BT124" s="565">
        <v>8.63281963173133</v>
      </c>
      <c r="BU124" s="518">
        <v>1.01907529910822</v>
      </c>
      <c r="BV124" s="566">
        <v>0.164673616622562</v>
      </c>
      <c r="BW124" s="567">
        <v>9.47251994805166</v>
      </c>
      <c r="BX124" s="564">
        <v>2.34494676408221</v>
      </c>
      <c r="BY124" s="565">
        <v>0.746106500891131</v>
      </c>
      <c r="BZ124" s="518">
        <v>3.14291158337512</v>
      </c>
      <c r="CA124" s="566">
        <v>1.59884026319108</v>
      </c>
      <c r="CB124" s="567">
        <v>0.927480669578485</v>
      </c>
      <c r="CC124" s="517">
        <v>73.49472</v>
      </c>
      <c r="CD124" s="634">
        <v>7.93073059</v>
      </c>
      <c r="CE124" s="635">
        <f t="shared" si="12"/>
        <v>0.412739568230209</v>
      </c>
      <c r="CF124" s="636">
        <f t="shared" si="13"/>
        <v>1.01951376462028</v>
      </c>
    </row>
    <row r="125" s="159" customFormat="1" ht="16.5" customHeight="1" outlineLevel="1" spans="1:84">
      <c r="A125" s="527" t="s">
        <v>122</v>
      </c>
      <c r="B125" s="516">
        <v>0</v>
      </c>
      <c r="C125" s="321">
        <v>0</v>
      </c>
      <c r="D125" s="314" t="s">
        <v>161</v>
      </c>
      <c r="E125" s="519">
        <v>0</v>
      </c>
      <c r="F125" s="616">
        <v>0</v>
      </c>
      <c r="G125" s="320">
        <v>0</v>
      </c>
      <c r="H125" s="321">
        <v>0</v>
      </c>
      <c r="I125" s="314" t="s">
        <v>161</v>
      </c>
      <c r="J125" s="321">
        <v>0</v>
      </c>
      <c r="K125" s="530">
        <v>0</v>
      </c>
      <c r="L125" s="320">
        <v>0</v>
      </c>
      <c r="M125" s="321">
        <v>0</v>
      </c>
      <c r="N125" s="314" t="s">
        <v>161</v>
      </c>
      <c r="O125" s="321">
        <v>0</v>
      </c>
      <c r="P125" s="530">
        <v>0</v>
      </c>
      <c r="Q125" s="320">
        <v>0</v>
      </c>
      <c r="R125" s="321">
        <v>0</v>
      </c>
      <c r="S125" s="314" t="s">
        <v>161</v>
      </c>
      <c r="T125" s="321">
        <v>0</v>
      </c>
      <c r="U125" s="530">
        <v>0</v>
      </c>
      <c r="V125" s="313" t="s">
        <v>161</v>
      </c>
      <c r="W125" s="314" t="s">
        <v>161</v>
      </c>
      <c r="X125" s="314" t="s">
        <v>161</v>
      </c>
      <c r="Y125" s="308" t="s">
        <v>161</v>
      </c>
      <c r="Z125" s="316" t="s">
        <v>161</v>
      </c>
      <c r="AA125" s="320">
        <v>0</v>
      </c>
      <c r="AB125" s="321">
        <v>0</v>
      </c>
      <c r="AC125" s="314" t="s">
        <v>161</v>
      </c>
      <c r="AD125" s="519">
        <v>0</v>
      </c>
      <c r="AE125" s="507">
        <v>0</v>
      </c>
      <c r="AF125" s="320">
        <v>0</v>
      </c>
      <c r="AG125" s="321">
        <v>0</v>
      </c>
      <c r="AH125" s="314" t="s">
        <v>161</v>
      </c>
      <c r="AI125" s="519">
        <v>0</v>
      </c>
      <c r="AJ125" s="530">
        <v>0</v>
      </c>
      <c r="AK125" s="320">
        <v>0</v>
      </c>
      <c r="AL125" s="321">
        <v>0</v>
      </c>
      <c r="AM125" s="314" t="s">
        <v>161</v>
      </c>
      <c r="AN125" s="321">
        <v>0</v>
      </c>
      <c r="AO125" s="530">
        <v>0</v>
      </c>
      <c r="AP125" s="320">
        <v>0</v>
      </c>
      <c r="AQ125" s="321">
        <v>0</v>
      </c>
      <c r="AR125" s="308" t="s">
        <v>161</v>
      </c>
      <c r="AS125" s="321">
        <v>0</v>
      </c>
      <c r="AT125" s="530">
        <v>0</v>
      </c>
      <c r="AU125" s="516">
        <v>0</v>
      </c>
      <c r="AV125" s="517">
        <v>0</v>
      </c>
      <c r="AW125" s="308" t="s">
        <v>161</v>
      </c>
      <c r="AX125" s="555">
        <v>0</v>
      </c>
      <c r="AY125" s="520">
        <v>0</v>
      </c>
      <c r="AZ125" s="313" t="s">
        <v>161</v>
      </c>
      <c r="BA125" s="314" t="s">
        <v>161</v>
      </c>
      <c r="BB125" s="314" t="s">
        <v>161</v>
      </c>
      <c r="BC125" s="308" t="s">
        <v>161</v>
      </c>
      <c r="BD125" s="316" t="s">
        <v>161</v>
      </c>
      <c r="BE125" s="326">
        <v>0</v>
      </c>
      <c r="BF125" s="327">
        <v>0</v>
      </c>
      <c r="BG125" s="314" t="s">
        <v>161</v>
      </c>
      <c r="BH125" s="314">
        <v>0</v>
      </c>
      <c r="BI125" s="322">
        <v>0</v>
      </c>
      <c r="BJ125" s="577" t="s">
        <v>161</v>
      </c>
      <c r="BK125" s="577" t="s">
        <v>161</v>
      </c>
      <c r="BL125" s="314" t="s">
        <v>161</v>
      </c>
      <c r="BM125" s="577" t="s">
        <v>161</v>
      </c>
      <c r="BN125" s="313" t="s">
        <v>161</v>
      </c>
      <c r="BO125" s="314" t="s">
        <v>161</v>
      </c>
      <c r="BP125" s="314" t="s">
        <v>161</v>
      </c>
      <c r="BQ125" s="314" t="s">
        <v>161</v>
      </c>
      <c r="BR125" s="316" t="s">
        <v>161</v>
      </c>
      <c r="BS125" s="326" t="s">
        <v>161</v>
      </c>
      <c r="BT125" s="327" t="s">
        <v>161</v>
      </c>
      <c r="BU125" s="314" t="s">
        <v>161</v>
      </c>
      <c r="BV125" s="314" t="s">
        <v>161</v>
      </c>
      <c r="BW125" s="322" t="s">
        <v>161</v>
      </c>
      <c r="BX125" s="326" t="s">
        <v>161</v>
      </c>
      <c r="BY125" s="327" t="s">
        <v>161</v>
      </c>
      <c r="BZ125" s="314" t="s">
        <v>161</v>
      </c>
      <c r="CA125" s="314" t="s">
        <v>161</v>
      </c>
      <c r="CB125" s="322" t="s">
        <v>161</v>
      </c>
      <c r="CC125" s="321">
        <v>0</v>
      </c>
      <c r="CD125" s="638">
        <v>0</v>
      </c>
      <c r="CE125" s="639" t="str">
        <f t="shared" si="12"/>
        <v>/</v>
      </c>
      <c r="CF125" s="640" t="str">
        <f t="shared" si="13"/>
        <v>/</v>
      </c>
    </row>
    <row r="126" s="163" customFormat="1" spans="1:84">
      <c r="A126" s="521" t="s">
        <v>123</v>
      </c>
      <c r="B126" s="522">
        <v>571.987655</v>
      </c>
      <c r="C126" s="523">
        <v>442.4807544</v>
      </c>
      <c r="D126" s="524">
        <v>1.29268369146498</v>
      </c>
      <c r="E126" s="523">
        <v>129.5069006</v>
      </c>
      <c r="F126" s="525">
        <v>421.671546</v>
      </c>
      <c r="G126" s="522">
        <v>0</v>
      </c>
      <c r="H126" s="523">
        <v>0</v>
      </c>
      <c r="I126" s="524" t="s">
        <v>161</v>
      </c>
      <c r="J126" s="523">
        <v>0</v>
      </c>
      <c r="K126" s="525">
        <v>0</v>
      </c>
      <c r="L126" s="522">
        <v>395.309009999998</v>
      </c>
      <c r="M126" s="523">
        <v>300.22061976</v>
      </c>
      <c r="N126" s="524">
        <v>1.31672837900346</v>
      </c>
      <c r="O126" s="523">
        <v>95.0883902399982</v>
      </c>
      <c r="P126" s="525">
        <v>286.854007999999</v>
      </c>
      <c r="Q126" s="522">
        <v>176.678645000001</v>
      </c>
      <c r="R126" s="523">
        <v>142.26013464</v>
      </c>
      <c r="S126" s="524">
        <v>1.2419406564397</v>
      </c>
      <c r="T126" s="523">
        <v>34.4185103600014</v>
      </c>
      <c r="U126" s="534">
        <v>134.817538000001</v>
      </c>
      <c r="V126" s="535">
        <v>0.308885416416901</v>
      </c>
      <c r="W126" s="524">
        <v>0.321505812909091</v>
      </c>
      <c r="X126" s="524">
        <v>0.960745977256221</v>
      </c>
      <c r="Y126" s="542">
        <v>-0.0126203964921907</v>
      </c>
      <c r="Z126" s="543">
        <v>0.319721686888499</v>
      </c>
      <c r="AA126" s="522">
        <v>30.802634</v>
      </c>
      <c r="AB126" s="523">
        <v>33.62379905</v>
      </c>
      <c r="AC126" s="524">
        <v>0.916096183961699</v>
      </c>
      <c r="AD126" s="523">
        <v>-2.82116505000001</v>
      </c>
      <c r="AE126" s="544">
        <v>30.133642</v>
      </c>
      <c r="AF126" s="522">
        <v>5.067753</v>
      </c>
      <c r="AG126" s="523">
        <v>8.78234001</v>
      </c>
      <c r="AH126" s="524">
        <v>0.577039034497595</v>
      </c>
      <c r="AI126" s="523">
        <v>-3.71458701</v>
      </c>
      <c r="AJ126" s="525">
        <v>5.019253</v>
      </c>
      <c r="AK126" s="522">
        <v>0.0869</v>
      </c>
      <c r="AL126" s="523">
        <v>0</v>
      </c>
      <c r="AM126" s="524" t="s">
        <v>161</v>
      </c>
      <c r="AN126" s="523">
        <v>0.0869</v>
      </c>
      <c r="AO126" s="525">
        <v>0.27846</v>
      </c>
      <c r="AP126" s="522">
        <v>0</v>
      </c>
      <c r="AQ126" s="523">
        <v>0</v>
      </c>
      <c r="AR126" s="542" t="s">
        <v>161</v>
      </c>
      <c r="AS126" s="523">
        <v>0</v>
      </c>
      <c r="AT126" s="525">
        <v>0</v>
      </c>
      <c r="AU126" s="522">
        <v>140.895158000001</v>
      </c>
      <c r="AV126" s="523">
        <v>99.85399558</v>
      </c>
      <c r="AW126" s="542">
        <v>1.41101171947717</v>
      </c>
      <c r="AX126" s="556">
        <v>41.0411624200014</v>
      </c>
      <c r="AY126" s="525">
        <v>99.9431030000012</v>
      </c>
      <c r="AZ126" s="535">
        <v>0.246325522532478</v>
      </c>
      <c r="BA126" s="524">
        <v>0.225668562049441</v>
      </c>
      <c r="BB126" s="524">
        <v>1.09153672224184</v>
      </c>
      <c r="BC126" s="542">
        <v>0.0206569604830362</v>
      </c>
      <c r="BD126" s="543">
        <v>0.237016473954828</v>
      </c>
      <c r="BE126" s="568">
        <v>25.2</v>
      </c>
      <c r="BF126" s="569">
        <v>25.2</v>
      </c>
      <c r="BG126" s="524">
        <v>1</v>
      </c>
      <c r="BH126" s="524">
        <v>0</v>
      </c>
      <c r="BI126" s="570">
        <v>20.33333334</v>
      </c>
      <c r="BJ126" s="571">
        <v>22.6979228174603</v>
      </c>
      <c r="BK126" s="571">
        <v>17.5587600952381</v>
      </c>
      <c r="BL126" s="524">
        <v>1.29268369146498</v>
      </c>
      <c r="BM126" s="571">
        <v>5.1391627222222</v>
      </c>
      <c r="BN126" s="535">
        <v>0.0538519209824555</v>
      </c>
      <c r="BO126" s="524">
        <v>0.0759892915469139</v>
      </c>
      <c r="BP126" s="524">
        <v>0.708677760855405</v>
      </c>
      <c r="BQ126" s="524">
        <v>-0.0221373705644584</v>
      </c>
      <c r="BR126" s="543">
        <v>0.071462355679081</v>
      </c>
      <c r="BS126" s="568">
        <v>18.5694397109026</v>
      </c>
      <c r="BT126" s="569">
        <v>13.1597489546619</v>
      </c>
      <c r="BU126" s="524">
        <v>1.41107856805462</v>
      </c>
      <c r="BV126" s="524">
        <v>5.40969075624071</v>
      </c>
      <c r="BW126" s="570">
        <v>13.9933814173541</v>
      </c>
      <c r="BX126" s="568">
        <v>4.57412693992343</v>
      </c>
      <c r="BY126" s="569">
        <v>2.9697416235302</v>
      </c>
      <c r="BZ126" s="524">
        <v>1.54024407500006</v>
      </c>
      <c r="CA126" s="524">
        <v>1.60438531639324</v>
      </c>
      <c r="CB126" s="570">
        <v>3.31666192224628</v>
      </c>
      <c r="CC126" s="523">
        <v>996.00819312</v>
      </c>
      <c r="CD126" s="534">
        <v>234.40277443</v>
      </c>
      <c r="CE126" s="637">
        <f t="shared" si="12"/>
        <v>0.574280070135011</v>
      </c>
      <c r="CF126" s="543">
        <f t="shared" si="13"/>
        <v>0.601081443436913</v>
      </c>
    </row>
    <row r="127" s="159" customFormat="1" ht="16.2" spans="1:84">
      <c r="A127" s="213" t="s">
        <v>124</v>
      </c>
      <c r="B127" s="214">
        <v>1811.98779</v>
      </c>
      <c r="C127" s="215">
        <v>1601.10221866</v>
      </c>
      <c r="D127" s="238">
        <v>1.13171274693286</v>
      </c>
      <c r="E127" s="215">
        <v>210.885571340001</v>
      </c>
      <c r="F127" s="217">
        <v>1572.505363</v>
      </c>
      <c r="G127" s="214">
        <v>0</v>
      </c>
      <c r="H127" s="215">
        <v>0</v>
      </c>
      <c r="I127" s="238" t="s">
        <v>161</v>
      </c>
      <c r="J127" s="215">
        <v>0</v>
      </c>
      <c r="K127" s="217">
        <v>0</v>
      </c>
      <c r="L127" s="214">
        <v>1237.12596</v>
      </c>
      <c r="M127" s="215">
        <v>1075.49551765</v>
      </c>
      <c r="N127" s="238">
        <v>1.15028462666508</v>
      </c>
      <c r="O127" s="215">
        <v>161.630442349997</v>
      </c>
      <c r="P127" s="217">
        <v>1041.66795</v>
      </c>
      <c r="Q127" s="214">
        <v>574.861830000003</v>
      </c>
      <c r="R127" s="215">
        <v>525.60670101</v>
      </c>
      <c r="S127" s="238">
        <v>1.09371099891869</v>
      </c>
      <c r="T127" s="215">
        <v>49.2551289900033</v>
      </c>
      <c r="U127" s="217">
        <v>530.837412999998</v>
      </c>
      <c r="V127" s="237">
        <v>0.317254803356044</v>
      </c>
      <c r="W127" s="238">
        <v>0.328278041766685</v>
      </c>
      <c r="X127" s="238">
        <v>0.966421030321377</v>
      </c>
      <c r="Y127" s="216">
        <v>-0.0110232384106411</v>
      </c>
      <c r="Z127" s="257">
        <v>0.337574310072479</v>
      </c>
      <c r="AA127" s="214">
        <v>115.199295</v>
      </c>
      <c r="AB127" s="215">
        <v>122.88956666</v>
      </c>
      <c r="AC127" s="238">
        <v>0.937421281000389</v>
      </c>
      <c r="AD127" s="215">
        <v>-7.69027166000009</v>
      </c>
      <c r="AE127" s="328">
        <v>107.968862</v>
      </c>
      <c r="AF127" s="214">
        <v>10.1107400000002</v>
      </c>
      <c r="AG127" s="215">
        <v>16.81232881</v>
      </c>
      <c r="AH127" s="238">
        <v>0.601388428353024</v>
      </c>
      <c r="AI127" s="215">
        <v>-6.70158880999983</v>
      </c>
      <c r="AJ127" s="217">
        <v>10.759784</v>
      </c>
      <c r="AK127" s="214">
        <v>0.0869</v>
      </c>
      <c r="AL127" s="215">
        <v>0</v>
      </c>
      <c r="AM127" s="238" t="s">
        <v>161</v>
      </c>
      <c r="AN127" s="215">
        <v>0.0869</v>
      </c>
      <c r="AO127" s="217">
        <v>0.27846</v>
      </c>
      <c r="AP127" s="214">
        <v>0</v>
      </c>
      <c r="AQ127" s="215">
        <v>0</v>
      </c>
      <c r="AR127" s="216" t="s">
        <v>161</v>
      </c>
      <c r="AS127" s="215">
        <v>0</v>
      </c>
      <c r="AT127" s="217">
        <v>0</v>
      </c>
      <c r="AU127" s="214">
        <v>449.638695000003</v>
      </c>
      <c r="AV127" s="215">
        <v>385.90480554</v>
      </c>
      <c r="AW127" s="216">
        <v>1.16515443328263</v>
      </c>
      <c r="AX127" s="562">
        <v>63.7338894600032</v>
      </c>
      <c r="AY127" s="217">
        <v>412.387226999999</v>
      </c>
      <c r="AZ127" s="237">
        <v>0.248146647279562</v>
      </c>
      <c r="BA127" s="238">
        <v>0.241024464923278</v>
      </c>
      <c r="BB127" s="238">
        <v>1.0295496241784</v>
      </c>
      <c r="BC127" s="216">
        <v>0.00712218235628381</v>
      </c>
      <c r="BD127" s="257">
        <v>0.262248534538066</v>
      </c>
      <c r="BE127" s="292">
        <v>90</v>
      </c>
      <c r="BF127" s="293">
        <v>91.2</v>
      </c>
      <c r="BG127" s="238">
        <v>0.986842105263158</v>
      </c>
      <c r="BH127" s="238">
        <v>-1.19999999999999</v>
      </c>
      <c r="BI127" s="279">
        <v>73.16666667</v>
      </c>
      <c r="BJ127" s="578">
        <v>20.1331976666667</v>
      </c>
      <c r="BK127" s="578">
        <v>17.5559453800439</v>
      </c>
      <c r="BL127" s="238">
        <v>1.1468022502253</v>
      </c>
      <c r="BM127" s="578">
        <v>2.57725228662281</v>
      </c>
      <c r="BN127" s="237">
        <v>0.0635761982700777</v>
      </c>
      <c r="BO127" s="238">
        <v>0.0767531049721792</v>
      </c>
      <c r="BP127" s="238">
        <v>0.828320864584204</v>
      </c>
      <c r="BQ127" s="238">
        <v>-0.0131769067021015</v>
      </c>
      <c r="BR127" s="257">
        <v>0.0686604093953732</v>
      </c>
      <c r="BS127" s="292">
        <v>15.7291569362469</v>
      </c>
      <c r="BT127" s="293">
        <v>13.0287888726127</v>
      </c>
      <c r="BU127" s="238">
        <v>1.20726163345164</v>
      </c>
      <c r="BV127" s="238">
        <v>2.70036806363423</v>
      </c>
      <c r="BW127" s="279">
        <v>14.5644339846798</v>
      </c>
      <c r="BX127" s="292">
        <v>3.90313755826373</v>
      </c>
      <c r="BY127" s="293">
        <v>3.14025686661983</v>
      </c>
      <c r="BZ127" s="238">
        <v>1.24293576100514</v>
      </c>
      <c r="CA127" s="238">
        <v>0.762880691643906</v>
      </c>
      <c r="CB127" s="279">
        <v>3.81950146885867</v>
      </c>
      <c r="CC127" s="215">
        <v>3558.93395264</v>
      </c>
      <c r="CD127" s="641">
        <v>882.61731952</v>
      </c>
      <c r="CE127" s="642">
        <f t="shared" si="12"/>
        <v>0.509137796349347</v>
      </c>
      <c r="CF127" s="257">
        <f t="shared" si="13"/>
        <v>0.509437878745155</v>
      </c>
    </row>
    <row r="128" s="159" customFormat="1" ht="16.5" customHeight="1" outlineLevel="2" spans="1:84">
      <c r="A128" s="309" t="s">
        <v>125</v>
      </c>
      <c r="B128" s="516">
        <v>102.20062</v>
      </c>
      <c r="C128" s="321">
        <v>99.0838848</v>
      </c>
      <c r="D128" s="314">
        <v>1.03145552080735</v>
      </c>
      <c r="E128" s="321">
        <v>3.1167351999997</v>
      </c>
      <c r="F128" s="616">
        <v>84.5103189999991</v>
      </c>
      <c r="G128" s="320">
        <v>0</v>
      </c>
      <c r="H128" s="321">
        <v>0</v>
      </c>
      <c r="I128" s="314" t="s">
        <v>161</v>
      </c>
      <c r="J128" s="321">
        <v>0</v>
      </c>
      <c r="K128" s="530">
        <v>0</v>
      </c>
      <c r="L128" s="320">
        <v>52.1768759999998</v>
      </c>
      <c r="M128" s="321">
        <v>66.77262997</v>
      </c>
      <c r="N128" s="314">
        <v>0.781411126436718</v>
      </c>
      <c r="O128" s="321">
        <v>-14.5957539700002</v>
      </c>
      <c r="P128" s="530">
        <v>75.534123</v>
      </c>
      <c r="Q128" s="320">
        <v>50.0237439999998</v>
      </c>
      <c r="R128" s="321">
        <v>32.31125483</v>
      </c>
      <c r="S128" s="314">
        <v>1.54818326503229</v>
      </c>
      <c r="T128" s="321">
        <v>17.7124891699998</v>
      </c>
      <c r="U128" s="530">
        <v>8.97619599999905</v>
      </c>
      <c r="V128" s="313">
        <v>0.489466150009657</v>
      </c>
      <c r="W128" s="314">
        <v>0.326099999966897</v>
      </c>
      <c r="X128" s="314">
        <v>1.50096948806913</v>
      </c>
      <c r="Y128" s="308">
        <v>0.163366150042761</v>
      </c>
      <c r="Z128" s="316">
        <v>0.106214200895386</v>
      </c>
      <c r="AA128" s="320">
        <v>6.42412099999999</v>
      </c>
      <c r="AB128" s="321">
        <v>6.14908103</v>
      </c>
      <c r="AC128" s="314">
        <v>1.04472862996245</v>
      </c>
      <c r="AD128" s="321">
        <v>0.275039969999995</v>
      </c>
      <c r="AE128" s="507">
        <v>5.71889799999999</v>
      </c>
      <c r="AF128" s="320">
        <v>1.096067</v>
      </c>
      <c r="AG128" s="321">
        <v>0.540065019999999</v>
      </c>
      <c r="AH128" s="314">
        <v>2.02950933574628</v>
      </c>
      <c r="AI128" s="321">
        <v>0.556001979999999</v>
      </c>
      <c r="AJ128" s="530">
        <v>0.609528000000008</v>
      </c>
      <c r="AK128" s="320">
        <v>0</v>
      </c>
      <c r="AL128" s="321">
        <v>0</v>
      </c>
      <c r="AM128" s="314" t="s">
        <v>161</v>
      </c>
      <c r="AN128" s="321">
        <v>0</v>
      </c>
      <c r="AO128" s="530">
        <v>0</v>
      </c>
      <c r="AP128" s="320">
        <v>0</v>
      </c>
      <c r="AQ128" s="321">
        <v>0</v>
      </c>
      <c r="AR128" s="308" t="s">
        <v>161</v>
      </c>
      <c r="AS128" s="321">
        <v>0</v>
      </c>
      <c r="AT128" s="530">
        <v>0</v>
      </c>
      <c r="AU128" s="516">
        <v>42.5035559999998</v>
      </c>
      <c r="AV128" s="517">
        <v>25.62210878</v>
      </c>
      <c r="AW128" s="308">
        <v>1.65886252240007</v>
      </c>
      <c r="AX128" s="555">
        <v>16.8814472199999</v>
      </c>
      <c r="AY128" s="520">
        <v>2.64776999999905</v>
      </c>
      <c r="AZ128" s="313">
        <v>0.41588354356363</v>
      </c>
      <c r="BA128" s="314">
        <v>0.258590070743774</v>
      </c>
      <c r="BB128" s="314">
        <v>1.60827344363006</v>
      </c>
      <c r="BC128" s="308">
        <v>0.157293472819855</v>
      </c>
      <c r="BD128" s="316">
        <v>0.031330730156149</v>
      </c>
      <c r="BE128" s="326">
        <v>3.6</v>
      </c>
      <c r="BF128" s="327">
        <v>3.6</v>
      </c>
      <c r="BG128" s="314">
        <v>1</v>
      </c>
      <c r="BH128" s="314">
        <v>0</v>
      </c>
      <c r="BI128" s="322">
        <v>3</v>
      </c>
      <c r="BJ128" s="577">
        <v>28.389061111111</v>
      </c>
      <c r="BK128" s="577">
        <v>27.5233013333333</v>
      </c>
      <c r="BL128" s="314">
        <v>1.03145552080735</v>
      </c>
      <c r="BM128" s="577">
        <v>0.865759777777694</v>
      </c>
      <c r="BN128" s="313">
        <v>0.0628579454801743</v>
      </c>
      <c r="BO128" s="314">
        <v>0.062059345396195</v>
      </c>
      <c r="BP128" s="314">
        <v>1.01286832915947</v>
      </c>
      <c r="BQ128" s="314">
        <v>0.000798600083979285</v>
      </c>
      <c r="BR128" s="316">
        <v>0.0676710024014944</v>
      </c>
      <c r="BS128" s="326">
        <v>15.9088877684589</v>
      </c>
      <c r="BT128" s="327">
        <v>16.1136085728244</v>
      </c>
      <c r="BU128" s="314">
        <v>0.987295160892092</v>
      </c>
      <c r="BV128" s="314">
        <v>-0.204720804365547</v>
      </c>
      <c r="BW128" s="322">
        <v>14.777378264134</v>
      </c>
      <c r="BX128" s="326">
        <v>6.61624461930276</v>
      </c>
      <c r="BY128" s="327">
        <v>4.16681918078416</v>
      </c>
      <c r="BZ128" s="314">
        <v>1.58784058828721</v>
      </c>
      <c r="CA128" s="314">
        <v>2.44942543851861</v>
      </c>
      <c r="CB128" s="322">
        <v>0.462986050808923</v>
      </c>
      <c r="CC128" s="321">
        <v>226.0770432</v>
      </c>
      <c r="CD128" s="638">
        <v>60.07043169</v>
      </c>
      <c r="CE128" s="639">
        <f t="shared" si="12"/>
        <v>0.452061025539809</v>
      </c>
      <c r="CF128" s="640">
        <f t="shared" si="13"/>
        <v>0.707562020185639</v>
      </c>
    </row>
    <row r="129" s="159" customFormat="1" ht="16.5" customHeight="1" outlineLevel="2" spans="1:84">
      <c r="A129" s="309" t="s">
        <v>126</v>
      </c>
      <c r="B129" s="516">
        <v>13.831323</v>
      </c>
      <c r="C129" s="321">
        <v>22.9992096</v>
      </c>
      <c r="D129" s="314">
        <v>0.601382536206809</v>
      </c>
      <c r="E129" s="321">
        <v>-9.16788660000001</v>
      </c>
      <c r="F129" s="616">
        <v>27.050124</v>
      </c>
      <c r="G129" s="320">
        <v>0</v>
      </c>
      <c r="H129" s="321">
        <v>0</v>
      </c>
      <c r="I129" s="314" t="s">
        <v>161</v>
      </c>
      <c r="J129" s="321">
        <v>0</v>
      </c>
      <c r="K129" s="530">
        <v>0</v>
      </c>
      <c r="L129" s="320">
        <v>7.20995899999991</v>
      </c>
      <c r="M129" s="321">
        <v>13.56953367</v>
      </c>
      <c r="N129" s="314">
        <v>0.531334324033547</v>
      </c>
      <c r="O129" s="321">
        <v>-6.35957467000009</v>
      </c>
      <c r="P129" s="530">
        <v>15.59056</v>
      </c>
      <c r="Q129" s="320">
        <v>6.62136400000008</v>
      </c>
      <c r="R129" s="321">
        <v>9.42967593</v>
      </c>
      <c r="S129" s="314">
        <v>0.702183622125822</v>
      </c>
      <c r="T129" s="321">
        <v>-2.80831192999992</v>
      </c>
      <c r="U129" s="530">
        <v>11.459564</v>
      </c>
      <c r="V129" s="313">
        <v>0.478722389752599</v>
      </c>
      <c r="W129" s="314">
        <v>0.409999999739121</v>
      </c>
      <c r="X129" s="314">
        <v>1.16761558550538</v>
      </c>
      <c r="Y129" s="308">
        <v>0.0687223900134772</v>
      </c>
      <c r="Z129" s="316">
        <v>0.423641828776829</v>
      </c>
      <c r="AA129" s="320">
        <v>2.941735</v>
      </c>
      <c r="AB129" s="321">
        <v>3.22610202</v>
      </c>
      <c r="AC129" s="314">
        <v>0.911854300255513</v>
      </c>
      <c r="AD129" s="321">
        <v>-0.284367020000003</v>
      </c>
      <c r="AE129" s="507">
        <v>0</v>
      </c>
      <c r="AF129" s="320">
        <v>0.421404</v>
      </c>
      <c r="AG129" s="321">
        <v>0</v>
      </c>
      <c r="AH129" s="314" t="s">
        <v>161</v>
      </c>
      <c r="AI129" s="321">
        <v>0.421404</v>
      </c>
      <c r="AJ129" s="530">
        <v>0.04</v>
      </c>
      <c r="AK129" s="320">
        <v>0</v>
      </c>
      <c r="AL129" s="321">
        <v>0</v>
      </c>
      <c r="AM129" s="314" t="s">
        <v>161</v>
      </c>
      <c r="AN129" s="321">
        <v>0</v>
      </c>
      <c r="AO129" s="530">
        <v>0</v>
      </c>
      <c r="AP129" s="320">
        <v>0</v>
      </c>
      <c r="AQ129" s="321">
        <v>0</v>
      </c>
      <c r="AR129" s="308" t="s">
        <v>161</v>
      </c>
      <c r="AS129" s="321">
        <v>0</v>
      </c>
      <c r="AT129" s="530">
        <v>0</v>
      </c>
      <c r="AU129" s="516">
        <v>3.25822500000008</v>
      </c>
      <c r="AV129" s="517">
        <v>6.20357391</v>
      </c>
      <c r="AW129" s="308">
        <v>0.525217406493361</v>
      </c>
      <c r="AX129" s="555">
        <v>-2.94534890999992</v>
      </c>
      <c r="AY129" s="520">
        <v>11.419564</v>
      </c>
      <c r="AZ129" s="313">
        <v>0.235568571423</v>
      </c>
      <c r="BA129" s="314">
        <v>0.269729874108369</v>
      </c>
      <c r="BB129" s="314">
        <v>0.873349947615946</v>
      </c>
      <c r="BC129" s="308">
        <v>-0.0341613026853694</v>
      </c>
      <c r="BD129" s="316">
        <v>0.422163092487118</v>
      </c>
      <c r="BE129" s="326">
        <v>2.4</v>
      </c>
      <c r="BF129" s="327">
        <v>2.4</v>
      </c>
      <c r="BG129" s="314">
        <v>1</v>
      </c>
      <c r="BH129" s="314">
        <v>0</v>
      </c>
      <c r="BI129" s="322">
        <v>0.5</v>
      </c>
      <c r="BJ129" s="577">
        <v>5.76305125</v>
      </c>
      <c r="BK129" s="577">
        <v>9.583004</v>
      </c>
      <c r="BL129" s="314">
        <v>0.601382536206809</v>
      </c>
      <c r="BM129" s="577">
        <v>-3.81995275</v>
      </c>
      <c r="BN129" s="313">
        <v>0.212686450891213</v>
      </c>
      <c r="BO129" s="314">
        <v>0.140270125630752</v>
      </c>
      <c r="BP129" s="314">
        <v>1.51626335212025</v>
      </c>
      <c r="BQ129" s="314">
        <v>0.0724163252604605</v>
      </c>
      <c r="BR129" s="316">
        <v>0</v>
      </c>
      <c r="BS129" s="326">
        <v>4.70175695635399</v>
      </c>
      <c r="BT129" s="327">
        <v>7.129101763496</v>
      </c>
      <c r="BU129" s="314">
        <v>0.659516038953037</v>
      </c>
      <c r="BV129" s="314">
        <v>-2.42734480714201</v>
      </c>
      <c r="BW129" s="322" t="s">
        <v>161</v>
      </c>
      <c r="BX129" s="326">
        <v>1.10758616938646</v>
      </c>
      <c r="BY129" s="327">
        <v>1.92293172117353</v>
      </c>
      <c r="BZ129" s="314">
        <v>0.575988298071511</v>
      </c>
      <c r="CA129" s="314">
        <v>-0.815345551787068</v>
      </c>
      <c r="CB129" s="322" t="s">
        <v>161</v>
      </c>
      <c r="CC129" s="321">
        <v>55.993056</v>
      </c>
      <c r="CD129" s="638">
        <v>16.22494891</v>
      </c>
      <c r="CE129" s="639">
        <f t="shared" si="12"/>
        <v>0.247018541013371</v>
      </c>
      <c r="CF129" s="640">
        <f t="shared" si="13"/>
        <v>0.200815732491578</v>
      </c>
    </row>
    <row r="130" s="159" customFormat="1" ht="16.5" customHeight="1" outlineLevel="2" spans="1:84">
      <c r="A130" s="309" t="s">
        <v>127</v>
      </c>
      <c r="B130" s="516">
        <v>8.82858699999999</v>
      </c>
      <c r="C130" s="321">
        <v>0</v>
      </c>
      <c r="D130" s="314" t="s">
        <v>161</v>
      </c>
      <c r="E130" s="321">
        <v>8.82858699999999</v>
      </c>
      <c r="F130" s="616">
        <v>0</v>
      </c>
      <c r="G130" s="320">
        <v>0</v>
      </c>
      <c r="H130" s="321">
        <v>0</v>
      </c>
      <c r="I130" s="314" t="s">
        <v>161</v>
      </c>
      <c r="J130" s="321">
        <v>0</v>
      </c>
      <c r="K130" s="530">
        <v>0</v>
      </c>
      <c r="L130" s="320">
        <v>5.66497200000001</v>
      </c>
      <c r="M130" s="321">
        <v>0</v>
      </c>
      <c r="N130" s="314" t="s">
        <v>161</v>
      </c>
      <c r="O130" s="321">
        <v>5.66497200000001</v>
      </c>
      <c r="P130" s="530">
        <v>0</v>
      </c>
      <c r="Q130" s="320">
        <v>3.16361499999998</v>
      </c>
      <c r="R130" s="321">
        <v>0</v>
      </c>
      <c r="S130" s="314" t="s">
        <v>161</v>
      </c>
      <c r="T130" s="321">
        <v>3.16361499999998</v>
      </c>
      <c r="U130" s="530">
        <v>0</v>
      </c>
      <c r="V130" s="313">
        <v>0.358337636588956</v>
      </c>
      <c r="W130" s="314" t="s">
        <v>161</v>
      </c>
      <c r="X130" s="314" t="s">
        <v>161</v>
      </c>
      <c r="Y130" s="308" t="s">
        <v>161</v>
      </c>
      <c r="Z130" s="316" t="s">
        <v>161</v>
      </c>
      <c r="AA130" s="320">
        <v>1.702518</v>
      </c>
      <c r="AB130" s="321">
        <v>0</v>
      </c>
      <c r="AC130" s="314" t="s">
        <v>161</v>
      </c>
      <c r="AD130" s="321">
        <v>1.702518</v>
      </c>
      <c r="AE130" s="507">
        <v>0</v>
      </c>
      <c r="AF130" s="320">
        <v>0</v>
      </c>
      <c r="AG130" s="321">
        <v>0</v>
      </c>
      <c r="AH130" s="314" t="s">
        <v>161</v>
      </c>
      <c r="AI130" s="321">
        <v>0</v>
      </c>
      <c r="AJ130" s="530">
        <v>0</v>
      </c>
      <c r="AK130" s="320">
        <v>0</v>
      </c>
      <c r="AL130" s="321">
        <v>0</v>
      </c>
      <c r="AM130" s="314" t="s">
        <v>161</v>
      </c>
      <c r="AN130" s="321">
        <v>0</v>
      </c>
      <c r="AO130" s="530">
        <v>0</v>
      </c>
      <c r="AP130" s="320">
        <v>0</v>
      </c>
      <c r="AQ130" s="321">
        <v>0</v>
      </c>
      <c r="AR130" s="308" t="s">
        <v>161</v>
      </c>
      <c r="AS130" s="321">
        <v>0</v>
      </c>
      <c r="AT130" s="530">
        <v>0</v>
      </c>
      <c r="AU130" s="516">
        <v>1.46109699999998</v>
      </c>
      <c r="AV130" s="517">
        <v>0</v>
      </c>
      <c r="AW130" s="308" t="s">
        <v>161</v>
      </c>
      <c r="AX130" s="555">
        <v>1.46109699999998</v>
      </c>
      <c r="AY130" s="520">
        <v>0</v>
      </c>
      <c r="AZ130" s="313">
        <v>0.165496132053746</v>
      </c>
      <c r="BA130" s="314" t="s">
        <v>161</v>
      </c>
      <c r="BB130" s="314" t="s">
        <v>161</v>
      </c>
      <c r="BC130" s="308" t="s">
        <v>161</v>
      </c>
      <c r="BD130" s="316" t="s">
        <v>161</v>
      </c>
      <c r="BE130" s="326">
        <v>1.2</v>
      </c>
      <c r="BF130" s="327">
        <v>0</v>
      </c>
      <c r="BG130" s="314" t="s">
        <v>161</v>
      </c>
      <c r="BH130" s="314">
        <v>1.2</v>
      </c>
      <c r="BI130" s="322">
        <v>0</v>
      </c>
      <c r="BJ130" s="577">
        <v>7.35715583333332</v>
      </c>
      <c r="BK130" s="577" t="s">
        <v>161</v>
      </c>
      <c r="BL130" s="314" t="s">
        <v>161</v>
      </c>
      <c r="BM130" s="577" t="s">
        <v>161</v>
      </c>
      <c r="BN130" s="313">
        <v>0.19284150453521</v>
      </c>
      <c r="BO130" s="314" t="s">
        <v>161</v>
      </c>
      <c r="BP130" s="314" t="s">
        <v>161</v>
      </c>
      <c r="BQ130" s="314" t="s">
        <v>161</v>
      </c>
      <c r="BR130" s="316" t="s">
        <v>161</v>
      </c>
      <c r="BS130" s="326">
        <v>5.18560567347893</v>
      </c>
      <c r="BT130" s="327" t="s">
        <v>161</v>
      </c>
      <c r="BU130" s="314" t="s">
        <v>161</v>
      </c>
      <c r="BV130" s="314" t="s">
        <v>161</v>
      </c>
      <c r="BW130" s="322" t="s">
        <v>161</v>
      </c>
      <c r="BX130" s="326">
        <v>0.858197681316725</v>
      </c>
      <c r="BY130" s="327" t="s">
        <v>161</v>
      </c>
      <c r="BZ130" s="314" t="s">
        <v>161</v>
      </c>
      <c r="CA130" s="314" t="s">
        <v>161</v>
      </c>
      <c r="CB130" s="322" t="s">
        <v>161</v>
      </c>
      <c r="CC130" s="321">
        <v>0</v>
      </c>
      <c r="CD130" s="638">
        <v>0</v>
      </c>
      <c r="CE130" s="639" t="str">
        <f t="shared" ref="CE130:CE139" si="14">IFERROR(B130/CC130,"/")</f>
        <v>/</v>
      </c>
      <c r="CF130" s="640" t="str">
        <f t="shared" ref="CF130:CF139" si="15">IFERROR((1+(AU130-CD130)/ABS(CD130)),"/")</f>
        <v>/</v>
      </c>
    </row>
    <row r="131" s="159" customFormat="1" ht="16.5" customHeight="1" outlineLevel="2" spans="1:84">
      <c r="A131" s="309" t="s">
        <v>128</v>
      </c>
      <c r="B131" s="516">
        <v>17.825667</v>
      </c>
      <c r="C131" s="321">
        <v>19.007952</v>
      </c>
      <c r="D131" s="314">
        <v>0.93780050580936</v>
      </c>
      <c r="E131" s="321">
        <v>-1.18228499999996</v>
      </c>
      <c r="F131" s="616">
        <v>22.0517019999999</v>
      </c>
      <c r="G131" s="320">
        <v>0.159546</v>
      </c>
      <c r="H131" s="321">
        <v>0</v>
      </c>
      <c r="I131" s="314" t="s">
        <v>161</v>
      </c>
      <c r="J131" s="321">
        <v>0.159546</v>
      </c>
      <c r="K131" s="530">
        <v>0.0862969999999999</v>
      </c>
      <c r="L131" s="320">
        <v>14.831396</v>
      </c>
      <c r="M131" s="321">
        <v>6.46270368</v>
      </c>
      <c r="N131" s="314">
        <v>2.29492124881084</v>
      </c>
      <c r="O131" s="321">
        <v>8.36869231999999</v>
      </c>
      <c r="P131" s="530">
        <v>5.63333200000001</v>
      </c>
      <c r="Q131" s="320">
        <v>2.99427100000005</v>
      </c>
      <c r="R131" s="321">
        <v>12.54524832</v>
      </c>
      <c r="S131" s="314">
        <v>0.2386776988086</v>
      </c>
      <c r="T131" s="321">
        <v>-9.55097731999995</v>
      </c>
      <c r="U131" s="530">
        <v>16.4183699999999</v>
      </c>
      <c r="V131" s="313">
        <v>0.167975257251246</v>
      </c>
      <c r="W131" s="314">
        <v>0.66</v>
      </c>
      <c r="X131" s="314">
        <v>0.254507965532191</v>
      </c>
      <c r="Y131" s="308">
        <v>-0.492024742748754</v>
      </c>
      <c r="Z131" s="316">
        <v>0.744539809217446</v>
      </c>
      <c r="AA131" s="320">
        <v>5.903894</v>
      </c>
      <c r="AB131" s="321">
        <v>5.62605303</v>
      </c>
      <c r="AC131" s="314">
        <v>1.04938470514203</v>
      </c>
      <c r="AD131" s="321">
        <v>0.277840969999997</v>
      </c>
      <c r="AE131" s="507">
        <v>5.70871199999999</v>
      </c>
      <c r="AF131" s="320">
        <v>0.364264999999999</v>
      </c>
      <c r="AG131" s="321">
        <v>0.231915</v>
      </c>
      <c r="AH131" s="314">
        <v>1.57068322445723</v>
      </c>
      <c r="AI131" s="321">
        <v>0.132349999999999</v>
      </c>
      <c r="AJ131" s="530">
        <v>0.453001999999999</v>
      </c>
      <c r="AK131" s="320">
        <v>0</v>
      </c>
      <c r="AL131" s="321">
        <v>0</v>
      </c>
      <c r="AM131" s="314" t="s">
        <v>161</v>
      </c>
      <c r="AN131" s="321">
        <v>0</v>
      </c>
      <c r="AO131" s="530">
        <v>0</v>
      </c>
      <c r="AP131" s="320">
        <v>0</v>
      </c>
      <c r="AQ131" s="321">
        <v>0</v>
      </c>
      <c r="AR131" s="308" t="s">
        <v>161</v>
      </c>
      <c r="AS131" s="321">
        <v>0</v>
      </c>
      <c r="AT131" s="530">
        <v>0</v>
      </c>
      <c r="AU131" s="516">
        <v>-3.43343399999995</v>
      </c>
      <c r="AV131" s="517">
        <v>6.68728029</v>
      </c>
      <c r="AW131" s="308">
        <v>-0.513427559651451</v>
      </c>
      <c r="AX131" s="555">
        <v>-10.1207142899999</v>
      </c>
      <c r="AY131" s="520">
        <v>10.1703589999999</v>
      </c>
      <c r="AZ131" s="313">
        <v>-0.19261181082312</v>
      </c>
      <c r="BA131" s="314">
        <v>0.351814876742113</v>
      </c>
      <c r="BB131" s="314">
        <v>-0.5474805744622</v>
      </c>
      <c r="BC131" s="308">
        <v>-0.544426687565233</v>
      </c>
      <c r="BD131" s="316">
        <v>0.461205171374071</v>
      </c>
      <c r="BE131" s="326">
        <v>3.6</v>
      </c>
      <c r="BF131" s="327">
        <v>3.6</v>
      </c>
      <c r="BG131" s="314">
        <v>1</v>
      </c>
      <c r="BH131" s="314">
        <v>0</v>
      </c>
      <c r="BI131" s="322">
        <v>2.91666667</v>
      </c>
      <c r="BJ131" s="577">
        <v>4.95157416666668</v>
      </c>
      <c r="BK131" s="577">
        <v>5.27998666666667</v>
      </c>
      <c r="BL131" s="314">
        <v>0.93780050580936</v>
      </c>
      <c r="BM131" s="577">
        <v>-0.32841249999999</v>
      </c>
      <c r="BN131" s="313">
        <v>0.331201856289584</v>
      </c>
      <c r="BO131" s="314">
        <v>0.295984177043376</v>
      </c>
      <c r="BP131" s="314">
        <v>1.11898500655678</v>
      </c>
      <c r="BQ131" s="314">
        <v>0.0352176792462078</v>
      </c>
      <c r="BR131" s="316">
        <v>0.258878521032073</v>
      </c>
      <c r="BS131" s="326">
        <v>3.01930674907104</v>
      </c>
      <c r="BT131" s="327">
        <v>3.37855898240618</v>
      </c>
      <c r="BU131" s="314">
        <v>0.893667023365305</v>
      </c>
      <c r="BV131" s="314">
        <v>-0.359252233335134</v>
      </c>
      <c r="BW131" s="322">
        <v>3.86281564037561</v>
      </c>
      <c r="BX131" s="326">
        <v>-0.581554140369043</v>
      </c>
      <c r="BY131" s="327">
        <v>1.18862731196119</v>
      </c>
      <c r="BZ131" s="314">
        <v>-0.489265335329962</v>
      </c>
      <c r="CA131" s="314">
        <v>-1.77018145233023</v>
      </c>
      <c r="CB131" s="322">
        <v>1.78155054940588</v>
      </c>
      <c r="CC131" s="321">
        <v>42.015408</v>
      </c>
      <c r="CD131" s="638">
        <v>15.86923322</v>
      </c>
      <c r="CE131" s="639">
        <f t="shared" si="14"/>
        <v>0.424264998212085</v>
      </c>
      <c r="CF131" s="640">
        <f t="shared" si="15"/>
        <v>-0.216357901632751</v>
      </c>
    </row>
    <row r="132" s="159" customFormat="1" ht="16.5" customHeight="1" outlineLevel="2" spans="1:84">
      <c r="A132" s="309" t="s">
        <v>129</v>
      </c>
      <c r="B132" s="516">
        <v>113.652706</v>
      </c>
      <c r="C132" s="321">
        <v>94.998528</v>
      </c>
      <c r="D132" s="314">
        <v>1.19636281101113</v>
      </c>
      <c r="E132" s="321">
        <v>18.6541779999997</v>
      </c>
      <c r="F132" s="616">
        <v>103.861054</v>
      </c>
      <c r="G132" s="320">
        <v>0</v>
      </c>
      <c r="H132" s="321">
        <v>0</v>
      </c>
      <c r="I132" s="314" t="s">
        <v>161</v>
      </c>
      <c r="J132" s="321">
        <v>0</v>
      </c>
      <c r="K132" s="530">
        <v>0</v>
      </c>
      <c r="L132" s="320">
        <v>77.4365179999996</v>
      </c>
      <c r="M132" s="321">
        <v>63.17402112</v>
      </c>
      <c r="N132" s="314">
        <v>1.22576522163925</v>
      </c>
      <c r="O132" s="321">
        <v>14.2624968799996</v>
      </c>
      <c r="P132" s="530">
        <v>76.965228000001</v>
      </c>
      <c r="Q132" s="320">
        <v>36.216188</v>
      </c>
      <c r="R132" s="321">
        <v>31.82450688</v>
      </c>
      <c r="S132" s="314">
        <v>1.13799683170456</v>
      </c>
      <c r="T132" s="321">
        <v>4.39168112000004</v>
      </c>
      <c r="U132" s="530">
        <v>26.895825999999</v>
      </c>
      <c r="V132" s="313">
        <v>0.318656627498162</v>
      </c>
      <c r="W132" s="314">
        <v>0.335</v>
      </c>
      <c r="X132" s="314">
        <v>0.95121381342735</v>
      </c>
      <c r="Y132" s="308">
        <v>-0.0163433725018378</v>
      </c>
      <c r="Z132" s="316">
        <v>0.258959686659824</v>
      </c>
      <c r="AA132" s="320">
        <v>6.63965799999997</v>
      </c>
      <c r="AB132" s="321">
        <v>7.69784804</v>
      </c>
      <c r="AC132" s="314">
        <v>0.862534303807844</v>
      </c>
      <c r="AD132" s="321">
        <v>-1.05819004000002</v>
      </c>
      <c r="AE132" s="507">
        <v>11.762674</v>
      </c>
      <c r="AF132" s="320">
        <v>0.147624</v>
      </c>
      <c r="AG132" s="321">
        <v>0.068943</v>
      </c>
      <c r="AH132" s="314">
        <v>2.14124711718376</v>
      </c>
      <c r="AI132" s="321">
        <v>0.0786809999999998</v>
      </c>
      <c r="AJ132" s="530">
        <v>0.224255</v>
      </c>
      <c r="AK132" s="320">
        <v>0</v>
      </c>
      <c r="AL132" s="321">
        <v>0</v>
      </c>
      <c r="AM132" s="314" t="s">
        <v>161</v>
      </c>
      <c r="AN132" s="321">
        <v>0</v>
      </c>
      <c r="AO132" s="530">
        <v>0</v>
      </c>
      <c r="AP132" s="320">
        <v>0</v>
      </c>
      <c r="AQ132" s="321">
        <v>0</v>
      </c>
      <c r="AR132" s="308" t="s">
        <v>161</v>
      </c>
      <c r="AS132" s="321">
        <v>0</v>
      </c>
      <c r="AT132" s="530">
        <v>0</v>
      </c>
      <c r="AU132" s="516">
        <v>29.4289060000001</v>
      </c>
      <c r="AV132" s="517">
        <v>24.05771584</v>
      </c>
      <c r="AW132" s="308">
        <v>1.22326268194878</v>
      </c>
      <c r="AX132" s="555">
        <v>5.37119016000007</v>
      </c>
      <c r="AY132" s="520">
        <v>14.9088969999991</v>
      </c>
      <c r="AZ132" s="313">
        <v>0.25893713432569</v>
      </c>
      <c r="BA132" s="314">
        <v>0.253243038039495</v>
      </c>
      <c r="BB132" s="314">
        <v>1.0224847100646</v>
      </c>
      <c r="BC132" s="308">
        <v>0.00569409628619533</v>
      </c>
      <c r="BD132" s="316">
        <v>0.143546559810562</v>
      </c>
      <c r="BE132" s="326">
        <v>4.8</v>
      </c>
      <c r="BF132" s="327">
        <v>4.8</v>
      </c>
      <c r="BG132" s="314">
        <v>1</v>
      </c>
      <c r="BH132" s="314">
        <v>0</v>
      </c>
      <c r="BI132" s="322">
        <v>4</v>
      </c>
      <c r="BJ132" s="577">
        <v>23.6776470833333</v>
      </c>
      <c r="BK132" s="577">
        <v>19.79136</v>
      </c>
      <c r="BL132" s="314">
        <v>1.19636281101113</v>
      </c>
      <c r="BM132" s="577">
        <v>3.88628708333326</v>
      </c>
      <c r="BN132" s="313">
        <v>0.0584205887715511</v>
      </c>
      <c r="BO132" s="314">
        <v>0.0810312349260822</v>
      </c>
      <c r="BP132" s="314">
        <v>0.720963821233172</v>
      </c>
      <c r="BQ132" s="314">
        <v>-0.0226106461545311</v>
      </c>
      <c r="BR132" s="316">
        <v>0.113253944062613</v>
      </c>
      <c r="BS132" s="326">
        <v>17.1172530271891</v>
      </c>
      <c r="BT132" s="327">
        <v>12.3409201514973</v>
      </c>
      <c r="BU132" s="314">
        <v>1.38703215133535</v>
      </c>
      <c r="BV132" s="314">
        <v>4.77633287569176</v>
      </c>
      <c r="BW132" s="322">
        <v>8.8297145700034</v>
      </c>
      <c r="BX132" s="326">
        <v>4.43229244638808</v>
      </c>
      <c r="BY132" s="327">
        <v>3.125252111368</v>
      </c>
      <c r="BZ132" s="314">
        <v>1.4182191671084</v>
      </c>
      <c r="CA132" s="314">
        <v>1.30704033502008</v>
      </c>
      <c r="CB132" s="322">
        <v>1.26747515063319</v>
      </c>
      <c r="CC132" s="321">
        <v>222.9991488</v>
      </c>
      <c r="CD132" s="638">
        <v>58.48113277</v>
      </c>
      <c r="CE132" s="639">
        <f t="shared" si="14"/>
        <v>0.509655335509512</v>
      </c>
      <c r="CF132" s="640">
        <f t="shared" si="15"/>
        <v>0.503220519269707</v>
      </c>
    </row>
    <row r="133" s="159" customFormat="1" ht="16.5" customHeight="1" outlineLevel="2" spans="1:84">
      <c r="A133" s="309" t="s">
        <v>130</v>
      </c>
      <c r="B133" s="516">
        <v>10.185019</v>
      </c>
      <c r="C133" s="321">
        <v>8.0004</v>
      </c>
      <c r="D133" s="314">
        <v>1.27306372181391</v>
      </c>
      <c r="E133" s="321">
        <v>2.184619</v>
      </c>
      <c r="F133" s="616">
        <v>19.872566</v>
      </c>
      <c r="G133" s="320">
        <v>0</v>
      </c>
      <c r="H133" s="321">
        <v>0</v>
      </c>
      <c r="I133" s="314" t="s">
        <v>161</v>
      </c>
      <c r="J133" s="321">
        <v>0</v>
      </c>
      <c r="K133" s="530">
        <v>0</v>
      </c>
      <c r="L133" s="320">
        <v>9.94764499999999</v>
      </c>
      <c r="M133" s="321">
        <v>6.40032</v>
      </c>
      <c r="N133" s="314">
        <v>1.55424181915904</v>
      </c>
      <c r="O133" s="321">
        <v>3.54732499999999</v>
      </c>
      <c r="P133" s="530">
        <v>16.129371</v>
      </c>
      <c r="Q133" s="320">
        <v>0.23737400000001</v>
      </c>
      <c r="R133" s="321">
        <v>1.60008</v>
      </c>
      <c r="S133" s="314">
        <v>0.148351332433385</v>
      </c>
      <c r="T133" s="321">
        <v>-1.36270599999999</v>
      </c>
      <c r="U133" s="530">
        <v>3.74319500000002</v>
      </c>
      <c r="V133" s="313">
        <v>0.0233061911813822</v>
      </c>
      <c r="W133" s="314">
        <v>0.2</v>
      </c>
      <c r="X133" s="314">
        <v>0.116530955906911</v>
      </c>
      <c r="Y133" s="308">
        <v>-0.176693808818618</v>
      </c>
      <c r="Z133" s="316">
        <v>0.188359922920876</v>
      </c>
      <c r="AA133" s="320">
        <v>2.11245199999999</v>
      </c>
      <c r="AB133" s="321">
        <v>2.29817401</v>
      </c>
      <c r="AC133" s="314">
        <v>0.919187141969287</v>
      </c>
      <c r="AD133" s="321">
        <v>-0.185722010000005</v>
      </c>
      <c r="AE133" s="507">
        <v>5.04555599999998</v>
      </c>
      <c r="AF133" s="320">
        <v>-3.420755</v>
      </c>
      <c r="AG133" s="321">
        <v>0.240054</v>
      </c>
      <c r="AH133" s="314">
        <v>-14.249939596924</v>
      </c>
      <c r="AI133" s="321">
        <v>-3.660809</v>
      </c>
      <c r="AJ133" s="530">
        <v>-8.097866</v>
      </c>
      <c r="AK133" s="320">
        <v>0</v>
      </c>
      <c r="AL133" s="321">
        <v>0</v>
      </c>
      <c r="AM133" s="314" t="s">
        <v>161</v>
      </c>
      <c r="AN133" s="321">
        <v>0</v>
      </c>
      <c r="AO133" s="530">
        <v>0</v>
      </c>
      <c r="AP133" s="320">
        <v>0</v>
      </c>
      <c r="AQ133" s="321">
        <v>0</v>
      </c>
      <c r="AR133" s="308" t="s">
        <v>161</v>
      </c>
      <c r="AS133" s="321">
        <v>0</v>
      </c>
      <c r="AT133" s="530">
        <v>0</v>
      </c>
      <c r="AU133" s="516">
        <v>1.54567700000002</v>
      </c>
      <c r="AV133" s="517">
        <v>-0.938148010000001</v>
      </c>
      <c r="AW133" s="308">
        <v>3.6475833061779</v>
      </c>
      <c r="AX133" s="555">
        <v>2.48382501000002</v>
      </c>
      <c r="AY133" s="520">
        <v>6.79550500000004</v>
      </c>
      <c r="AZ133" s="313">
        <v>0.151759854350789</v>
      </c>
      <c r="BA133" s="314">
        <v>-0.117262638118094</v>
      </c>
      <c r="BB133" s="314">
        <v>3.29418761837809</v>
      </c>
      <c r="BC133" s="308">
        <v>0.269022492468883</v>
      </c>
      <c r="BD133" s="316">
        <v>0.341954078803917</v>
      </c>
      <c r="BE133" s="326">
        <v>1.2</v>
      </c>
      <c r="BF133" s="327">
        <v>1.2</v>
      </c>
      <c r="BG133" s="314">
        <v>1</v>
      </c>
      <c r="BH133" s="314">
        <v>0</v>
      </c>
      <c r="BI133" s="322">
        <v>2.33333333</v>
      </c>
      <c r="BJ133" s="577">
        <v>8.48751583333333</v>
      </c>
      <c r="BK133" s="577">
        <v>6.667</v>
      </c>
      <c r="BL133" s="314">
        <v>1.27306372181391</v>
      </c>
      <c r="BM133" s="577">
        <v>1.82051583333334</v>
      </c>
      <c r="BN133" s="313">
        <v>0.207407762322289</v>
      </c>
      <c r="BO133" s="314">
        <v>0.287257388380581</v>
      </c>
      <c r="BP133" s="314">
        <v>0.722027598633943</v>
      </c>
      <c r="BQ133" s="314">
        <v>-0.0798496260582922</v>
      </c>
      <c r="BR133" s="316">
        <v>0.253895546252053</v>
      </c>
      <c r="BS133" s="326">
        <v>4.82142032102979</v>
      </c>
      <c r="BT133" s="327">
        <v>3.48119853639803</v>
      </c>
      <c r="BU133" s="314">
        <v>1.38498860970408</v>
      </c>
      <c r="BV133" s="314">
        <v>1.34022178463176</v>
      </c>
      <c r="BW133" s="322">
        <v>3.93862757642569</v>
      </c>
      <c r="BX133" s="326">
        <v>0.731698045683414</v>
      </c>
      <c r="BY133" s="327">
        <v>-0.408214524190882</v>
      </c>
      <c r="BZ133" s="314">
        <v>3.79243511027371</v>
      </c>
      <c r="CA133" s="314">
        <v>1.1399125698743</v>
      </c>
      <c r="CB133" s="322">
        <v>1.34682976464835</v>
      </c>
      <c r="CC133" s="321">
        <v>15</v>
      </c>
      <c r="CD133" s="638">
        <v>-2.34145602</v>
      </c>
      <c r="CE133" s="639">
        <f t="shared" si="14"/>
        <v>0.679001266666667</v>
      </c>
      <c r="CF133" s="640">
        <f t="shared" si="15"/>
        <v>2.66013497020543</v>
      </c>
    </row>
    <row r="134" s="159" customFormat="1" ht="16.2" spans="1:84">
      <c r="A134" s="213" t="s">
        <v>131</v>
      </c>
      <c r="B134" s="214">
        <v>266.523921999999</v>
      </c>
      <c r="C134" s="215">
        <v>244.0899744</v>
      </c>
      <c r="D134" s="238">
        <v>1.09190851715702</v>
      </c>
      <c r="E134" s="215">
        <v>22.4339475999994</v>
      </c>
      <c r="F134" s="217">
        <v>257.345764999999</v>
      </c>
      <c r="G134" s="214">
        <v>0.159546</v>
      </c>
      <c r="H134" s="215">
        <v>0</v>
      </c>
      <c r="I134" s="238" t="s">
        <v>161</v>
      </c>
      <c r="J134" s="215">
        <v>0.159546</v>
      </c>
      <c r="K134" s="217">
        <v>0.0862969999999999</v>
      </c>
      <c r="L134" s="214">
        <v>167.267365999999</v>
      </c>
      <c r="M134" s="215">
        <v>156.37920844</v>
      </c>
      <c r="N134" s="238">
        <v>1.06962663175378</v>
      </c>
      <c r="O134" s="215">
        <v>10.8881575599994</v>
      </c>
      <c r="P134" s="217">
        <v>189.852614000001</v>
      </c>
      <c r="Q134" s="214">
        <v>99.256556</v>
      </c>
      <c r="R134" s="215">
        <v>87.71076596</v>
      </c>
      <c r="S134" s="238">
        <v>1.1316348103181</v>
      </c>
      <c r="T134" s="215">
        <v>11.54579004</v>
      </c>
      <c r="U134" s="217">
        <v>67.493150999998</v>
      </c>
      <c r="V134" s="237">
        <v>0.372411434047561</v>
      </c>
      <c r="W134" s="238">
        <v>0.35933784734749</v>
      </c>
      <c r="X134" s="238">
        <v>1.03638243729842</v>
      </c>
      <c r="Y134" s="216">
        <v>0.0130735867000705</v>
      </c>
      <c r="Z134" s="257">
        <v>0.262266414215125</v>
      </c>
      <c r="AA134" s="214">
        <v>25.724378</v>
      </c>
      <c r="AB134" s="215">
        <v>24.99725813</v>
      </c>
      <c r="AC134" s="238">
        <v>1.02908798501894</v>
      </c>
      <c r="AD134" s="215">
        <v>0.727119869999957</v>
      </c>
      <c r="AE134" s="328">
        <v>28.2358399999999</v>
      </c>
      <c r="AF134" s="214">
        <v>-1.391395</v>
      </c>
      <c r="AG134" s="215">
        <v>1.08097702</v>
      </c>
      <c r="AH134" s="238">
        <v>-1.28716427292784</v>
      </c>
      <c r="AI134" s="215">
        <v>-2.47237202</v>
      </c>
      <c r="AJ134" s="217">
        <v>-6.771081</v>
      </c>
      <c r="AK134" s="214">
        <v>0</v>
      </c>
      <c r="AL134" s="215">
        <v>0</v>
      </c>
      <c r="AM134" s="238" t="s">
        <v>161</v>
      </c>
      <c r="AN134" s="215">
        <v>0</v>
      </c>
      <c r="AO134" s="217">
        <v>0</v>
      </c>
      <c r="AP134" s="214">
        <v>0</v>
      </c>
      <c r="AQ134" s="215">
        <v>0</v>
      </c>
      <c r="AR134" s="216" t="s">
        <v>161</v>
      </c>
      <c r="AS134" s="215">
        <v>0</v>
      </c>
      <c r="AT134" s="217">
        <v>0</v>
      </c>
      <c r="AU134" s="214">
        <v>74.764027</v>
      </c>
      <c r="AV134" s="215">
        <v>61.63253081</v>
      </c>
      <c r="AW134" s="216">
        <v>1.21306112238814</v>
      </c>
      <c r="AX134" s="562">
        <v>13.13149619</v>
      </c>
      <c r="AY134" s="217">
        <v>45.9420949999981</v>
      </c>
      <c r="AZ134" s="237">
        <v>0.28051525896426</v>
      </c>
      <c r="BA134" s="238">
        <v>0.252499230914746</v>
      </c>
      <c r="BB134" s="238">
        <v>1.1109549044883</v>
      </c>
      <c r="BC134" s="216">
        <v>0.0280160280495141</v>
      </c>
      <c r="BD134" s="257">
        <v>0.178522832889821</v>
      </c>
      <c r="BE134" s="292">
        <v>16.8</v>
      </c>
      <c r="BF134" s="293">
        <v>15.6</v>
      </c>
      <c r="BG134" s="238">
        <v>1.07692307692308</v>
      </c>
      <c r="BH134" s="238">
        <v>1.2</v>
      </c>
      <c r="BI134" s="279">
        <v>12.75</v>
      </c>
      <c r="BJ134" s="578">
        <v>15.8645191666666</v>
      </c>
      <c r="BK134" s="578">
        <v>15.6467932307692</v>
      </c>
      <c r="BL134" s="238">
        <v>1.01391505164581</v>
      </c>
      <c r="BM134" s="578">
        <v>0.2177259358974</v>
      </c>
      <c r="BN134" s="237">
        <v>0.0965180829058939</v>
      </c>
      <c r="BO134" s="238">
        <v>0.102410015779821</v>
      </c>
      <c r="BP134" s="238">
        <v>0.942467220329365</v>
      </c>
      <c r="BQ134" s="238">
        <v>-0.00589193287392664</v>
      </c>
      <c r="BR134" s="257">
        <v>0.109719466337439</v>
      </c>
      <c r="BS134" s="292">
        <v>10.3607528236446</v>
      </c>
      <c r="BT134" s="293">
        <v>9.76466991421991</v>
      </c>
      <c r="BU134" s="238">
        <v>1.06104486016026</v>
      </c>
      <c r="BV134" s="238">
        <v>0.596082909424648</v>
      </c>
      <c r="BW134" s="279">
        <v>9.11415297012589</v>
      </c>
      <c r="BX134" s="292">
        <v>2.90634926138934</v>
      </c>
      <c r="BY134" s="293">
        <v>2.46557164347688</v>
      </c>
      <c r="BZ134" s="238">
        <v>1.17877299127714</v>
      </c>
      <c r="CA134" s="238">
        <v>0.440777617912455</v>
      </c>
      <c r="CB134" s="279">
        <v>1.62708440761805</v>
      </c>
      <c r="CC134" s="215">
        <v>562.084656</v>
      </c>
      <c r="CD134" s="641">
        <v>148.30429057</v>
      </c>
      <c r="CE134" s="642">
        <f t="shared" si="14"/>
        <v>0.474170428164115</v>
      </c>
      <c r="CF134" s="257">
        <f t="shared" si="15"/>
        <v>0.504125853086571</v>
      </c>
    </row>
    <row r="135" s="159" customFormat="1" ht="16.2" spans="1:84">
      <c r="A135" s="213" t="s">
        <v>132</v>
      </c>
      <c r="B135" s="214">
        <v>680.798273999998</v>
      </c>
      <c r="C135" s="215">
        <v>1962.25721756</v>
      </c>
      <c r="D135" s="238">
        <v>0.346946500136485</v>
      </c>
      <c r="E135" s="215">
        <v>-1281.45894356</v>
      </c>
      <c r="F135" s="217">
        <v>625.430656999998</v>
      </c>
      <c r="G135" s="214">
        <v>0</v>
      </c>
      <c r="H135" s="215">
        <v>0</v>
      </c>
      <c r="I135" s="238" t="s">
        <v>161</v>
      </c>
      <c r="J135" s="215">
        <v>0</v>
      </c>
      <c r="K135" s="217">
        <v>0</v>
      </c>
      <c r="L135" s="214">
        <v>555.815692999999</v>
      </c>
      <c r="M135" s="215">
        <v>1832.82712886684</v>
      </c>
      <c r="N135" s="238">
        <v>0.3032559286394</v>
      </c>
      <c r="O135" s="215">
        <v>-1277.01143586684</v>
      </c>
      <c r="P135" s="217">
        <v>498.277704</v>
      </c>
      <c r="Q135" s="214">
        <v>124.982581</v>
      </c>
      <c r="R135" s="215">
        <v>129.43008869316</v>
      </c>
      <c r="S135" s="238">
        <v>0.965637760600594</v>
      </c>
      <c r="T135" s="215">
        <v>-4.44750769316067</v>
      </c>
      <c r="U135" s="217">
        <v>127.152952999999</v>
      </c>
      <c r="V135" s="237">
        <v>0.183582399916601</v>
      </c>
      <c r="W135" s="238">
        <v>0.0659597974898022</v>
      </c>
      <c r="X135" s="238">
        <v>2.7832468701103</v>
      </c>
      <c r="Y135" s="216">
        <v>0.117622602426799</v>
      </c>
      <c r="Z135" s="257">
        <v>0.203304637495566</v>
      </c>
      <c r="AA135" s="214">
        <v>16.59351</v>
      </c>
      <c r="AB135" s="215">
        <v>49.24151221</v>
      </c>
      <c r="AC135" s="238">
        <v>0.33698213672305</v>
      </c>
      <c r="AD135" s="215">
        <v>-32.64800221</v>
      </c>
      <c r="AE135" s="328">
        <v>29.243108</v>
      </c>
      <c r="AF135" s="214">
        <v>10.182897</v>
      </c>
      <c r="AG135" s="215">
        <v>9.237389</v>
      </c>
      <c r="AH135" s="238">
        <v>1.10235662912972</v>
      </c>
      <c r="AI135" s="215">
        <v>0.945507999999956</v>
      </c>
      <c r="AJ135" s="217">
        <v>11.568384</v>
      </c>
      <c r="AK135" s="214">
        <v>0</v>
      </c>
      <c r="AL135" s="215">
        <v>0</v>
      </c>
      <c r="AM135" s="238" t="s">
        <v>161</v>
      </c>
      <c r="AN135" s="215">
        <v>0</v>
      </c>
      <c r="AO135" s="217">
        <v>0</v>
      </c>
      <c r="AP135" s="214">
        <v>0</v>
      </c>
      <c r="AQ135" s="215">
        <v>0</v>
      </c>
      <c r="AR135" s="216" t="s">
        <v>161</v>
      </c>
      <c r="AS135" s="215">
        <v>0</v>
      </c>
      <c r="AT135" s="217">
        <v>0</v>
      </c>
      <c r="AU135" s="328">
        <v>98.2061739999998</v>
      </c>
      <c r="AV135" s="328">
        <v>70.9511874831604</v>
      </c>
      <c r="AW135" s="216">
        <v>1.3841371439105</v>
      </c>
      <c r="AX135" s="606">
        <v>27.2549865168393</v>
      </c>
      <c r="AY135" s="217">
        <v>86.3414609999986</v>
      </c>
      <c r="AZ135" s="237">
        <v>0.144251502611771</v>
      </c>
      <c r="BA135" s="238">
        <v>0.036157944457142</v>
      </c>
      <c r="BB135" s="238">
        <v>3.98948294150825</v>
      </c>
      <c r="BC135" s="216">
        <v>0.108093558154629</v>
      </c>
      <c r="BD135" s="257">
        <v>0.13805121324585</v>
      </c>
      <c r="BE135" s="292">
        <v>8.8</v>
      </c>
      <c r="BF135" s="293">
        <v>17.8</v>
      </c>
      <c r="BG135" s="238">
        <v>0.49438202247191</v>
      </c>
      <c r="BH135" s="238">
        <v>-9</v>
      </c>
      <c r="BI135" s="279">
        <v>4.91666667</v>
      </c>
      <c r="BJ135" s="578">
        <v>77.3634402272725</v>
      </c>
      <c r="BK135" s="578">
        <v>110.239169525843</v>
      </c>
      <c r="BL135" s="238">
        <v>0.701778148003344</v>
      </c>
      <c r="BM135" s="578">
        <v>-32.8757292985702</v>
      </c>
      <c r="BN135" s="237">
        <v>0.0243736076216903</v>
      </c>
      <c r="BO135" s="238">
        <v>0.0250943208511829</v>
      </c>
      <c r="BP135" s="238">
        <v>0.971279827265833</v>
      </c>
      <c r="BQ135" s="238">
        <v>-0.000720713229492572</v>
      </c>
      <c r="BR135" s="257">
        <v>0.0467567550018579</v>
      </c>
      <c r="BS135" s="292">
        <v>41.0279846759366</v>
      </c>
      <c r="BT135" s="293">
        <v>39.8496538691089</v>
      </c>
      <c r="BU135" s="238">
        <v>1.02956941133537</v>
      </c>
      <c r="BV135" s="238">
        <v>1.17833080682764</v>
      </c>
      <c r="BW135" s="279">
        <v>21.3872840397128</v>
      </c>
      <c r="BX135" s="292">
        <v>5.91834843863655</v>
      </c>
      <c r="BY135" s="293">
        <v>1.44088157123557</v>
      </c>
      <c r="BZ135" s="238">
        <v>4.10744960362113</v>
      </c>
      <c r="CA135" s="238">
        <v>4.47746686740098</v>
      </c>
      <c r="CB135" s="279">
        <v>2.95254050971595</v>
      </c>
      <c r="CC135" s="215">
        <v>2584.83139136</v>
      </c>
      <c r="CD135" s="641">
        <v>29.1191219099997</v>
      </c>
      <c r="CE135" s="642">
        <f t="shared" si="14"/>
        <v>0.263382082202971</v>
      </c>
      <c r="CF135" s="257">
        <f t="shared" si="15"/>
        <v>3.37256646349199</v>
      </c>
    </row>
    <row r="136" s="159" customFormat="1" ht="16.2" spans="1:84">
      <c r="A136" s="213" t="s">
        <v>133</v>
      </c>
      <c r="B136" s="214">
        <v>75.160990000001</v>
      </c>
      <c r="C136" s="215">
        <v>75.15</v>
      </c>
      <c r="D136" s="238">
        <v>1.00014624085164</v>
      </c>
      <c r="E136" s="215">
        <v>0.0109900000009446</v>
      </c>
      <c r="F136" s="217">
        <v>46.4072200000009</v>
      </c>
      <c r="G136" s="214">
        <v>0</v>
      </c>
      <c r="H136" s="215">
        <v>0</v>
      </c>
      <c r="I136" s="238" t="s">
        <v>161</v>
      </c>
      <c r="J136" s="215">
        <v>0</v>
      </c>
      <c r="K136" s="217">
        <v>0</v>
      </c>
      <c r="L136" s="214">
        <v>18.108515</v>
      </c>
      <c r="M136" s="215">
        <v>0</v>
      </c>
      <c r="N136" s="238" t="s">
        <v>161</v>
      </c>
      <c r="O136" s="215">
        <v>18.108515</v>
      </c>
      <c r="P136" s="217">
        <v>1.234495</v>
      </c>
      <c r="Q136" s="214"/>
      <c r="R136" s="215"/>
      <c r="S136" s="238"/>
      <c r="T136" s="215"/>
      <c r="U136" s="217"/>
      <c r="V136" s="237"/>
      <c r="W136" s="238"/>
      <c r="X136" s="238"/>
      <c r="Y136" s="216"/>
      <c r="Z136" s="257"/>
      <c r="AA136" s="214">
        <v>35.3024159999999</v>
      </c>
      <c r="AB136" s="215">
        <v>29.2179292</v>
      </c>
      <c r="AC136" s="238">
        <v>1.20824497035197</v>
      </c>
      <c r="AD136" s="215">
        <v>6.08448679999987</v>
      </c>
      <c r="AE136" s="328">
        <v>18.799428</v>
      </c>
      <c r="AF136" s="214">
        <v>36.5191799999999</v>
      </c>
      <c r="AG136" s="215">
        <v>44.447322</v>
      </c>
      <c r="AH136" s="238">
        <v>0.82162835367224</v>
      </c>
      <c r="AI136" s="215">
        <v>-7.92814200000007</v>
      </c>
      <c r="AJ136" s="217">
        <v>34.610693</v>
      </c>
      <c r="AK136" s="214">
        <v>0.456599999999999</v>
      </c>
      <c r="AL136" s="215">
        <v>0</v>
      </c>
      <c r="AM136" s="238" t="s">
        <v>161</v>
      </c>
      <c r="AN136" s="215">
        <v>0.456599999999999</v>
      </c>
      <c r="AO136" s="217">
        <v>0.3</v>
      </c>
      <c r="AP136" s="214">
        <v>0</v>
      </c>
      <c r="AQ136" s="215">
        <v>0</v>
      </c>
      <c r="AR136" s="216" t="s">
        <v>161</v>
      </c>
      <c r="AS136" s="215">
        <v>0</v>
      </c>
      <c r="AT136" s="217">
        <v>0.00283899999999999</v>
      </c>
      <c r="AU136" s="328">
        <v>-14.3125209999988</v>
      </c>
      <c r="AV136" s="328">
        <v>1.48474880000001</v>
      </c>
      <c r="AW136" s="216">
        <v>-9.63969191286687</v>
      </c>
      <c r="AX136" s="606">
        <v>-15.7972697999989</v>
      </c>
      <c r="AY136" s="217">
        <v>-7.94023499999908</v>
      </c>
      <c r="AZ136" s="237">
        <v>-0.190424860023779</v>
      </c>
      <c r="BA136" s="238">
        <v>0.019757136393879</v>
      </c>
      <c r="BB136" s="238">
        <v>-9.63828240224</v>
      </c>
      <c r="BC136" s="216">
        <v>-0.210181996417658</v>
      </c>
      <c r="BD136" s="257">
        <v>-0.171099130695589</v>
      </c>
      <c r="BE136" s="292">
        <v>9.8</v>
      </c>
      <c r="BF136" s="293">
        <v>9.6</v>
      </c>
      <c r="BG136" s="238">
        <v>1.02083333333333</v>
      </c>
      <c r="BH136" s="238">
        <v>0.200000000000001</v>
      </c>
      <c r="BI136" s="279">
        <v>9.08333333</v>
      </c>
      <c r="BJ136" s="578">
        <v>7.6694887755103</v>
      </c>
      <c r="BK136" s="578">
        <v>7.828125</v>
      </c>
      <c r="BL136" s="238">
        <v>0.97973509307916</v>
      </c>
      <c r="BM136" s="578">
        <v>-0.1586362244897</v>
      </c>
      <c r="BN136" s="237">
        <v>0.469690673313369</v>
      </c>
      <c r="BO136" s="238">
        <v>0.388794799733866</v>
      </c>
      <c r="BP136" s="238">
        <v>1.20806830141473</v>
      </c>
      <c r="BQ136" s="238">
        <v>0.0808958735795038</v>
      </c>
      <c r="BR136" s="257">
        <v>0.405097051708756</v>
      </c>
      <c r="BS136" s="292">
        <v>2.12906079855841</v>
      </c>
      <c r="BT136" s="293">
        <v>2.57205086252314</v>
      </c>
      <c r="BU136" s="238">
        <v>0.827767766796741</v>
      </c>
      <c r="BV136" s="238">
        <v>-0.442990063964728</v>
      </c>
      <c r="BW136" s="279">
        <v>2.46854425570826</v>
      </c>
      <c r="BX136" s="292">
        <v>-0.405426104547601</v>
      </c>
      <c r="BY136" s="293">
        <v>0.0508163597028637</v>
      </c>
      <c r="BZ136" s="238">
        <v>-7.97825949985853</v>
      </c>
      <c r="CA136" s="238">
        <v>-0.456242464250465</v>
      </c>
      <c r="CB136" s="279">
        <v>-0.422365776235271</v>
      </c>
      <c r="CC136" s="215">
        <v>101.15</v>
      </c>
      <c r="CD136" s="641">
        <v>-62.9860024</v>
      </c>
      <c r="CE136" s="642">
        <f t="shared" si="14"/>
        <v>0.743064656450825</v>
      </c>
      <c r="CF136" s="257">
        <f t="shared" si="15"/>
        <v>1.77276663933829</v>
      </c>
    </row>
    <row r="137" s="159" customFormat="1" ht="16.2" spans="1:16369">
      <c r="A137" s="302" t="s">
        <v>134</v>
      </c>
      <c r="B137" s="303">
        <v>2834.470976</v>
      </c>
      <c r="C137" s="304">
        <v>3882.59941062</v>
      </c>
      <c r="D137" s="312">
        <v>0.730044662410169</v>
      </c>
      <c r="E137" s="306">
        <v>-1048.12843462</v>
      </c>
      <c r="F137" s="307">
        <v>2501.689005</v>
      </c>
      <c r="G137" s="303">
        <v>0.159546</v>
      </c>
      <c r="H137" s="304">
        <v>0</v>
      </c>
      <c r="I137" s="312" t="s">
        <v>161</v>
      </c>
      <c r="J137" s="304">
        <v>0.159546</v>
      </c>
      <c r="K137" s="317">
        <v>0.0862969999999999</v>
      </c>
      <c r="L137" s="303">
        <v>1978.31753399999</v>
      </c>
      <c r="M137" s="304">
        <v>3064.70185495684</v>
      </c>
      <c r="N137" s="312">
        <v>0.645517126176652</v>
      </c>
      <c r="O137" s="304">
        <v>-1086.38432095684</v>
      </c>
      <c r="P137" s="317">
        <v>1731.032763</v>
      </c>
      <c r="Q137" s="303">
        <v>799.100967000003</v>
      </c>
      <c r="R137" s="304">
        <v>742.74755566316</v>
      </c>
      <c r="S137" s="312">
        <v>1.0758715540794</v>
      </c>
      <c r="T137" s="304">
        <v>56.3534113368427</v>
      </c>
      <c r="U137" s="317">
        <v>725.483516999995</v>
      </c>
      <c r="V137" s="311">
        <v>0.281922437649262</v>
      </c>
      <c r="W137" s="312">
        <v>0.191301619639548</v>
      </c>
      <c r="X137" s="312">
        <v>1.47370648602172</v>
      </c>
      <c r="Y137" s="305">
        <v>0.0906208180097142</v>
      </c>
      <c r="Z137" s="315">
        <v>0.289997483919867</v>
      </c>
      <c r="AA137" s="303">
        <v>192.819599</v>
      </c>
      <c r="AB137" s="304">
        <v>226.3462662</v>
      </c>
      <c r="AC137" s="312">
        <v>0.851878859046979</v>
      </c>
      <c r="AD137" s="306">
        <v>-33.5266672000003</v>
      </c>
      <c r="AE137" s="304">
        <v>184.247238</v>
      </c>
      <c r="AF137" s="303">
        <v>55.421422</v>
      </c>
      <c r="AG137" s="304">
        <v>71.57801683</v>
      </c>
      <c r="AH137" s="312">
        <v>0.774279931946531</v>
      </c>
      <c r="AI137" s="306">
        <v>-16.1565948299999</v>
      </c>
      <c r="AJ137" s="307">
        <v>50.1677799999999</v>
      </c>
      <c r="AK137" s="303">
        <v>0.543499999999999</v>
      </c>
      <c r="AL137" s="304">
        <v>0</v>
      </c>
      <c r="AM137" s="312" t="s">
        <v>161</v>
      </c>
      <c r="AN137" s="306">
        <v>0.543499999999999</v>
      </c>
      <c r="AO137" s="307">
        <v>0.57846</v>
      </c>
      <c r="AP137" s="303">
        <v>0</v>
      </c>
      <c r="AQ137" s="304">
        <v>0</v>
      </c>
      <c r="AR137" s="305" t="s">
        <v>161</v>
      </c>
      <c r="AS137" s="306">
        <v>0</v>
      </c>
      <c r="AT137" s="307">
        <v>0.00283899999999999</v>
      </c>
      <c r="AU137" s="303">
        <v>608.296375000004</v>
      </c>
      <c r="AV137" s="304">
        <v>519.973272633161</v>
      </c>
      <c r="AW137" s="305">
        <v>1.16986085057713</v>
      </c>
      <c r="AX137" s="593">
        <v>88.3231023668438</v>
      </c>
      <c r="AY137" s="304">
        <v>536.730547999996</v>
      </c>
      <c r="AZ137" s="311">
        <v>0.21460666916351</v>
      </c>
      <c r="BA137" s="312">
        <v>0.133924007511794</v>
      </c>
      <c r="BB137" s="312">
        <v>1.6024510702057</v>
      </c>
      <c r="BC137" s="305">
        <v>0.0806826616517163</v>
      </c>
      <c r="BD137" s="315">
        <v>0.214547270634863</v>
      </c>
      <c r="BE137" s="324">
        <v>125.4</v>
      </c>
      <c r="BF137" s="325">
        <v>134.2</v>
      </c>
      <c r="BG137" s="312">
        <v>0.934426229508197</v>
      </c>
      <c r="BH137" s="312">
        <v>-8.8</v>
      </c>
      <c r="BI137" s="319">
        <v>99.91666667</v>
      </c>
      <c r="BJ137" s="595">
        <v>22.6034368102073</v>
      </c>
      <c r="BK137" s="595">
        <v>28.9314412117735</v>
      </c>
      <c r="BL137" s="312">
        <v>0.78127586678983</v>
      </c>
      <c r="BM137" s="595">
        <v>-6.32800440156614</v>
      </c>
      <c r="BN137" s="311">
        <v>0.0680266619883003</v>
      </c>
      <c r="BO137" s="312">
        <v>0.0582976099931606</v>
      </c>
      <c r="BP137" s="312">
        <v>1.16688594946313</v>
      </c>
      <c r="BQ137" s="312">
        <v>0.00972905199513972</v>
      </c>
      <c r="BR137" s="315">
        <v>0.0736491376952747</v>
      </c>
      <c r="BS137" s="324">
        <v>14.7001186119052</v>
      </c>
      <c r="BT137" s="325">
        <v>17.1533618636736</v>
      </c>
      <c r="BU137" s="312">
        <v>0.856981781690053</v>
      </c>
      <c r="BV137" s="312">
        <v>-2.4532432517684</v>
      </c>
      <c r="BW137" s="319">
        <v>13.5778914905634</v>
      </c>
      <c r="BX137" s="324">
        <v>3.15474349160951</v>
      </c>
      <c r="BY137" s="325">
        <v>2.29724696308315</v>
      </c>
      <c r="BZ137" s="312">
        <v>1.37327137321601</v>
      </c>
      <c r="CA137" s="312">
        <v>0.857496528526357</v>
      </c>
      <c r="CB137" s="319">
        <v>2.9130995602767</v>
      </c>
      <c r="CC137" s="304">
        <v>6807</v>
      </c>
      <c r="CD137" s="307">
        <v>997.054729599999</v>
      </c>
      <c r="CE137" s="312">
        <f t="shared" si="14"/>
        <v>0.416405314529161</v>
      </c>
      <c r="CF137" s="315">
        <f t="shared" si="15"/>
        <v>0.61009326463357</v>
      </c>
      <c r="CG137" s="425"/>
      <c r="CH137" s="425"/>
      <c r="CI137" s="425"/>
      <c r="CJ137" s="423"/>
      <c r="CK137" s="424"/>
      <c r="CL137" s="425"/>
      <c r="CM137" s="425"/>
      <c r="CN137" s="425"/>
      <c r="CO137" s="423"/>
      <c r="CP137" s="424"/>
      <c r="CQ137" s="425"/>
      <c r="CR137" s="425"/>
      <c r="CS137" s="425"/>
      <c r="CT137" s="427"/>
      <c r="CU137" s="424"/>
      <c r="CV137" s="425"/>
      <c r="CW137" s="425"/>
      <c r="CX137" s="424"/>
      <c r="CY137" s="423"/>
      <c r="CZ137" s="424"/>
      <c r="DA137" s="426"/>
      <c r="DB137" s="423"/>
      <c r="DC137" s="423"/>
      <c r="DD137" s="423"/>
      <c r="DE137" s="423"/>
      <c r="DF137" s="423"/>
      <c r="DG137" s="425"/>
      <c r="DH137" s="425"/>
      <c r="DI137" s="423"/>
      <c r="DJ137" s="424"/>
      <c r="DK137" s="425"/>
      <c r="DL137" s="424"/>
      <c r="DM137" s="423"/>
      <c r="DN137" s="428"/>
      <c r="DO137" s="423"/>
      <c r="DP137" s="423"/>
      <c r="DQ137" s="423"/>
      <c r="DR137" s="423"/>
      <c r="DS137" s="423"/>
      <c r="DT137" s="429"/>
      <c r="DU137" s="430"/>
      <c r="DV137" s="423"/>
      <c r="DW137" s="423"/>
      <c r="DX137" s="428"/>
      <c r="DY137" s="429"/>
      <c r="DZ137" s="430"/>
      <c r="EA137" s="423"/>
      <c r="EB137" s="428"/>
      <c r="EC137" s="431"/>
      <c r="ED137" s="425"/>
      <c r="EE137" s="423"/>
      <c r="EF137" s="424"/>
      <c r="EG137" s="423"/>
      <c r="EH137" s="426"/>
      <c r="EI137" s="432"/>
      <c r="EJ137" s="433"/>
      <c r="EK137" s="433"/>
      <c r="EL137" s="434"/>
      <c r="EM137" s="434"/>
      <c r="EN137" s="435"/>
      <c r="EO137" s="425"/>
      <c r="EP137" s="425"/>
      <c r="EQ137" s="423"/>
      <c r="ER137" s="424"/>
      <c r="ES137" s="425"/>
      <c r="ET137" s="425"/>
      <c r="EU137" s="425"/>
      <c r="EV137" s="423"/>
      <c r="EW137" s="425"/>
      <c r="EX137" s="426"/>
      <c r="EY137" s="425"/>
      <c r="EZ137" s="425"/>
      <c r="FA137" s="423"/>
      <c r="FB137" s="425"/>
      <c r="FC137" s="426"/>
      <c r="FD137" s="425"/>
      <c r="FE137" s="425"/>
      <c r="FF137" s="423"/>
      <c r="FG137" s="425"/>
      <c r="FH137" s="426"/>
      <c r="FI137" s="423"/>
      <c r="FJ137" s="423"/>
      <c r="FK137" s="423"/>
      <c r="FL137" s="423"/>
      <c r="FM137" s="423"/>
      <c r="FN137" s="425"/>
      <c r="FO137" s="425"/>
      <c r="FP137" s="423"/>
      <c r="FQ137" s="424"/>
      <c r="FR137" s="425"/>
      <c r="FS137" s="425"/>
      <c r="FT137" s="425"/>
      <c r="FU137" s="423"/>
      <c r="FV137" s="424"/>
      <c r="FW137" s="425"/>
      <c r="FX137" s="425"/>
      <c r="FY137" s="425"/>
      <c r="FZ137" s="423"/>
      <c r="GA137" s="424"/>
      <c r="GB137" s="425"/>
      <c r="GC137" s="425"/>
      <c r="GD137" s="425"/>
      <c r="GE137" s="427"/>
      <c r="GF137" s="424"/>
      <c r="GG137" s="425"/>
      <c r="GH137" s="425"/>
      <c r="GI137" s="424"/>
      <c r="GJ137" s="423"/>
      <c r="GK137" s="424"/>
      <c r="GL137" s="426"/>
      <c r="GM137" s="423"/>
      <c r="GN137" s="423"/>
      <c r="GO137" s="423"/>
      <c r="GP137" s="423"/>
      <c r="GQ137" s="423"/>
      <c r="GR137" s="425"/>
      <c r="GS137" s="425"/>
      <c r="GT137" s="423"/>
      <c r="GU137" s="424"/>
      <c r="GV137" s="425"/>
      <c r="GW137" s="424"/>
      <c r="GX137" s="423"/>
      <c r="GY137" s="428"/>
      <c r="GZ137" s="423"/>
      <c r="HA137" s="423"/>
      <c r="HB137" s="423"/>
      <c r="HC137" s="423"/>
      <c r="HD137" s="423"/>
      <c r="HE137" s="429"/>
      <c r="HF137" s="430"/>
      <c r="HG137" s="423"/>
      <c r="HH137" s="423"/>
      <c r="HI137" s="428"/>
      <c r="HJ137" s="429"/>
      <c r="HK137" s="430"/>
      <c r="HL137" s="423"/>
      <c r="HM137" s="428"/>
      <c r="HN137" s="431"/>
      <c r="HO137" s="425"/>
      <c r="HP137" s="423"/>
      <c r="HQ137" s="424"/>
      <c r="HR137" s="423"/>
      <c r="HS137" s="426"/>
      <c r="HT137" s="432"/>
      <c r="HU137" s="433"/>
      <c r="HV137" s="433"/>
      <c r="HW137" s="434"/>
      <c r="HX137" s="434"/>
      <c r="HY137" s="435"/>
      <c r="HZ137" s="425"/>
      <c r="IA137" s="425"/>
      <c r="IB137" s="423"/>
      <c r="IC137" s="424"/>
      <c r="ID137" s="425"/>
      <c r="IE137" s="425"/>
      <c r="IF137" s="425"/>
      <c r="IG137" s="423"/>
      <c r="IH137" s="425"/>
      <c r="II137" s="426"/>
      <c r="IJ137" s="425"/>
      <c r="IK137" s="425"/>
      <c r="IL137" s="423"/>
      <c r="IM137" s="425"/>
      <c r="IN137" s="426"/>
      <c r="IO137" s="425"/>
      <c r="IP137" s="425"/>
      <c r="IQ137" s="423"/>
      <c r="IR137" s="425"/>
      <c r="IS137" s="426"/>
      <c r="IT137" s="423"/>
      <c r="IU137" s="423"/>
      <c r="IV137" s="423"/>
      <c r="IW137" s="423"/>
      <c r="IX137" s="423"/>
      <c r="IY137" s="425"/>
      <c r="IZ137" s="425"/>
      <c r="JA137" s="423"/>
      <c r="JB137" s="424"/>
      <c r="JC137" s="425"/>
      <c r="JD137" s="425"/>
      <c r="JE137" s="425"/>
      <c r="JF137" s="423"/>
      <c r="JG137" s="424"/>
      <c r="JH137" s="425"/>
      <c r="JI137" s="425"/>
      <c r="JJ137" s="425"/>
      <c r="JK137" s="423"/>
      <c r="JL137" s="424"/>
      <c r="JM137" s="425"/>
      <c r="JN137" s="425"/>
      <c r="JO137" s="425"/>
      <c r="JP137" s="427"/>
      <c r="JQ137" s="424"/>
      <c r="JR137" s="425"/>
      <c r="JS137" s="425"/>
      <c r="JT137" s="424"/>
      <c r="JU137" s="423"/>
      <c r="JV137" s="424"/>
      <c r="JW137" s="426"/>
      <c r="JX137" s="423"/>
      <c r="JY137" s="423"/>
      <c r="JZ137" s="423"/>
      <c r="KA137" s="423"/>
      <c r="KB137" s="423"/>
      <c r="KC137" s="425"/>
      <c r="KD137" s="425"/>
      <c r="KE137" s="423"/>
      <c r="KF137" s="424"/>
      <c r="KG137" s="425"/>
      <c r="KH137" s="424"/>
      <c r="KI137" s="423"/>
      <c r="KJ137" s="428"/>
      <c r="KK137" s="423"/>
      <c r="KL137" s="423"/>
      <c r="KM137" s="423"/>
      <c r="KN137" s="423"/>
      <c r="KO137" s="423"/>
      <c r="KP137" s="429"/>
      <c r="KQ137" s="430"/>
      <c r="KR137" s="423"/>
      <c r="KS137" s="423"/>
      <c r="KT137" s="428"/>
      <c r="KU137" s="429"/>
      <c r="KV137" s="430"/>
      <c r="KW137" s="423"/>
      <c r="KX137" s="428"/>
      <c r="KY137" s="431"/>
      <c r="KZ137" s="425"/>
      <c r="LA137" s="423"/>
      <c r="LB137" s="424"/>
      <c r="LC137" s="423"/>
      <c r="LD137" s="426"/>
      <c r="LE137" s="432"/>
      <c r="LF137" s="433"/>
      <c r="LG137" s="433"/>
      <c r="LH137" s="434"/>
      <c r="LI137" s="434"/>
      <c r="LJ137" s="435"/>
      <c r="LK137" s="425"/>
      <c r="LL137" s="425"/>
      <c r="LM137" s="423"/>
      <c r="LN137" s="424"/>
      <c r="LO137" s="425"/>
      <c r="LP137" s="425"/>
      <c r="LQ137" s="425"/>
      <c r="LR137" s="423"/>
      <c r="LS137" s="425"/>
      <c r="LT137" s="426"/>
      <c r="LU137" s="425"/>
      <c r="LV137" s="425"/>
      <c r="LW137" s="423"/>
      <c r="LX137" s="425"/>
      <c r="LY137" s="426"/>
      <c r="LZ137" s="425"/>
      <c r="MA137" s="425"/>
      <c r="MB137" s="423"/>
      <c r="MC137" s="425"/>
      <c r="MD137" s="426"/>
      <c r="ME137" s="423"/>
      <c r="MF137" s="423"/>
      <c r="MG137" s="423"/>
      <c r="MH137" s="423"/>
      <c r="MI137" s="423"/>
      <c r="MJ137" s="425"/>
      <c r="MK137" s="425"/>
      <c r="ML137" s="423"/>
      <c r="MM137" s="424"/>
      <c r="MN137" s="425"/>
      <c r="MO137" s="425"/>
      <c r="MP137" s="425"/>
      <c r="MQ137" s="423"/>
      <c r="MR137" s="424"/>
      <c r="MS137" s="425"/>
      <c r="MT137" s="425"/>
      <c r="MU137" s="425"/>
      <c r="MV137" s="423"/>
      <c r="MW137" s="424"/>
      <c r="MX137" s="425"/>
      <c r="MY137" s="425"/>
      <c r="MZ137" s="425"/>
      <c r="NA137" s="427"/>
      <c r="NB137" s="424"/>
      <c r="NC137" s="425"/>
      <c r="ND137" s="425"/>
      <c r="NE137" s="424"/>
      <c r="NF137" s="423"/>
      <c r="NG137" s="424"/>
      <c r="NH137" s="426"/>
      <c r="NI137" s="423"/>
      <c r="NJ137" s="423"/>
      <c r="NK137" s="423"/>
      <c r="NL137" s="423"/>
      <c r="NM137" s="423"/>
      <c r="NN137" s="425"/>
      <c r="NO137" s="425"/>
      <c r="NP137" s="423"/>
      <c r="NQ137" s="424"/>
      <c r="NR137" s="425"/>
      <c r="NS137" s="424"/>
      <c r="NT137" s="423"/>
      <c r="NU137" s="428"/>
      <c r="NV137" s="423"/>
      <c r="NW137" s="423"/>
      <c r="NX137" s="423"/>
      <c r="NY137" s="423"/>
      <c r="NZ137" s="423"/>
      <c r="OA137" s="429"/>
      <c r="OB137" s="430"/>
      <c r="OC137" s="423"/>
      <c r="OD137" s="423"/>
      <c r="OE137" s="428"/>
      <c r="OF137" s="429"/>
      <c r="OG137" s="430"/>
      <c r="OH137" s="423"/>
      <c r="OI137" s="428"/>
      <c r="OJ137" s="431"/>
      <c r="OK137" s="425"/>
      <c r="OL137" s="423"/>
      <c r="OM137" s="424"/>
      <c r="ON137" s="423"/>
      <c r="OO137" s="426"/>
      <c r="OP137" s="432"/>
      <c r="OQ137" s="433"/>
      <c r="OR137" s="433"/>
      <c r="OS137" s="434"/>
      <c r="OT137" s="434"/>
      <c r="OU137" s="435"/>
      <c r="OV137" s="425"/>
      <c r="OW137" s="425"/>
      <c r="OX137" s="423"/>
      <c r="OY137" s="424"/>
      <c r="OZ137" s="425"/>
      <c r="PA137" s="425"/>
      <c r="PB137" s="425"/>
      <c r="PC137" s="423"/>
      <c r="PD137" s="425"/>
      <c r="PE137" s="426"/>
      <c r="PF137" s="425"/>
      <c r="PG137" s="425"/>
      <c r="PH137" s="423"/>
      <c r="PI137" s="425"/>
      <c r="PJ137" s="426"/>
      <c r="PK137" s="425"/>
      <c r="PL137" s="425"/>
      <c r="PM137" s="423"/>
      <c r="PN137" s="425"/>
      <c r="PO137" s="426"/>
      <c r="PP137" s="423"/>
      <c r="PQ137" s="423"/>
      <c r="PR137" s="423"/>
      <c r="PS137" s="423"/>
      <c r="PT137" s="423"/>
      <c r="PU137" s="425"/>
      <c r="PV137" s="425"/>
      <c r="PW137" s="423"/>
      <c r="PX137" s="424"/>
      <c r="PY137" s="425"/>
      <c r="PZ137" s="425"/>
      <c r="QA137" s="425"/>
      <c r="QB137" s="423"/>
      <c r="QC137" s="424"/>
      <c r="QD137" s="425"/>
      <c r="QE137" s="425"/>
      <c r="QF137" s="425"/>
      <c r="QG137" s="423"/>
      <c r="QH137" s="424"/>
      <c r="QI137" s="425"/>
      <c r="QJ137" s="425"/>
      <c r="QK137" s="425"/>
      <c r="QL137" s="427"/>
      <c r="QM137" s="424"/>
      <c r="QN137" s="425"/>
      <c r="QO137" s="425"/>
      <c r="QP137" s="424"/>
      <c r="QQ137" s="423"/>
      <c r="QR137" s="424"/>
      <c r="QS137" s="426"/>
      <c r="QT137" s="423"/>
      <c r="QU137" s="423"/>
      <c r="QV137" s="423"/>
      <c r="QW137" s="423"/>
      <c r="QX137" s="423"/>
      <c r="QY137" s="425"/>
      <c r="QZ137" s="425"/>
      <c r="RA137" s="423"/>
      <c r="RB137" s="424"/>
      <c r="RC137" s="425"/>
      <c r="RD137" s="424"/>
      <c r="RE137" s="423"/>
      <c r="RF137" s="428"/>
      <c r="RG137" s="423"/>
      <c r="RH137" s="423"/>
      <c r="RI137" s="423"/>
      <c r="RJ137" s="423"/>
      <c r="RK137" s="423"/>
      <c r="RL137" s="429"/>
      <c r="RM137" s="430"/>
      <c r="RN137" s="423"/>
      <c r="RO137" s="423"/>
      <c r="RP137" s="428"/>
      <c r="RQ137" s="429"/>
      <c r="RR137" s="430"/>
      <c r="RS137" s="423"/>
      <c r="RT137" s="428"/>
      <c r="RU137" s="431"/>
      <c r="RV137" s="425"/>
      <c r="RW137" s="423"/>
      <c r="RX137" s="424"/>
      <c r="RY137" s="423"/>
      <c r="RZ137" s="426"/>
      <c r="SA137" s="432"/>
      <c r="SB137" s="433"/>
      <c r="SC137" s="433"/>
      <c r="SD137" s="434"/>
      <c r="SE137" s="434"/>
      <c r="SF137" s="435"/>
      <c r="SG137" s="425"/>
      <c r="SH137" s="425"/>
      <c r="SI137" s="423"/>
      <c r="SJ137" s="424"/>
      <c r="SK137" s="425"/>
      <c r="SL137" s="425"/>
      <c r="SM137" s="425"/>
      <c r="SN137" s="423"/>
      <c r="SO137" s="425"/>
      <c r="SP137" s="426"/>
      <c r="SQ137" s="425"/>
      <c r="SR137" s="425"/>
      <c r="SS137" s="423"/>
      <c r="ST137" s="425"/>
      <c r="SU137" s="426"/>
      <c r="SV137" s="425"/>
      <c r="SW137" s="425"/>
      <c r="SX137" s="423"/>
      <c r="SY137" s="425"/>
      <c r="SZ137" s="426"/>
      <c r="TA137" s="423"/>
      <c r="TB137" s="423"/>
      <c r="TC137" s="423"/>
      <c r="TD137" s="423"/>
      <c r="TE137" s="423"/>
      <c r="TF137" s="425"/>
      <c r="TG137" s="425"/>
      <c r="TH137" s="423"/>
      <c r="TI137" s="424"/>
      <c r="TJ137" s="425"/>
      <c r="TK137" s="425"/>
      <c r="TL137" s="425"/>
      <c r="TM137" s="423"/>
      <c r="TN137" s="424"/>
      <c r="TO137" s="425"/>
      <c r="TP137" s="425"/>
      <c r="TQ137" s="425"/>
      <c r="TR137" s="423"/>
      <c r="TS137" s="424"/>
      <c r="TT137" s="425"/>
      <c r="TU137" s="425"/>
      <c r="TV137" s="425"/>
      <c r="TW137" s="427"/>
      <c r="TX137" s="424"/>
      <c r="TY137" s="425"/>
      <c r="TZ137" s="425"/>
      <c r="UA137" s="424"/>
      <c r="UB137" s="423"/>
      <c r="UC137" s="424"/>
      <c r="UD137" s="426"/>
      <c r="UE137" s="423"/>
      <c r="UF137" s="423"/>
      <c r="UG137" s="423"/>
      <c r="UH137" s="423"/>
      <c r="UI137" s="423"/>
      <c r="UJ137" s="425"/>
      <c r="UK137" s="425"/>
      <c r="UL137" s="423"/>
      <c r="UM137" s="424"/>
      <c r="UN137" s="425"/>
      <c r="UO137" s="424"/>
      <c r="UP137" s="423"/>
      <c r="UQ137" s="428"/>
      <c r="UR137" s="423"/>
      <c r="US137" s="423"/>
      <c r="UT137" s="423"/>
      <c r="UU137" s="423"/>
      <c r="UV137" s="423"/>
      <c r="UW137" s="429"/>
      <c r="UX137" s="430"/>
      <c r="UY137" s="423"/>
      <c r="UZ137" s="423"/>
      <c r="VA137" s="428"/>
      <c r="VB137" s="429"/>
      <c r="VC137" s="430"/>
      <c r="VD137" s="423"/>
      <c r="VE137" s="428"/>
      <c r="VF137" s="431"/>
      <c r="VG137" s="425"/>
      <c r="VH137" s="423"/>
      <c r="VI137" s="424"/>
      <c r="VJ137" s="423"/>
      <c r="VK137" s="426"/>
      <c r="VL137" s="432"/>
      <c r="VM137" s="433"/>
      <c r="VN137" s="433"/>
      <c r="VO137" s="434"/>
      <c r="VP137" s="434"/>
      <c r="VQ137" s="435"/>
      <c r="VR137" s="425"/>
      <c r="VS137" s="425"/>
      <c r="VT137" s="423"/>
      <c r="VU137" s="424"/>
      <c r="VV137" s="425"/>
      <c r="VW137" s="425"/>
      <c r="VX137" s="425"/>
      <c r="VY137" s="423"/>
      <c r="VZ137" s="425"/>
      <c r="WA137" s="426"/>
      <c r="WB137" s="425"/>
      <c r="WC137" s="425"/>
      <c r="WD137" s="423"/>
      <c r="WE137" s="425"/>
      <c r="WF137" s="426"/>
      <c r="WG137" s="425"/>
      <c r="WH137" s="425"/>
      <c r="WI137" s="423"/>
      <c r="WJ137" s="425"/>
      <c r="WK137" s="426"/>
      <c r="WL137" s="423"/>
      <c r="WM137" s="423"/>
      <c r="WN137" s="423"/>
      <c r="WO137" s="423"/>
      <c r="WP137" s="423"/>
      <c r="WQ137" s="425"/>
      <c r="WR137" s="425"/>
      <c r="WS137" s="423"/>
      <c r="WT137" s="424"/>
      <c r="WU137" s="425"/>
      <c r="WV137" s="425"/>
      <c r="WW137" s="425"/>
      <c r="WX137" s="423"/>
      <c r="WY137" s="424"/>
      <c r="WZ137" s="425"/>
      <c r="XA137" s="425"/>
      <c r="XB137" s="425"/>
      <c r="XC137" s="423"/>
      <c r="XD137" s="424"/>
      <c r="XE137" s="425"/>
      <c r="XF137" s="425"/>
      <c r="XG137" s="425"/>
      <c r="XH137" s="427"/>
      <c r="XI137" s="424"/>
      <c r="XJ137" s="425"/>
      <c r="XK137" s="425"/>
      <c r="XL137" s="424"/>
      <c r="XM137" s="423"/>
      <c r="XN137" s="424"/>
      <c r="XO137" s="426"/>
      <c r="XP137" s="423"/>
      <c r="XQ137" s="423"/>
      <c r="XR137" s="423"/>
      <c r="XS137" s="423"/>
      <c r="XT137" s="423"/>
      <c r="XU137" s="425"/>
      <c r="XV137" s="425"/>
      <c r="XW137" s="423"/>
      <c r="XX137" s="424"/>
      <c r="XY137" s="425"/>
      <c r="XZ137" s="424"/>
      <c r="YA137" s="423"/>
      <c r="YB137" s="428"/>
      <c r="YC137" s="423"/>
      <c r="YD137" s="423"/>
      <c r="YE137" s="423"/>
      <c r="YF137" s="423"/>
      <c r="YG137" s="423"/>
      <c r="YH137" s="429"/>
      <c r="YI137" s="430"/>
      <c r="YJ137" s="423"/>
      <c r="YK137" s="423"/>
      <c r="YL137" s="428"/>
      <c r="YM137" s="429"/>
      <c r="YN137" s="430"/>
      <c r="YO137" s="423"/>
      <c r="YP137" s="428"/>
      <c r="YQ137" s="431"/>
      <c r="YR137" s="425"/>
      <c r="YS137" s="423"/>
      <c r="YT137" s="424"/>
      <c r="YU137" s="423"/>
      <c r="YV137" s="426"/>
      <c r="YW137" s="432"/>
      <c r="YX137" s="433"/>
      <c r="YY137" s="433"/>
      <c r="YZ137" s="434"/>
      <c r="ZA137" s="434"/>
      <c r="ZB137" s="435"/>
      <c r="ZC137" s="425"/>
      <c r="ZD137" s="425"/>
      <c r="ZE137" s="423"/>
      <c r="ZF137" s="424"/>
      <c r="ZG137" s="425"/>
      <c r="ZH137" s="425"/>
      <c r="ZI137" s="425"/>
      <c r="ZJ137" s="423"/>
      <c r="ZK137" s="425"/>
      <c r="ZL137" s="426"/>
      <c r="ZM137" s="425"/>
      <c r="ZN137" s="425"/>
      <c r="ZO137" s="423"/>
      <c r="ZP137" s="425"/>
      <c r="ZQ137" s="426"/>
      <c r="ZR137" s="425"/>
      <c r="ZS137" s="425"/>
      <c r="ZT137" s="423"/>
      <c r="ZU137" s="425"/>
      <c r="ZV137" s="426"/>
      <c r="ZW137" s="423"/>
      <c r="ZX137" s="423"/>
      <c r="ZY137" s="423"/>
      <c r="ZZ137" s="423"/>
      <c r="AAA137" s="423"/>
      <c r="AAB137" s="425"/>
      <c r="AAC137" s="425"/>
      <c r="AAD137" s="423"/>
      <c r="AAE137" s="424"/>
      <c r="AAF137" s="425"/>
      <c r="AAG137" s="425"/>
      <c r="AAH137" s="425"/>
      <c r="AAI137" s="423"/>
      <c r="AAJ137" s="424"/>
      <c r="AAK137" s="425"/>
      <c r="AAL137" s="425"/>
      <c r="AAM137" s="425"/>
      <c r="AAN137" s="423"/>
      <c r="AAO137" s="424"/>
      <c r="AAP137" s="425"/>
      <c r="AAQ137" s="425"/>
      <c r="AAR137" s="425"/>
      <c r="AAS137" s="427"/>
      <c r="AAT137" s="424"/>
      <c r="AAU137" s="425"/>
      <c r="AAV137" s="425"/>
      <c r="AAW137" s="424"/>
      <c r="AAX137" s="423"/>
      <c r="AAY137" s="424"/>
      <c r="AAZ137" s="426"/>
      <c r="ABA137" s="423"/>
      <c r="ABB137" s="423"/>
      <c r="ABC137" s="423"/>
      <c r="ABD137" s="423"/>
      <c r="ABE137" s="423"/>
      <c r="ABF137" s="425"/>
      <c r="ABG137" s="425"/>
      <c r="ABH137" s="423"/>
      <c r="ABI137" s="424"/>
      <c r="ABJ137" s="425"/>
      <c r="ABK137" s="424"/>
      <c r="ABL137" s="423"/>
      <c r="ABM137" s="428"/>
      <c r="ABN137" s="423"/>
      <c r="ABO137" s="423"/>
      <c r="ABP137" s="423"/>
      <c r="ABQ137" s="423"/>
      <c r="ABR137" s="423"/>
      <c r="ABS137" s="429"/>
      <c r="ABT137" s="430"/>
      <c r="ABU137" s="423"/>
      <c r="ABV137" s="423"/>
      <c r="ABW137" s="428"/>
      <c r="ABX137" s="429"/>
      <c r="ABY137" s="430"/>
      <c r="ABZ137" s="423"/>
      <c r="ACA137" s="428"/>
      <c r="ACB137" s="431"/>
      <c r="ACC137" s="425"/>
      <c r="ACD137" s="423"/>
      <c r="ACE137" s="424"/>
      <c r="ACF137" s="423"/>
      <c r="ACG137" s="426"/>
      <c r="ACH137" s="432"/>
      <c r="ACI137" s="433"/>
      <c r="ACJ137" s="433"/>
      <c r="ACK137" s="434"/>
      <c r="ACL137" s="434"/>
      <c r="ACM137" s="435"/>
      <c r="ACN137" s="425"/>
      <c r="ACO137" s="425"/>
      <c r="ACP137" s="423"/>
      <c r="ACQ137" s="424"/>
      <c r="ACR137" s="425"/>
      <c r="ACS137" s="425"/>
      <c r="ACT137" s="425"/>
      <c r="ACU137" s="423"/>
      <c r="ACV137" s="425"/>
      <c r="ACW137" s="426"/>
      <c r="ACX137" s="425"/>
      <c r="ACY137" s="425"/>
      <c r="ACZ137" s="423"/>
      <c r="ADA137" s="425"/>
      <c r="ADB137" s="426"/>
      <c r="ADC137" s="425"/>
      <c r="ADD137" s="425"/>
      <c r="ADE137" s="423"/>
      <c r="ADF137" s="425"/>
      <c r="ADG137" s="426"/>
      <c r="ADH137" s="423"/>
      <c r="ADI137" s="423"/>
      <c r="ADJ137" s="423"/>
      <c r="ADK137" s="423"/>
      <c r="ADL137" s="423"/>
      <c r="ADM137" s="425"/>
      <c r="ADN137" s="425"/>
      <c r="ADO137" s="423"/>
      <c r="ADP137" s="424"/>
      <c r="ADQ137" s="425"/>
      <c r="ADR137" s="425"/>
      <c r="ADS137" s="425"/>
      <c r="ADT137" s="423"/>
      <c r="ADU137" s="424"/>
      <c r="ADV137" s="425"/>
      <c r="ADW137" s="425"/>
      <c r="ADX137" s="425"/>
      <c r="ADY137" s="423"/>
      <c r="ADZ137" s="424"/>
      <c r="AEA137" s="425"/>
      <c r="AEB137" s="425"/>
      <c r="AEC137" s="425"/>
      <c r="AED137" s="427"/>
      <c r="AEE137" s="424"/>
      <c r="AEF137" s="425"/>
      <c r="AEG137" s="425"/>
      <c r="AEH137" s="424"/>
      <c r="AEI137" s="423"/>
      <c r="AEJ137" s="424"/>
      <c r="AEK137" s="426"/>
      <c r="AEL137" s="423"/>
      <c r="AEM137" s="423"/>
      <c r="AEN137" s="423"/>
      <c r="AEO137" s="423"/>
      <c r="AEP137" s="423"/>
      <c r="AEQ137" s="425"/>
      <c r="AER137" s="425"/>
      <c r="AES137" s="423"/>
      <c r="AET137" s="424"/>
      <c r="AEU137" s="425"/>
      <c r="AEV137" s="424"/>
      <c r="AEW137" s="423"/>
      <c r="AEX137" s="428"/>
      <c r="AEY137" s="423"/>
      <c r="AEZ137" s="423"/>
      <c r="AFA137" s="423"/>
      <c r="AFB137" s="423"/>
      <c r="AFC137" s="423"/>
      <c r="AFD137" s="429"/>
      <c r="AFE137" s="430"/>
      <c r="AFF137" s="423"/>
      <c r="AFG137" s="423"/>
      <c r="AFH137" s="428"/>
      <c r="AFI137" s="429"/>
      <c r="AFJ137" s="430"/>
      <c r="AFK137" s="423"/>
      <c r="AFL137" s="428"/>
      <c r="AFM137" s="431"/>
      <c r="AFN137" s="425"/>
      <c r="AFO137" s="423"/>
      <c r="AFP137" s="424"/>
      <c r="AFQ137" s="423"/>
      <c r="AFR137" s="426"/>
      <c r="AFS137" s="432"/>
      <c r="AFT137" s="433"/>
      <c r="AFU137" s="433"/>
      <c r="AFV137" s="434"/>
      <c r="AFW137" s="434"/>
      <c r="AFX137" s="435"/>
      <c r="AFY137" s="425"/>
      <c r="AFZ137" s="425"/>
      <c r="AGA137" s="423"/>
      <c r="AGB137" s="424"/>
      <c r="AGC137" s="425"/>
      <c r="AGD137" s="425"/>
      <c r="AGE137" s="425"/>
      <c r="AGF137" s="423"/>
      <c r="AGG137" s="425"/>
      <c r="AGH137" s="426"/>
      <c r="AGI137" s="425"/>
      <c r="AGJ137" s="425"/>
      <c r="AGK137" s="423"/>
      <c r="AGL137" s="425"/>
      <c r="AGM137" s="426"/>
      <c r="AGN137" s="425"/>
      <c r="AGO137" s="425"/>
      <c r="AGP137" s="423"/>
      <c r="AGQ137" s="425"/>
      <c r="AGR137" s="426"/>
      <c r="AGS137" s="423"/>
      <c r="AGT137" s="423"/>
      <c r="AGU137" s="423"/>
      <c r="AGV137" s="423"/>
      <c r="AGW137" s="423"/>
      <c r="AGX137" s="425"/>
      <c r="AGY137" s="425"/>
      <c r="AGZ137" s="423"/>
      <c r="AHA137" s="424"/>
      <c r="AHB137" s="425"/>
      <c r="AHC137" s="425"/>
      <c r="AHD137" s="425"/>
      <c r="AHE137" s="423"/>
      <c r="AHF137" s="424"/>
      <c r="AHG137" s="425"/>
      <c r="AHH137" s="425"/>
      <c r="AHI137" s="425"/>
      <c r="AHJ137" s="423"/>
      <c r="AHK137" s="424"/>
      <c r="AHL137" s="425"/>
      <c r="AHM137" s="425"/>
      <c r="AHN137" s="425"/>
      <c r="AHO137" s="427"/>
      <c r="AHP137" s="424"/>
      <c r="AHQ137" s="425"/>
      <c r="AHR137" s="425"/>
      <c r="AHS137" s="424"/>
      <c r="AHT137" s="423"/>
      <c r="AHU137" s="424"/>
      <c r="AHV137" s="426"/>
      <c r="AHW137" s="423"/>
      <c r="AHX137" s="423"/>
      <c r="AHY137" s="423"/>
      <c r="AHZ137" s="423"/>
      <c r="AIA137" s="423"/>
      <c r="AIB137" s="425"/>
      <c r="AIC137" s="425"/>
      <c r="AID137" s="423"/>
      <c r="AIE137" s="424"/>
      <c r="AIF137" s="425"/>
      <c r="AIG137" s="424"/>
      <c r="AIH137" s="423"/>
      <c r="AII137" s="428"/>
      <c r="AIJ137" s="423"/>
      <c r="AIK137" s="423"/>
      <c r="AIL137" s="423"/>
      <c r="AIM137" s="423"/>
      <c r="AIN137" s="423"/>
      <c r="AIO137" s="429"/>
      <c r="AIP137" s="430"/>
      <c r="AIQ137" s="423"/>
      <c r="AIR137" s="423"/>
      <c r="AIS137" s="428"/>
      <c r="AIT137" s="429"/>
      <c r="AIU137" s="430"/>
      <c r="AIV137" s="423"/>
      <c r="AIW137" s="428"/>
      <c r="AIX137" s="431"/>
      <c r="AIY137" s="425"/>
      <c r="AIZ137" s="423"/>
      <c r="AJA137" s="424"/>
      <c r="AJB137" s="423"/>
      <c r="AJC137" s="426"/>
      <c r="AJD137" s="432"/>
      <c r="AJE137" s="433"/>
      <c r="AJF137" s="433"/>
      <c r="AJG137" s="434"/>
      <c r="AJH137" s="434"/>
      <c r="AJI137" s="435"/>
      <c r="AJJ137" s="425"/>
      <c r="AJK137" s="425"/>
      <c r="AJL137" s="423"/>
      <c r="AJM137" s="424"/>
      <c r="AJN137" s="425"/>
      <c r="AJO137" s="425"/>
      <c r="AJP137" s="425"/>
      <c r="AJQ137" s="423"/>
      <c r="AJR137" s="425"/>
      <c r="AJS137" s="426"/>
      <c r="AJT137" s="425"/>
      <c r="AJU137" s="425"/>
      <c r="AJV137" s="423"/>
      <c r="AJW137" s="425"/>
      <c r="AJX137" s="426"/>
      <c r="AJY137" s="425"/>
      <c r="AJZ137" s="425"/>
      <c r="AKA137" s="423"/>
      <c r="AKB137" s="425"/>
      <c r="AKC137" s="426"/>
      <c r="AKD137" s="423"/>
      <c r="AKE137" s="423"/>
      <c r="AKF137" s="423"/>
      <c r="AKG137" s="423"/>
      <c r="AKH137" s="423"/>
      <c r="AKI137" s="425"/>
      <c r="AKJ137" s="425"/>
      <c r="AKK137" s="423"/>
      <c r="AKL137" s="424"/>
      <c r="AKM137" s="425"/>
      <c r="AKN137" s="425"/>
      <c r="AKO137" s="425"/>
      <c r="AKP137" s="423"/>
      <c r="AKQ137" s="424"/>
      <c r="AKR137" s="425"/>
      <c r="AKS137" s="425"/>
      <c r="AKT137" s="425"/>
      <c r="AKU137" s="423"/>
      <c r="AKV137" s="424"/>
      <c r="AKW137" s="425"/>
      <c r="AKX137" s="425"/>
      <c r="AKY137" s="425"/>
      <c r="AKZ137" s="427"/>
      <c r="ALA137" s="424"/>
      <c r="ALB137" s="425"/>
      <c r="ALC137" s="425"/>
      <c r="ALD137" s="424"/>
      <c r="ALE137" s="423"/>
      <c r="ALF137" s="424"/>
      <c r="ALG137" s="426"/>
      <c r="ALH137" s="423"/>
      <c r="ALI137" s="423"/>
      <c r="ALJ137" s="423"/>
      <c r="ALK137" s="423"/>
      <c r="ALL137" s="423"/>
      <c r="ALM137" s="425"/>
      <c r="ALN137" s="425"/>
      <c r="ALO137" s="423"/>
      <c r="ALP137" s="424"/>
      <c r="ALQ137" s="425"/>
      <c r="ALR137" s="424"/>
      <c r="ALS137" s="423"/>
      <c r="ALT137" s="428"/>
      <c r="ALU137" s="423"/>
      <c r="ALV137" s="423"/>
      <c r="ALW137" s="423"/>
      <c r="ALX137" s="423"/>
      <c r="ALY137" s="423"/>
      <c r="ALZ137" s="429"/>
      <c r="AMA137" s="430"/>
      <c r="AMB137" s="423"/>
      <c r="AMC137" s="423"/>
      <c r="AMD137" s="428"/>
      <c r="AME137" s="429"/>
      <c r="AMF137" s="430"/>
      <c r="AMG137" s="423"/>
      <c r="AMH137" s="428"/>
      <c r="AMI137" s="431"/>
      <c r="AMJ137" s="425"/>
      <c r="AMK137" s="423"/>
      <c r="AML137" s="424"/>
      <c r="AMM137" s="423"/>
      <c r="AMN137" s="426"/>
      <c r="AMO137" s="432"/>
      <c r="AMP137" s="433"/>
      <c r="AMQ137" s="433"/>
      <c r="AMR137" s="434"/>
      <c r="AMS137" s="434"/>
      <c r="AMT137" s="435"/>
      <c r="AMU137" s="425"/>
      <c r="AMV137" s="425"/>
      <c r="AMW137" s="423"/>
      <c r="AMX137" s="424"/>
      <c r="AMY137" s="425"/>
      <c r="AMZ137" s="425"/>
      <c r="ANA137" s="425"/>
      <c r="ANB137" s="423"/>
      <c r="ANC137" s="425"/>
      <c r="AND137" s="426"/>
      <c r="ANE137" s="425"/>
      <c r="ANF137" s="425"/>
      <c r="ANG137" s="423"/>
      <c r="ANH137" s="425"/>
      <c r="ANI137" s="426"/>
      <c r="ANJ137" s="425"/>
      <c r="ANK137" s="425"/>
      <c r="ANL137" s="423"/>
      <c r="ANM137" s="425"/>
      <c r="ANN137" s="426"/>
      <c r="ANO137" s="423"/>
      <c r="ANP137" s="423"/>
      <c r="ANQ137" s="423"/>
      <c r="ANR137" s="423"/>
      <c r="ANS137" s="423"/>
      <c r="ANT137" s="425"/>
      <c r="ANU137" s="425"/>
      <c r="ANV137" s="423"/>
      <c r="ANW137" s="424"/>
      <c r="ANX137" s="425"/>
      <c r="ANY137" s="425"/>
      <c r="ANZ137" s="425"/>
      <c r="AOA137" s="423"/>
      <c r="AOB137" s="424"/>
      <c r="AOC137" s="425"/>
      <c r="AOD137" s="425"/>
      <c r="AOE137" s="425"/>
      <c r="AOF137" s="423"/>
      <c r="AOG137" s="424"/>
      <c r="AOH137" s="425"/>
      <c r="AOI137" s="425"/>
      <c r="AOJ137" s="425"/>
      <c r="AOK137" s="427"/>
      <c r="AOL137" s="424"/>
      <c r="AOM137" s="425"/>
      <c r="AON137" s="425"/>
      <c r="AOO137" s="424"/>
      <c r="AOP137" s="423"/>
      <c r="AOQ137" s="424"/>
      <c r="AOR137" s="426"/>
      <c r="AOS137" s="423"/>
      <c r="AOT137" s="423"/>
      <c r="AOU137" s="423"/>
      <c r="AOV137" s="423"/>
      <c r="AOW137" s="423"/>
      <c r="AOX137" s="425"/>
      <c r="AOY137" s="425"/>
      <c r="AOZ137" s="423"/>
      <c r="APA137" s="424"/>
      <c r="APB137" s="425"/>
      <c r="APC137" s="424"/>
      <c r="APD137" s="423"/>
      <c r="APE137" s="428"/>
      <c r="APF137" s="423"/>
      <c r="APG137" s="423"/>
      <c r="APH137" s="423"/>
      <c r="API137" s="423"/>
      <c r="APJ137" s="423"/>
      <c r="APK137" s="429"/>
      <c r="APL137" s="430"/>
      <c r="APM137" s="423"/>
      <c r="APN137" s="423"/>
      <c r="APO137" s="428"/>
      <c r="APP137" s="429"/>
      <c r="APQ137" s="430"/>
      <c r="APR137" s="423"/>
      <c r="APS137" s="428"/>
      <c r="APT137" s="431"/>
      <c r="APU137" s="425"/>
      <c r="APV137" s="423"/>
      <c r="APW137" s="424"/>
      <c r="APX137" s="423"/>
      <c r="APY137" s="426"/>
      <c r="APZ137" s="432"/>
      <c r="AQA137" s="433"/>
      <c r="AQB137" s="433"/>
      <c r="AQC137" s="434"/>
      <c r="AQD137" s="434"/>
      <c r="AQE137" s="435"/>
      <c r="AQF137" s="425"/>
      <c r="AQG137" s="425"/>
      <c r="AQH137" s="423"/>
      <c r="AQI137" s="424"/>
      <c r="AQJ137" s="425"/>
      <c r="AQK137" s="425"/>
      <c r="AQL137" s="425"/>
      <c r="AQM137" s="423"/>
      <c r="AQN137" s="425"/>
      <c r="AQO137" s="426"/>
      <c r="AQP137" s="425"/>
      <c r="AQQ137" s="425"/>
      <c r="AQR137" s="423"/>
      <c r="AQS137" s="425"/>
      <c r="AQT137" s="426"/>
      <c r="AQU137" s="425"/>
      <c r="AQV137" s="425"/>
      <c r="AQW137" s="423"/>
      <c r="AQX137" s="425"/>
      <c r="AQY137" s="426"/>
      <c r="AQZ137" s="423"/>
      <c r="ARA137" s="423"/>
      <c r="ARB137" s="423"/>
      <c r="ARC137" s="423"/>
      <c r="ARD137" s="423"/>
      <c r="ARE137" s="425"/>
      <c r="ARF137" s="425"/>
      <c r="ARG137" s="423"/>
      <c r="ARH137" s="424"/>
      <c r="ARI137" s="425"/>
      <c r="ARJ137" s="425"/>
      <c r="ARK137" s="425"/>
      <c r="ARL137" s="423"/>
      <c r="ARM137" s="424"/>
      <c r="ARN137" s="425"/>
      <c r="ARO137" s="425"/>
      <c r="ARP137" s="425"/>
      <c r="ARQ137" s="423"/>
      <c r="ARR137" s="424"/>
      <c r="ARS137" s="425"/>
      <c r="ART137" s="425"/>
      <c r="ARU137" s="425"/>
      <c r="ARV137" s="427"/>
      <c r="ARW137" s="424"/>
      <c r="ARX137" s="425"/>
      <c r="ARY137" s="425"/>
      <c r="ARZ137" s="424"/>
      <c r="ASA137" s="423"/>
      <c r="ASB137" s="424"/>
      <c r="ASC137" s="426"/>
      <c r="ASD137" s="423"/>
      <c r="ASE137" s="423"/>
      <c r="ASF137" s="423"/>
      <c r="ASG137" s="423"/>
      <c r="ASH137" s="423"/>
      <c r="ASI137" s="425"/>
      <c r="ASJ137" s="425"/>
      <c r="ASK137" s="423"/>
      <c r="ASL137" s="424"/>
      <c r="ASM137" s="425"/>
      <c r="ASN137" s="424"/>
      <c r="ASO137" s="423"/>
      <c r="ASP137" s="428"/>
      <c r="ASQ137" s="423"/>
      <c r="ASR137" s="423"/>
      <c r="ASS137" s="423"/>
      <c r="AST137" s="423"/>
      <c r="ASU137" s="423"/>
      <c r="ASV137" s="429"/>
      <c r="ASW137" s="430"/>
      <c r="ASX137" s="423"/>
      <c r="ASY137" s="423"/>
      <c r="ASZ137" s="428"/>
      <c r="ATA137" s="429"/>
      <c r="ATB137" s="430"/>
      <c r="ATC137" s="423"/>
      <c r="ATD137" s="428"/>
      <c r="ATE137" s="431"/>
      <c r="ATF137" s="425"/>
      <c r="ATG137" s="423"/>
      <c r="ATH137" s="424"/>
      <c r="ATI137" s="423"/>
      <c r="ATJ137" s="426"/>
      <c r="ATK137" s="432"/>
      <c r="ATL137" s="433"/>
      <c r="ATM137" s="433"/>
      <c r="ATN137" s="434"/>
      <c r="ATO137" s="434"/>
      <c r="ATP137" s="435"/>
      <c r="ATQ137" s="425"/>
      <c r="ATR137" s="425"/>
      <c r="ATS137" s="423"/>
      <c r="ATT137" s="424"/>
      <c r="ATU137" s="425"/>
      <c r="ATV137" s="425"/>
      <c r="ATW137" s="425"/>
      <c r="ATX137" s="423"/>
      <c r="ATY137" s="425"/>
      <c r="ATZ137" s="426"/>
      <c r="AUA137" s="425"/>
      <c r="AUB137" s="425"/>
      <c r="AUC137" s="423"/>
      <c r="AUD137" s="425"/>
      <c r="AUE137" s="426"/>
      <c r="AUF137" s="425"/>
      <c r="AUG137" s="425"/>
      <c r="AUH137" s="423"/>
      <c r="AUI137" s="425"/>
      <c r="AUJ137" s="426"/>
      <c r="AUK137" s="423"/>
      <c r="AUL137" s="423"/>
      <c r="AUM137" s="423"/>
      <c r="AUN137" s="423"/>
      <c r="AUO137" s="423"/>
      <c r="AUP137" s="425"/>
      <c r="AUQ137" s="425"/>
      <c r="AUR137" s="423"/>
      <c r="AUS137" s="424"/>
      <c r="AUT137" s="425"/>
      <c r="AUU137" s="425"/>
      <c r="AUV137" s="425"/>
      <c r="AUW137" s="423"/>
      <c r="AUX137" s="424"/>
      <c r="AUY137" s="425"/>
      <c r="AUZ137" s="425"/>
      <c r="AVA137" s="425"/>
      <c r="AVB137" s="423"/>
      <c r="AVC137" s="424"/>
      <c r="AVD137" s="425"/>
      <c r="AVE137" s="425"/>
      <c r="AVF137" s="425"/>
      <c r="AVG137" s="427"/>
      <c r="AVH137" s="424"/>
      <c r="AVI137" s="425"/>
      <c r="AVJ137" s="425"/>
      <c r="AVK137" s="424"/>
      <c r="AVL137" s="423"/>
      <c r="AVM137" s="424"/>
      <c r="AVN137" s="426"/>
      <c r="AVO137" s="423"/>
      <c r="AVP137" s="423"/>
      <c r="AVQ137" s="423"/>
      <c r="AVR137" s="423"/>
      <c r="AVS137" s="423"/>
      <c r="AVT137" s="425"/>
      <c r="AVU137" s="425"/>
      <c r="AVV137" s="423"/>
      <c r="AVW137" s="424"/>
      <c r="AVX137" s="425"/>
      <c r="AVY137" s="424"/>
      <c r="AVZ137" s="423"/>
      <c r="AWA137" s="428"/>
      <c r="AWB137" s="423"/>
      <c r="AWC137" s="423"/>
      <c r="AWD137" s="423"/>
      <c r="AWE137" s="423"/>
      <c r="AWF137" s="423"/>
      <c r="AWG137" s="429"/>
      <c r="AWH137" s="430"/>
      <c r="AWI137" s="423"/>
      <c r="AWJ137" s="423"/>
      <c r="AWK137" s="428"/>
      <c r="AWL137" s="429"/>
      <c r="AWM137" s="430"/>
      <c r="AWN137" s="423"/>
      <c r="AWO137" s="428"/>
      <c r="AWP137" s="431"/>
      <c r="AWQ137" s="425"/>
      <c r="AWR137" s="423"/>
      <c r="AWS137" s="424"/>
      <c r="AWT137" s="423"/>
      <c r="AWU137" s="426"/>
      <c r="AWV137" s="432"/>
      <c r="AWW137" s="433"/>
      <c r="AWX137" s="433"/>
      <c r="AWY137" s="434"/>
      <c r="AWZ137" s="434"/>
      <c r="AXA137" s="435"/>
      <c r="AXB137" s="425"/>
      <c r="AXC137" s="425"/>
      <c r="AXD137" s="423"/>
      <c r="AXE137" s="424"/>
      <c r="AXF137" s="425"/>
      <c r="AXG137" s="425"/>
      <c r="AXH137" s="425"/>
      <c r="AXI137" s="423"/>
      <c r="AXJ137" s="425"/>
      <c r="AXK137" s="426"/>
      <c r="AXL137" s="425"/>
      <c r="AXM137" s="425"/>
      <c r="AXN137" s="423"/>
      <c r="AXO137" s="425"/>
      <c r="AXP137" s="426"/>
      <c r="AXQ137" s="425"/>
      <c r="AXR137" s="425"/>
      <c r="AXS137" s="423"/>
      <c r="AXT137" s="425"/>
      <c r="AXU137" s="426"/>
      <c r="AXV137" s="423"/>
      <c r="AXW137" s="423"/>
      <c r="AXX137" s="423"/>
      <c r="AXY137" s="423"/>
      <c r="AXZ137" s="423"/>
      <c r="AYA137" s="425"/>
      <c r="AYB137" s="425"/>
      <c r="AYC137" s="423"/>
      <c r="AYD137" s="424"/>
      <c r="AYE137" s="425"/>
      <c r="AYF137" s="425"/>
      <c r="AYG137" s="425"/>
      <c r="AYH137" s="423"/>
      <c r="AYI137" s="424"/>
      <c r="AYJ137" s="425"/>
      <c r="AYK137" s="425"/>
      <c r="AYL137" s="425"/>
      <c r="AYM137" s="423"/>
      <c r="AYN137" s="424"/>
      <c r="AYO137" s="425"/>
      <c r="AYP137" s="425"/>
      <c r="AYQ137" s="425"/>
      <c r="AYR137" s="427"/>
      <c r="AYS137" s="424"/>
      <c r="AYT137" s="425"/>
      <c r="AYU137" s="425"/>
      <c r="AYV137" s="424"/>
      <c r="AYW137" s="423"/>
      <c r="AYX137" s="424"/>
      <c r="AYY137" s="426"/>
      <c r="AYZ137" s="423"/>
      <c r="AZA137" s="423"/>
      <c r="AZB137" s="423"/>
      <c r="AZC137" s="423"/>
      <c r="AZD137" s="423"/>
      <c r="AZE137" s="425"/>
      <c r="AZF137" s="425"/>
      <c r="AZG137" s="423"/>
      <c r="AZH137" s="424"/>
      <c r="AZI137" s="425"/>
      <c r="AZJ137" s="424"/>
      <c r="AZK137" s="423"/>
      <c r="AZL137" s="428"/>
      <c r="AZM137" s="423"/>
      <c r="AZN137" s="423"/>
      <c r="AZO137" s="423"/>
      <c r="AZP137" s="423"/>
      <c r="AZQ137" s="423"/>
      <c r="AZR137" s="429"/>
      <c r="AZS137" s="430"/>
      <c r="AZT137" s="423"/>
      <c r="AZU137" s="423"/>
      <c r="AZV137" s="428"/>
      <c r="AZW137" s="429"/>
      <c r="AZX137" s="430"/>
      <c r="AZY137" s="423"/>
      <c r="AZZ137" s="428"/>
      <c r="BAA137" s="431"/>
      <c r="BAB137" s="425"/>
      <c r="BAC137" s="423"/>
      <c r="BAD137" s="424"/>
      <c r="BAE137" s="423"/>
      <c r="BAF137" s="426"/>
      <c r="BAG137" s="432"/>
      <c r="BAH137" s="433"/>
      <c r="BAI137" s="433"/>
      <c r="BAJ137" s="434"/>
      <c r="BAK137" s="434"/>
      <c r="BAL137" s="435"/>
      <c r="BAM137" s="425"/>
      <c r="BAN137" s="425"/>
      <c r="BAO137" s="423"/>
      <c r="BAP137" s="424"/>
      <c r="BAQ137" s="425"/>
      <c r="BAR137" s="425"/>
      <c r="BAS137" s="425"/>
      <c r="BAT137" s="423"/>
      <c r="BAU137" s="425"/>
      <c r="BAV137" s="426"/>
      <c r="BAW137" s="425"/>
      <c r="BAX137" s="425"/>
      <c r="BAY137" s="423"/>
      <c r="BAZ137" s="425"/>
      <c r="BBA137" s="426"/>
      <c r="BBB137" s="425"/>
      <c r="BBC137" s="425"/>
      <c r="BBD137" s="423"/>
      <c r="BBE137" s="425"/>
      <c r="BBF137" s="426"/>
      <c r="BBG137" s="423"/>
      <c r="BBH137" s="423"/>
      <c r="BBI137" s="423"/>
      <c r="BBJ137" s="423"/>
      <c r="BBK137" s="423"/>
      <c r="BBL137" s="425"/>
      <c r="BBM137" s="425"/>
      <c r="BBN137" s="423"/>
      <c r="BBO137" s="424"/>
      <c r="BBP137" s="425"/>
      <c r="BBQ137" s="425"/>
      <c r="BBR137" s="425"/>
      <c r="BBS137" s="423"/>
      <c r="BBT137" s="424"/>
      <c r="BBU137" s="425"/>
      <c r="BBV137" s="425"/>
      <c r="BBW137" s="425"/>
      <c r="BBX137" s="423"/>
      <c r="BBY137" s="424"/>
      <c r="BBZ137" s="425"/>
      <c r="BCA137" s="425"/>
      <c r="BCB137" s="425"/>
      <c r="BCC137" s="427"/>
      <c r="BCD137" s="424"/>
      <c r="BCE137" s="425"/>
      <c r="BCF137" s="425"/>
      <c r="BCG137" s="424"/>
      <c r="BCH137" s="423"/>
      <c r="BCI137" s="424"/>
      <c r="BCJ137" s="426"/>
      <c r="BCK137" s="423"/>
      <c r="BCL137" s="423"/>
      <c r="BCM137" s="423"/>
      <c r="BCN137" s="423"/>
      <c r="BCO137" s="423"/>
      <c r="BCP137" s="425"/>
      <c r="BCQ137" s="425"/>
      <c r="BCR137" s="423"/>
      <c r="BCS137" s="424"/>
      <c r="BCT137" s="425"/>
      <c r="BCU137" s="424"/>
      <c r="BCV137" s="423"/>
      <c r="BCW137" s="428"/>
      <c r="BCX137" s="423"/>
      <c r="BCY137" s="423"/>
      <c r="BCZ137" s="423"/>
      <c r="BDA137" s="423"/>
      <c r="BDB137" s="423"/>
      <c r="BDC137" s="429"/>
      <c r="BDD137" s="430"/>
      <c r="BDE137" s="423"/>
      <c r="BDF137" s="423"/>
      <c r="BDG137" s="428"/>
      <c r="BDH137" s="429"/>
      <c r="BDI137" s="430"/>
      <c r="BDJ137" s="423"/>
      <c r="BDK137" s="428"/>
      <c r="BDL137" s="431"/>
      <c r="BDM137" s="425"/>
      <c r="BDN137" s="423"/>
      <c r="BDO137" s="424"/>
      <c r="BDP137" s="423"/>
      <c r="BDQ137" s="426"/>
      <c r="BDR137" s="432"/>
      <c r="BDS137" s="433"/>
      <c r="BDT137" s="433"/>
      <c r="BDU137" s="434"/>
      <c r="BDV137" s="434"/>
      <c r="BDW137" s="435"/>
      <c r="BDX137" s="425"/>
      <c r="BDY137" s="425"/>
      <c r="BDZ137" s="423"/>
      <c r="BEA137" s="424"/>
      <c r="BEB137" s="425"/>
      <c r="BEC137" s="425"/>
      <c r="BED137" s="425"/>
      <c r="BEE137" s="423"/>
      <c r="BEF137" s="425"/>
      <c r="BEG137" s="426"/>
      <c r="BEH137" s="425"/>
      <c r="BEI137" s="425"/>
      <c r="BEJ137" s="423"/>
      <c r="BEK137" s="425"/>
      <c r="BEL137" s="426"/>
      <c r="BEM137" s="425"/>
      <c r="BEN137" s="425"/>
      <c r="BEO137" s="423"/>
      <c r="BEP137" s="425"/>
      <c r="BEQ137" s="426"/>
      <c r="BER137" s="423"/>
      <c r="BES137" s="423"/>
      <c r="BET137" s="423"/>
      <c r="BEU137" s="423"/>
      <c r="BEV137" s="423"/>
      <c r="BEW137" s="425"/>
      <c r="BEX137" s="425"/>
      <c r="BEY137" s="423"/>
      <c r="BEZ137" s="424"/>
      <c r="BFA137" s="425"/>
      <c r="BFB137" s="425"/>
      <c r="BFC137" s="425"/>
      <c r="BFD137" s="423"/>
      <c r="BFE137" s="424"/>
      <c r="BFF137" s="425"/>
      <c r="BFG137" s="425"/>
      <c r="BFH137" s="425"/>
      <c r="BFI137" s="423"/>
      <c r="BFJ137" s="424"/>
      <c r="BFK137" s="425"/>
      <c r="BFL137" s="425"/>
      <c r="BFM137" s="425"/>
      <c r="BFN137" s="427"/>
      <c r="BFO137" s="424"/>
      <c r="BFP137" s="425"/>
      <c r="BFQ137" s="425"/>
      <c r="BFR137" s="424"/>
      <c r="BFS137" s="423"/>
      <c r="BFT137" s="424"/>
      <c r="BFU137" s="426"/>
      <c r="BFV137" s="423"/>
      <c r="BFW137" s="423"/>
      <c r="BFX137" s="423"/>
      <c r="BFY137" s="423"/>
      <c r="BFZ137" s="423"/>
      <c r="BGA137" s="425"/>
      <c r="BGB137" s="425"/>
      <c r="BGC137" s="423"/>
      <c r="BGD137" s="424"/>
      <c r="BGE137" s="425"/>
      <c r="BGF137" s="424"/>
      <c r="BGG137" s="423"/>
      <c r="BGH137" s="428"/>
      <c r="BGI137" s="423"/>
      <c r="BGJ137" s="423"/>
      <c r="BGK137" s="423"/>
      <c r="BGL137" s="423"/>
      <c r="BGM137" s="423"/>
      <c r="BGN137" s="429"/>
      <c r="BGO137" s="430"/>
      <c r="BGP137" s="423"/>
      <c r="BGQ137" s="423"/>
      <c r="BGR137" s="428"/>
      <c r="BGS137" s="429"/>
      <c r="BGT137" s="430"/>
      <c r="BGU137" s="423"/>
      <c r="BGV137" s="428"/>
      <c r="BGW137" s="431"/>
      <c r="BGX137" s="425"/>
      <c r="BGY137" s="423"/>
      <c r="BGZ137" s="424"/>
      <c r="BHA137" s="423"/>
      <c r="BHB137" s="426"/>
      <c r="BHC137" s="432"/>
      <c r="BHD137" s="433"/>
      <c r="BHE137" s="433"/>
      <c r="BHF137" s="434"/>
      <c r="BHG137" s="434"/>
      <c r="BHH137" s="435"/>
      <c r="BHI137" s="425"/>
      <c r="BHJ137" s="425"/>
      <c r="BHK137" s="423"/>
      <c r="BHL137" s="424"/>
      <c r="BHM137" s="425"/>
      <c r="BHN137" s="425"/>
      <c r="BHO137" s="425"/>
      <c r="BHP137" s="423"/>
      <c r="BHQ137" s="425"/>
      <c r="BHR137" s="426"/>
      <c r="BHS137" s="425"/>
      <c r="BHT137" s="425"/>
      <c r="BHU137" s="423"/>
      <c r="BHV137" s="425"/>
      <c r="BHW137" s="426"/>
      <c r="BHX137" s="425"/>
      <c r="BHY137" s="425"/>
      <c r="BHZ137" s="423"/>
      <c r="BIA137" s="425"/>
      <c r="BIB137" s="426"/>
      <c r="BIC137" s="423"/>
      <c r="BID137" s="423"/>
      <c r="BIE137" s="423"/>
      <c r="BIF137" s="423"/>
      <c r="BIG137" s="423"/>
      <c r="BIH137" s="425"/>
      <c r="BII137" s="425"/>
      <c r="BIJ137" s="423"/>
      <c r="BIK137" s="424"/>
      <c r="BIL137" s="425"/>
      <c r="BIM137" s="425"/>
      <c r="BIN137" s="425"/>
      <c r="BIO137" s="423"/>
      <c r="BIP137" s="424"/>
      <c r="BIQ137" s="425"/>
      <c r="BIR137" s="425"/>
      <c r="BIS137" s="425"/>
      <c r="BIT137" s="423"/>
      <c r="BIU137" s="424"/>
      <c r="BIV137" s="425"/>
      <c r="BIW137" s="425"/>
      <c r="BIX137" s="425"/>
      <c r="BIY137" s="427"/>
      <c r="BIZ137" s="424"/>
      <c r="BJA137" s="425"/>
      <c r="BJB137" s="425"/>
      <c r="BJC137" s="424"/>
      <c r="BJD137" s="423"/>
      <c r="BJE137" s="424"/>
      <c r="BJF137" s="426"/>
      <c r="BJG137" s="423"/>
      <c r="BJH137" s="423"/>
      <c r="BJI137" s="423"/>
      <c r="BJJ137" s="423"/>
      <c r="BJK137" s="423"/>
      <c r="BJL137" s="425"/>
      <c r="BJM137" s="425"/>
      <c r="BJN137" s="423"/>
      <c r="BJO137" s="424"/>
      <c r="BJP137" s="425"/>
      <c r="BJQ137" s="424"/>
      <c r="BJR137" s="423"/>
      <c r="BJS137" s="428"/>
      <c r="BJT137" s="423"/>
      <c r="BJU137" s="423"/>
      <c r="BJV137" s="423"/>
      <c r="BJW137" s="423"/>
      <c r="BJX137" s="423"/>
      <c r="BJY137" s="429"/>
      <c r="BJZ137" s="430"/>
      <c r="BKA137" s="423"/>
      <c r="BKB137" s="423"/>
      <c r="BKC137" s="428"/>
      <c r="BKD137" s="429"/>
      <c r="BKE137" s="430"/>
      <c r="BKF137" s="423"/>
      <c r="BKG137" s="428"/>
      <c r="BKH137" s="431"/>
      <c r="BKI137" s="425"/>
      <c r="BKJ137" s="423"/>
      <c r="BKK137" s="424"/>
      <c r="BKL137" s="423"/>
      <c r="BKM137" s="426"/>
      <c r="BKN137" s="432"/>
      <c r="BKO137" s="433"/>
      <c r="BKP137" s="433"/>
      <c r="BKQ137" s="434"/>
      <c r="BKR137" s="434"/>
      <c r="BKS137" s="435"/>
      <c r="BKT137" s="425"/>
      <c r="BKU137" s="425"/>
      <c r="BKV137" s="423"/>
      <c r="BKW137" s="424"/>
      <c r="BKX137" s="425"/>
      <c r="BKY137" s="425"/>
      <c r="BKZ137" s="425"/>
      <c r="BLA137" s="423"/>
      <c r="BLB137" s="425"/>
      <c r="BLC137" s="426"/>
      <c r="BLD137" s="425"/>
      <c r="BLE137" s="425"/>
      <c r="BLF137" s="423"/>
      <c r="BLG137" s="425"/>
      <c r="BLH137" s="426"/>
      <c r="BLI137" s="425"/>
      <c r="BLJ137" s="425"/>
      <c r="BLK137" s="423"/>
      <c r="BLL137" s="425"/>
      <c r="BLM137" s="426"/>
      <c r="BLN137" s="423"/>
      <c r="BLO137" s="423"/>
      <c r="BLP137" s="423"/>
      <c r="BLQ137" s="423"/>
      <c r="BLR137" s="423"/>
      <c r="BLS137" s="425"/>
      <c r="BLT137" s="425"/>
      <c r="BLU137" s="423"/>
      <c r="BLV137" s="424"/>
      <c r="BLW137" s="425"/>
      <c r="BLX137" s="425"/>
      <c r="BLY137" s="425"/>
      <c r="BLZ137" s="423"/>
      <c r="BMA137" s="424"/>
      <c r="BMB137" s="425"/>
      <c r="BMC137" s="425"/>
      <c r="BMD137" s="425"/>
      <c r="BME137" s="423"/>
      <c r="BMF137" s="424"/>
      <c r="BMG137" s="425"/>
      <c r="BMH137" s="425"/>
      <c r="BMI137" s="425"/>
      <c r="BMJ137" s="427"/>
      <c r="BMK137" s="424"/>
      <c r="BML137" s="425"/>
      <c r="BMM137" s="425"/>
      <c r="BMN137" s="424"/>
      <c r="BMO137" s="423"/>
      <c r="BMP137" s="424"/>
      <c r="BMQ137" s="426"/>
      <c r="BMR137" s="423"/>
      <c r="BMS137" s="423"/>
      <c r="BMT137" s="423"/>
      <c r="BMU137" s="423"/>
      <c r="BMV137" s="423"/>
      <c r="BMW137" s="425"/>
      <c r="BMX137" s="425"/>
      <c r="BMY137" s="423"/>
      <c r="BMZ137" s="424"/>
      <c r="BNA137" s="425"/>
      <c r="BNB137" s="424"/>
      <c r="BNC137" s="423"/>
      <c r="BND137" s="428"/>
      <c r="BNE137" s="423"/>
      <c r="BNF137" s="423"/>
      <c r="BNG137" s="423"/>
      <c r="BNH137" s="423"/>
      <c r="BNI137" s="423"/>
      <c r="BNJ137" s="429"/>
      <c r="BNK137" s="430"/>
      <c r="BNL137" s="423"/>
      <c r="BNM137" s="423"/>
      <c r="BNN137" s="428"/>
      <c r="BNO137" s="429"/>
      <c r="BNP137" s="430"/>
      <c r="BNQ137" s="423"/>
      <c r="BNR137" s="428"/>
      <c r="BNS137" s="431"/>
      <c r="BNT137" s="425"/>
      <c r="BNU137" s="423"/>
      <c r="BNV137" s="424"/>
      <c r="BNW137" s="423"/>
      <c r="BNX137" s="426"/>
      <c r="BNY137" s="432"/>
      <c r="BNZ137" s="433"/>
      <c r="BOA137" s="433"/>
      <c r="BOB137" s="434"/>
      <c r="BOC137" s="434"/>
      <c r="BOD137" s="435"/>
      <c r="BOE137" s="425"/>
      <c r="BOF137" s="425"/>
      <c r="BOG137" s="423"/>
      <c r="BOH137" s="424"/>
      <c r="BOI137" s="425"/>
      <c r="BOJ137" s="425"/>
      <c r="BOK137" s="425"/>
      <c r="BOL137" s="423"/>
      <c r="BOM137" s="425"/>
      <c r="BON137" s="426"/>
      <c r="BOO137" s="425"/>
      <c r="BOP137" s="425"/>
      <c r="BOQ137" s="423"/>
      <c r="BOR137" s="425"/>
      <c r="BOS137" s="426"/>
      <c r="BOT137" s="425"/>
      <c r="BOU137" s="425"/>
      <c r="BOV137" s="423"/>
      <c r="BOW137" s="425"/>
      <c r="BOX137" s="426"/>
      <c r="BOY137" s="423"/>
      <c r="BOZ137" s="423"/>
      <c r="BPA137" s="423"/>
      <c r="BPB137" s="423"/>
      <c r="BPC137" s="423"/>
      <c r="BPD137" s="425"/>
      <c r="BPE137" s="425"/>
      <c r="BPF137" s="423"/>
      <c r="BPG137" s="424"/>
      <c r="BPH137" s="425"/>
      <c r="BPI137" s="425"/>
      <c r="BPJ137" s="425"/>
      <c r="BPK137" s="423"/>
      <c r="BPL137" s="424"/>
      <c r="BPM137" s="425"/>
      <c r="BPN137" s="425"/>
      <c r="BPO137" s="425"/>
      <c r="BPP137" s="423"/>
      <c r="BPQ137" s="424"/>
      <c r="BPR137" s="425"/>
      <c r="BPS137" s="425"/>
      <c r="BPT137" s="425"/>
      <c r="BPU137" s="427"/>
      <c r="BPV137" s="424"/>
      <c r="BPW137" s="425"/>
      <c r="BPX137" s="425"/>
      <c r="BPY137" s="424"/>
      <c r="BPZ137" s="423"/>
      <c r="BQA137" s="424"/>
      <c r="BQB137" s="426"/>
      <c r="BQC137" s="423"/>
      <c r="BQD137" s="423"/>
      <c r="BQE137" s="423"/>
      <c r="BQF137" s="423"/>
      <c r="BQG137" s="423"/>
      <c r="BQH137" s="425"/>
      <c r="BQI137" s="425"/>
      <c r="BQJ137" s="423"/>
      <c r="BQK137" s="424"/>
      <c r="BQL137" s="425"/>
      <c r="BQM137" s="424"/>
      <c r="BQN137" s="423"/>
      <c r="BQO137" s="428"/>
      <c r="BQP137" s="423"/>
      <c r="BQQ137" s="423"/>
      <c r="BQR137" s="423"/>
      <c r="BQS137" s="423"/>
      <c r="BQT137" s="423"/>
      <c r="BQU137" s="429"/>
      <c r="BQV137" s="430"/>
      <c r="BQW137" s="423"/>
      <c r="BQX137" s="423"/>
      <c r="BQY137" s="428"/>
      <c r="BQZ137" s="429"/>
      <c r="BRA137" s="430"/>
      <c r="BRB137" s="423"/>
      <c r="BRC137" s="428"/>
      <c r="BRD137" s="431"/>
      <c r="BRE137" s="425"/>
      <c r="BRF137" s="423"/>
      <c r="BRG137" s="424"/>
      <c r="BRH137" s="423"/>
      <c r="BRI137" s="426"/>
      <c r="BRJ137" s="432"/>
      <c r="BRK137" s="433"/>
      <c r="BRL137" s="433"/>
      <c r="BRM137" s="434"/>
      <c r="BRN137" s="434"/>
      <c r="BRO137" s="435"/>
      <c r="BRP137" s="425"/>
      <c r="BRQ137" s="425"/>
      <c r="BRR137" s="423"/>
      <c r="BRS137" s="424"/>
      <c r="BRT137" s="425"/>
      <c r="BRU137" s="425"/>
      <c r="BRV137" s="425"/>
      <c r="BRW137" s="423"/>
      <c r="BRX137" s="425"/>
      <c r="BRY137" s="426"/>
      <c r="BRZ137" s="425"/>
      <c r="BSA137" s="425"/>
      <c r="BSB137" s="423"/>
      <c r="BSC137" s="425"/>
      <c r="BSD137" s="426"/>
      <c r="BSE137" s="425"/>
      <c r="BSF137" s="425"/>
      <c r="BSG137" s="423"/>
      <c r="BSH137" s="425"/>
      <c r="BSI137" s="426"/>
      <c r="BSJ137" s="423"/>
      <c r="BSK137" s="423"/>
      <c r="BSL137" s="423"/>
      <c r="BSM137" s="423"/>
      <c r="BSN137" s="423"/>
      <c r="BSO137" s="425"/>
      <c r="BSP137" s="425"/>
      <c r="BSQ137" s="423"/>
      <c r="BSR137" s="424"/>
      <c r="BSS137" s="425"/>
      <c r="BST137" s="425"/>
      <c r="BSU137" s="425"/>
      <c r="BSV137" s="423"/>
      <c r="BSW137" s="424"/>
      <c r="BSX137" s="425"/>
      <c r="BSY137" s="425"/>
      <c r="BSZ137" s="425"/>
      <c r="BTA137" s="423"/>
      <c r="BTB137" s="424"/>
      <c r="BTC137" s="425"/>
      <c r="BTD137" s="425"/>
      <c r="BTE137" s="425"/>
      <c r="BTF137" s="427"/>
      <c r="BTG137" s="424"/>
      <c r="BTH137" s="425"/>
      <c r="BTI137" s="425"/>
      <c r="BTJ137" s="424"/>
      <c r="BTK137" s="423"/>
      <c r="BTL137" s="424"/>
      <c r="BTM137" s="426"/>
      <c r="BTN137" s="423"/>
      <c r="BTO137" s="423"/>
      <c r="BTP137" s="423"/>
      <c r="BTQ137" s="423"/>
      <c r="BTR137" s="423"/>
      <c r="BTS137" s="425"/>
      <c r="BTT137" s="425"/>
      <c r="BTU137" s="423"/>
      <c r="BTV137" s="424"/>
      <c r="BTW137" s="425"/>
      <c r="BTX137" s="424"/>
      <c r="BTY137" s="423"/>
      <c r="BTZ137" s="428"/>
      <c r="BUA137" s="423"/>
      <c r="BUB137" s="423"/>
      <c r="BUC137" s="423"/>
      <c r="BUD137" s="423"/>
      <c r="BUE137" s="423"/>
      <c r="BUF137" s="429"/>
      <c r="BUG137" s="430"/>
      <c r="BUH137" s="423"/>
      <c r="BUI137" s="423"/>
      <c r="BUJ137" s="428"/>
      <c r="BUK137" s="429"/>
      <c r="BUL137" s="430"/>
      <c r="BUM137" s="423"/>
      <c r="BUN137" s="428"/>
      <c r="BUO137" s="431"/>
      <c r="BUP137" s="425"/>
      <c r="BUQ137" s="423"/>
      <c r="BUR137" s="424"/>
      <c r="BUS137" s="423"/>
      <c r="BUT137" s="426"/>
      <c r="BUU137" s="432"/>
      <c r="BUV137" s="433"/>
      <c r="BUW137" s="433"/>
      <c r="BUX137" s="434"/>
      <c r="BUY137" s="434"/>
      <c r="BUZ137" s="435"/>
      <c r="BVA137" s="425"/>
      <c r="BVB137" s="425"/>
      <c r="BVC137" s="423"/>
      <c r="BVD137" s="424"/>
      <c r="BVE137" s="425"/>
      <c r="BVF137" s="425"/>
      <c r="BVG137" s="425"/>
      <c r="BVH137" s="423"/>
      <c r="BVI137" s="425"/>
      <c r="BVJ137" s="426"/>
      <c r="BVK137" s="425"/>
      <c r="BVL137" s="425"/>
      <c r="BVM137" s="423"/>
      <c r="BVN137" s="425"/>
      <c r="BVO137" s="426"/>
      <c r="BVP137" s="425"/>
      <c r="BVQ137" s="425"/>
      <c r="BVR137" s="423"/>
      <c r="BVS137" s="425"/>
      <c r="BVT137" s="426"/>
      <c r="BVU137" s="423"/>
      <c r="BVV137" s="423"/>
      <c r="BVW137" s="423"/>
      <c r="BVX137" s="423"/>
      <c r="BVY137" s="423"/>
      <c r="BVZ137" s="425"/>
      <c r="BWA137" s="425"/>
      <c r="BWB137" s="423"/>
      <c r="BWC137" s="424"/>
      <c r="BWD137" s="425"/>
      <c r="BWE137" s="425"/>
      <c r="BWF137" s="425"/>
      <c r="BWG137" s="423"/>
      <c r="BWH137" s="424"/>
      <c r="BWI137" s="425"/>
      <c r="BWJ137" s="425"/>
      <c r="BWK137" s="425"/>
      <c r="BWL137" s="423"/>
      <c r="BWM137" s="424"/>
      <c r="BWN137" s="425"/>
      <c r="BWO137" s="425"/>
      <c r="BWP137" s="425"/>
      <c r="BWQ137" s="427"/>
      <c r="BWR137" s="424"/>
      <c r="BWS137" s="425"/>
      <c r="BWT137" s="425"/>
      <c r="BWU137" s="424"/>
      <c r="BWV137" s="423"/>
      <c r="BWW137" s="424"/>
      <c r="BWX137" s="426"/>
      <c r="BWY137" s="423"/>
      <c r="BWZ137" s="423"/>
      <c r="BXA137" s="423"/>
      <c r="BXB137" s="423"/>
      <c r="BXC137" s="423"/>
      <c r="BXD137" s="425"/>
      <c r="BXE137" s="425"/>
      <c r="BXF137" s="423"/>
      <c r="BXG137" s="424"/>
      <c r="BXH137" s="425"/>
      <c r="BXI137" s="424"/>
      <c r="BXJ137" s="423"/>
      <c r="BXK137" s="428"/>
      <c r="BXL137" s="423"/>
      <c r="BXM137" s="423"/>
      <c r="BXN137" s="423"/>
      <c r="BXO137" s="423"/>
      <c r="BXP137" s="423"/>
      <c r="BXQ137" s="429"/>
      <c r="BXR137" s="430"/>
      <c r="BXS137" s="423"/>
      <c r="BXT137" s="423"/>
      <c r="BXU137" s="428"/>
      <c r="BXV137" s="429"/>
      <c r="BXW137" s="430"/>
      <c r="BXX137" s="423"/>
      <c r="BXY137" s="428"/>
      <c r="BXZ137" s="431"/>
      <c r="BYA137" s="425"/>
      <c r="BYB137" s="423"/>
      <c r="BYC137" s="424"/>
      <c r="BYD137" s="423"/>
      <c r="BYE137" s="426"/>
      <c r="BYF137" s="432"/>
      <c r="BYG137" s="433"/>
      <c r="BYH137" s="433"/>
      <c r="BYI137" s="434"/>
      <c r="BYJ137" s="434"/>
      <c r="BYK137" s="435"/>
      <c r="BYL137" s="425"/>
      <c r="BYM137" s="425"/>
      <c r="BYN137" s="423"/>
      <c r="BYO137" s="424"/>
      <c r="BYP137" s="425"/>
      <c r="BYQ137" s="425"/>
      <c r="BYR137" s="425"/>
      <c r="BYS137" s="423"/>
      <c r="BYT137" s="425"/>
      <c r="BYU137" s="426"/>
      <c r="BYV137" s="425"/>
      <c r="BYW137" s="425"/>
      <c r="BYX137" s="423"/>
      <c r="BYY137" s="425"/>
      <c r="BYZ137" s="426"/>
      <c r="BZA137" s="425"/>
      <c r="BZB137" s="425"/>
      <c r="BZC137" s="423"/>
      <c r="BZD137" s="425"/>
      <c r="BZE137" s="426"/>
      <c r="BZF137" s="423"/>
      <c r="BZG137" s="423"/>
      <c r="BZH137" s="423"/>
      <c r="BZI137" s="423"/>
      <c r="BZJ137" s="423"/>
      <c r="BZK137" s="425"/>
      <c r="BZL137" s="425"/>
      <c r="BZM137" s="423"/>
      <c r="BZN137" s="424"/>
      <c r="BZO137" s="425"/>
      <c r="BZP137" s="425"/>
      <c r="BZQ137" s="425"/>
      <c r="BZR137" s="423"/>
      <c r="BZS137" s="424"/>
      <c r="BZT137" s="425"/>
      <c r="BZU137" s="425"/>
      <c r="BZV137" s="425"/>
      <c r="BZW137" s="423"/>
      <c r="BZX137" s="424"/>
      <c r="BZY137" s="425"/>
      <c r="BZZ137" s="425"/>
      <c r="CAA137" s="425"/>
      <c r="CAB137" s="427"/>
      <c r="CAC137" s="424"/>
      <c r="CAD137" s="425"/>
      <c r="CAE137" s="425"/>
      <c r="CAF137" s="424"/>
      <c r="CAG137" s="423"/>
      <c r="CAH137" s="424"/>
      <c r="CAI137" s="426"/>
      <c r="CAJ137" s="423"/>
      <c r="CAK137" s="423"/>
      <c r="CAL137" s="423"/>
      <c r="CAM137" s="423"/>
      <c r="CAN137" s="423"/>
      <c r="CAO137" s="425"/>
      <c r="CAP137" s="425"/>
      <c r="CAQ137" s="423"/>
      <c r="CAR137" s="424"/>
      <c r="CAS137" s="425"/>
      <c r="CAT137" s="424"/>
      <c r="CAU137" s="423"/>
      <c r="CAV137" s="428"/>
      <c r="CAW137" s="423"/>
      <c r="CAX137" s="423"/>
      <c r="CAY137" s="423"/>
      <c r="CAZ137" s="423"/>
      <c r="CBA137" s="423"/>
      <c r="CBB137" s="429"/>
      <c r="CBC137" s="430"/>
      <c r="CBD137" s="423"/>
      <c r="CBE137" s="423"/>
      <c r="CBF137" s="428"/>
      <c r="CBG137" s="429"/>
      <c r="CBH137" s="430"/>
      <c r="CBI137" s="423"/>
      <c r="CBJ137" s="428"/>
      <c r="CBK137" s="431"/>
      <c r="CBL137" s="425"/>
      <c r="CBM137" s="423"/>
      <c r="CBN137" s="424"/>
      <c r="CBO137" s="423"/>
      <c r="CBP137" s="426"/>
      <c r="CBQ137" s="432"/>
      <c r="CBR137" s="433"/>
      <c r="CBS137" s="433"/>
      <c r="CBT137" s="434"/>
      <c r="CBU137" s="434"/>
      <c r="CBV137" s="435"/>
      <c r="CBW137" s="425"/>
      <c r="CBX137" s="425"/>
      <c r="CBY137" s="423"/>
      <c r="CBZ137" s="424"/>
      <c r="CCA137" s="425"/>
      <c r="CCB137" s="425"/>
      <c r="CCC137" s="425"/>
      <c r="CCD137" s="423"/>
      <c r="CCE137" s="425"/>
      <c r="CCF137" s="426"/>
      <c r="CCG137" s="425"/>
      <c r="CCH137" s="425"/>
      <c r="CCI137" s="423"/>
      <c r="CCJ137" s="425"/>
      <c r="CCK137" s="426"/>
      <c r="CCL137" s="425"/>
      <c r="CCM137" s="425"/>
      <c r="CCN137" s="423"/>
      <c r="CCO137" s="425"/>
      <c r="CCP137" s="426"/>
      <c r="CCQ137" s="423"/>
      <c r="CCR137" s="423"/>
      <c r="CCS137" s="423"/>
      <c r="CCT137" s="423"/>
      <c r="CCU137" s="423"/>
      <c r="CCV137" s="425"/>
      <c r="CCW137" s="425"/>
      <c r="CCX137" s="423"/>
      <c r="CCY137" s="424"/>
      <c r="CCZ137" s="425"/>
      <c r="CDA137" s="425"/>
      <c r="CDB137" s="425"/>
      <c r="CDC137" s="423"/>
      <c r="CDD137" s="424"/>
      <c r="CDE137" s="425"/>
      <c r="CDF137" s="425"/>
      <c r="CDG137" s="425"/>
      <c r="CDH137" s="423"/>
      <c r="CDI137" s="424"/>
      <c r="CDJ137" s="425"/>
      <c r="CDK137" s="425"/>
      <c r="CDL137" s="425"/>
      <c r="CDM137" s="427"/>
      <c r="CDN137" s="424"/>
      <c r="CDO137" s="425"/>
      <c r="CDP137" s="425"/>
      <c r="CDQ137" s="424"/>
      <c r="CDR137" s="423"/>
      <c r="CDS137" s="424"/>
      <c r="CDT137" s="426"/>
      <c r="CDU137" s="423"/>
      <c r="CDV137" s="423"/>
      <c r="CDW137" s="423"/>
      <c r="CDX137" s="423"/>
      <c r="CDY137" s="423"/>
      <c r="CDZ137" s="425"/>
      <c r="CEA137" s="425"/>
      <c r="CEB137" s="423"/>
      <c r="CEC137" s="424"/>
      <c r="CED137" s="425"/>
      <c r="CEE137" s="424"/>
      <c r="CEF137" s="423"/>
      <c r="CEG137" s="428"/>
      <c r="CEH137" s="423"/>
      <c r="CEI137" s="423"/>
      <c r="CEJ137" s="423"/>
      <c r="CEK137" s="423"/>
      <c r="CEL137" s="423"/>
      <c r="CEM137" s="429"/>
      <c r="CEN137" s="430"/>
      <c r="CEO137" s="423"/>
      <c r="CEP137" s="423"/>
      <c r="CEQ137" s="428"/>
      <c r="CER137" s="429"/>
      <c r="CES137" s="430"/>
      <c r="CET137" s="423"/>
      <c r="CEU137" s="428"/>
      <c r="CEV137" s="431"/>
      <c r="CEW137" s="425"/>
      <c r="CEX137" s="423"/>
      <c r="CEY137" s="424"/>
      <c r="CEZ137" s="423"/>
      <c r="CFA137" s="426"/>
      <c r="CFB137" s="432"/>
      <c r="CFC137" s="433"/>
      <c r="CFD137" s="433"/>
      <c r="CFE137" s="434"/>
      <c r="CFF137" s="434"/>
      <c r="CFG137" s="435"/>
      <c r="CFH137" s="425"/>
      <c r="CFI137" s="425"/>
      <c r="CFJ137" s="423"/>
      <c r="CFK137" s="424"/>
      <c r="CFL137" s="425"/>
      <c r="CFM137" s="425"/>
      <c r="CFN137" s="425"/>
      <c r="CFO137" s="423"/>
      <c r="CFP137" s="425"/>
      <c r="CFQ137" s="426"/>
      <c r="CFR137" s="425"/>
      <c r="CFS137" s="425"/>
      <c r="CFT137" s="423"/>
      <c r="CFU137" s="425"/>
      <c r="CFV137" s="426"/>
      <c r="CFW137" s="425"/>
      <c r="CFX137" s="425"/>
      <c r="CFY137" s="423"/>
      <c r="CFZ137" s="425"/>
      <c r="CGA137" s="426"/>
      <c r="CGB137" s="423"/>
      <c r="CGC137" s="423"/>
      <c r="CGD137" s="423"/>
      <c r="CGE137" s="423"/>
      <c r="CGF137" s="423"/>
      <c r="CGG137" s="425"/>
      <c r="CGH137" s="425"/>
      <c r="CGI137" s="423"/>
      <c r="CGJ137" s="424"/>
      <c r="CGK137" s="425"/>
      <c r="CGL137" s="425"/>
      <c r="CGM137" s="425"/>
      <c r="CGN137" s="423"/>
      <c r="CGO137" s="424"/>
      <c r="CGP137" s="425"/>
      <c r="CGQ137" s="425"/>
      <c r="CGR137" s="425"/>
      <c r="CGS137" s="423"/>
      <c r="CGT137" s="424"/>
      <c r="CGU137" s="425"/>
      <c r="CGV137" s="425"/>
      <c r="CGW137" s="425"/>
      <c r="CGX137" s="427"/>
      <c r="CGY137" s="424"/>
      <c r="CGZ137" s="425"/>
      <c r="CHA137" s="425"/>
      <c r="CHB137" s="424"/>
      <c r="CHC137" s="423"/>
      <c r="CHD137" s="424"/>
      <c r="CHE137" s="426"/>
      <c r="CHF137" s="423"/>
      <c r="CHG137" s="423"/>
      <c r="CHH137" s="423"/>
      <c r="CHI137" s="423"/>
      <c r="CHJ137" s="423"/>
      <c r="CHK137" s="425"/>
      <c r="CHL137" s="425"/>
      <c r="CHM137" s="423"/>
      <c r="CHN137" s="424"/>
      <c r="CHO137" s="425"/>
      <c r="CHP137" s="424"/>
      <c r="CHQ137" s="423"/>
      <c r="CHR137" s="428"/>
      <c r="CHS137" s="423"/>
      <c r="CHT137" s="423"/>
      <c r="CHU137" s="423"/>
      <c r="CHV137" s="423"/>
      <c r="CHW137" s="423"/>
      <c r="CHX137" s="429"/>
      <c r="CHY137" s="430"/>
      <c r="CHZ137" s="423"/>
      <c r="CIA137" s="423"/>
      <c r="CIB137" s="428"/>
      <c r="CIC137" s="429"/>
      <c r="CID137" s="430"/>
      <c r="CIE137" s="423"/>
      <c r="CIF137" s="428"/>
      <c r="CIG137" s="431"/>
      <c r="CIH137" s="425"/>
      <c r="CII137" s="423"/>
      <c r="CIJ137" s="424"/>
      <c r="CIK137" s="423"/>
      <c r="CIL137" s="426"/>
      <c r="CIM137" s="432"/>
      <c r="CIN137" s="433"/>
      <c r="CIO137" s="433"/>
      <c r="CIP137" s="434"/>
      <c r="CIQ137" s="434"/>
      <c r="CIR137" s="435"/>
      <c r="CIS137" s="425"/>
      <c r="CIT137" s="425"/>
      <c r="CIU137" s="423"/>
      <c r="CIV137" s="424"/>
      <c r="CIW137" s="425"/>
      <c r="CIX137" s="425"/>
      <c r="CIY137" s="425"/>
      <c r="CIZ137" s="423"/>
      <c r="CJA137" s="425"/>
      <c r="CJB137" s="426"/>
      <c r="CJC137" s="425"/>
      <c r="CJD137" s="425"/>
      <c r="CJE137" s="423"/>
      <c r="CJF137" s="425"/>
      <c r="CJG137" s="426"/>
      <c r="CJH137" s="425"/>
      <c r="CJI137" s="425"/>
      <c r="CJJ137" s="423"/>
      <c r="CJK137" s="425"/>
      <c r="CJL137" s="426"/>
      <c r="CJM137" s="423"/>
      <c r="CJN137" s="423"/>
      <c r="CJO137" s="423"/>
      <c r="CJP137" s="423"/>
      <c r="CJQ137" s="423"/>
      <c r="CJR137" s="425"/>
      <c r="CJS137" s="425"/>
      <c r="CJT137" s="423"/>
      <c r="CJU137" s="424"/>
      <c r="CJV137" s="425"/>
      <c r="CJW137" s="425"/>
      <c r="CJX137" s="425"/>
      <c r="CJY137" s="423"/>
      <c r="CJZ137" s="424"/>
      <c r="CKA137" s="425"/>
      <c r="CKB137" s="425"/>
      <c r="CKC137" s="425"/>
      <c r="CKD137" s="423"/>
      <c r="CKE137" s="424"/>
      <c r="CKF137" s="425"/>
      <c r="CKG137" s="425"/>
      <c r="CKH137" s="425"/>
      <c r="CKI137" s="427"/>
      <c r="CKJ137" s="424"/>
      <c r="CKK137" s="425"/>
      <c r="CKL137" s="425"/>
      <c r="CKM137" s="424"/>
      <c r="CKN137" s="423"/>
      <c r="CKO137" s="424"/>
      <c r="CKP137" s="426"/>
      <c r="CKQ137" s="423"/>
      <c r="CKR137" s="423"/>
      <c r="CKS137" s="423"/>
      <c r="CKT137" s="423"/>
      <c r="CKU137" s="423"/>
      <c r="CKV137" s="425"/>
      <c r="CKW137" s="425"/>
      <c r="CKX137" s="423"/>
      <c r="CKY137" s="424"/>
      <c r="CKZ137" s="425"/>
      <c r="CLA137" s="424"/>
      <c r="CLB137" s="423"/>
      <c r="CLC137" s="428"/>
      <c r="CLD137" s="423"/>
      <c r="CLE137" s="423"/>
      <c r="CLF137" s="423"/>
      <c r="CLG137" s="423"/>
      <c r="CLH137" s="423"/>
      <c r="CLI137" s="429"/>
      <c r="CLJ137" s="430"/>
      <c r="CLK137" s="423"/>
      <c r="CLL137" s="423"/>
      <c r="CLM137" s="428"/>
      <c r="CLN137" s="429"/>
      <c r="CLO137" s="430"/>
      <c r="CLP137" s="423"/>
      <c r="CLQ137" s="428"/>
      <c r="CLR137" s="431"/>
      <c r="CLS137" s="425"/>
      <c r="CLT137" s="423"/>
      <c r="CLU137" s="424"/>
      <c r="CLV137" s="423"/>
      <c r="CLW137" s="426"/>
      <c r="CLX137" s="432"/>
      <c r="CLY137" s="433"/>
      <c r="CLZ137" s="433"/>
      <c r="CMA137" s="434"/>
      <c r="CMB137" s="434"/>
      <c r="CMC137" s="435"/>
      <c r="CMD137" s="425"/>
      <c r="CME137" s="425"/>
      <c r="CMF137" s="423"/>
      <c r="CMG137" s="424"/>
      <c r="CMH137" s="425"/>
      <c r="CMI137" s="425"/>
      <c r="CMJ137" s="425"/>
      <c r="CMK137" s="423"/>
      <c r="CML137" s="425"/>
      <c r="CMM137" s="426"/>
      <c r="CMN137" s="425"/>
      <c r="CMO137" s="425"/>
      <c r="CMP137" s="423"/>
      <c r="CMQ137" s="425"/>
      <c r="CMR137" s="426"/>
      <c r="CMS137" s="425"/>
      <c r="CMT137" s="425"/>
      <c r="CMU137" s="423"/>
      <c r="CMV137" s="425"/>
      <c r="CMW137" s="426"/>
      <c r="CMX137" s="423"/>
      <c r="CMY137" s="423"/>
      <c r="CMZ137" s="423"/>
      <c r="CNA137" s="423"/>
      <c r="CNB137" s="423"/>
      <c r="CNC137" s="425"/>
      <c r="CND137" s="425"/>
      <c r="CNE137" s="423"/>
      <c r="CNF137" s="424"/>
      <c r="CNG137" s="425"/>
      <c r="CNH137" s="425"/>
      <c r="CNI137" s="425"/>
      <c r="CNJ137" s="423"/>
      <c r="CNK137" s="424"/>
      <c r="CNL137" s="425"/>
      <c r="CNM137" s="425"/>
      <c r="CNN137" s="425"/>
      <c r="CNO137" s="423"/>
      <c r="CNP137" s="424"/>
      <c r="CNQ137" s="425"/>
      <c r="CNR137" s="425"/>
      <c r="CNS137" s="425"/>
      <c r="CNT137" s="427"/>
      <c r="CNU137" s="424"/>
      <c r="CNV137" s="425"/>
      <c r="CNW137" s="425"/>
      <c r="CNX137" s="424"/>
      <c r="CNY137" s="423"/>
      <c r="CNZ137" s="424"/>
      <c r="COA137" s="426"/>
      <c r="COB137" s="423"/>
      <c r="COC137" s="423"/>
      <c r="COD137" s="423"/>
      <c r="COE137" s="423"/>
      <c r="COF137" s="423"/>
      <c r="COG137" s="425"/>
      <c r="COH137" s="425"/>
      <c r="COI137" s="423"/>
      <c r="COJ137" s="424"/>
      <c r="COK137" s="425"/>
      <c r="COL137" s="424"/>
      <c r="COM137" s="423"/>
      <c r="CON137" s="428"/>
      <c r="COO137" s="423"/>
      <c r="COP137" s="423"/>
      <c r="COQ137" s="423"/>
      <c r="COR137" s="423"/>
      <c r="COS137" s="423"/>
      <c r="COT137" s="429"/>
      <c r="COU137" s="430"/>
      <c r="COV137" s="423"/>
      <c r="COW137" s="423"/>
      <c r="COX137" s="428"/>
      <c r="COY137" s="429"/>
      <c r="COZ137" s="430"/>
      <c r="CPA137" s="423"/>
      <c r="CPB137" s="428"/>
      <c r="CPC137" s="431"/>
      <c r="CPD137" s="425"/>
      <c r="CPE137" s="423"/>
      <c r="CPF137" s="424"/>
      <c r="CPG137" s="423"/>
      <c r="CPH137" s="426"/>
      <c r="CPI137" s="432"/>
      <c r="CPJ137" s="433"/>
      <c r="CPK137" s="433"/>
      <c r="CPL137" s="434"/>
      <c r="CPM137" s="434"/>
      <c r="CPN137" s="435"/>
      <c r="CPO137" s="425"/>
      <c r="CPP137" s="425"/>
      <c r="CPQ137" s="423"/>
      <c r="CPR137" s="424"/>
      <c r="CPS137" s="425"/>
      <c r="CPT137" s="425"/>
      <c r="CPU137" s="425"/>
      <c r="CPV137" s="423"/>
      <c r="CPW137" s="425"/>
      <c r="CPX137" s="426"/>
      <c r="CPY137" s="425"/>
      <c r="CPZ137" s="425"/>
      <c r="CQA137" s="423"/>
      <c r="CQB137" s="425"/>
      <c r="CQC137" s="426"/>
      <c r="CQD137" s="425"/>
      <c r="CQE137" s="425"/>
      <c r="CQF137" s="423"/>
      <c r="CQG137" s="425"/>
      <c r="CQH137" s="426"/>
      <c r="CQI137" s="423"/>
      <c r="CQJ137" s="423"/>
      <c r="CQK137" s="423"/>
      <c r="CQL137" s="423"/>
      <c r="CQM137" s="423"/>
      <c r="CQN137" s="425"/>
      <c r="CQO137" s="425"/>
      <c r="CQP137" s="423"/>
      <c r="CQQ137" s="424"/>
      <c r="CQR137" s="425"/>
      <c r="CQS137" s="425"/>
      <c r="CQT137" s="425"/>
      <c r="CQU137" s="423"/>
      <c r="CQV137" s="424"/>
      <c r="CQW137" s="425"/>
      <c r="CQX137" s="425"/>
      <c r="CQY137" s="425"/>
      <c r="CQZ137" s="423"/>
      <c r="CRA137" s="424"/>
      <c r="CRB137" s="425"/>
      <c r="CRC137" s="425"/>
      <c r="CRD137" s="425"/>
      <c r="CRE137" s="427"/>
      <c r="CRF137" s="424"/>
      <c r="CRG137" s="425"/>
      <c r="CRH137" s="425"/>
      <c r="CRI137" s="424"/>
      <c r="CRJ137" s="423"/>
      <c r="CRK137" s="424"/>
      <c r="CRL137" s="426"/>
      <c r="CRM137" s="423"/>
      <c r="CRN137" s="423"/>
      <c r="CRO137" s="423"/>
      <c r="CRP137" s="423"/>
      <c r="CRQ137" s="423"/>
      <c r="CRR137" s="425"/>
      <c r="CRS137" s="425"/>
      <c r="CRT137" s="423"/>
      <c r="CRU137" s="424"/>
      <c r="CRV137" s="425"/>
      <c r="CRW137" s="424"/>
      <c r="CRX137" s="423"/>
      <c r="CRY137" s="428"/>
      <c r="CRZ137" s="423"/>
      <c r="CSA137" s="423"/>
      <c r="CSB137" s="423"/>
      <c r="CSC137" s="423"/>
      <c r="CSD137" s="423"/>
      <c r="CSE137" s="429"/>
      <c r="CSF137" s="430"/>
      <c r="CSG137" s="423"/>
      <c r="CSH137" s="423"/>
      <c r="CSI137" s="428"/>
      <c r="CSJ137" s="429"/>
      <c r="XDK137" s="172"/>
      <c r="XDL137" s="172"/>
      <c r="XDM137" s="172"/>
      <c r="XDN137" s="172"/>
      <c r="XDO137" s="172"/>
      <c r="XDP137" s="172"/>
      <c r="XDQ137" s="172"/>
      <c r="XDR137" s="172"/>
      <c r="XDS137" s="172"/>
      <c r="XDT137" s="172"/>
      <c r="XDU137" s="164"/>
      <c r="XDV137" s="164"/>
      <c r="XDW137" s="164"/>
      <c r="XDX137" s="164"/>
      <c r="XDY137" s="164"/>
      <c r="XDZ137" s="164"/>
      <c r="XEA137" s="164"/>
      <c r="XEB137" s="164"/>
      <c r="XEC137" s="164"/>
      <c r="XED137" s="164"/>
      <c r="XEE137" s="164"/>
      <c r="XEF137" s="164"/>
      <c r="XEG137" s="164"/>
      <c r="XEH137" s="164"/>
      <c r="XEI137" s="164"/>
      <c r="XEJ137" s="164"/>
      <c r="XEK137" s="164"/>
      <c r="XEL137" s="164"/>
      <c r="XEM137" s="164"/>
      <c r="XEN137" s="164"/>
      <c r="XEO137" s="164"/>
    </row>
    <row r="138" s="159" customFormat="1" ht="16.95" spans="1:16369">
      <c r="A138" s="596" t="s">
        <v>135</v>
      </c>
      <c r="B138" s="597">
        <v>11380.85598209</v>
      </c>
      <c r="C138" s="598">
        <v>15722.68894312</v>
      </c>
      <c r="D138" s="599">
        <v>0.723849210733772</v>
      </c>
      <c r="E138" s="600">
        <v>-4341.83296102999</v>
      </c>
      <c r="F138" s="601">
        <v>6350.73314599999</v>
      </c>
      <c r="G138" s="597">
        <v>436.049659999999</v>
      </c>
      <c r="H138" s="598">
        <v>464.41519563</v>
      </c>
      <c r="I138" s="599">
        <v>0.9389220337816</v>
      </c>
      <c r="J138" s="600">
        <v>-28.3655356300006</v>
      </c>
      <c r="K138" s="601">
        <v>459.528949999999</v>
      </c>
      <c r="L138" s="597">
        <v>7727.18817504949</v>
      </c>
      <c r="M138" s="598">
        <v>11333.3437443768</v>
      </c>
      <c r="N138" s="599">
        <v>0.681810095002494</v>
      </c>
      <c r="O138" s="600">
        <v>-3606.15556932735</v>
      </c>
      <c r="P138" s="601">
        <v>4240.75808299999</v>
      </c>
      <c r="Q138" s="597">
        <v>2302.78529904052</v>
      </c>
      <c r="R138" s="598">
        <v>3048.70022907316</v>
      </c>
      <c r="S138" s="599">
        <v>0.755333462135957</v>
      </c>
      <c r="T138" s="600">
        <v>-745.914930032645</v>
      </c>
      <c r="U138" s="601">
        <v>1493.71340200001</v>
      </c>
      <c r="V138" s="603">
        <v>0.202338497443812</v>
      </c>
      <c r="W138" s="599">
        <v>0.193904505781578</v>
      </c>
      <c r="X138" s="599">
        <v>1.04349559402057</v>
      </c>
      <c r="Y138" s="604">
        <v>0.00843399166223457</v>
      </c>
      <c r="Z138" s="605">
        <v>0.235203301360698</v>
      </c>
      <c r="AA138" s="597">
        <v>1987.736297</v>
      </c>
      <c r="AB138" s="598">
        <v>2048.38549152</v>
      </c>
      <c r="AC138" s="599">
        <v>0.97039170860608</v>
      </c>
      <c r="AD138" s="600">
        <v>-60.6491945200025</v>
      </c>
      <c r="AE138" s="598">
        <v>1177.051289</v>
      </c>
      <c r="AF138" s="597">
        <v>640.125388999999</v>
      </c>
      <c r="AG138" s="598">
        <v>1010.79645735</v>
      </c>
      <c r="AH138" s="599">
        <v>0.633288120813376</v>
      </c>
      <c r="AI138" s="600">
        <v>-370.671068350001</v>
      </c>
      <c r="AJ138" s="601">
        <v>366.553694</v>
      </c>
      <c r="AK138" s="597">
        <v>3.400639</v>
      </c>
      <c r="AL138" s="598">
        <v>0.38</v>
      </c>
      <c r="AM138" s="599">
        <v>8.94904999999999</v>
      </c>
      <c r="AN138" s="600">
        <v>3.020639</v>
      </c>
      <c r="AO138" s="601">
        <v>5.980648</v>
      </c>
      <c r="AP138" s="597">
        <v>13.953205</v>
      </c>
      <c r="AQ138" s="598">
        <v>0</v>
      </c>
      <c r="AR138" s="604" t="s">
        <v>161</v>
      </c>
      <c r="AS138" s="600">
        <v>13.953205</v>
      </c>
      <c r="AT138" s="601">
        <v>0.0914679999999999</v>
      </c>
      <c r="AU138" s="597">
        <v>579.122481040518</v>
      </c>
      <c r="AV138" s="598">
        <v>866.128054243161</v>
      </c>
      <c r="AW138" s="604">
        <v>0.668633787121197</v>
      </c>
      <c r="AX138" s="607">
        <v>-287.005573202642</v>
      </c>
      <c r="AY138" s="601">
        <v>112.73031000001</v>
      </c>
      <c r="AZ138" s="603">
        <v>0.0508856699313198</v>
      </c>
      <c r="BA138" s="599">
        <v>0.0550877815732763</v>
      </c>
      <c r="BB138" s="599">
        <v>0.923719715662048</v>
      </c>
      <c r="BC138" s="604">
        <v>-0.0042021116419565</v>
      </c>
      <c r="BD138" s="605">
        <v>0.0177507552920898</v>
      </c>
      <c r="BE138" s="610">
        <v>1715.8</v>
      </c>
      <c r="BF138" s="611">
        <v>1125.8</v>
      </c>
      <c r="BG138" s="599">
        <v>1.52407177118494</v>
      </c>
      <c r="BH138" s="599">
        <v>590</v>
      </c>
      <c r="BI138" s="612">
        <v>573.333333326667</v>
      </c>
      <c r="BJ138" s="613">
        <v>6.63297352960136</v>
      </c>
      <c r="BK138" s="613">
        <v>13.9657922749334</v>
      </c>
      <c r="BL138" s="599">
        <v>0.474944306704791</v>
      </c>
      <c r="BM138" s="613">
        <v>-7.33281874533202</v>
      </c>
      <c r="BN138" s="603">
        <v>0.17465613308244</v>
      </c>
      <c r="BO138" s="599">
        <v>0.130282135513235</v>
      </c>
      <c r="BP138" s="599">
        <v>1.34059924942432</v>
      </c>
      <c r="BQ138" s="599">
        <v>0.0443739975692052</v>
      </c>
      <c r="BR138" s="605">
        <v>0.185341008973328</v>
      </c>
      <c r="BS138" s="610">
        <v>5.72553612834189</v>
      </c>
      <c r="BT138" s="611">
        <v>7.67564943620696</v>
      </c>
      <c r="BU138" s="599">
        <v>0.74593507375856</v>
      </c>
      <c r="BV138" s="599">
        <v>-1.95011330786507</v>
      </c>
      <c r="BW138" s="612">
        <v>5.39545999851499</v>
      </c>
      <c r="BX138" s="610">
        <v>0.291347741606652</v>
      </c>
      <c r="BY138" s="611">
        <v>0.42283449957481</v>
      </c>
      <c r="BZ138" s="599">
        <v>0.689034934234606</v>
      </c>
      <c r="CA138" s="599">
        <v>-0.131486757968158</v>
      </c>
      <c r="CB138" s="612">
        <v>0.0957734901218989</v>
      </c>
      <c r="CC138" s="598">
        <v>40240.19547196</v>
      </c>
      <c r="CD138" s="601">
        <v>2475.37191487</v>
      </c>
      <c r="CE138" s="599">
        <f t="shared" si="14"/>
        <v>0.282823078978838</v>
      </c>
      <c r="CF138" s="605">
        <f t="shared" si="15"/>
        <v>0.233953725321689</v>
      </c>
      <c r="XDK138" s="172"/>
      <c r="XDL138" s="172"/>
      <c r="XDM138" s="172"/>
      <c r="XDN138" s="172"/>
      <c r="XDO138" s="172"/>
      <c r="XDP138" s="172"/>
      <c r="XDQ138" s="172"/>
      <c r="XDR138" s="172"/>
      <c r="XDS138" s="172"/>
      <c r="XDT138" s="172"/>
      <c r="XDU138" s="164"/>
      <c r="XDV138" s="164"/>
      <c r="XDW138" s="164"/>
      <c r="XDX138" s="164"/>
      <c r="XDY138" s="164"/>
      <c r="XDZ138" s="164"/>
      <c r="XEA138" s="164"/>
      <c r="XEB138" s="164"/>
      <c r="XEC138" s="164"/>
      <c r="XED138" s="164"/>
      <c r="XEE138" s="164"/>
      <c r="XEF138" s="164"/>
      <c r="XEG138" s="164"/>
      <c r="XEH138" s="164"/>
      <c r="XEI138" s="164"/>
      <c r="XEJ138" s="164"/>
      <c r="XEK138" s="164"/>
      <c r="XEL138" s="164"/>
      <c r="XEM138" s="164"/>
      <c r="XEN138" s="164"/>
      <c r="XEO138" s="164"/>
    </row>
    <row r="139" s="159" customFormat="1" ht="16.95" spans="1:16369">
      <c r="A139" s="329" t="s">
        <v>136</v>
      </c>
      <c r="B139" s="331">
        <v>15180.45525309</v>
      </c>
      <c r="C139" s="331">
        <v>19777.73455927</v>
      </c>
      <c r="D139" s="363">
        <v>0.767552785562833</v>
      </c>
      <c r="E139" s="331">
        <v>-4597.27930618</v>
      </c>
      <c r="F139" s="333">
        <v>10422.349054</v>
      </c>
      <c r="G139" s="330">
        <v>831.037676</v>
      </c>
      <c r="H139" s="331">
        <v>794.21090563</v>
      </c>
      <c r="I139" s="363">
        <v>1.04636900615308</v>
      </c>
      <c r="J139" s="331">
        <v>36.8267703699995</v>
      </c>
      <c r="K139" s="333">
        <v>842.763529999998</v>
      </c>
      <c r="L139" s="330">
        <v>7727.20775504949</v>
      </c>
      <c r="M139" s="331">
        <v>11333.3437443768</v>
      </c>
      <c r="N139" s="363">
        <v>0.681811822647965</v>
      </c>
      <c r="O139" s="331">
        <v>-3606.13598932735</v>
      </c>
      <c r="P139" s="333">
        <v>4294.05563999999</v>
      </c>
      <c r="Q139" s="330">
        <v>4977.42644004051</v>
      </c>
      <c r="R139" s="331">
        <v>6157.95264336316</v>
      </c>
      <c r="S139" s="363">
        <v>0.808292419300271</v>
      </c>
      <c r="T139" s="331">
        <v>-1180.52620332265</v>
      </c>
      <c r="U139" s="333">
        <v>5180.33458900002</v>
      </c>
      <c r="V139" s="362">
        <v>0.327883871534574</v>
      </c>
      <c r="W139" s="363">
        <v>0.311357836505945</v>
      </c>
      <c r="X139" s="363">
        <v>1.05307730556611</v>
      </c>
      <c r="Y139" s="332">
        <v>0.0165260350286292</v>
      </c>
      <c r="Z139" s="367">
        <v>0.497040980124519</v>
      </c>
      <c r="AA139" s="330">
        <v>3384.731152</v>
      </c>
      <c r="AB139" s="331">
        <v>3446.68308234</v>
      </c>
      <c r="AC139" s="363">
        <v>0.98202563773344</v>
      </c>
      <c r="AD139" s="331">
        <v>-61.9519303400039</v>
      </c>
      <c r="AE139" s="331">
        <v>2593.653239</v>
      </c>
      <c r="AF139" s="330">
        <v>2579.395194</v>
      </c>
      <c r="AG139" s="331">
        <v>3073.32971358</v>
      </c>
      <c r="AH139" s="363">
        <v>0.839283589587713</v>
      </c>
      <c r="AI139" s="331">
        <v>-493.934519579999</v>
      </c>
      <c r="AJ139" s="333">
        <v>2434.920658</v>
      </c>
      <c r="AK139" s="330">
        <v>21.589218</v>
      </c>
      <c r="AL139" s="331">
        <v>0.38</v>
      </c>
      <c r="AM139" s="363">
        <v>56.8137315789473</v>
      </c>
      <c r="AN139" s="331">
        <v>21.209218</v>
      </c>
      <c r="AO139" s="333">
        <v>15.695528</v>
      </c>
      <c r="AP139" s="330">
        <v>16.562159</v>
      </c>
      <c r="AQ139" s="331">
        <v>0</v>
      </c>
      <c r="AR139" s="332" t="s">
        <v>161</v>
      </c>
      <c r="AS139" s="331">
        <v>16.562159</v>
      </c>
      <c r="AT139" s="333">
        <v>2.01517299999999</v>
      </c>
      <c r="AU139" s="331">
        <v>663.029121040512</v>
      </c>
      <c r="AV139" s="331">
        <v>1130.54711334316</v>
      </c>
      <c r="AW139" s="332">
        <v>0.586467483942227</v>
      </c>
      <c r="AX139" s="608">
        <v>-467.51799230265</v>
      </c>
      <c r="AY139" s="333">
        <v>270.636342000028</v>
      </c>
      <c r="AZ139" s="362">
        <v>0.0436764978379388</v>
      </c>
      <c r="BA139" s="363">
        <v>0.0571626194069464</v>
      </c>
      <c r="BB139" s="363">
        <v>0.764074464940129</v>
      </c>
      <c r="BC139" s="332">
        <v>-0.0134861215690076</v>
      </c>
      <c r="BD139" s="367">
        <v>0.0259669236366787</v>
      </c>
      <c r="BE139" s="397">
        <v>2381.2</v>
      </c>
      <c r="BF139" s="398">
        <v>1809</v>
      </c>
      <c r="BG139" s="363">
        <v>1.31630735212825</v>
      </c>
      <c r="BH139" s="363">
        <v>572.2</v>
      </c>
      <c r="BI139" s="381">
        <v>1136.5</v>
      </c>
      <c r="BJ139" s="614">
        <v>6.37512819296573</v>
      </c>
      <c r="BK139" s="614">
        <v>10.9329654832891</v>
      </c>
      <c r="BL139" s="363">
        <v>0.583110611911291</v>
      </c>
      <c r="BM139" s="614">
        <v>-4.55783729032338</v>
      </c>
      <c r="BN139" s="362">
        <v>0.22296637983311</v>
      </c>
      <c r="BO139" s="363">
        <v>0.174270873744966</v>
      </c>
      <c r="BP139" s="363">
        <v>1.27942423792174</v>
      </c>
      <c r="BQ139" s="363">
        <v>0.0486955060881437</v>
      </c>
      <c r="BR139" s="396">
        <v>0.248854958278775</v>
      </c>
      <c r="BS139" s="397">
        <v>4.48498110230116</v>
      </c>
      <c r="BT139" s="398">
        <v>5.73819352890508</v>
      </c>
      <c r="BU139" s="363">
        <v>0.781601575427685</v>
      </c>
      <c r="BV139" s="363">
        <v>-1.25321242660392</v>
      </c>
      <c r="BW139" s="381">
        <v>4.01840496535243</v>
      </c>
      <c r="BX139" s="397">
        <v>0.195888267417853</v>
      </c>
      <c r="BY139" s="398">
        <v>0.328010172776204</v>
      </c>
      <c r="BZ139" s="363">
        <v>0.59720180554127</v>
      </c>
      <c r="CA139" s="363">
        <v>-0.132121905358351</v>
      </c>
      <c r="CB139" s="381">
        <v>0.104345614876557</v>
      </c>
      <c r="CC139" s="331">
        <v>48537.21048611</v>
      </c>
      <c r="CD139" s="333">
        <v>2559.10932844999</v>
      </c>
      <c r="CE139" s="658">
        <f t="shared" si="14"/>
        <v>0.312759120292548</v>
      </c>
      <c r="CF139" s="659">
        <f t="shared" si="15"/>
        <v>0.259085891200318</v>
      </c>
      <c r="XDK139" s="172"/>
      <c r="XDL139" s="172"/>
      <c r="XDM139" s="172"/>
      <c r="XDN139" s="172"/>
      <c r="XDO139" s="172"/>
      <c r="XDP139" s="172"/>
      <c r="XDQ139" s="172"/>
      <c r="XDR139" s="172"/>
      <c r="XDS139" s="172"/>
      <c r="XDT139" s="172"/>
      <c r="XDU139" s="164"/>
      <c r="XDV139" s="164"/>
      <c r="XDW139" s="164"/>
      <c r="XDX139" s="164"/>
      <c r="XDY139" s="164"/>
      <c r="XDZ139" s="164"/>
      <c r="XEA139" s="164"/>
      <c r="XEB139" s="164"/>
      <c r="XEC139" s="164"/>
      <c r="XED139" s="164"/>
      <c r="XEE139" s="164"/>
      <c r="XEF139" s="164"/>
      <c r="XEG139" s="164"/>
      <c r="XEH139" s="164"/>
      <c r="XEI139" s="164"/>
      <c r="XEJ139" s="164"/>
      <c r="XEK139" s="164"/>
      <c r="XEL139" s="164"/>
      <c r="XEM139" s="164"/>
      <c r="XEN139" s="164"/>
      <c r="XEO139" s="164"/>
    </row>
    <row r="140" s="159" customFormat="1" ht="16.2" spans="1:84">
      <c r="A140" s="334"/>
      <c r="B140" s="334"/>
      <c r="C140" s="602"/>
      <c r="D140" s="49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09"/>
      <c r="AX140" s="366"/>
      <c r="AY140" s="334"/>
      <c r="AZ140" s="334"/>
      <c r="BA140" s="334"/>
      <c r="BB140" s="334"/>
      <c r="BC140" s="368"/>
      <c r="BD140" s="334"/>
      <c r="BE140" s="334"/>
      <c r="BF140" s="334"/>
      <c r="BG140" s="334"/>
      <c r="BH140" s="334"/>
      <c r="BI140" s="334"/>
      <c r="BJ140" s="615"/>
      <c r="BK140" s="615"/>
      <c r="BL140" s="334"/>
      <c r="BM140" s="615"/>
      <c r="BN140" s="382"/>
      <c r="BO140" s="382"/>
      <c r="BP140" s="382"/>
      <c r="BQ140" s="382"/>
      <c r="BR140" s="382"/>
      <c r="BS140" s="383"/>
      <c r="BT140" s="383"/>
      <c r="BU140" s="382"/>
      <c r="BV140" s="382"/>
      <c r="BW140" s="415"/>
      <c r="BX140" s="383"/>
      <c r="BY140" s="383"/>
      <c r="BZ140" s="382"/>
      <c r="CA140" s="415"/>
      <c r="CB140" s="382"/>
      <c r="CC140" s="602"/>
      <c r="CD140" s="602"/>
      <c r="CE140" s="366"/>
      <c r="CF140" s="366"/>
    </row>
    <row r="141" s="165" customFormat="1" spans="1:82">
      <c r="A141" s="617"/>
      <c r="B141" s="602"/>
      <c r="C141" s="602"/>
      <c r="D141" s="618"/>
      <c r="E141" s="602"/>
      <c r="F141" s="602"/>
      <c r="G141" s="602"/>
      <c r="H141" s="602"/>
      <c r="I141" s="618"/>
      <c r="J141" s="602"/>
      <c r="K141" s="602"/>
      <c r="L141" s="602"/>
      <c r="M141" s="618"/>
      <c r="N141" s="602"/>
      <c r="O141" s="602"/>
      <c r="P141" s="602"/>
      <c r="Q141" s="618"/>
      <c r="R141" s="602"/>
      <c r="S141" s="618"/>
      <c r="T141" s="618"/>
      <c r="U141" s="618"/>
      <c r="V141" s="618"/>
      <c r="W141" s="602"/>
      <c r="X141" s="602"/>
      <c r="Y141" s="618"/>
      <c r="Z141" s="602"/>
      <c r="AA141" s="602"/>
      <c r="AB141" s="602"/>
      <c r="AC141" s="618"/>
      <c r="AD141" s="602"/>
      <c r="AE141" s="617"/>
      <c r="AF141" s="617"/>
      <c r="AG141" s="617"/>
      <c r="AH141" s="617"/>
      <c r="AI141" s="617"/>
      <c r="AJ141" s="617"/>
      <c r="AK141" s="617"/>
      <c r="AL141" s="617"/>
      <c r="AM141" s="618"/>
      <c r="AN141" s="617"/>
      <c r="AO141" s="617"/>
      <c r="AP141" s="618"/>
      <c r="AQ141" s="618"/>
      <c r="AR141" s="618"/>
      <c r="AS141" s="618"/>
      <c r="AT141" s="618"/>
      <c r="AU141" s="618"/>
      <c r="AV141" s="618"/>
      <c r="AW141" s="618"/>
      <c r="AX141" s="619"/>
      <c r="AY141" s="617"/>
      <c r="AZ141" s="618"/>
      <c r="BA141" s="617"/>
      <c r="BB141" s="617"/>
      <c r="BC141" s="617"/>
      <c r="BD141" s="618"/>
      <c r="BE141" s="618"/>
      <c r="BF141" s="618"/>
      <c r="BG141" s="618"/>
      <c r="BH141" s="618"/>
      <c r="BI141" s="618"/>
      <c r="BJ141" s="620"/>
      <c r="BK141" s="620"/>
      <c r="BL141" s="618"/>
      <c r="BM141" s="620"/>
      <c r="BN141" s="518"/>
      <c r="BO141" s="518"/>
      <c r="BP141" s="518"/>
      <c r="BQ141" s="621"/>
      <c r="BR141" s="621"/>
      <c r="BS141" s="622"/>
      <c r="BT141" s="622"/>
      <c r="BU141" s="622"/>
      <c r="BV141" s="621"/>
      <c r="BW141" s="623"/>
      <c r="BX141" s="622"/>
      <c r="BY141" s="622"/>
      <c r="BZ141" s="622"/>
      <c r="CA141" s="624"/>
      <c r="CB141" s="621"/>
      <c r="CC141" s="602"/>
      <c r="CD141" s="602"/>
    </row>
    <row r="142" spans="57:61">
      <c r="BE142" s="171"/>
      <c r="BF142" s="171"/>
      <c r="BH142" s="171"/>
      <c r="BI142" s="171"/>
    </row>
    <row r="143" spans="57:61">
      <c r="BE143" s="171"/>
      <c r="BF143" s="171"/>
      <c r="BH143" s="171"/>
      <c r="BI143" s="171"/>
    </row>
    <row r="145" s="159" customFormat="1" spans="20:16369">
      <c r="T145" s="175"/>
      <c r="X145" s="175"/>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K145" s="172"/>
      <c r="XDL145" s="172"/>
      <c r="XDM145" s="172"/>
      <c r="XDN145" s="172"/>
      <c r="XDO145" s="172"/>
      <c r="XDP145" s="172"/>
      <c r="XDQ145" s="172"/>
      <c r="XDR145" s="172"/>
      <c r="XDS145" s="172"/>
      <c r="XDT145" s="172"/>
      <c r="XDU145" s="164"/>
      <c r="XDV145" s="164"/>
      <c r="XDW145" s="164"/>
      <c r="XDX145" s="164"/>
      <c r="XDY145" s="164"/>
      <c r="XDZ145" s="164"/>
      <c r="XEA145" s="164"/>
      <c r="XEB145" s="164"/>
      <c r="XEC145" s="164"/>
      <c r="XED145" s="164"/>
      <c r="XEE145" s="164"/>
      <c r="XEF145" s="164"/>
      <c r="XEG145" s="164"/>
      <c r="XEH145" s="164"/>
      <c r="XEI145" s="164"/>
      <c r="XEJ145" s="164"/>
      <c r="XEK145" s="164"/>
      <c r="XEL145" s="164"/>
      <c r="XEM145" s="164"/>
      <c r="XEN145" s="164"/>
      <c r="XEO145" s="164"/>
    </row>
    <row r="146" s="159" customFormat="1" spans="1:16369">
      <c r="A146" s="172"/>
      <c r="B146" s="172"/>
      <c r="C146" s="172"/>
      <c r="D146" s="172"/>
      <c r="E146" s="172"/>
      <c r="F146" s="172"/>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CC146" s="172"/>
      <c r="CD146" s="172"/>
      <c r="XDK146" s="172"/>
      <c r="XDL146" s="172"/>
      <c r="XDM146" s="172"/>
      <c r="XDN146" s="172"/>
      <c r="XDO146" s="172"/>
      <c r="XDP146" s="172"/>
      <c r="XDQ146" s="172"/>
      <c r="XDR146" s="172"/>
      <c r="XDS146" s="172"/>
      <c r="XDT146" s="172"/>
      <c r="XDU146" s="164"/>
      <c r="XDV146" s="164"/>
      <c r="XDW146" s="164"/>
      <c r="XDX146" s="164"/>
      <c r="XDY146" s="164"/>
      <c r="XDZ146" s="164"/>
      <c r="XEA146" s="164"/>
      <c r="XEB146" s="164"/>
      <c r="XEC146" s="164"/>
      <c r="XED146" s="164"/>
      <c r="XEE146" s="164"/>
      <c r="XEF146" s="164"/>
      <c r="XEG146" s="164"/>
      <c r="XEH146" s="164"/>
      <c r="XEI146" s="164"/>
      <c r="XEJ146" s="164"/>
      <c r="XEK146" s="164"/>
      <c r="XEL146" s="164"/>
      <c r="XEM146" s="164"/>
      <c r="XEN146" s="164"/>
      <c r="XEO146" s="164"/>
    </row>
    <row r="147" s="159" customFormat="1" spans="1:16369">
      <c r="A147" s="172"/>
      <c r="B147" s="172"/>
      <c r="C147" s="172"/>
      <c r="D147" s="172"/>
      <c r="E147" s="172"/>
      <c r="F147" s="172"/>
      <c r="T147" s="175"/>
      <c r="X147" s="175"/>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CC147" s="172"/>
      <c r="CD147" s="172"/>
      <c r="XDK147" s="172"/>
      <c r="XDL147" s="172"/>
      <c r="XDM147" s="172"/>
      <c r="XDN147" s="172"/>
      <c r="XDO147" s="172"/>
      <c r="XDP147" s="172"/>
      <c r="XDQ147" s="172"/>
      <c r="XDR147" s="172"/>
      <c r="XDS147" s="172"/>
      <c r="XDT147" s="172"/>
      <c r="XDU147" s="164"/>
      <c r="XDV147" s="164"/>
      <c r="XDW147" s="164"/>
      <c r="XDX147" s="164"/>
      <c r="XDY147" s="164"/>
      <c r="XDZ147" s="164"/>
      <c r="XEA147" s="164"/>
      <c r="XEB147" s="164"/>
      <c r="XEC147" s="164"/>
      <c r="XED147" s="164"/>
      <c r="XEE147" s="164"/>
      <c r="XEF147" s="164"/>
      <c r="XEG147" s="164"/>
      <c r="XEH147" s="164"/>
      <c r="XEI147" s="164"/>
      <c r="XEJ147" s="164"/>
      <c r="XEK147" s="164"/>
      <c r="XEL147" s="164"/>
      <c r="XEM147" s="164"/>
      <c r="XEN147" s="164"/>
      <c r="XEO147" s="164"/>
    </row>
    <row r="148" s="159" customFormat="1" spans="1:16369">
      <c r="A148" s="172"/>
      <c r="B148" s="172"/>
      <c r="C148" s="172"/>
      <c r="D148" s="172"/>
      <c r="E148" s="172"/>
      <c r="F148" s="172"/>
      <c r="V148" s="167"/>
      <c r="W148" s="167"/>
      <c r="X148" s="167"/>
      <c r="Y148" s="168"/>
      <c r="Z148" s="167"/>
      <c r="AR148" s="169"/>
      <c r="AX148" s="169"/>
      <c r="AZ148" s="170"/>
      <c r="BA148" s="170"/>
      <c r="BB148" s="170"/>
      <c r="BC148" s="170"/>
      <c r="BD148" s="170"/>
      <c r="BE148" s="170"/>
      <c r="BF148" s="170"/>
      <c r="BG148" s="170"/>
      <c r="BH148" s="170"/>
      <c r="BI148" s="170"/>
      <c r="BJ148" s="170"/>
      <c r="BK148" s="170"/>
      <c r="BL148" s="170"/>
      <c r="BM148" s="170"/>
      <c r="BN148" s="167"/>
      <c r="BO148" s="167"/>
      <c r="BP148" s="167"/>
      <c r="BQ148" s="167"/>
      <c r="BR148" s="167"/>
      <c r="BS148" s="170"/>
      <c r="BT148" s="170"/>
      <c r="BU148" s="170"/>
      <c r="BV148" s="167"/>
      <c r="BW148" s="171"/>
      <c r="BX148" s="170"/>
      <c r="BY148" s="170"/>
      <c r="BZ148" s="170"/>
      <c r="CA148" s="171"/>
      <c r="CB148" s="167"/>
      <c r="CC148" s="172"/>
      <c r="CD148" s="172"/>
      <c r="XDK148" s="172"/>
      <c r="XDL148" s="172"/>
      <c r="XDM148" s="172"/>
      <c r="XDN148" s="172"/>
      <c r="XDO148" s="172"/>
      <c r="XDP148" s="172"/>
      <c r="XDQ148" s="172"/>
      <c r="XDR148" s="172"/>
      <c r="XDS148" s="172"/>
      <c r="XDT148" s="172"/>
      <c r="XDU148" s="164"/>
      <c r="XDV148" s="164"/>
      <c r="XDW148" s="164"/>
      <c r="XDX148" s="164"/>
      <c r="XDY148" s="164"/>
      <c r="XDZ148" s="164"/>
      <c r="XEA148" s="164"/>
      <c r="XEB148" s="164"/>
      <c r="XEC148" s="164"/>
      <c r="XED148" s="164"/>
      <c r="XEE148" s="164"/>
      <c r="XEF148" s="164"/>
      <c r="XEG148" s="164"/>
      <c r="XEH148" s="164"/>
      <c r="XEI148" s="164"/>
      <c r="XEJ148" s="164"/>
      <c r="XEK148" s="164"/>
      <c r="XEL148" s="164"/>
      <c r="XEM148" s="164"/>
      <c r="XEN148" s="164"/>
      <c r="XEO148" s="164"/>
    </row>
    <row r="176" s="159" customFormat="1" spans="2:16369">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CC176" s="175"/>
      <c r="CD176" s="175"/>
      <c r="XDK176" s="172"/>
      <c r="XDL176" s="172"/>
      <c r="XDM176" s="172"/>
      <c r="XDN176" s="172"/>
      <c r="XDO176" s="172"/>
      <c r="XDP176" s="172"/>
      <c r="XDQ176" s="172"/>
      <c r="XDR176" s="172"/>
      <c r="XDS176" s="172"/>
      <c r="XDT176" s="172"/>
      <c r="XDU176" s="164"/>
      <c r="XDV176" s="164"/>
      <c r="XDW176" s="164"/>
      <c r="XDX176" s="164"/>
      <c r="XDY176" s="164"/>
      <c r="XDZ176" s="164"/>
      <c r="XEA176" s="164"/>
      <c r="XEB176" s="164"/>
      <c r="XEC176" s="164"/>
      <c r="XED176" s="164"/>
      <c r="XEE176" s="164"/>
      <c r="XEF176" s="164"/>
      <c r="XEG176" s="164"/>
      <c r="XEH176" s="164"/>
      <c r="XEI176" s="164"/>
      <c r="XEJ176" s="164"/>
      <c r="XEK176" s="164"/>
      <c r="XEL176" s="164"/>
      <c r="XEM176" s="164"/>
      <c r="XEN176" s="164"/>
      <c r="XEO176" s="164"/>
    </row>
    <row r="177" s="159" customFormat="1" spans="2:16369">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CC177" s="175"/>
      <c r="CD177" s="175"/>
      <c r="XDK177" s="172"/>
      <c r="XDL177" s="172"/>
      <c r="XDM177" s="172"/>
      <c r="XDN177" s="172"/>
      <c r="XDO177" s="172"/>
      <c r="XDP177" s="172"/>
      <c r="XDQ177" s="172"/>
      <c r="XDR177" s="172"/>
      <c r="XDS177" s="172"/>
      <c r="XDT177" s="172"/>
      <c r="XDU177" s="164"/>
      <c r="XDV177" s="164"/>
      <c r="XDW177" s="164"/>
      <c r="XDX177" s="164"/>
      <c r="XDY177" s="164"/>
      <c r="XDZ177" s="164"/>
      <c r="XEA177" s="164"/>
      <c r="XEB177" s="164"/>
      <c r="XEC177" s="164"/>
      <c r="XED177" s="164"/>
      <c r="XEE177" s="164"/>
      <c r="XEF177" s="164"/>
      <c r="XEG177" s="164"/>
      <c r="XEH177" s="164"/>
      <c r="XEI177" s="164"/>
      <c r="XEJ177" s="164"/>
      <c r="XEK177" s="164"/>
      <c r="XEL177" s="164"/>
      <c r="XEM177" s="164"/>
      <c r="XEN177" s="164"/>
      <c r="XEO177" s="164"/>
    </row>
    <row r="178" s="159" customFormat="1" spans="2:16369">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CC178" s="175"/>
      <c r="CD178" s="175"/>
      <c r="XDK178" s="172"/>
      <c r="XDL178" s="172"/>
      <c r="XDM178" s="172"/>
      <c r="XDN178" s="172"/>
      <c r="XDO178" s="172"/>
      <c r="XDP178" s="172"/>
      <c r="XDQ178" s="172"/>
      <c r="XDR178" s="172"/>
      <c r="XDS178" s="172"/>
      <c r="XDT178" s="172"/>
      <c r="XDU178" s="164"/>
      <c r="XDV178" s="164"/>
      <c r="XDW178" s="164"/>
      <c r="XDX178" s="164"/>
      <c r="XDY178" s="164"/>
      <c r="XDZ178" s="164"/>
      <c r="XEA178" s="164"/>
      <c r="XEB178" s="164"/>
      <c r="XEC178" s="164"/>
      <c r="XED178" s="164"/>
      <c r="XEE178" s="164"/>
      <c r="XEF178" s="164"/>
      <c r="XEG178" s="164"/>
      <c r="XEH178" s="164"/>
      <c r="XEI178" s="164"/>
      <c r="XEJ178" s="164"/>
      <c r="XEK178" s="164"/>
      <c r="XEL178" s="164"/>
      <c r="XEM178" s="164"/>
      <c r="XEN178" s="164"/>
      <c r="XEO178" s="164"/>
    </row>
    <row r="179" s="159" customFormat="1" spans="2:16369">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CC179" s="175"/>
      <c r="CD179" s="175"/>
      <c r="XDK179" s="172"/>
      <c r="XDL179" s="172"/>
      <c r="XDM179" s="172"/>
      <c r="XDN179" s="172"/>
      <c r="XDO179" s="172"/>
      <c r="XDP179" s="172"/>
      <c r="XDQ179" s="172"/>
      <c r="XDR179" s="172"/>
      <c r="XDS179" s="172"/>
      <c r="XDT179" s="172"/>
      <c r="XDU179" s="164"/>
      <c r="XDV179" s="164"/>
      <c r="XDW179" s="164"/>
      <c r="XDX179" s="164"/>
      <c r="XDY179" s="164"/>
      <c r="XDZ179" s="164"/>
      <c r="XEA179" s="164"/>
      <c r="XEB179" s="164"/>
      <c r="XEC179" s="164"/>
      <c r="XED179" s="164"/>
      <c r="XEE179" s="164"/>
      <c r="XEF179" s="164"/>
      <c r="XEG179" s="164"/>
      <c r="XEH179" s="164"/>
      <c r="XEI179" s="164"/>
      <c r="XEJ179" s="164"/>
      <c r="XEK179" s="164"/>
      <c r="XEL179" s="164"/>
      <c r="XEM179" s="164"/>
      <c r="XEN179" s="164"/>
      <c r="XEO179" s="164"/>
    </row>
    <row r="180" s="159" customFormat="1" spans="2:16369">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CC180" s="175"/>
      <c r="CD180" s="175"/>
      <c r="XDK180" s="172"/>
      <c r="XDL180" s="172"/>
      <c r="XDM180" s="172"/>
      <c r="XDN180" s="172"/>
      <c r="XDO180" s="172"/>
      <c r="XDP180" s="172"/>
      <c r="XDQ180" s="172"/>
      <c r="XDR180" s="172"/>
      <c r="XDS180" s="172"/>
      <c r="XDT180" s="172"/>
      <c r="XDU180" s="164"/>
      <c r="XDV180" s="164"/>
      <c r="XDW180" s="164"/>
      <c r="XDX180" s="164"/>
      <c r="XDY180" s="164"/>
      <c r="XDZ180" s="164"/>
      <c r="XEA180" s="164"/>
      <c r="XEB180" s="164"/>
      <c r="XEC180" s="164"/>
      <c r="XED180" s="164"/>
      <c r="XEE180" s="164"/>
      <c r="XEF180" s="164"/>
      <c r="XEG180" s="164"/>
      <c r="XEH180" s="164"/>
      <c r="XEI180" s="164"/>
      <c r="XEJ180" s="164"/>
      <c r="XEK180" s="164"/>
      <c r="XEL180" s="164"/>
      <c r="XEM180" s="164"/>
      <c r="XEN180" s="164"/>
      <c r="XEO180" s="164"/>
    </row>
    <row r="181" s="159" customFormat="1" spans="2:16369">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CC181" s="175"/>
      <c r="CD181" s="175"/>
      <c r="XDK181" s="172"/>
      <c r="XDL181" s="172"/>
      <c r="XDM181" s="172"/>
      <c r="XDN181" s="172"/>
      <c r="XDO181" s="172"/>
      <c r="XDP181" s="172"/>
      <c r="XDQ181" s="172"/>
      <c r="XDR181" s="172"/>
      <c r="XDS181" s="172"/>
      <c r="XDT181" s="172"/>
      <c r="XDU181" s="164"/>
      <c r="XDV181" s="164"/>
      <c r="XDW181" s="164"/>
      <c r="XDX181" s="164"/>
      <c r="XDY181" s="164"/>
      <c r="XDZ181" s="164"/>
      <c r="XEA181" s="164"/>
      <c r="XEB181" s="164"/>
      <c r="XEC181" s="164"/>
      <c r="XED181" s="164"/>
      <c r="XEE181" s="164"/>
      <c r="XEF181" s="164"/>
      <c r="XEG181" s="164"/>
      <c r="XEH181" s="164"/>
      <c r="XEI181" s="164"/>
      <c r="XEJ181" s="164"/>
      <c r="XEK181" s="164"/>
      <c r="XEL181" s="164"/>
      <c r="XEM181" s="164"/>
      <c r="XEN181" s="164"/>
      <c r="XEO181" s="164"/>
    </row>
    <row r="182" s="159" customFormat="1" spans="2:16369">
      <c r="B182" s="175"/>
      <c r="C182" s="175"/>
      <c r="D182" s="175"/>
      <c r="V182" s="167"/>
      <c r="W182" s="167"/>
      <c r="X182" s="167"/>
      <c r="Y182" s="168"/>
      <c r="Z182" s="167"/>
      <c r="AR182" s="169"/>
      <c r="AX182" s="169"/>
      <c r="AZ182" s="170"/>
      <c r="BA182" s="170"/>
      <c r="BB182" s="170"/>
      <c r="BC182" s="170"/>
      <c r="BD182" s="170"/>
      <c r="BE182" s="170"/>
      <c r="BF182" s="170"/>
      <c r="BG182" s="170"/>
      <c r="BH182" s="170"/>
      <c r="BI182" s="170"/>
      <c r="BJ182" s="170"/>
      <c r="BK182" s="170"/>
      <c r="BL182" s="170"/>
      <c r="BM182" s="170"/>
      <c r="BN182" s="167"/>
      <c r="BO182" s="167"/>
      <c r="BP182" s="167"/>
      <c r="BQ182" s="167"/>
      <c r="BR182" s="167"/>
      <c r="BS182" s="170"/>
      <c r="BT182" s="170"/>
      <c r="BU182" s="170"/>
      <c r="BV182" s="167"/>
      <c r="BW182" s="171"/>
      <c r="BX182" s="170"/>
      <c r="BY182" s="170"/>
      <c r="BZ182" s="170"/>
      <c r="CA182" s="171"/>
      <c r="CB182" s="167"/>
      <c r="CC182" s="175"/>
      <c r="CD182" s="175"/>
      <c r="XDK182" s="172"/>
      <c r="XDL182" s="172"/>
      <c r="XDM182" s="172"/>
      <c r="XDN182" s="172"/>
      <c r="XDO182" s="172"/>
      <c r="XDP182" s="172"/>
      <c r="XDQ182" s="172"/>
      <c r="XDR182" s="172"/>
      <c r="XDS182" s="172"/>
      <c r="XDT182" s="172"/>
      <c r="XDU182" s="164"/>
      <c r="XDV182" s="164"/>
      <c r="XDW182" s="164"/>
      <c r="XDX182" s="164"/>
      <c r="XDY182" s="164"/>
      <c r="XDZ182" s="164"/>
      <c r="XEA182" s="164"/>
      <c r="XEB182" s="164"/>
      <c r="XEC182" s="164"/>
      <c r="XED182" s="164"/>
      <c r="XEE182" s="164"/>
      <c r="XEF182" s="164"/>
      <c r="XEG182" s="164"/>
      <c r="XEH182" s="164"/>
      <c r="XEI182" s="164"/>
      <c r="XEJ182" s="164"/>
      <c r="XEK182" s="164"/>
      <c r="XEL182" s="164"/>
      <c r="XEM182" s="164"/>
      <c r="XEN182" s="164"/>
      <c r="XEO182" s="164"/>
    </row>
    <row r="184" s="159" customFormat="1" spans="2:16369">
      <c r="B184" s="436"/>
      <c r="V184" s="167"/>
      <c r="W184" s="167"/>
      <c r="X184" s="167"/>
      <c r="Y184" s="168"/>
      <c r="Z184" s="167"/>
      <c r="AR184" s="169"/>
      <c r="AX184" s="169"/>
      <c r="AZ184" s="170"/>
      <c r="BA184" s="170"/>
      <c r="BB184" s="170"/>
      <c r="BC184" s="170"/>
      <c r="BD184" s="170"/>
      <c r="BE184" s="170"/>
      <c r="BF184" s="170"/>
      <c r="BG184" s="170"/>
      <c r="BH184" s="170"/>
      <c r="BI184" s="170"/>
      <c r="BJ184" s="170"/>
      <c r="BK184" s="170"/>
      <c r="BL184" s="170"/>
      <c r="BM184" s="170"/>
      <c r="BN184" s="167"/>
      <c r="BO184" s="167"/>
      <c r="BP184" s="167"/>
      <c r="BQ184" s="167"/>
      <c r="BR184" s="167"/>
      <c r="BS184" s="170"/>
      <c r="BT184" s="170"/>
      <c r="BU184" s="170"/>
      <c r="BV184" s="167"/>
      <c r="BW184" s="171"/>
      <c r="BX184" s="170"/>
      <c r="BY184" s="170"/>
      <c r="BZ184" s="170"/>
      <c r="CA184" s="171"/>
      <c r="CB184" s="167"/>
      <c r="XDK184" s="172"/>
      <c r="XDL184" s="172"/>
      <c r="XDM184" s="172"/>
      <c r="XDN184" s="172"/>
      <c r="XDO184" s="172"/>
      <c r="XDP184" s="172"/>
      <c r="XDQ184" s="172"/>
      <c r="XDR184" s="172"/>
      <c r="XDS184" s="172"/>
      <c r="XDT184" s="172"/>
      <c r="XDU184" s="164"/>
      <c r="XDV184" s="164"/>
      <c r="XDW184" s="164"/>
      <c r="XDX184" s="164"/>
      <c r="XDY184" s="164"/>
      <c r="XDZ184" s="164"/>
      <c r="XEA184" s="164"/>
      <c r="XEB184" s="164"/>
      <c r="XEC184" s="164"/>
      <c r="XED184" s="164"/>
      <c r="XEE184" s="164"/>
      <c r="XEF184" s="164"/>
      <c r="XEG184" s="164"/>
      <c r="XEH184" s="164"/>
      <c r="XEI184" s="164"/>
      <c r="XEJ184" s="164"/>
      <c r="XEK184" s="164"/>
      <c r="XEL184" s="164"/>
      <c r="XEM184" s="164"/>
      <c r="XEN184" s="164"/>
      <c r="XEO184" s="164"/>
    </row>
    <row r="188" s="159" customFormat="1" spans="2:16369">
      <c r="B188" s="436"/>
      <c r="V188" s="167"/>
      <c r="W188" s="167"/>
      <c r="X188" s="167"/>
      <c r="Y188" s="168"/>
      <c r="Z188" s="167"/>
      <c r="AR188" s="169"/>
      <c r="AX188" s="169"/>
      <c r="AZ188" s="170"/>
      <c r="BA188" s="170"/>
      <c r="BB188" s="170"/>
      <c r="BC188" s="170"/>
      <c r="BD188" s="170"/>
      <c r="BE188" s="170"/>
      <c r="BF188" s="170"/>
      <c r="BG188" s="170"/>
      <c r="BH188" s="170"/>
      <c r="BI188" s="170"/>
      <c r="BJ188" s="170"/>
      <c r="BK188" s="170"/>
      <c r="BL188" s="170"/>
      <c r="BM188" s="170"/>
      <c r="BN188" s="167"/>
      <c r="BO188" s="167"/>
      <c r="BP188" s="167"/>
      <c r="BQ188" s="167"/>
      <c r="BR188" s="167"/>
      <c r="BS188" s="170"/>
      <c r="BT188" s="170"/>
      <c r="BU188" s="170"/>
      <c r="BV188" s="167"/>
      <c r="BW188" s="171"/>
      <c r="BX188" s="170"/>
      <c r="BY188" s="170"/>
      <c r="BZ188" s="170"/>
      <c r="CA188" s="171"/>
      <c r="CB188" s="167"/>
      <c r="XDK188" s="172"/>
      <c r="XDL188" s="172"/>
      <c r="XDM188" s="172"/>
      <c r="XDN188" s="172"/>
      <c r="XDO188" s="172"/>
      <c r="XDP188" s="172"/>
      <c r="XDQ188" s="172"/>
      <c r="XDR188" s="172"/>
      <c r="XDS188" s="172"/>
      <c r="XDT188" s="172"/>
      <c r="XDU188" s="164"/>
      <c r="XDV188" s="164"/>
      <c r="XDW188" s="164"/>
      <c r="XDX188" s="164"/>
      <c r="XDY188" s="164"/>
      <c r="XDZ188" s="164"/>
      <c r="XEA188" s="164"/>
      <c r="XEB188" s="164"/>
      <c r="XEC188" s="164"/>
      <c r="XED188" s="164"/>
      <c r="XEE188" s="164"/>
      <c r="XEF188" s="164"/>
      <c r="XEG188" s="164"/>
      <c r="XEH188" s="164"/>
      <c r="XEI188" s="164"/>
      <c r="XEJ188" s="164"/>
      <c r="XEK188" s="164"/>
      <c r="XEL188" s="164"/>
      <c r="XEM188" s="164"/>
      <c r="XEN188" s="164"/>
      <c r="XEO188" s="164"/>
    </row>
  </sheetData>
  <mergeCells count="19">
    <mergeCell ref="A5:CF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CC6:CD6"/>
    <mergeCell ref="CE6:CF6"/>
    <mergeCell ref="A6:A7"/>
  </mergeCells>
  <conditionalFormatting sqref="J7">
    <cfRule type="cellIs" dxfId="0" priority="8" operator="lessThan">
      <formula>0</formula>
    </cfRule>
  </conditionalFormatting>
  <conditionalFormatting sqref="O7">
    <cfRule type="cellIs" dxfId="0" priority="7"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5"/>
  <sheetViews>
    <sheetView zoomScale="85" zoomScaleNormal="85" workbookViewId="0">
      <pane xSplit="1" ySplit="7" topLeftCell="B8" activePane="bottomRight" state="frozen"/>
      <selection/>
      <selection pane="topRight"/>
      <selection pane="bottomLeft"/>
      <selection pane="bottomRight" activeCell="AW96" sqref="AW96"/>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190</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54"/>
      <c r="AY2" s="173"/>
      <c r="AZ2" s="167"/>
      <c r="BA2" s="167"/>
      <c r="BB2" s="167"/>
      <c r="BC2" s="167"/>
      <c r="BD2" s="167"/>
      <c r="BE2" s="167"/>
      <c r="BF2" s="167">
        <v>-6</v>
      </c>
      <c r="BG2" s="167"/>
      <c r="BH2" s="167"/>
      <c r="BI2" s="167"/>
      <c r="BJ2" s="167"/>
      <c r="BK2" s="167"/>
      <c r="BL2" s="167"/>
      <c r="BM2" s="167"/>
      <c r="BS2" s="167"/>
      <c r="BT2" s="167"/>
      <c r="BU2" s="167"/>
      <c r="BX2" s="167"/>
      <c r="BY2" s="167"/>
      <c r="BZ2" s="167"/>
    </row>
    <row r="3" s="159" customFormat="1" ht="16.2" spans="1:78">
      <c r="A3" s="174" t="s">
        <v>138</v>
      </c>
      <c r="B3" s="174">
        <v>202601</v>
      </c>
      <c r="C3" s="174">
        <v>202501</v>
      </c>
      <c r="D3" s="498"/>
      <c r="E3" s="498"/>
      <c r="S3" s="167"/>
      <c r="T3" s="167"/>
      <c r="U3" s="173"/>
      <c r="V3" s="531"/>
      <c r="Y3" s="167"/>
      <c r="AA3" s="239"/>
      <c r="AW3" s="49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98"/>
      <c r="B4" s="498"/>
      <c r="C4" s="498"/>
      <c r="D4" s="498"/>
      <c r="E4" s="498"/>
      <c r="S4" s="167"/>
      <c r="T4" s="167"/>
      <c r="U4" s="173"/>
      <c r="V4" s="531"/>
      <c r="Y4" s="167"/>
      <c r="AA4" s="239"/>
      <c r="AW4" s="49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8"/>
      <c r="BI6" s="280"/>
      <c r="BJ6" s="563" t="s">
        <v>152</v>
      </c>
      <c r="BK6" s="563"/>
      <c r="BL6" s="563"/>
      <c r="BM6" s="563"/>
      <c r="BN6" s="281" t="s">
        <v>153</v>
      </c>
      <c r="BO6" s="282"/>
      <c r="BP6" s="282"/>
      <c r="BQ6" s="268"/>
      <c r="BR6" s="269"/>
      <c r="BS6" s="267" t="s">
        <v>154</v>
      </c>
      <c r="BT6" s="268"/>
      <c r="BU6" s="268"/>
      <c r="BV6" s="268"/>
      <c r="BW6" s="280"/>
      <c r="BX6" s="267" t="s">
        <v>155</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156</v>
      </c>
      <c r="C7" s="188" t="s">
        <v>188</v>
      </c>
      <c r="D7" s="189" t="s">
        <v>158</v>
      </c>
      <c r="E7" s="188" t="s">
        <v>159</v>
      </c>
      <c r="F7" s="190" t="s">
        <v>160</v>
      </c>
      <c r="G7" s="187" t="s">
        <v>156</v>
      </c>
      <c r="H7" s="188" t="s">
        <v>188</v>
      </c>
      <c r="I7" s="189" t="s">
        <v>158</v>
      </c>
      <c r="J7" s="188" t="s">
        <v>159</v>
      </c>
      <c r="K7" s="190" t="s">
        <v>160</v>
      </c>
      <c r="L7" s="187" t="s">
        <v>156</v>
      </c>
      <c r="M7" s="188" t="s">
        <v>188</v>
      </c>
      <c r="N7" s="189" t="s">
        <v>158</v>
      </c>
      <c r="O7" s="188" t="s">
        <v>159</v>
      </c>
      <c r="P7" s="190" t="s">
        <v>160</v>
      </c>
      <c r="Q7" s="225" t="s">
        <v>156</v>
      </c>
      <c r="R7" s="226" t="s">
        <v>188</v>
      </c>
      <c r="S7" s="226" t="s">
        <v>158</v>
      </c>
      <c r="T7" s="226" t="s">
        <v>159</v>
      </c>
      <c r="U7" s="227" t="s">
        <v>160</v>
      </c>
      <c r="V7" s="228" t="s">
        <v>156</v>
      </c>
      <c r="W7" s="229" t="s">
        <v>188</v>
      </c>
      <c r="X7" s="229" t="s">
        <v>158</v>
      </c>
      <c r="Y7" s="229" t="s">
        <v>159</v>
      </c>
      <c r="Z7" s="245" t="s">
        <v>160</v>
      </c>
      <c r="AA7" s="246" t="s">
        <v>156</v>
      </c>
      <c r="AB7" s="247" t="s">
        <v>188</v>
      </c>
      <c r="AC7" s="226" t="s">
        <v>158</v>
      </c>
      <c r="AD7" s="247" t="s">
        <v>159</v>
      </c>
      <c r="AE7" s="247" t="s">
        <v>160</v>
      </c>
      <c r="AF7" s="187" t="s">
        <v>156</v>
      </c>
      <c r="AG7" s="188" t="s">
        <v>188</v>
      </c>
      <c r="AH7" s="189" t="s">
        <v>158</v>
      </c>
      <c r="AI7" s="188" t="s">
        <v>159</v>
      </c>
      <c r="AJ7" s="190" t="s">
        <v>160</v>
      </c>
      <c r="AK7" s="187" t="s">
        <v>156</v>
      </c>
      <c r="AL7" s="188" t="s">
        <v>189</v>
      </c>
      <c r="AM7" s="189" t="s">
        <v>158</v>
      </c>
      <c r="AN7" s="188" t="s">
        <v>159</v>
      </c>
      <c r="AO7" s="190" t="s">
        <v>160</v>
      </c>
      <c r="AP7" s="187" t="s">
        <v>156</v>
      </c>
      <c r="AQ7" s="188" t="s">
        <v>189</v>
      </c>
      <c r="AR7" s="189" t="s">
        <v>158</v>
      </c>
      <c r="AS7" s="188" t="s">
        <v>159</v>
      </c>
      <c r="AT7" s="190" t="s">
        <v>160</v>
      </c>
      <c r="AU7" s="225" t="s">
        <v>156</v>
      </c>
      <c r="AV7" s="226" t="s">
        <v>188</v>
      </c>
      <c r="AW7" s="226" t="s">
        <v>158</v>
      </c>
      <c r="AX7" s="226" t="s">
        <v>159</v>
      </c>
      <c r="AY7" s="227" t="s">
        <v>160</v>
      </c>
      <c r="AZ7" s="225" t="s">
        <v>156</v>
      </c>
      <c r="BA7" s="226" t="s">
        <v>188</v>
      </c>
      <c r="BB7" s="226" t="s">
        <v>158</v>
      </c>
      <c r="BC7" s="226" t="s">
        <v>159</v>
      </c>
      <c r="BD7" s="227" t="s">
        <v>160</v>
      </c>
      <c r="BE7" s="270" t="s">
        <v>156</v>
      </c>
      <c r="BF7" s="271" t="s">
        <v>189</v>
      </c>
      <c r="BG7" s="272" t="s">
        <v>158</v>
      </c>
      <c r="BH7" s="272" t="s">
        <v>159</v>
      </c>
      <c r="BI7" s="296" t="s">
        <v>160</v>
      </c>
      <c r="BJ7" s="270" t="s">
        <v>156</v>
      </c>
      <c r="BK7" s="271" t="s">
        <v>189</v>
      </c>
      <c r="BL7" s="272" t="s">
        <v>158</v>
      </c>
      <c r="BM7" s="272" t="s">
        <v>159</v>
      </c>
      <c r="BN7" s="283" t="s">
        <v>156</v>
      </c>
      <c r="BO7" s="272" t="s">
        <v>189</v>
      </c>
      <c r="BP7" s="272" t="s">
        <v>158</v>
      </c>
      <c r="BQ7" s="272" t="s">
        <v>159</v>
      </c>
      <c r="BR7" s="284" t="s">
        <v>160</v>
      </c>
      <c r="BS7" s="270" t="s">
        <v>156</v>
      </c>
      <c r="BT7" s="271" t="s">
        <v>189</v>
      </c>
      <c r="BU7" s="272" t="s">
        <v>158</v>
      </c>
      <c r="BV7" s="272" t="s">
        <v>159</v>
      </c>
      <c r="BW7" s="296" t="s">
        <v>160</v>
      </c>
      <c r="BX7" s="270" t="s">
        <v>156</v>
      </c>
      <c r="BY7" s="271" t="s">
        <v>189</v>
      </c>
      <c r="BZ7" s="272" t="s">
        <v>158</v>
      </c>
      <c r="CA7" s="297" t="s">
        <v>159</v>
      </c>
      <c r="CB7" s="298" t="s">
        <v>160</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515" t="s">
        <v>5</v>
      </c>
      <c r="B8" s="516">
        <v>218.70022</v>
      </c>
      <c r="C8" s="517">
        <v>191.778</v>
      </c>
      <c r="D8" s="518">
        <v>1.14038221276684</v>
      </c>
      <c r="E8" s="519">
        <v>26.9222199999995</v>
      </c>
      <c r="F8" s="520">
        <v>119.124956</v>
      </c>
      <c r="G8" s="516">
        <v>84.2129699999999</v>
      </c>
      <c r="H8" s="517">
        <v>67.15777</v>
      </c>
      <c r="I8" s="518">
        <v>1.2539572115036</v>
      </c>
      <c r="J8" s="519">
        <v>17.0551999999999</v>
      </c>
      <c r="K8" s="520">
        <v>40.665339</v>
      </c>
      <c r="L8" s="516">
        <v>0</v>
      </c>
      <c r="M8" s="517">
        <v>0</v>
      </c>
      <c r="N8" s="518" t="s">
        <v>161</v>
      </c>
      <c r="O8" s="519">
        <v>0</v>
      </c>
      <c r="P8" s="520">
        <v>0</v>
      </c>
      <c r="Q8" s="526">
        <v>134.48725</v>
      </c>
      <c r="R8" s="532">
        <v>124.62023</v>
      </c>
      <c r="S8" s="518">
        <v>1.07917671151786</v>
      </c>
      <c r="T8" s="519">
        <v>9.86701999999957</v>
      </c>
      <c r="U8" s="520">
        <v>78.4596170000001</v>
      </c>
      <c r="V8" s="533">
        <v>0.61493879612924</v>
      </c>
      <c r="W8" s="518">
        <v>0.649815046564257</v>
      </c>
      <c r="X8" s="518">
        <v>0.946328958340659</v>
      </c>
      <c r="Y8" s="539">
        <v>-0.034876250435017</v>
      </c>
      <c r="Z8" s="540">
        <v>0.658632914836082</v>
      </c>
      <c r="AA8" s="516">
        <v>36.1316070000001</v>
      </c>
      <c r="AB8" s="517">
        <v>33.83370911</v>
      </c>
      <c r="AC8" s="518">
        <v>1.06791740989819</v>
      </c>
      <c r="AD8" s="519">
        <v>2.29789789000011</v>
      </c>
      <c r="AE8" s="541">
        <v>28.1678390000001</v>
      </c>
      <c r="AF8" s="516">
        <v>21.9345230000012</v>
      </c>
      <c r="AG8" s="517">
        <v>17.615146</v>
      </c>
      <c r="AH8" s="518">
        <v>1.24520812941324</v>
      </c>
      <c r="AI8" s="519">
        <v>4.31937700000117</v>
      </c>
      <c r="AJ8" s="520">
        <v>19.5687469999999</v>
      </c>
      <c r="AK8" s="516">
        <v>0</v>
      </c>
      <c r="AL8" s="517">
        <v>0</v>
      </c>
      <c r="AM8" s="518" t="s">
        <v>161</v>
      </c>
      <c r="AN8" s="519">
        <v>0</v>
      </c>
      <c r="AO8" s="520">
        <v>0</v>
      </c>
      <c r="AP8" s="516">
        <v>0</v>
      </c>
      <c r="AQ8" s="517">
        <v>0</v>
      </c>
      <c r="AR8" s="551" t="s">
        <v>161</v>
      </c>
      <c r="AS8" s="519">
        <v>0</v>
      </c>
      <c r="AT8" s="520">
        <v>0</v>
      </c>
      <c r="AU8" s="516">
        <v>76.4211199999983</v>
      </c>
      <c r="AV8" s="517">
        <v>73.17137489</v>
      </c>
      <c r="AW8" s="551">
        <v>1.04441279277427</v>
      </c>
      <c r="AX8" s="555">
        <v>3.2497451099983</v>
      </c>
      <c r="AY8" s="520">
        <v>30.7230310000001</v>
      </c>
      <c r="AZ8" s="533">
        <v>0.349433210446695</v>
      </c>
      <c r="BA8" s="518">
        <v>0.381542068902585</v>
      </c>
      <c r="BB8" s="518">
        <v>0.915844513428771</v>
      </c>
      <c r="BC8" s="539">
        <v>-0.0321088584558904</v>
      </c>
      <c r="BD8" s="540">
        <v>0.257905916876058</v>
      </c>
      <c r="BE8" s="564">
        <v>61</v>
      </c>
      <c r="BF8" s="565">
        <v>50</v>
      </c>
      <c r="BG8" s="518">
        <v>1.22</v>
      </c>
      <c r="BH8" s="566">
        <v>11</v>
      </c>
      <c r="BI8" s="567">
        <v>44.66666667</v>
      </c>
      <c r="BJ8" s="518">
        <v>3.30362870090634</v>
      </c>
      <c r="BK8" s="518">
        <v>3.1963</v>
      </c>
      <c r="BL8" s="518">
        <v>1.03357904480378</v>
      </c>
      <c r="BM8" s="518">
        <v>0.107328700906337</v>
      </c>
      <c r="BN8" s="533">
        <v>0.165210656852564</v>
      </c>
      <c r="BO8" s="518">
        <v>0.176421221985838</v>
      </c>
      <c r="BP8" s="518">
        <v>0.936455688226816</v>
      </c>
      <c r="BQ8" s="518">
        <v>-0.0112105651332741</v>
      </c>
      <c r="BR8" s="540">
        <v>0.236456238439241</v>
      </c>
      <c r="BS8" s="564">
        <v>6.05287830126124</v>
      </c>
      <c r="BT8" s="565">
        <v>5.66825231536076</v>
      </c>
      <c r="BU8" s="518">
        <v>1.06785618644007</v>
      </c>
      <c r="BV8" s="566">
        <v>0.384625985900482</v>
      </c>
      <c r="BW8" s="567">
        <v>4.22911235753654</v>
      </c>
      <c r="BX8" s="564">
        <v>2.11507669725285</v>
      </c>
      <c r="BY8" s="565">
        <v>2.16267671546461</v>
      </c>
      <c r="BZ8" s="518">
        <v>0.97799022948211</v>
      </c>
      <c r="CA8" s="566">
        <v>-0.0476000182117611</v>
      </c>
      <c r="CB8" s="567">
        <v>1.09071310014233</v>
      </c>
      <c r="CC8" s="551"/>
    </row>
    <row r="9" s="514" customFormat="1" outlineLevel="1" spans="1:81">
      <c r="A9" s="515" t="s">
        <v>6</v>
      </c>
      <c r="B9" s="516">
        <v>68.5937930000001</v>
      </c>
      <c r="C9" s="517">
        <v>83.20263</v>
      </c>
      <c r="D9" s="518">
        <v>0.824418567057316</v>
      </c>
      <c r="E9" s="519">
        <v>-14.6088369999999</v>
      </c>
      <c r="F9" s="520">
        <v>57.705918</v>
      </c>
      <c r="G9" s="516">
        <v>22.846419</v>
      </c>
      <c r="H9" s="517">
        <v>29.60013</v>
      </c>
      <c r="I9" s="518">
        <v>0.771835089913456</v>
      </c>
      <c r="J9" s="519">
        <v>-6.75371100000001</v>
      </c>
      <c r="K9" s="520">
        <v>20.529454</v>
      </c>
      <c r="L9" s="516">
        <v>0</v>
      </c>
      <c r="M9" s="517">
        <v>0</v>
      </c>
      <c r="N9" s="518" t="s">
        <v>161</v>
      </c>
      <c r="O9" s="519">
        <v>0</v>
      </c>
      <c r="P9" s="520">
        <v>0</v>
      </c>
      <c r="Q9" s="526">
        <v>45.7473740000001</v>
      </c>
      <c r="R9" s="532">
        <v>53.6025</v>
      </c>
      <c r="S9" s="518">
        <v>0.853455976866752</v>
      </c>
      <c r="T9" s="519">
        <v>-7.85512599999991</v>
      </c>
      <c r="U9" s="520">
        <v>37.176464</v>
      </c>
      <c r="V9" s="533">
        <v>0.666931685786789</v>
      </c>
      <c r="W9" s="518">
        <v>0.644240452495312</v>
      </c>
      <c r="X9" s="518">
        <v>1.03522168346242</v>
      </c>
      <c r="Y9" s="539">
        <v>0.0226912332914773</v>
      </c>
      <c r="Z9" s="540">
        <v>0.644240058705937</v>
      </c>
      <c r="AA9" s="516">
        <v>14.924025</v>
      </c>
      <c r="AB9" s="517">
        <v>16.41667905</v>
      </c>
      <c r="AC9" s="518">
        <v>0.909076979244471</v>
      </c>
      <c r="AD9" s="519">
        <v>-1.49265405000001</v>
      </c>
      <c r="AE9" s="541">
        <v>15.099447</v>
      </c>
      <c r="AF9" s="516">
        <v>5.87674500000011</v>
      </c>
      <c r="AG9" s="517">
        <v>5.262927</v>
      </c>
      <c r="AH9" s="518">
        <v>1.11663053658166</v>
      </c>
      <c r="AI9" s="519">
        <v>0.613818000000109</v>
      </c>
      <c r="AJ9" s="520">
        <v>4.931826</v>
      </c>
      <c r="AK9" s="516">
        <v>0</v>
      </c>
      <c r="AL9" s="517">
        <v>0</v>
      </c>
      <c r="AM9" s="518" t="s">
        <v>161</v>
      </c>
      <c r="AN9" s="519">
        <v>0</v>
      </c>
      <c r="AO9" s="520">
        <v>0</v>
      </c>
      <c r="AP9" s="516">
        <v>0</v>
      </c>
      <c r="AQ9" s="517">
        <v>0</v>
      </c>
      <c r="AR9" s="551" t="s">
        <v>161</v>
      </c>
      <c r="AS9" s="519">
        <v>0</v>
      </c>
      <c r="AT9" s="520">
        <v>0</v>
      </c>
      <c r="AU9" s="516">
        <v>24.946604</v>
      </c>
      <c r="AV9" s="517">
        <v>31.92289395</v>
      </c>
      <c r="AW9" s="551">
        <v>0.781464363446284</v>
      </c>
      <c r="AX9" s="555">
        <v>-6.97628995000001</v>
      </c>
      <c r="AY9" s="520">
        <v>17.145191</v>
      </c>
      <c r="AZ9" s="533">
        <v>0.363686026226892</v>
      </c>
      <c r="BA9" s="518">
        <v>0.383676500971183</v>
      </c>
      <c r="BB9" s="518">
        <v>0.947897578575465</v>
      </c>
      <c r="BC9" s="539">
        <v>-0.0199904747442917</v>
      </c>
      <c r="BD9" s="540">
        <v>0.29711321809316</v>
      </c>
      <c r="BE9" s="564">
        <v>24</v>
      </c>
      <c r="BF9" s="565">
        <v>27</v>
      </c>
      <c r="BG9" s="518">
        <v>0.888888888888889</v>
      </c>
      <c r="BH9" s="566">
        <v>-3</v>
      </c>
      <c r="BI9" s="567">
        <v>28.3333333366667</v>
      </c>
      <c r="BJ9" s="518">
        <v>2.30180513422819</v>
      </c>
      <c r="BK9" s="518">
        <v>2.56798240740741</v>
      </c>
      <c r="BL9" s="518">
        <v>0.896347703780438</v>
      </c>
      <c r="BM9" s="518">
        <v>-0.266177273179217</v>
      </c>
      <c r="BN9" s="533">
        <v>0.217571070898499</v>
      </c>
      <c r="BO9" s="518">
        <v>0.197309616895524</v>
      </c>
      <c r="BP9" s="518">
        <v>1.10268862877426</v>
      </c>
      <c r="BQ9" s="518">
        <v>0.0202614540029755</v>
      </c>
      <c r="BR9" s="540">
        <v>0.261662018789823</v>
      </c>
      <c r="BS9" s="564">
        <v>4.59619928270022</v>
      </c>
      <c r="BT9" s="565">
        <v>5.06817668461393</v>
      </c>
      <c r="BU9" s="518">
        <v>0.90687431964506</v>
      </c>
      <c r="BV9" s="566">
        <v>-0.471977401913715</v>
      </c>
      <c r="BW9" s="567">
        <v>3.821723934658</v>
      </c>
      <c r="BX9" s="564">
        <v>1.67157345287213</v>
      </c>
      <c r="BY9" s="565">
        <v>1.94454029665641</v>
      </c>
      <c r="BZ9" s="518">
        <v>0.859623971663825</v>
      </c>
      <c r="CA9" s="566">
        <v>-0.272966843784274</v>
      </c>
      <c r="CB9" s="567">
        <v>1.13548469688989</v>
      </c>
      <c r="CC9" s="551"/>
    </row>
    <row r="10" s="163" customFormat="1" spans="1:81">
      <c r="A10" s="521" t="s">
        <v>7</v>
      </c>
      <c r="B10" s="522">
        <v>287.294013</v>
      </c>
      <c r="C10" s="523">
        <v>274.98063</v>
      </c>
      <c r="D10" s="524">
        <v>1.04477909225824</v>
      </c>
      <c r="E10" s="523">
        <v>12.3133829999996</v>
      </c>
      <c r="F10" s="525">
        <v>176.830874</v>
      </c>
      <c r="G10" s="522">
        <v>107.059389</v>
      </c>
      <c r="H10" s="523">
        <v>96.7579</v>
      </c>
      <c r="I10" s="524">
        <v>1.10646664510081</v>
      </c>
      <c r="J10" s="523">
        <v>10.3014889999999</v>
      </c>
      <c r="K10" s="525">
        <v>61.194793</v>
      </c>
      <c r="L10" s="522">
        <v>0</v>
      </c>
      <c r="M10" s="523">
        <v>0</v>
      </c>
      <c r="N10" s="524" t="s">
        <v>161</v>
      </c>
      <c r="O10" s="523">
        <v>0</v>
      </c>
      <c r="P10" s="525">
        <v>0</v>
      </c>
      <c r="Q10" s="522">
        <v>180.234624</v>
      </c>
      <c r="R10" s="523">
        <v>178.22273</v>
      </c>
      <c r="S10" s="524">
        <v>1.01128864988209</v>
      </c>
      <c r="T10" s="523">
        <v>2.01189399999967</v>
      </c>
      <c r="U10" s="534">
        <v>115.636081</v>
      </c>
      <c r="V10" s="535">
        <v>0.627352523353837</v>
      </c>
      <c r="W10" s="524">
        <v>0.648128306346523</v>
      </c>
      <c r="X10" s="524">
        <v>0.96794495350805</v>
      </c>
      <c r="Y10" s="542">
        <v>-0.0207757829926868</v>
      </c>
      <c r="Z10" s="543">
        <v>0.653936037210335</v>
      </c>
      <c r="AA10" s="522">
        <v>51.0556320000001</v>
      </c>
      <c r="AB10" s="523">
        <v>50.25038816</v>
      </c>
      <c r="AC10" s="524">
        <v>1.01602462925134</v>
      </c>
      <c r="AD10" s="523">
        <v>0.805243840000102</v>
      </c>
      <c r="AE10" s="544">
        <v>43.2672860000001</v>
      </c>
      <c r="AF10" s="522">
        <v>27.8112680000013</v>
      </c>
      <c r="AG10" s="523">
        <v>22.878073</v>
      </c>
      <c r="AH10" s="524">
        <v>1.21562983036208</v>
      </c>
      <c r="AI10" s="523">
        <v>4.93319500000128</v>
      </c>
      <c r="AJ10" s="525">
        <v>24.5005729999999</v>
      </c>
      <c r="AK10" s="522">
        <v>0</v>
      </c>
      <c r="AL10" s="523">
        <v>0</v>
      </c>
      <c r="AM10" s="524" t="s">
        <v>161</v>
      </c>
      <c r="AN10" s="523">
        <v>0</v>
      </c>
      <c r="AO10" s="525">
        <v>0</v>
      </c>
      <c r="AP10" s="522">
        <v>0</v>
      </c>
      <c r="AQ10" s="523">
        <v>0</v>
      </c>
      <c r="AR10" s="542" t="s">
        <v>161</v>
      </c>
      <c r="AS10" s="523">
        <v>0</v>
      </c>
      <c r="AT10" s="525">
        <v>0</v>
      </c>
      <c r="AU10" s="522">
        <v>101.367723999998</v>
      </c>
      <c r="AV10" s="523">
        <v>105.09426884</v>
      </c>
      <c r="AW10" s="542">
        <v>0.964540931859232</v>
      </c>
      <c r="AX10" s="556">
        <v>-3.72654484000171</v>
      </c>
      <c r="AY10" s="525">
        <v>47.8682220000001</v>
      </c>
      <c r="AZ10" s="535">
        <v>0.35283618666985</v>
      </c>
      <c r="BA10" s="524">
        <v>0.382187897525727</v>
      </c>
      <c r="BB10" s="524">
        <v>0.923200836431768</v>
      </c>
      <c r="BC10" s="542">
        <v>-0.0293517108558771</v>
      </c>
      <c r="BD10" s="543">
        <v>0.270700590441012</v>
      </c>
      <c r="BE10" s="568">
        <v>85</v>
      </c>
      <c r="BF10" s="569">
        <v>77</v>
      </c>
      <c r="BG10" s="524">
        <v>1.1038961038961</v>
      </c>
      <c r="BH10" s="524">
        <v>8</v>
      </c>
      <c r="BI10" s="570">
        <v>73.0000000066667</v>
      </c>
      <c r="BJ10" s="571">
        <v>2.99264596875</v>
      </c>
      <c r="BK10" s="571">
        <v>2.97598084415584</v>
      </c>
      <c r="BL10" s="524">
        <v>1.00559987629856</v>
      </c>
      <c r="BM10" s="571">
        <v>0.0166651245941516</v>
      </c>
      <c r="BN10" s="535">
        <v>0.177712133527823</v>
      </c>
      <c r="BO10" s="524">
        <v>0.182741555868862</v>
      </c>
      <c r="BP10" s="524">
        <v>0.972477949434509</v>
      </c>
      <c r="BQ10" s="524">
        <v>-0.00502942234103926</v>
      </c>
      <c r="BR10" s="543">
        <v>0.244681740361698</v>
      </c>
      <c r="BS10" s="568">
        <v>5.62707779231876</v>
      </c>
      <c r="BT10" s="569">
        <v>5.47220907278261</v>
      </c>
      <c r="BU10" s="524">
        <v>1.02830095076345</v>
      </c>
      <c r="BV10" s="524">
        <v>0.154868719536147</v>
      </c>
      <c r="BW10" s="570">
        <v>4.08694166766087</v>
      </c>
      <c r="BX10" s="568">
        <v>1.98543667033635</v>
      </c>
      <c r="BY10" s="569">
        <v>2.091412080348</v>
      </c>
      <c r="BZ10" s="524">
        <v>0.949328297848403</v>
      </c>
      <c r="CA10" s="524">
        <v>-0.105975410011646</v>
      </c>
      <c r="CB10" s="570">
        <v>1.10633752253377</v>
      </c>
      <c r="CC10" s="551"/>
    </row>
    <row r="11" s="164" customFormat="1" outlineLevel="1" spans="1:81">
      <c r="A11" s="515" t="s">
        <v>8</v>
      </c>
      <c r="B11" s="516">
        <v>27.437285</v>
      </c>
      <c r="C11" s="517">
        <v>31.76</v>
      </c>
      <c r="D11" s="518">
        <v>0.863894363979847</v>
      </c>
      <c r="E11" s="519">
        <v>-4.32271500000005</v>
      </c>
      <c r="F11" s="520">
        <v>28.1418759999999</v>
      </c>
      <c r="G11" s="516">
        <v>0</v>
      </c>
      <c r="H11" s="517">
        <v>0</v>
      </c>
      <c r="I11" s="518" t="s">
        <v>161</v>
      </c>
      <c r="J11" s="519">
        <v>0</v>
      </c>
      <c r="K11" s="520">
        <v>0.0637999999999999</v>
      </c>
      <c r="L11" s="516">
        <v>9.67975699595058e-16</v>
      </c>
      <c r="M11" s="517">
        <v>0</v>
      </c>
      <c r="N11" s="518" t="s">
        <v>161</v>
      </c>
      <c r="O11" s="519">
        <v>9.67975699595058e-16</v>
      </c>
      <c r="P11" s="520">
        <v>1.211986</v>
      </c>
      <c r="Q11" s="526">
        <v>27.020078</v>
      </c>
      <c r="R11" s="532">
        <v>31.76</v>
      </c>
      <c r="S11" s="518">
        <v>0.850758123425691</v>
      </c>
      <c r="T11" s="519">
        <v>-4.73992200000005</v>
      </c>
      <c r="U11" s="520">
        <v>26.8660899999999</v>
      </c>
      <c r="V11" s="533">
        <v>0.984794158751495</v>
      </c>
      <c r="W11" s="518">
        <v>1</v>
      </c>
      <c r="X11" s="518">
        <v>0.984794158751495</v>
      </c>
      <c r="Y11" s="539">
        <v>-0.0152058412485054</v>
      </c>
      <c r="Z11" s="540">
        <v>0.954665922058643</v>
      </c>
      <c r="AA11" s="516">
        <v>10.27278</v>
      </c>
      <c r="AB11" s="517">
        <v>11.25416239</v>
      </c>
      <c r="AC11" s="518">
        <v>0.912798273563918</v>
      </c>
      <c r="AD11" s="519">
        <v>-0.981382390000022</v>
      </c>
      <c r="AE11" s="541">
        <v>9.90299799999998</v>
      </c>
      <c r="AF11" s="516">
        <v>53.309767</v>
      </c>
      <c r="AG11" s="517">
        <v>52.141056</v>
      </c>
      <c r="AH11" s="518">
        <v>1.02241440986542</v>
      </c>
      <c r="AI11" s="519">
        <v>1.16871099999998</v>
      </c>
      <c r="AJ11" s="520">
        <v>35.663054</v>
      </c>
      <c r="AK11" s="516">
        <v>0</v>
      </c>
      <c r="AL11" s="517">
        <v>0</v>
      </c>
      <c r="AM11" s="518" t="s">
        <v>161</v>
      </c>
      <c r="AN11" s="519">
        <v>0</v>
      </c>
      <c r="AO11" s="520">
        <v>0</v>
      </c>
      <c r="AP11" s="516">
        <v>0</v>
      </c>
      <c r="AQ11" s="517">
        <v>0</v>
      </c>
      <c r="AR11" s="551" t="s">
        <v>161</v>
      </c>
      <c r="AS11" s="519">
        <v>0</v>
      </c>
      <c r="AT11" s="520">
        <v>0.00277999999999999</v>
      </c>
      <c r="AU11" s="516">
        <v>-36.145262</v>
      </c>
      <c r="AV11" s="517">
        <v>-31.63521839</v>
      </c>
      <c r="AW11" s="551">
        <v>0.857435989396373</v>
      </c>
      <c r="AX11" s="555">
        <v>-4.51004361</v>
      </c>
      <c r="AY11" s="520">
        <v>-18.702742</v>
      </c>
      <c r="AZ11" s="533">
        <v>-1.31737750291255</v>
      </c>
      <c r="BA11" s="518">
        <v>-0.996071107997481</v>
      </c>
      <c r="BB11" s="518">
        <v>0.677426247649093</v>
      </c>
      <c r="BC11" s="539">
        <v>-0.321306394915073</v>
      </c>
      <c r="BD11" s="540">
        <v>-0.664587606028826</v>
      </c>
      <c r="BE11" s="564">
        <v>14</v>
      </c>
      <c r="BF11" s="565">
        <v>15</v>
      </c>
      <c r="BG11" s="518">
        <v>0.933333333333333</v>
      </c>
      <c r="BH11" s="566">
        <v>-1</v>
      </c>
      <c r="BI11" s="567">
        <v>15.58333333</v>
      </c>
      <c r="BJ11" s="572">
        <v>1.54142050561797</v>
      </c>
      <c r="BK11" s="572">
        <v>1.76444444444444</v>
      </c>
      <c r="BL11" s="518">
        <v>0.873601042226812</v>
      </c>
      <c r="BM11" s="572">
        <v>-0.22302393882647</v>
      </c>
      <c r="BN11" s="533">
        <v>0.37440949423385</v>
      </c>
      <c r="BO11" s="518">
        <v>0.354350201196474</v>
      </c>
      <c r="BP11" s="518">
        <v>1.05660866840105</v>
      </c>
      <c r="BQ11" s="518">
        <v>0.0200592930373764</v>
      </c>
      <c r="BR11" s="540">
        <v>0.351895445776252</v>
      </c>
      <c r="BS11" s="564">
        <v>2.67087244153968</v>
      </c>
      <c r="BT11" s="565">
        <v>2.8220669739243</v>
      </c>
      <c r="BU11" s="518">
        <v>0.946424187029703</v>
      </c>
      <c r="BV11" s="566">
        <v>-0.151194532384621</v>
      </c>
      <c r="BW11" s="567">
        <v>2.84175317413979</v>
      </c>
      <c r="BX11" s="564">
        <v>-3.5185472676335</v>
      </c>
      <c r="BY11" s="565">
        <v>-2.81097937755988</v>
      </c>
      <c r="BZ11" s="518">
        <v>0.74828421164447</v>
      </c>
      <c r="CA11" s="566">
        <v>-0.707567890073622</v>
      </c>
      <c r="CB11" s="567">
        <v>-1.88859393892638</v>
      </c>
      <c r="CC11" s="551"/>
    </row>
    <row r="12" s="159" customFormat="1" outlineLevel="1" spans="1:81">
      <c r="A12" s="515" t="s">
        <v>9</v>
      </c>
      <c r="B12" s="516">
        <v>20.843303</v>
      </c>
      <c r="C12" s="517">
        <v>23.9</v>
      </c>
      <c r="D12" s="518">
        <v>0.872104728033473</v>
      </c>
      <c r="E12" s="519">
        <v>-3.056697</v>
      </c>
      <c r="F12" s="520">
        <v>23.2128989999999</v>
      </c>
      <c r="G12" s="516">
        <v>10.253091</v>
      </c>
      <c r="H12" s="517">
        <v>13.2</v>
      </c>
      <c r="I12" s="518">
        <v>0.776749318181818</v>
      </c>
      <c r="J12" s="519">
        <v>-2.946909</v>
      </c>
      <c r="K12" s="520">
        <v>12.55679</v>
      </c>
      <c r="L12" s="516">
        <v>0</v>
      </c>
      <c r="M12" s="517">
        <v>0</v>
      </c>
      <c r="N12" s="518" t="s">
        <v>161</v>
      </c>
      <c r="O12" s="519">
        <v>0</v>
      </c>
      <c r="P12" s="520">
        <v>0</v>
      </c>
      <c r="Q12" s="526">
        <v>10.590212</v>
      </c>
      <c r="R12" s="532">
        <v>10.7</v>
      </c>
      <c r="S12" s="518">
        <v>0.989739439252336</v>
      </c>
      <c r="T12" s="519">
        <v>-0.109788</v>
      </c>
      <c r="U12" s="520">
        <v>10.6561089999999</v>
      </c>
      <c r="V12" s="533">
        <v>0.508087033998402</v>
      </c>
      <c r="W12" s="518">
        <v>0.447698744769874</v>
      </c>
      <c r="X12" s="518">
        <v>1.13488599182821</v>
      </c>
      <c r="Y12" s="539">
        <v>0.0603882892285277</v>
      </c>
      <c r="Z12" s="540">
        <v>0.459059809806605</v>
      </c>
      <c r="AA12" s="516">
        <v>6.29572299999999</v>
      </c>
      <c r="AB12" s="517">
        <v>6.82466803</v>
      </c>
      <c r="AC12" s="518">
        <v>0.922495126843553</v>
      </c>
      <c r="AD12" s="519">
        <v>-0.528945030000011</v>
      </c>
      <c r="AE12" s="541">
        <v>4.89225599999997</v>
      </c>
      <c r="AF12" s="516">
        <v>4.42527999999999</v>
      </c>
      <c r="AG12" s="517">
        <v>2.690662</v>
      </c>
      <c r="AH12" s="518">
        <v>1.64468075142845</v>
      </c>
      <c r="AI12" s="519">
        <v>1.73461799999999</v>
      </c>
      <c r="AJ12" s="520">
        <v>2.51738099999999</v>
      </c>
      <c r="AK12" s="516">
        <v>0</v>
      </c>
      <c r="AL12" s="517">
        <v>0</v>
      </c>
      <c r="AM12" s="518" t="s">
        <v>161</v>
      </c>
      <c r="AN12" s="519">
        <v>0</v>
      </c>
      <c r="AO12" s="520">
        <v>0</v>
      </c>
      <c r="AP12" s="516">
        <v>0</v>
      </c>
      <c r="AQ12" s="517">
        <v>0</v>
      </c>
      <c r="AR12" s="551" t="s">
        <v>161</v>
      </c>
      <c r="AS12" s="519">
        <v>0</v>
      </c>
      <c r="AT12" s="520">
        <v>0</v>
      </c>
      <c r="AU12" s="516">
        <v>-0.130790999999977</v>
      </c>
      <c r="AV12" s="517">
        <v>1.18466997</v>
      </c>
      <c r="AW12" s="551">
        <v>-0.110402899805063</v>
      </c>
      <c r="AX12" s="555">
        <v>-1.31546096999998</v>
      </c>
      <c r="AY12" s="520">
        <v>3.24647199999993</v>
      </c>
      <c r="AZ12" s="533">
        <v>-0.00627496515307469</v>
      </c>
      <c r="BA12" s="518">
        <v>0.0495677811715482</v>
      </c>
      <c r="BB12" s="518">
        <v>-0.12659362603619</v>
      </c>
      <c r="BC12" s="539">
        <v>-0.0558427463246229</v>
      </c>
      <c r="BD12" s="540">
        <v>0.139856378989972</v>
      </c>
      <c r="BE12" s="564">
        <v>10</v>
      </c>
      <c r="BF12" s="565">
        <v>10</v>
      </c>
      <c r="BG12" s="518">
        <v>1</v>
      </c>
      <c r="BH12" s="566">
        <v>0</v>
      </c>
      <c r="BI12" s="567">
        <v>10.0000000033333</v>
      </c>
      <c r="BJ12" s="572">
        <v>1.73694191666667</v>
      </c>
      <c r="BK12" s="572">
        <v>1.99166666666667</v>
      </c>
      <c r="BL12" s="518">
        <v>0.872104728033473</v>
      </c>
      <c r="BM12" s="572">
        <v>-0.25472475</v>
      </c>
      <c r="BN12" s="533">
        <v>0.302050159708372</v>
      </c>
      <c r="BO12" s="518">
        <v>0.285550963598326</v>
      </c>
      <c r="BP12" s="518">
        <v>1.05778021513965</v>
      </c>
      <c r="BQ12" s="518">
        <v>0.0164991961100456</v>
      </c>
      <c r="BR12" s="540">
        <v>0.210755924970853</v>
      </c>
      <c r="BS12" s="564">
        <v>3.31070839679574</v>
      </c>
      <c r="BT12" s="565">
        <v>3.50200184022724</v>
      </c>
      <c r="BU12" s="518">
        <v>0.945375972898092</v>
      </c>
      <c r="BV12" s="566">
        <v>-0.191293443431503</v>
      </c>
      <c r="BW12" s="567">
        <v>4.74482508683111</v>
      </c>
      <c r="BX12" s="564">
        <v>-0.020774579821885</v>
      </c>
      <c r="BY12" s="565">
        <v>0.173586460878743</v>
      </c>
      <c r="BZ12" s="518">
        <v>-0.119678572376661</v>
      </c>
      <c r="CA12" s="566">
        <v>-0.194361040700628</v>
      </c>
      <c r="CB12" s="567">
        <v>0.66359405558498</v>
      </c>
      <c r="CC12" s="551"/>
    </row>
    <row r="13" s="164" customFormat="1" outlineLevel="1" spans="1:81">
      <c r="A13" s="515" t="s">
        <v>10</v>
      </c>
      <c r="B13" s="516">
        <v>28.943114</v>
      </c>
      <c r="C13" s="517">
        <v>22</v>
      </c>
      <c r="D13" s="518">
        <v>1.31559609090909</v>
      </c>
      <c r="E13" s="519">
        <v>6.943114</v>
      </c>
      <c r="F13" s="520">
        <v>23.577927</v>
      </c>
      <c r="G13" s="526">
        <v>19.92113</v>
      </c>
      <c r="H13" s="517">
        <v>13.2</v>
      </c>
      <c r="I13" s="518">
        <v>1.50917651515151</v>
      </c>
      <c r="J13" s="519">
        <v>6.72112999999999</v>
      </c>
      <c r="K13" s="520">
        <v>19.14076</v>
      </c>
      <c r="L13" s="526">
        <v>0</v>
      </c>
      <c r="M13" s="517">
        <v>0</v>
      </c>
      <c r="N13" s="518" t="s">
        <v>161</v>
      </c>
      <c r="O13" s="519">
        <v>0</v>
      </c>
      <c r="P13" s="520">
        <v>0</v>
      </c>
      <c r="Q13" s="526">
        <v>9.02198400000001</v>
      </c>
      <c r="R13" s="532">
        <v>8.8</v>
      </c>
      <c r="S13" s="518">
        <v>1.02522545454546</v>
      </c>
      <c r="T13" s="519">
        <v>0.221984000000008</v>
      </c>
      <c r="U13" s="520">
        <v>4.43716699999996</v>
      </c>
      <c r="V13" s="533">
        <v>0.31171435112338</v>
      </c>
      <c r="W13" s="518">
        <v>0.4</v>
      </c>
      <c r="X13" s="518">
        <v>0.779285877808449</v>
      </c>
      <c r="Y13" s="539">
        <v>-0.0882856488766203</v>
      </c>
      <c r="Z13" s="540">
        <v>0.188191565780994</v>
      </c>
      <c r="AA13" s="526">
        <v>17.10635</v>
      </c>
      <c r="AB13" s="517">
        <v>19.48195138</v>
      </c>
      <c r="AC13" s="518">
        <v>0.87806142548745</v>
      </c>
      <c r="AD13" s="519">
        <v>-2.37560138000001</v>
      </c>
      <c r="AE13" s="541">
        <v>17.8560139999999</v>
      </c>
      <c r="AF13" s="526">
        <v>6.43977199999999</v>
      </c>
      <c r="AG13" s="517">
        <v>4.940614</v>
      </c>
      <c r="AH13" s="518">
        <v>1.30343556489133</v>
      </c>
      <c r="AI13" s="519">
        <v>1.49915799999999</v>
      </c>
      <c r="AJ13" s="520">
        <v>4.6491</v>
      </c>
      <c r="AK13" s="526">
        <v>0</v>
      </c>
      <c r="AL13" s="517">
        <v>0</v>
      </c>
      <c r="AM13" s="518" t="s">
        <v>161</v>
      </c>
      <c r="AN13" s="519">
        <v>0</v>
      </c>
      <c r="AO13" s="520">
        <v>0</v>
      </c>
      <c r="AP13" s="526">
        <v>0</v>
      </c>
      <c r="AQ13" s="517">
        <v>0</v>
      </c>
      <c r="AR13" s="551" t="s">
        <v>161</v>
      </c>
      <c r="AS13" s="519">
        <v>0</v>
      </c>
      <c r="AT13" s="520">
        <v>0</v>
      </c>
      <c r="AU13" s="516">
        <v>-14.524138</v>
      </c>
      <c r="AV13" s="517">
        <v>-15.62256538</v>
      </c>
      <c r="AW13" s="551">
        <v>1.07031030776842</v>
      </c>
      <c r="AX13" s="555">
        <v>1.09842738000003</v>
      </c>
      <c r="AY13" s="520">
        <v>-18.067947</v>
      </c>
      <c r="AZ13" s="533">
        <v>-0.501816701547732</v>
      </c>
      <c r="BA13" s="518">
        <v>-0.710116608181818</v>
      </c>
      <c r="BB13" s="518">
        <v>1.29333197426183</v>
      </c>
      <c r="BC13" s="539">
        <v>0.208299906634087</v>
      </c>
      <c r="BD13" s="540">
        <v>-0.766307699570026</v>
      </c>
      <c r="BE13" s="550">
        <v>22</v>
      </c>
      <c r="BF13" s="565">
        <v>24</v>
      </c>
      <c r="BG13" s="518">
        <v>0.916666666666667</v>
      </c>
      <c r="BH13" s="566">
        <v>-2</v>
      </c>
      <c r="BI13" s="567">
        <v>23.75</v>
      </c>
      <c r="BJ13" s="572">
        <v>1.09633007575758</v>
      </c>
      <c r="BK13" s="572">
        <v>0.763888888888889</v>
      </c>
      <c r="BL13" s="518">
        <v>1.43519573553719</v>
      </c>
      <c r="BM13" s="572">
        <v>0.332441186868687</v>
      </c>
      <c r="BN13" s="533">
        <v>0.591033501094595</v>
      </c>
      <c r="BO13" s="518">
        <v>0.885543244545455</v>
      </c>
      <c r="BP13" s="518">
        <v>0.667424775396452</v>
      </c>
      <c r="BQ13" s="518">
        <v>-0.29450974345086</v>
      </c>
      <c r="BR13" s="540">
        <v>0.757319080680841</v>
      </c>
      <c r="BS13" s="550">
        <v>1.6919514683144</v>
      </c>
      <c r="BT13" s="565">
        <v>1.12925032872143</v>
      </c>
      <c r="BU13" s="518">
        <v>1.49829619286458</v>
      </c>
      <c r="BV13" s="566">
        <v>0.562701139592965</v>
      </c>
      <c r="BW13" s="567">
        <v>1.32044738540192</v>
      </c>
      <c r="BX13" s="550">
        <v>-0.849049505008373</v>
      </c>
      <c r="BY13" s="565">
        <v>-0.801899413219868</v>
      </c>
      <c r="BZ13" s="518">
        <v>0.941201987417371</v>
      </c>
      <c r="CA13" s="566">
        <v>-0.0471500917885048</v>
      </c>
      <c r="CB13" s="567">
        <v>-1.0118689983106</v>
      </c>
      <c r="CC13" s="551"/>
    </row>
    <row r="14" s="163" customFormat="1" spans="1:81">
      <c r="A14" s="521" t="s">
        <v>11</v>
      </c>
      <c r="B14" s="522">
        <v>77.2237019999999</v>
      </c>
      <c r="C14" s="523">
        <v>77.66</v>
      </c>
      <c r="D14" s="524">
        <v>0.994381946948235</v>
      </c>
      <c r="E14" s="523">
        <v>-0.43629800000005</v>
      </c>
      <c r="F14" s="525">
        <v>74.9327019999998</v>
      </c>
      <c r="G14" s="522">
        <v>30.174221</v>
      </c>
      <c r="H14" s="523">
        <v>26.4</v>
      </c>
      <c r="I14" s="524">
        <v>1.14296291666667</v>
      </c>
      <c r="J14" s="523">
        <v>3.774221</v>
      </c>
      <c r="K14" s="525">
        <v>31.76135</v>
      </c>
      <c r="L14" s="522">
        <v>9.67975699595058e-16</v>
      </c>
      <c r="M14" s="523">
        <v>0</v>
      </c>
      <c r="N14" s="524" t="s">
        <v>161</v>
      </c>
      <c r="O14" s="523">
        <v>9.67975699595058e-16</v>
      </c>
      <c r="P14" s="525">
        <v>1.211986</v>
      </c>
      <c r="Q14" s="522">
        <v>47.049481</v>
      </c>
      <c r="R14" s="523">
        <v>51.26</v>
      </c>
      <c r="S14" s="524">
        <v>0.917859559110417</v>
      </c>
      <c r="T14" s="523">
        <v>-4.21051900000005</v>
      </c>
      <c r="U14" s="534">
        <v>41.9593659999998</v>
      </c>
      <c r="V14" s="535">
        <v>0.609262179634952</v>
      </c>
      <c r="W14" s="524">
        <v>0.660056657223796</v>
      </c>
      <c r="X14" s="524">
        <v>0.923045276442652</v>
      </c>
      <c r="Y14" s="542">
        <v>-0.0507944775888443</v>
      </c>
      <c r="Z14" s="543">
        <v>0.559960669775393</v>
      </c>
      <c r="AA14" s="522">
        <v>33.674853</v>
      </c>
      <c r="AB14" s="523">
        <v>37.5607818</v>
      </c>
      <c r="AC14" s="524">
        <v>0.896542920200877</v>
      </c>
      <c r="AD14" s="523">
        <v>-3.88592880000004</v>
      </c>
      <c r="AE14" s="544">
        <v>32.6512679999999</v>
      </c>
      <c r="AF14" s="522">
        <v>64.174819</v>
      </c>
      <c r="AG14" s="523">
        <v>59.772332</v>
      </c>
      <c r="AH14" s="524">
        <v>1.07365426197526</v>
      </c>
      <c r="AI14" s="523">
        <v>4.40248699999997</v>
      </c>
      <c r="AJ14" s="525">
        <v>42.829535</v>
      </c>
      <c r="AK14" s="522">
        <v>0</v>
      </c>
      <c r="AL14" s="523">
        <v>0</v>
      </c>
      <c r="AM14" s="524" t="s">
        <v>161</v>
      </c>
      <c r="AN14" s="523">
        <v>0</v>
      </c>
      <c r="AO14" s="525">
        <v>0</v>
      </c>
      <c r="AP14" s="522">
        <v>0</v>
      </c>
      <c r="AQ14" s="523">
        <v>0</v>
      </c>
      <c r="AR14" s="542" t="s">
        <v>161</v>
      </c>
      <c r="AS14" s="523">
        <v>0</v>
      </c>
      <c r="AT14" s="525">
        <v>0.00277999999999999</v>
      </c>
      <c r="AU14" s="522">
        <v>-50.800191</v>
      </c>
      <c r="AV14" s="523">
        <v>-46.0731138</v>
      </c>
      <c r="AW14" s="542">
        <v>0.897400526899053</v>
      </c>
      <c r="AX14" s="556">
        <v>-4.72707719999995</v>
      </c>
      <c r="AY14" s="525">
        <v>-33.5242170000001</v>
      </c>
      <c r="AZ14" s="535">
        <v>-0.657831594242918</v>
      </c>
      <c r="BA14" s="524">
        <v>-0.593266981715169</v>
      </c>
      <c r="BB14" s="524">
        <v>0.891171067128852</v>
      </c>
      <c r="BC14" s="542">
        <v>-0.0645646125277489</v>
      </c>
      <c r="BD14" s="543">
        <v>-0.44739100693313</v>
      </c>
      <c r="BE14" s="568">
        <v>46</v>
      </c>
      <c r="BF14" s="569">
        <v>49</v>
      </c>
      <c r="BG14" s="524">
        <v>0.938775510204082</v>
      </c>
      <c r="BH14" s="524">
        <v>-3</v>
      </c>
      <c r="BI14" s="570">
        <v>49.3333333333333</v>
      </c>
      <c r="BJ14" s="571">
        <v>1.37408722419929</v>
      </c>
      <c r="BK14" s="571">
        <v>1.32074829931973</v>
      </c>
      <c r="BL14" s="524">
        <v>1.0403853822163</v>
      </c>
      <c r="BM14" s="571">
        <v>0.0533389248795593</v>
      </c>
      <c r="BN14" s="535">
        <v>0.436068876884457</v>
      </c>
      <c r="BO14" s="524">
        <v>0.483656731908318</v>
      </c>
      <c r="BP14" s="524">
        <v>0.90160820291677</v>
      </c>
      <c r="BQ14" s="524">
        <v>-0.0475878550238615</v>
      </c>
      <c r="BR14" s="543">
        <v>0.435741233513773</v>
      </c>
      <c r="BS14" s="568">
        <v>2.29321571203295</v>
      </c>
      <c r="BT14" s="569">
        <v>2.06758209702653</v>
      </c>
      <c r="BU14" s="524">
        <v>1.10912921684267</v>
      </c>
      <c r="BV14" s="524">
        <v>0.225633615006422</v>
      </c>
      <c r="BW14" s="570">
        <v>2.29494003111916</v>
      </c>
      <c r="BX14" s="568">
        <v>-1.50854974778955</v>
      </c>
      <c r="BY14" s="569">
        <v>-1.22662819015125</v>
      </c>
      <c r="BZ14" s="524">
        <v>0.770165434072134</v>
      </c>
      <c r="CA14" s="524">
        <v>-0.281921557638296</v>
      </c>
      <c r="CB14" s="570">
        <v>-1.02673553137355</v>
      </c>
      <c r="CC14" s="551"/>
    </row>
    <row r="15" s="163" customFormat="1" spans="1:81">
      <c r="A15" s="521" t="s">
        <v>12</v>
      </c>
      <c r="B15" s="522">
        <v>389.488867999999</v>
      </c>
      <c r="C15" s="523">
        <v>395.59589182</v>
      </c>
      <c r="D15" s="524">
        <v>0.98456246905926</v>
      </c>
      <c r="E15" s="523">
        <v>-6.10702382000085</v>
      </c>
      <c r="F15" s="525">
        <v>470.250063</v>
      </c>
      <c r="G15" s="522">
        <v>0</v>
      </c>
      <c r="H15" s="523">
        <v>0</v>
      </c>
      <c r="I15" s="524" t="s">
        <v>161</v>
      </c>
      <c r="J15" s="523">
        <v>0</v>
      </c>
      <c r="K15" s="525">
        <v>0</v>
      </c>
      <c r="L15" s="522">
        <v>0</v>
      </c>
      <c r="M15" s="523">
        <v>0</v>
      </c>
      <c r="N15" s="524" t="s">
        <v>161</v>
      </c>
      <c r="O15" s="523">
        <v>0</v>
      </c>
      <c r="P15" s="525">
        <v>2.77555756156289e-16</v>
      </c>
      <c r="Q15" s="522">
        <v>153.628558999998</v>
      </c>
      <c r="R15" s="523">
        <v>-381.074495380001</v>
      </c>
      <c r="S15" s="524">
        <v>2.40314573885823</v>
      </c>
      <c r="T15" s="523">
        <v>534.703054379999</v>
      </c>
      <c r="U15" s="534">
        <v>470.250063</v>
      </c>
      <c r="V15" s="535">
        <v>0.394436328280372</v>
      </c>
      <c r="W15" s="524">
        <v>-0.963292347720823</v>
      </c>
      <c r="X15" s="524">
        <v>2.40946689674596</v>
      </c>
      <c r="Y15" s="542">
        <v>1.35772867600119</v>
      </c>
      <c r="Z15" s="543">
        <v>1</v>
      </c>
      <c r="AA15" s="522">
        <v>87.5180429999999</v>
      </c>
      <c r="AB15" s="523">
        <v>100.5649559</v>
      </c>
      <c r="AC15" s="524">
        <v>0.870263823185347</v>
      </c>
      <c r="AD15" s="523">
        <v>-13.0469129000001</v>
      </c>
      <c r="AE15" s="544">
        <v>100.723054</v>
      </c>
      <c r="AF15" s="522">
        <v>258.979284000001</v>
      </c>
      <c r="AG15" s="523">
        <v>172.03507007</v>
      </c>
      <c r="AH15" s="524">
        <v>1.50538656969549</v>
      </c>
      <c r="AI15" s="523">
        <v>86.9442139300014</v>
      </c>
      <c r="AJ15" s="525">
        <v>225.605506</v>
      </c>
      <c r="AK15" s="522">
        <v>0</v>
      </c>
      <c r="AL15" s="523">
        <v>0</v>
      </c>
      <c r="AM15" s="524" t="s">
        <v>161</v>
      </c>
      <c r="AN15" s="523">
        <v>0</v>
      </c>
      <c r="AO15" s="525">
        <v>0</v>
      </c>
      <c r="AP15" s="522">
        <v>0</v>
      </c>
      <c r="AQ15" s="523">
        <v>0</v>
      </c>
      <c r="AR15" s="542" t="s">
        <v>161</v>
      </c>
      <c r="AS15" s="523">
        <v>0</v>
      </c>
      <c r="AT15" s="525">
        <v>0</v>
      </c>
      <c r="AU15" s="522">
        <v>42.9915409999979</v>
      </c>
      <c r="AV15" s="544">
        <v>122.99586585</v>
      </c>
      <c r="AW15" s="542">
        <v>0.349536471839049</v>
      </c>
      <c r="AX15" s="557">
        <v>-80.004324850002</v>
      </c>
      <c r="AY15" s="525">
        <v>143.921503</v>
      </c>
      <c r="AZ15" s="535">
        <v>0.110379383166345</v>
      </c>
      <c r="BA15" s="524">
        <v>0.310912899737504</v>
      </c>
      <c r="BB15" s="524">
        <v>0.355017058666707</v>
      </c>
      <c r="BC15" s="542">
        <v>-0.200533516571158</v>
      </c>
      <c r="BD15" s="543">
        <v>0.306053128588309</v>
      </c>
      <c r="BE15" s="568">
        <v>63</v>
      </c>
      <c r="BF15" s="569">
        <v>63</v>
      </c>
      <c r="BG15" s="524">
        <v>1</v>
      </c>
      <c r="BH15" s="524">
        <v>0</v>
      </c>
      <c r="BI15" s="570">
        <v>62.75</v>
      </c>
      <c r="BJ15" s="571">
        <v>5.15196915343914</v>
      </c>
      <c r="BK15" s="571">
        <v>5.23274989179894</v>
      </c>
      <c r="BL15" s="524">
        <v>0.98456246905926</v>
      </c>
      <c r="BM15" s="571">
        <v>-0.0807807383597998</v>
      </c>
      <c r="BN15" s="535">
        <v>0.224699728773763</v>
      </c>
      <c r="BO15" s="524">
        <v>0.254211325191815</v>
      </c>
      <c r="BP15" s="524">
        <v>0.88390919879048</v>
      </c>
      <c r="BQ15" s="524">
        <v>-0.0295115964180516</v>
      </c>
      <c r="BR15" s="543">
        <v>0.214190410432757</v>
      </c>
      <c r="BS15" s="568">
        <v>4.4503836540312</v>
      </c>
      <c r="BT15" s="569">
        <v>3.93373504994497</v>
      </c>
      <c r="BU15" s="524">
        <v>1.13133792630326</v>
      </c>
      <c r="BV15" s="524">
        <v>0.516648604086233</v>
      </c>
      <c r="BW15" s="570">
        <v>4.66874309629254</v>
      </c>
      <c r="BX15" s="568">
        <v>0.491230602585549</v>
      </c>
      <c r="BY15" s="569">
        <v>1.22304897117744</v>
      </c>
      <c r="BZ15" s="524">
        <v>0.401644262954275</v>
      </c>
      <c r="CA15" s="524">
        <v>-0.731818368591894</v>
      </c>
      <c r="CB15" s="570">
        <v>1.4288834311954</v>
      </c>
      <c r="CC15" s="551"/>
    </row>
    <row r="16" s="163" customFormat="1" spans="1:81">
      <c r="A16" s="521" t="s">
        <v>13</v>
      </c>
      <c r="B16" s="522">
        <v>419.096305</v>
      </c>
      <c r="C16" s="523">
        <v>412.69</v>
      </c>
      <c r="D16" s="524">
        <v>1.01552328624391</v>
      </c>
      <c r="E16" s="523">
        <v>6.40630500000003</v>
      </c>
      <c r="F16" s="525">
        <v>321.12822</v>
      </c>
      <c r="G16" s="522">
        <v>0</v>
      </c>
      <c r="H16" s="523">
        <v>0</v>
      </c>
      <c r="I16" s="524" t="s">
        <v>161</v>
      </c>
      <c r="J16" s="523">
        <v>0</v>
      </c>
      <c r="K16" s="525">
        <v>0</v>
      </c>
      <c r="L16" s="522">
        <v>0.01958</v>
      </c>
      <c r="M16" s="523">
        <v>0</v>
      </c>
      <c r="N16" s="524" t="s">
        <v>161</v>
      </c>
      <c r="O16" s="523">
        <v>0.01958</v>
      </c>
      <c r="P16" s="525">
        <v>0</v>
      </c>
      <c r="Q16" s="522">
        <v>311.238437</v>
      </c>
      <c r="R16" s="523">
        <v>5.62999999999994</v>
      </c>
      <c r="S16" s="524">
        <v>55.2821380106578</v>
      </c>
      <c r="T16" s="523">
        <v>305.608437</v>
      </c>
      <c r="U16" s="534">
        <v>321.12822</v>
      </c>
      <c r="V16" s="535">
        <v>0.742641806398174</v>
      </c>
      <c r="W16" s="524">
        <v>0.0136422011679467</v>
      </c>
      <c r="X16" s="524">
        <v>54.4370953965303</v>
      </c>
      <c r="Y16" s="542">
        <v>0.728999605230227</v>
      </c>
      <c r="Z16" s="543">
        <v>1</v>
      </c>
      <c r="AA16" s="522">
        <v>76.7396919999997</v>
      </c>
      <c r="AB16" s="523">
        <v>75.11461243</v>
      </c>
      <c r="AC16" s="524">
        <v>1.02163466624439</v>
      </c>
      <c r="AD16" s="523">
        <v>1.62507956999974</v>
      </c>
      <c r="AE16" s="544">
        <v>125.990772</v>
      </c>
      <c r="AF16" s="522">
        <v>128.353367</v>
      </c>
      <c r="AG16" s="523">
        <v>128.178097</v>
      </c>
      <c r="AH16" s="524">
        <v>1.00136739430606</v>
      </c>
      <c r="AI16" s="523">
        <v>0.175269999999983</v>
      </c>
      <c r="AJ16" s="525">
        <v>138.49177</v>
      </c>
      <c r="AK16" s="522">
        <v>0</v>
      </c>
      <c r="AL16" s="523">
        <v>0</v>
      </c>
      <c r="AM16" s="524" t="s">
        <v>161</v>
      </c>
      <c r="AN16" s="523">
        <v>0</v>
      </c>
      <c r="AO16" s="525">
        <v>0</v>
      </c>
      <c r="AP16" s="522">
        <v>0</v>
      </c>
      <c r="AQ16" s="523">
        <v>0</v>
      </c>
      <c r="AR16" s="542" t="s">
        <v>161</v>
      </c>
      <c r="AS16" s="523">
        <v>0</v>
      </c>
      <c r="AT16" s="525">
        <v>0.00321</v>
      </c>
      <c r="AU16" s="522">
        <v>213.983666</v>
      </c>
      <c r="AV16" s="544">
        <v>209.39729057</v>
      </c>
      <c r="AW16" s="542">
        <v>1.02190274486129</v>
      </c>
      <c r="AX16" s="557">
        <v>4.58637543000029</v>
      </c>
      <c r="AY16" s="525">
        <v>56.6424680000004</v>
      </c>
      <c r="AZ16" s="535">
        <v>0.510583518506564</v>
      </c>
      <c r="BA16" s="524">
        <v>0.507396085609053</v>
      </c>
      <c r="BB16" s="524">
        <v>1.00628194222998</v>
      </c>
      <c r="BC16" s="542">
        <v>0.00318743289751167</v>
      </c>
      <c r="BD16" s="543">
        <v>0.176385831179833</v>
      </c>
      <c r="BE16" s="568">
        <v>68</v>
      </c>
      <c r="BF16" s="569">
        <v>70</v>
      </c>
      <c r="BG16" s="524">
        <v>0.971428571428571</v>
      </c>
      <c r="BH16" s="524">
        <v>-2</v>
      </c>
      <c r="BI16" s="570">
        <v>67.83333333</v>
      </c>
      <c r="BJ16" s="571">
        <v>5.13598412990196</v>
      </c>
      <c r="BK16" s="571">
        <v>4.91297619047619</v>
      </c>
      <c r="BL16" s="524">
        <v>1.04539161819226</v>
      </c>
      <c r="BM16" s="571">
        <v>0.223007939425771</v>
      </c>
      <c r="BN16" s="535">
        <v>0.183107536583983</v>
      </c>
      <c r="BO16" s="524">
        <v>0.182012194213574</v>
      </c>
      <c r="BP16" s="524">
        <v>1.0060179614621</v>
      </c>
      <c r="BQ16" s="524">
        <v>0.00109534237040898</v>
      </c>
      <c r="BR16" s="543">
        <v>0.392337901664325</v>
      </c>
      <c r="BS16" s="568">
        <v>5.46127165847892</v>
      </c>
      <c r="BT16" s="569">
        <v>5.49413738085369</v>
      </c>
      <c r="BU16" s="524">
        <v>0.994018037756154</v>
      </c>
      <c r="BV16" s="524">
        <v>-0.0328657223747681</v>
      </c>
      <c r="BW16" s="570">
        <v>2.54882333763302</v>
      </c>
      <c r="BX16" s="568">
        <v>2.78843529890635</v>
      </c>
      <c r="BY16" s="569">
        <v>2.78770380084353</v>
      </c>
      <c r="BZ16" s="524">
        <v>1.00026240164489</v>
      </c>
      <c r="CA16" s="524">
        <v>0.000731498062812808</v>
      </c>
      <c r="CB16" s="570">
        <v>0.449576322938957</v>
      </c>
      <c r="CC16" s="159"/>
    </row>
    <row r="17" s="164" customFormat="1" outlineLevel="1" spans="1:81">
      <c r="A17" s="527" t="s">
        <v>14</v>
      </c>
      <c r="B17" s="516">
        <v>0</v>
      </c>
      <c r="C17" s="517">
        <v>0</v>
      </c>
      <c r="D17" s="518" t="s">
        <v>161</v>
      </c>
      <c r="E17" s="519">
        <v>0</v>
      </c>
      <c r="F17" s="520">
        <v>0</v>
      </c>
      <c r="G17" s="526">
        <v>0.0763229999999999</v>
      </c>
      <c r="H17" s="517">
        <v>0.2</v>
      </c>
      <c r="I17" s="518">
        <v>0.381614999999999</v>
      </c>
      <c r="J17" s="519">
        <v>-0.123677</v>
      </c>
      <c r="K17" s="520">
        <v>0.126838</v>
      </c>
      <c r="L17" s="526">
        <v>0</v>
      </c>
      <c r="M17" s="517">
        <v>0</v>
      </c>
      <c r="N17" s="518" t="s">
        <v>161</v>
      </c>
      <c r="O17" s="519">
        <v>0</v>
      </c>
      <c r="P17" s="520">
        <v>0</v>
      </c>
      <c r="Q17" s="526">
        <v>-0.0763229999999999</v>
      </c>
      <c r="R17" s="532">
        <v>-0.2</v>
      </c>
      <c r="S17" s="518">
        <v>1.618385</v>
      </c>
      <c r="T17" s="519">
        <v>0.123677</v>
      </c>
      <c r="U17" s="520">
        <v>-0.126838</v>
      </c>
      <c r="V17" s="533" t="s">
        <v>161</v>
      </c>
      <c r="W17" s="518" t="s">
        <v>161</v>
      </c>
      <c r="X17" s="518" t="s">
        <v>161</v>
      </c>
      <c r="Y17" s="539" t="s">
        <v>161</v>
      </c>
      <c r="Z17" s="540" t="s">
        <v>161</v>
      </c>
      <c r="AA17" s="526">
        <v>15.958644</v>
      </c>
      <c r="AB17" s="517">
        <v>14.8185287</v>
      </c>
      <c r="AC17" s="518">
        <v>1.07693849525021</v>
      </c>
      <c r="AD17" s="519">
        <v>1.14011529999998</v>
      </c>
      <c r="AE17" s="541">
        <v>9.10439799999988</v>
      </c>
      <c r="AF17" s="526">
        <v>13.685241</v>
      </c>
      <c r="AG17" s="517">
        <v>15.38298707</v>
      </c>
      <c r="AH17" s="518">
        <v>0.889634824350145</v>
      </c>
      <c r="AI17" s="519">
        <v>-1.69774607</v>
      </c>
      <c r="AJ17" s="520">
        <v>5.41859600000001</v>
      </c>
      <c r="AK17" s="526">
        <v>0</v>
      </c>
      <c r="AL17" s="517">
        <v>0</v>
      </c>
      <c r="AM17" s="518" t="s">
        <v>161</v>
      </c>
      <c r="AN17" s="519">
        <v>0</v>
      </c>
      <c r="AO17" s="520">
        <v>0</v>
      </c>
      <c r="AP17" s="526">
        <v>0</v>
      </c>
      <c r="AQ17" s="517">
        <v>0</v>
      </c>
      <c r="AR17" s="551" t="s">
        <v>161</v>
      </c>
      <c r="AS17" s="519">
        <v>0</v>
      </c>
      <c r="AT17" s="520">
        <v>0</v>
      </c>
      <c r="AU17" s="516">
        <v>-29.720208</v>
      </c>
      <c r="AV17" s="517">
        <v>-30.40151577</v>
      </c>
      <c r="AW17" s="551">
        <v>1.02241032240479</v>
      </c>
      <c r="AX17" s="555">
        <v>0.681307770000029</v>
      </c>
      <c r="AY17" s="520">
        <v>-14.6498319999999</v>
      </c>
      <c r="AZ17" s="533" t="s">
        <v>161</v>
      </c>
      <c r="BA17" s="518" t="s">
        <v>161</v>
      </c>
      <c r="BB17" s="518" t="s">
        <v>161</v>
      </c>
      <c r="BC17" s="539" t="s">
        <v>161</v>
      </c>
      <c r="BD17" s="540" t="s">
        <v>161</v>
      </c>
      <c r="BE17" s="550">
        <v>26</v>
      </c>
      <c r="BF17" s="565">
        <v>26</v>
      </c>
      <c r="BG17" s="518">
        <v>1</v>
      </c>
      <c r="BH17" s="566">
        <v>0</v>
      </c>
      <c r="BI17" s="567">
        <v>26.4166666666667</v>
      </c>
      <c r="BJ17" s="572">
        <v>0</v>
      </c>
      <c r="BK17" s="572">
        <v>0</v>
      </c>
      <c r="BL17" s="518" t="s">
        <v>161</v>
      </c>
      <c r="BM17" s="572">
        <v>0</v>
      </c>
      <c r="BN17" s="533" t="s">
        <v>161</v>
      </c>
      <c r="BO17" s="518" t="s">
        <v>161</v>
      </c>
      <c r="BP17" s="518" t="s">
        <v>161</v>
      </c>
      <c r="BQ17" s="518" t="s">
        <v>161</v>
      </c>
      <c r="BR17" s="540" t="s">
        <v>161</v>
      </c>
      <c r="BS17" s="550">
        <v>0</v>
      </c>
      <c r="BT17" s="565">
        <v>0</v>
      </c>
      <c r="BU17" s="518" t="s">
        <v>161</v>
      </c>
      <c r="BV17" s="566">
        <v>0</v>
      </c>
      <c r="BW17" s="567">
        <v>0</v>
      </c>
      <c r="BX17" s="550">
        <v>-1.8623266488055</v>
      </c>
      <c r="BY17" s="565">
        <v>-2.05158800751926</v>
      </c>
      <c r="BZ17" s="518">
        <v>1.09225115277536</v>
      </c>
      <c r="CA17" s="566">
        <v>0.189261358713761</v>
      </c>
      <c r="CB17" s="567">
        <v>-1.60909397853654</v>
      </c>
      <c r="CC17" s="551"/>
    </row>
    <row r="18" s="164" customFormat="1" outlineLevel="1" spans="1:81">
      <c r="A18" s="527" t="s">
        <v>15</v>
      </c>
      <c r="B18" s="516">
        <v>41.940202</v>
      </c>
      <c r="C18" s="517">
        <v>33.15</v>
      </c>
      <c r="D18" s="518">
        <v>1.26516446455505</v>
      </c>
      <c r="E18" s="519">
        <v>8.79020199999997</v>
      </c>
      <c r="F18" s="520">
        <v>40.263347</v>
      </c>
      <c r="G18" s="526">
        <v>-0.595506000000011</v>
      </c>
      <c r="H18" s="517">
        <v>27.8525</v>
      </c>
      <c r="I18" s="518">
        <v>-0.0213807019118575</v>
      </c>
      <c r="J18" s="519">
        <v>-28.448006</v>
      </c>
      <c r="K18" s="520">
        <v>60.342149999999</v>
      </c>
      <c r="L18" s="526">
        <v>0</v>
      </c>
      <c r="M18" s="517">
        <v>0</v>
      </c>
      <c r="N18" s="518" t="s">
        <v>161</v>
      </c>
      <c r="O18" s="519">
        <v>0</v>
      </c>
      <c r="P18" s="520">
        <v>0</v>
      </c>
      <c r="Q18" s="526">
        <v>42.535708</v>
      </c>
      <c r="R18" s="532">
        <v>5.2975</v>
      </c>
      <c r="S18" s="518">
        <v>8.02939273242095</v>
      </c>
      <c r="T18" s="519">
        <v>37.238208</v>
      </c>
      <c r="U18" s="520">
        <v>-20.078802999999</v>
      </c>
      <c r="V18" s="533">
        <v>1.0141989301816</v>
      </c>
      <c r="W18" s="518">
        <v>0.159803921568627</v>
      </c>
      <c r="X18" s="518">
        <v>6.34652091279281</v>
      </c>
      <c r="Y18" s="539">
        <v>0.854395008612968</v>
      </c>
      <c r="Z18" s="540">
        <v>-0.498686882637925</v>
      </c>
      <c r="AA18" s="526">
        <v>24.982929</v>
      </c>
      <c r="AB18" s="517">
        <v>25.82419803</v>
      </c>
      <c r="AC18" s="518">
        <v>0.967423227276111</v>
      </c>
      <c r="AD18" s="519">
        <v>-0.841269030000021</v>
      </c>
      <c r="AE18" s="541">
        <v>26.207481</v>
      </c>
      <c r="AF18" s="526">
        <v>4.455445</v>
      </c>
      <c r="AG18" s="517">
        <v>6.890842</v>
      </c>
      <c r="AH18" s="518">
        <v>0.646574830768141</v>
      </c>
      <c r="AI18" s="519">
        <v>-2.435397</v>
      </c>
      <c r="AJ18" s="520">
        <v>4.07085499999999</v>
      </c>
      <c r="AK18" s="526">
        <v>0</v>
      </c>
      <c r="AL18" s="517">
        <v>0</v>
      </c>
      <c r="AM18" s="518" t="s">
        <v>161</v>
      </c>
      <c r="AN18" s="519">
        <v>0</v>
      </c>
      <c r="AO18" s="520">
        <v>0</v>
      </c>
      <c r="AP18" s="526">
        <v>0</v>
      </c>
      <c r="AQ18" s="517">
        <v>0</v>
      </c>
      <c r="AR18" s="551" t="s">
        <v>161</v>
      </c>
      <c r="AS18" s="519">
        <v>0</v>
      </c>
      <c r="AT18" s="520">
        <v>0</v>
      </c>
      <c r="AU18" s="516">
        <v>13.097334</v>
      </c>
      <c r="AV18" s="517">
        <v>-27.41754003</v>
      </c>
      <c r="AW18" s="551">
        <v>2.47769909283141</v>
      </c>
      <c r="AX18" s="555">
        <v>40.51487403</v>
      </c>
      <c r="AY18" s="520">
        <v>-50.357138999999</v>
      </c>
      <c r="AZ18" s="533">
        <v>0.312285906491342</v>
      </c>
      <c r="BA18" s="518">
        <v>-0.827075114027149</v>
      </c>
      <c r="BB18" s="518">
        <v>2.37757865179956</v>
      </c>
      <c r="BC18" s="539">
        <v>1.13936102051849</v>
      </c>
      <c r="BD18" s="540">
        <v>-1.25069431013768</v>
      </c>
      <c r="BE18" s="550">
        <v>37</v>
      </c>
      <c r="BF18" s="565">
        <v>37</v>
      </c>
      <c r="BG18" s="518">
        <v>1</v>
      </c>
      <c r="BH18" s="566">
        <v>0</v>
      </c>
      <c r="BI18" s="567">
        <v>38.8333333366667</v>
      </c>
      <c r="BJ18" s="572">
        <v>0.989155707547169</v>
      </c>
      <c r="BK18" s="572">
        <v>0.746621621621622</v>
      </c>
      <c r="BL18" s="518">
        <v>1.32484203363784</v>
      </c>
      <c r="BM18" s="572">
        <v>0.242534085925548</v>
      </c>
      <c r="BN18" s="533">
        <v>0.595679748991195</v>
      </c>
      <c r="BO18" s="518">
        <v>0.779010498642534</v>
      </c>
      <c r="BP18" s="518">
        <v>0.764662029625015</v>
      </c>
      <c r="BQ18" s="518">
        <v>-0.183330749651339</v>
      </c>
      <c r="BR18" s="540">
        <v>0.650901699751886</v>
      </c>
      <c r="BS18" s="550">
        <v>1.67875440065494</v>
      </c>
      <c r="BT18" s="565">
        <v>1.28367974724673</v>
      </c>
      <c r="BU18" s="518">
        <v>1.30776730275256</v>
      </c>
      <c r="BV18" s="566">
        <v>0.39507465340821</v>
      </c>
      <c r="BW18" s="567">
        <v>1.5363302943919</v>
      </c>
      <c r="BX18" s="550">
        <v>0.524251339784859</v>
      </c>
      <c r="BY18" s="565">
        <v>-1.06169957332843</v>
      </c>
      <c r="BZ18" s="518">
        <v>2.49378501504086</v>
      </c>
      <c r="CA18" s="566">
        <v>1.58595091311329</v>
      </c>
      <c r="CB18" s="567">
        <v>-1.92147955768809</v>
      </c>
      <c r="CC18" s="551"/>
    </row>
    <row r="19" s="164" customFormat="1" outlineLevel="1" spans="1:81">
      <c r="A19" s="527" t="s">
        <v>16</v>
      </c>
      <c r="B19" s="516">
        <v>6.760377</v>
      </c>
      <c r="C19" s="517">
        <v>10</v>
      </c>
      <c r="D19" s="518">
        <v>0.6760377</v>
      </c>
      <c r="E19" s="519">
        <v>-3.239623</v>
      </c>
      <c r="F19" s="520">
        <v>45.082275</v>
      </c>
      <c r="G19" s="526">
        <v>0</v>
      </c>
      <c r="H19" s="517">
        <v>0</v>
      </c>
      <c r="I19" s="518" t="s">
        <v>161</v>
      </c>
      <c r="J19" s="519">
        <v>0</v>
      </c>
      <c r="K19" s="520">
        <v>0</v>
      </c>
      <c r="L19" s="526">
        <v>0</v>
      </c>
      <c r="M19" s="517">
        <v>0</v>
      </c>
      <c r="N19" s="518" t="s">
        <v>161</v>
      </c>
      <c r="O19" s="519">
        <v>0</v>
      </c>
      <c r="P19" s="520">
        <v>0</v>
      </c>
      <c r="Q19" s="526">
        <v>6.760377</v>
      </c>
      <c r="R19" s="532">
        <v>10</v>
      </c>
      <c r="S19" s="518">
        <v>0.6760377</v>
      </c>
      <c r="T19" s="519">
        <v>-3.239623</v>
      </c>
      <c r="U19" s="520">
        <v>45.082275</v>
      </c>
      <c r="V19" s="533">
        <v>1</v>
      </c>
      <c r="W19" s="518">
        <v>1</v>
      </c>
      <c r="X19" s="518">
        <v>1</v>
      </c>
      <c r="Y19" s="539">
        <v>0</v>
      </c>
      <c r="Z19" s="540">
        <v>1</v>
      </c>
      <c r="AA19" s="526">
        <v>0</v>
      </c>
      <c r="AB19" s="517">
        <v>0</v>
      </c>
      <c r="AC19" s="518" t="s">
        <v>161</v>
      </c>
      <c r="AD19" s="519">
        <v>0</v>
      </c>
      <c r="AE19" s="541">
        <v>0</v>
      </c>
      <c r="AF19" s="526">
        <v>9.66730199999999</v>
      </c>
      <c r="AG19" s="517">
        <v>3.952</v>
      </c>
      <c r="AH19" s="518">
        <v>2.44617965587044</v>
      </c>
      <c r="AI19" s="519">
        <v>5.71530199999999</v>
      </c>
      <c r="AJ19" s="520">
        <v>0</v>
      </c>
      <c r="AK19" s="526">
        <v>0</v>
      </c>
      <c r="AL19" s="517">
        <v>0</v>
      </c>
      <c r="AM19" s="518" t="s">
        <v>161</v>
      </c>
      <c r="AN19" s="519">
        <v>0</v>
      </c>
      <c r="AO19" s="520">
        <v>0</v>
      </c>
      <c r="AP19" s="526">
        <v>0</v>
      </c>
      <c r="AQ19" s="517">
        <v>0</v>
      </c>
      <c r="AR19" s="551" t="s">
        <v>161</v>
      </c>
      <c r="AS19" s="519">
        <v>0</v>
      </c>
      <c r="AT19" s="520">
        <v>0</v>
      </c>
      <c r="AU19" s="516">
        <v>-2.90692499999999</v>
      </c>
      <c r="AV19" s="517">
        <v>6.048</v>
      </c>
      <c r="AW19" s="551">
        <v>-0.480642361111109</v>
      </c>
      <c r="AX19" s="555">
        <v>-8.95492499999999</v>
      </c>
      <c r="AY19" s="520">
        <v>45.082275</v>
      </c>
      <c r="AZ19" s="533">
        <v>-0.429994510661164</v>
      </c>
      <c r="BA19" s="518">
        <v>0.6048</v>
      </c>
      <c r="BB19" s="518">
        <v>-0.710969759691079</v>
      </c>
      <c r="BC19" s="539">
        <v>-1.03479451066116</v>
      </c>
      <c r="BD19" s="540">
        <v>1</v>
      </c>
      <c r="BE19" s="550">
        <v>0</v>
      </c>
      <c r="BF19" s="565">
        <v>0</v>
      </c>
      <c r="BG19" s="518" t="s">
        <v>161</v>
      </c>
      <c r="BH19" s="566">
        <v>0</v>
      </c>
      <c r="BI19" s="567">
        <v>0</v>
      </c>
      <c r="BJ19" s="572" t="s">
        <v>161</v>
      </c>
      <c r="BK19" s="572" t="s">
        <v>161</v>
      </c>
      <c r="BL19" s="518" t="s">
        <v>161</v>
      </c>
      <c r="BM19" s="572" t="s">
        <v>161</v>
      </c>
      <c r="BN19" s="533">
        <v>0</v>
      </c>
      <c r="BO19" s="518">
        <v>0</v>
      </c>
      <c r="BP19" s="518" t="s">
        <v>161</v>
      </c>
      <c r="BQ19" s="518">
        <v>0</v>
      </c>
      <c r="BR19" s="540">
        <v>0</v>
      </c>
      <c r="BS19" s="550" t="s">
        <v>161</v>
      </c>
      <c r="BT19" s="565" t="s">
        <v>161</v>
      </c>
      <c r="BU19" s="518" t="s">
        <v>161</v>
      </c>
      <c r="BV19" s="566" t="s">
        <v>161</v>
      </c>
      <c r="BW19" s="567" t="s">
        <v>161</v>
      </c>
      <c r="BX19" s="550" t="s">
        <v>161</v>
      </c>
      <c r="BY19" s="565" t="s">
        <v>161</v>
      </c>
      <c r="BZ19" s="518" t="s">
        <v>161</v>
      </c>
      <c r="CA19" s="566" t="s">
        <v>161</v>
      </c>
      <c r="CB19" s="567" t="s">
        <v>161</v>
      </c>
      <c r="CC19" s="551"/>
    </row>
    <row r="20" s="164" customFormat="1" outlineLevel="1" spans="1:81">
      <c r="A20" s="527" t="s">
        <v>17</v>
      </c>
      <c r="B20" s="516">
        <v>32.6943099999999</v>
      </c>
      <c r="C20" s="517">
        <v>44.8</v>
      </c>
      <c r="D20" s="518">
        <v>0.72978370535714</v>
      </c>
      <c r="E20" s="519">
        <v>-12.1056900000001</v>
      </c>
      <c r="F20" s="520">
        <v>39.388698</v>
      </c>
      <c r="G20" s="526">
        <v>0</v>
      </c>
      <c r="H20" s="517">
        <v>0</v>
      </c>
      <c r="I20" s="518" t="s">
        <v>161</v>
      </c>
      <c r="J20" s="519">
        <v>0</v>
      </c>
      <c r="K20" s="520">
        <v>0</v>
      </c>
      <c r="L20" s="526">
        <v>0</v>
      </c>
      <c r="M20" s="517">
        <v>0</v>
      </c>
      <c r="N20" s="518" t="s">
        <v>161</v>
      </c>
      <c r="O20" s="519">
        <v>0</v>
      </c>
      <c r="P20" s="520">
        <v>0</v>
      </c>
      <c r="Q20" s="516">
        <v>5.7867629999999</v>
      </c>
      <c r="R20" s="532">
        <v>20.26104528</v>
      </c>
      <c r="S20" s="518">
        <v>0.285610289105474</v>
      </c>
      <c r="T20" s="519">
        <v>-14.4742822800001</v>
      </c>
      <c r="U20" s="520">
        <v>39.388698</v>
      </c>
      <c r="V20" s="533">
        <v>0.176996027749169</v>
      </c>
      <c r="W20" s="518">
        <v>0.452255475</v>
      </c>
      <c r="X20" s="518">
        <v>0.391362929877562</v>
      </c>
      <c r="Y20" s="539">
        <v>-0.275259447250831</v>
      </c>
      <c r="Z20" s="540">
        <v>1</v>
      </c>
      <c r="AA20" s="526">
        <v>26.907547</v>
      </c>
      <c r="AB20" s="517">
        <v>24.53895472</v>
      </c>
      <c r="AC20" s="518">
        <v>1.09652376423636</v>
      </c>
      <c r="AD20" s="519">
        <v>2.36859227999999</v>
      </c>
      <c r="AE20" s="541">
        <v>20.469004</v>
      </c>
      <c r="AF20" s="526">
        <v>0.248992999999999</v>
      </c>
      <c r="AG20" s="517">
        <v>0.54</v>
      </c>
      <c r="AH20" s="518">
        <v>0.461098148148146</v>
      </c>
      <c r="AI20" s="519">
        <v>-0.291007000000001</v>
      </c>
      <c r="AJ20" s="520">
        <v>0.433071</v>
      </c>
      <c r="AK20" s="550">
        <v>0.0575</v>
      </c>
      <c r="AL20" s="517">
        <v>0</v>
      </c>
      <c r="AM20" s="518" t="s">
        <v>161</v>
      </c>
      <c r="AN20" s="519">
        <v>0.0575</v>
      </c>
      <c r="AO20" s="520">
        <v>0.1384</v>
      </c>
      <c r="AP20" s="526">
        <v>0</v>
      </c>
      <c r="AQ20" s="517">
        <v>0</v>
      </c>
      <c r="AR20" s="551" t="s">
        <v>161</v>
      </c>
      <c r="AS20" s="519">
        <v>0</v>
      </c>
      <c r="AT20" s="520">
        <v>0</v>
      </c>
      <c r="AU20" s="516">
        <v>5.5952699999999</v>
      </c>
      <c r="AV20" s="517">
        <v>19.72104528</v>
      </c>
      <c r="AW20" s="551">
        <v>0.283720762290137</v>
      </c>
      <c r="AX20" s="555">
        <v>-14.1257752800001</v>
      </c>
      <c r="AY20" s="520">
        <v>18.625023</v>
      </c>
      <c r="AZ20" s="533">
        <v>0.171138953536561</v>
      </c>
      <c r="BA20" s="518">
        <v>0.440201903571429</v>
      </c>
      <c r="BB20" s="518">
        <v>0.388773769827171</v>
      </c>
      <c r="BC20" s="539">
        <v>-0.269062950034868</v>
      </c>
      <c r="BD20" s="540">
        <v>0.472851958701453</v>
      </c>
      <c r="BE20" s="550">
        <v>50</v>
      </c>
      <c r="BF20" s="565">
        <v>48</v>
      </c>
      <c r="BG20" s="518">
        <v>1.04166666666667</v>
      </c>
      <c r="BH20" s="566">
        <v>2</v>
      </c>
      <c r="BI20" s="567">
        <v>48.5</v>
      </c>
      <c r="BJ20" s="572">
        <v>0.554140847457625</v>
      </c>
      <c r="BK20" s="572">
        <v>0.777777777777778</v>
      </c>
      <c r="BL20" s="518">
        <v>0.71246680387409</v>
      </c>
      <c r="BM20" s="572">
        <v>-0.223636930320152</v>
      </c>
      <c r="BN20" s="533">
        <v>0.823003972250831</v>
      </c>
      <c r="BO20" s="518">
        <v>0.547744525</v>
      </c>
      <c r="BP20" s="518">
        <v>1.50253253969235</v>
      </c>
      <c r="BQ20" s="518">
        <v>0.275259447250831</v>
      </c>
      <c r="BR20" s="540">
        <v>0.519666935931723</v>
      </c>
      <c r="BS20" s="550">
        <v>1.21506096412281</v>
      </c>
      <c r="BT20" s="565">
        <v>1.82566863630449</v>
      </c>
      <c r="BU20" s="518">
        <v>0.665542990639492</v>
      </c>
      <c r="BV20" s="566">
        <v>-0.610607672181676</v>
      </c>
      <c r="BW20" s="567">
        <v>1.92430945834004</v>
      </c>
      <c r="BX20" s="550">
        <v>0.207944261883103</v>
      </c>
      <c r="BY20" s="565">
        <v>0.80366280899189</v>
      </c>
      <c r="BZ20" s="518">
        <v>0.258745657452965</v>
      </c>
      <c r="CA20" s="566">
        <v>-0.595718547108787</v>
      </c>
      <c r="CB20" s="567">
        <v>0.909913496523819</v>
      </c>
      <c r="CC20" s="551"/>
    </row>
    <row r="21" s="163" customFormat="1" spans="1:81">
      <c r="A21" s="521" t="s">
        <v>18</v>
      </c>
      <c r="B21" s="522">
        <v>81.3948889999999</v>
      </c>
      <c r="C21" s="523">
        <v>87.95</v>
      </c>
      <c r="D21" s="524">
        <v>0.925467754405911</v>
      </c>
      <c r="E21" s="523">
        <v>-6.55511100000012</v>
      </c>
      <c r="F21" s="525">
        <v>124.73432</v>
      </c>
      <c r="G21" s="522">
        <v>-0.519183000000011</v>
      </c>
      <c r="H21" s="523">
        <v>28.0525</v>
      </c>
      <c r="I21" s="524">
        <v>-0.01850754834685</v>
      </c>
      <c r="J21" s="523">
        <v>-28.571683</v>
      </c>
      <c r="K21" s="525">
        <v>60.468987999999</v>
      </c>
      <c r="L21" s="522">
        <v>0</v>
      </c>
      <c r="M21" s="523">
        <v>0</v>
      </c>
      <c r="N21" s="524" t="s">
        <v>161</v>
      </c>
      <c r="O21" s="523">
        <v>0</v>
      </c>
      <c r="P21" s="525">
        <v>0</v>
      </c>
      <c r="Q21" s="522">
        <v>55.0065249999999</v>
      </c>
      <c r="R21" s="523">
        <v>35.35854528</v>
      </c>
      <c r="S21" s="524">
        <v>1.55567839582794</v>
      </c>
      <c r="T21" s="523">
        <v>19.6479797199999</v>
      </c>
      <c r="U21" s="534">
        <v>64.265332000001</v>
      </c>
      <c r="V21" s="535">
        <v>0.675798267874043</v>
      </c>
      <c r="W21" s="524">
        <v>0.402030077089255</v>
      </c>
      <c r="X21" s="524">
        <v>1.68096445113485</v>
      </c>
      <c r="Y21" s="542">
        <v>0.273768190784787</v>
      </c>
      <c r="Z21" s="543">
        <v>0.515217720351552</v>
      </c>
      <c r="AA21" s="522">
        <v>67.8491199999999</v>
      </c>
      <c r="AB21" s="523">
        <v>65.18168145</v>
      </c>
      <c r="AC21" s="524">
        <v>1.04092313193924</v>
      </c>
      <c r="AD21" s="523">
        <v>2.66743854999994</v>
      </c>
      <c r="AE21" s="544">
        <v>55.7808829999998</v>
      </c>
      <c r="AF21" s="522">
        <v>28.056981</v>
      </c>
      <c r="AG21" s="523">
        <v>26.76582907</v>
      </c>
      <c r="AH21" s="524">
        <v>1.04823881698651</v>
      </c>
      <c r="AI21" s="523">
        <v>1.29115192999999</v>
      </c>
      <c r="AJ21" s="525">
        <v>9.922522</v>
      </c>
      <c r="AK21" s="522">
        <v>0.0575</v>
      </c>
      <c r="AL21" s="523">
        <v>0</v>
      </c>
      <c r="AM21" s="524" t="s">
        <v>161</v>
      </c>
      <c r="AN21" s="523">
        <v>0.0575</v>
      </c>
      <c r="AO21" s="525">
        <v>0.1384</v>
      </c>
      <c r="AP21" s="522">
        <v>0</v>
      </c>
      <c r="AQ21" s="523">
        <v>0</v>
      </c>
      <c r="AR21" s="542" t="s">
        <v>161</v>
      </c>
      <c r="AS21" s="523">
        <v>0</v>
      </c>
      <c r="AT21" s="525">
        <v>0</v>
      </c>
      <c r="AU21" s="522">
        <v>-13.9345290000001</v>
      </c>
      <c r="AV21" s="523">
        <v>-32.05001052</v>
      </c>
      <c r="AW21" s="542">
        <v>1.56522544692132</v>
      </c>
      <c r="AX21" s="556">
        <v>18.1154815199999</v>
      </c>
      <c r="AY21" s="525">
        <v>-1.29967299999885</v>
      </c>
      <c r="AZ21" s="535">
        <v>-0.171196609163016</v>
      </c>
      <c r="BA21" s="524">
        <v>-0.364411717111995</v>
      </c>
      <c r="BB21" s="524">
        <v>1.5302110192291</v>
      </c>
      <c r="BC21" s="542">
        <v>0.193215107948979</v>
      </c>
      <c r="BD21" s="543">
        <v>-0.0104195300860169</v>
      </c>
      <c r="BE21" s="568">
        <v>113</v>
      </c>
      <c r="BF21" s="569">
        <v>111</v>
      </c>
      <c r="BG21" s="524">
        <v>1.01801801801802</v>
      </c>
      <c r="BH21" s="524">
        <v>2</v>
      </c>
      <c r="BI21" s="570">
        <v>113.750000003333</v>
      </c>
      <c r="BJ21" s="571">
        <v>0.591532623546511</v>
      </c>
      <c r="BK21" s="571">
        <v>0.660285285285285</v>
      </c>
      <c r="BL21" s="524">
        <v>0.895874308770838</v>
      </c>
      <c r="BM21" s="571">
        <v>-0.0687526617387746</v>
      </c>
      <c r="BN21" s="535">
        <v>0.833579612105621</v>
      </c>
      <c r="BO21" s="524">
        <v>0.74112201762365</v>
      </c>
      <c r="BP21" s="524">
        <v>1.12475353893604</v>
      </c>
      <c r="BQ21" s="524">
        <v>0.0924575944819708</v>
      </c>
      <c r="BR21" s="543">
        <v>0.447197555572515</v>
      </c>
      <c r="BS21" s="568">
        <v>1.19964546334573</v>
      </c>
      <c r="BT21" s="569">
        <v>1.34930548036668</v>
      </c>
      <c r="BU21" s="524">
        <v>0.889083666227845</v>
      </c>
      <c r="BV21" s="524">
        <v>-0.149660017020949</v>
      </c>
      <c r="BW21" s="570">
        <v>2.23614818001358</v>
      </c>
      <c r="BX21" s="568">
        <v>-0.205375235522584</v>
      </c>
      <c r="BY21" s="569">
        <v>-0.491702727009047</v>
      </c>
      <c r="BZ21" s="524">
        <v>1.58231829062277</v>
      </c>
      <c r="CA21" s="524">
        <v>0.286327491486463</v>
      </c>
      <c r="CB21" s="570">
        <v>-0.0232996132384433</v>
      </c>
      <c r="CC21" s="551"/>
    </row>
    <row r="22" s="164" customFormat="1" outlineLevel="1" spans="1:81">
      <c r="A22" s="527" t="s">
        <v>19</v>
      </c>
      <c r="B22" s="516">
        <v>1.316667</v>
      </c>
      <c r="C22" s="517">
        <v>6.9</v>
      </c>
      <c r="D22" s="518">
        <v>0.190821304347826</v>
      </c>
      <c r="E22" s="519">
        <v>-5.583333</v>
      </c>
      <c r="F22" s="520">
        <v>3.816667</v>
      </c>
      <c r="G22" s="526">
        <v>0</v>
      </c>
      <c r="H22" s="517">
        <v>0</v>
      </c>
      <c r="I22" s="518" t="s">
        <v>161</v>
      </c>
      <c r="J22" s="519">
        <v>0</v>
      </c>
      <c r="K22" s="520">
        <v>0</v>
      </c>
      <c r="L22" s="526">
        <v>0</v>
      </c>
      <c r="M22" s="517">
        <v>0</v>
      </c>
      <c r="N22" s="518" t="s">
        <v>161</v>
      </c>
      <c r="O22" s="519">
        <v>0</v>
      </c>
      <c r="P22" s="520">
        <v>0</v>
      </c>
      <c r="Q22" s="526">
        <v>0</v>
      </c>
      <c r="R22" s="532">
        <v>0</v>
      </c>
      <c r="S22" s="518" t="s">
        <v>161</v>
      </c>
      <c r="T22" s="519">
        <v>0</v>
      </c>
      <c r="U22" s="520">
        <v>3.816667</v>
      </c>
      <c r="V22" s="533">
        <v>0</v>
      </c>
      <c r="W22" s="518">
        <v>0</v>
      </c>
      <c r="X22" s="518" t="s">
        <v>161</v>
      </c>
      <c r="Y22" s="539">
        <v>0</v>
      </c>
      <c r="Z22" s="540">
        <v>1</v>
      </c>
      <c r="AA22" s="526">
        <v>54.21321</v>
      </c>
      <c r="AB22" s="517">
        <v>52.60003593</v>
      </c>
      <c r="AC22" s="518">
        <v>1.03066868760597</v>
      </c>
      <c r="AD22" s="519">
        <v>1.61317406999996</v>
      </c>
      <c r="AE22" s="541">
        <v>53.7633159999999</v>
      </c>
      <c r="AF22" s="526">
        <v>9.830327</v>
      </c>
      <c r="AG22" s="517">
        <v>16.65691767</v>
      </c>
      <c r="AH22" s="518">
        <v>0.590164830898153</v>
      </c>
      <c r="AI22" s="519">
        <v>-6.82659067</v>
      </c>
      <c r="AJ22" s="520">
        <v>19.689103</v>
      </c>
      <c r="AK22" s="526">
        <v>0</v>
      </c>
      <c r="AL22" s="517">
        <v>0</v>
      </c>
      <c r="AM22" s="518" t="s">
        <v>161</v>
      </c>
      <c r="AN22" s="519">
        <v>0</v>
      </c>
      <c r="AO22" s="520">
        <v>0</v>
      </c>
      <c r="AP22" s="526">
        <v>0.219011999999999</v>
      </c>
      <c r="AQ22" s="517">
        <v>0</v>
      </c>
      <c r="AR22" s="551" t="s">
        <v>161</v>
      </c>
      <c r="AS22" s="519">
        <v>0.219011999999999</v>
      </c>
      <c r="AT22" s="520">
        <v>0</v>
      </c>
      <c r="AU22" s="516">
        <v>-62.945882</v>
      </c>
      <c r="AV22" s="517">
        <v>-62.3569536</v>
      </c>
      <c r="AW22" s="551">
        <v>0.990555529640243</v>
      </c>
      <c r="AX22" s="555">
        <v>-0.588928399999965</v>
      </c>
      <c r="AY22" s="520">
        <v>-69.6357519999998</v>
      </c>
      <c r="AZ22" s="533">
        <v>-47.8069868843071</v>
      </c>
      <c r="BA22" s="518">
        <v>-9.03723965217391</v>
      </c>
      <c r="BB22" s="518">
        <v>-3.28999879656916</v>
      </c>
      <c r="BC22" s="539">
        <v>-38.7697472321332</v>
      </c>
      <c r="BD22" s="540">
        <v>-18.2451736030416</v>
      </c>
      <c r="BE22" s="550">
        <v>76</v>
      </c>
      <c r="BF22" s="565">
        <v>78</v>
      </c>
      <c r="BG22" s="518">
        <v>0.974358974358974</v>
      </c>
      <c r="BH22" s="566">
        <v>-2</v>
      </c>
      <c r="BI22" s="567">
        <v>77.5</v>
      </c>
      <c r="BJ22" s="572">
        <v>0.0142805531453362</v>
      </c>
      <c r="BK22" s="572">
        <v>0.072938689217759</v>
      </c>
      <c r="BL22" s="518">
        <v>0.195788453267943</v>
      </c>
      <c r="BM22" s="572">
        <v>-0.0586581360724228</v>
      </c>
      <c r="BN22" s="533">
        <v>41.1745794494735</v>
      </c>
      <c r="BO22" s="518">
        <v>7.62319361304348</v>
      </c>
      <c r="BP22" s="518">
        <v>5.40122441322004</v>
      </c>
      <c r="BQ22" s="518">
        <v>33.5513858364301</v>
      </c>
      <c r="BR22" s="540">
        <v>14.0864571103531</v>
      </c>
      <c r="BS22" s="550">
        <v>0.0242868297228665</v>
      </c>
      <c r="BT22" s="565">
        <v>0.131178617618864</v>
      </c>
      <c r="BU22" s="518">
        <v>0.18514320522443</v>
      </c>
      <c r="BV22" s="566">
        <v>-0.106891787895998</v>
      </c>
      <c r="BW22" s="567">
        <v>0.0709901710675735</v>
      </c>
      <c r="BX22" s="550">
        <v>-1.16108015002248</v>
      </c>
      <c r="BY22" s="565">
        <v>-1.18549260466256</v>
      </c>
      <c r="BZ22" s="518">
        <v>1.02059266716981</v>
      </c>
      <c r="CA22" s="566">
        <v>0.024412454640085</v>
      </c>
      <c r="CB22" s="567">
        <v>-1.2952279952375</v>
      </c>
      <c r="CC22" s="551"/>
    </row>
    <row r="23" s="164" customFormat="1" outlineLevel="1" spans="1:81">
      <c r="A23" s="527" t="s">
        <v>20</v>
      </c>
      <c r="B23" s="516">
        <v>2.92984699999999</v>
      </c>
      <c r="C23" s="517">
        <v>3.62</v>
      </c>
      <c r="D23" s="518">
        <v>0.809349999999997</v>
      </c>
      <c r="E23" s="519">
        <v>-0.690153000000012</v>
      </c>
      <c r="F23" s="520">
        <v>3.88163000001009</v>
      </c>
      <c r="G23" s="526">
        <v>0.00540299999999999</v>
      </c>
      <c r="H23" s="517">
        <v>0</v>
      </c>
      <c r="I23" s="518" t="s">
        <v>161</v>
      </c>
      <c r="J23" s="519">
        <v>0.00540299999999999</v>
      </c>
      <c r="K23" s="520">
        <v>0</v>
      </c>
      <c r="L23" s="526">
        <v>2.04836148043341e-13</v>
      </c>
      <c r="M23" s="517">
        <v>0</v>
      </c>
      <c r="N23" s="518" t="s">
        <v>161</v>
      </c>
      <c r="O23" s="519">
        <v>2.04836148043341e-13</v>
      </c>
      <c r="P23" s="520">
        <v>3.8505310051562e-13</v>
      </c>
      <c r="Q23" s="526">
        <v>0</v>
      </c>
      <c r="R23" s="532">
        <v>0</v>
      </c>
      <c r="S23" s="518" t="s">
        <v>161</v>
      </c>
      <c r="T23" s="519">
        <v>0</v>
      </c>
      <c r="U23" s="520">
        <v>3.88163000000971</v>
      </c>
      <c r="V23" s="533">
        <v>0</v>
      </c>
      <c r="W23" s="518">
        <v>0</v>
      </c>
      <c r="X23" s="518" t="s">
        <v>161</v>
      </c>
      <c r="Y23" s="539">
        <v>0</v>
      </c>
      <c r="Z23" s="540">
        <v>0.999999999999901</v>
      </c>
      <c r="AA23" s="526">
        <v>19.009143</v>
      </c>
      <c r="AB23" s="517">
        <v>17.86003212</v>
      </c>
      <c r="AC23" s="518">
        <v>1.06433979918284</v>
      </c>
      <c r="AD23" s="519">
        <v>1.14911087999996</v>
      </c>
      <c r="AE23" s="541">
        <v>18.3539419999999</v>
      </c>
      <c r="AF23" s="526">
        <v>2.87340499999998</v>
      </c>
      <c r="AG23" s="517">
        <v>3.397252</v>
      </c>
      <c r="AH23" s="518">
        <v>0.845802725261471</v>
      </c>
      <c r="AI23" s="519">
        <v>-0.523847000000015</v>
      </c>
      <c r="AJ23" s="520">
        <v>25.979623</v>
      </c>
      <c r="AK23" s="526">
        <v>0</v>
      </c>
      <c r="AL23" s="517">
        <v>0</v>
      </c>
      <c r="AM23" s="518" t="s">
        <v>161</v>
      </c>
      <c r="AN23" s="519">
        <v>0</v>
      </c>
      <c r="AO23" s="520">
        <v>0.32</v>
      </c>
      <c r="AP23" s="526">
        <v>0</v>
      </c>
      <c r="AQ23" s="517">
        <v>0</v>
      </c>
      <c r="AR23" s="551" t="s">
        <v>161</v>
      </c>
      <c r="AS23" s="519">
        <v>0</v>
      </c>
      <c r="AT23" s="520">
        <v>0.0491979999999999</v>
      </c>
      <c r="AU23" s="516">
        <v>-18.9581040000002</v>
      </c>
      <c r="AV23" s="517">
        <v>-17.63728412</v>
      </c>
      <c r="AW23" s="551">
        <v>0.925112059713184</v>
      </c>
      <c r="AX23" s="555">
        <v>-1.32081988000016</v>
      </c>
      <c r="AY23" s="520">
        <v>-40.1811329999902</v>
      </c>
      <c r="AZ23" s="533">
        <v>-6.47068055089574</v>
      </c>
      <c r="BA23" s="518">
        <v>-4.87217793370166</v>
      </c>
      <c r="BB23" s="518">
        <v>0.671912101949935</v>
      </c>
      <c r="BC23" s="539">
        <v>-1.59850261719409</v>
      </c>
      <c r="BD23" s="540">
        <v>-10.3516133685812</v>
      </c>
      <c r="BE23" s="550">
        <v>19</v>
      </c>
      <c r="BF23" s="565">
        <v>23</v>
      </c>
      <c r="BG23" s="518">
        <v>0.826086956521739</v>
      </c>
      <c r="BH23" s="566">
        <v>-4</v>
      </c>
      <c r="BI23" s="567">
        <v>24.5</v>
      </c>
      <c r="BJ23" s="572">
        <v>0.128502061403508</v>
      </c>
      <c r="BK23" s="572">
        <v>0.128368794326241</v>
      </c>
      <c r="BL23" s="518">
        <v>1.00103815789473</v>
      </c>
      <c r="BM23" s="572">
        <v>0.000133267077267074</v>
      </c>
      <c r="BN23" s="533">
        <v>6.48810091448463</v>
      </c>
      <c r="BO23" s="518">
        <v>4.93371053038674</v>
      </c>
      <c r="BP23" s="518">
        <v>1.31505504316161</v>
      </c>
      <c r="BQ23" s="518">
        <v>1.55439038409788</v>
      </c>
      <c r="BR23" s="540">
        <v>4.72841100258195</v>
      </c>
      <c r="BS23" s="550">
        <v>0.15412830552119</v>
      </c>
      <c r="BT23" s="565">
        <v>0.202687205469595</v>
      </c>
      <c r="BU23" s="518">
        <v>0.760424443980561</v>
      </c>
      <c r="BV23" s="566">
        <v>-0.0485588999484044</v>
      </c>
      <c r="BW23" s="567">
        <v>0.211487537664122</v>
      </c>
      <c r="BX23" s="550">
        <v>-0.997315028878482</v>
      </c>
      <c r="BY23" s="565">
        <v>-0.987528129932613</v>
      </c>
      <c r="BZ23" s="518">
        <v>0.990089498567967</v>
      </c>
      <c r="CA23" s="566">
        <v>-0.0097868989458697</v>
      </c>
      <c r="CB23" s="567">
        <v>-2.18923722217224</v>
      </c>
      <c r="CC23" s="551"/>
    </row>
    <row r="24" s="164" customFormat="1" outlineLevel="1" spans="1:81">
      <c r="A24" s="527" t="s">
        <v>21</v>
      </c>
      <c r="B24" s="516">
        <v>0</v>
      </c>
      <c r="C24" s="517">
        <v>63.16</v>
      </c>
      <c r="D24" s="518">
        <v>0</v>
      </c>
      <c r="E24" s="519">
        <v>-63.16</v>
      </c>
      <c r="F24" s="520">
        <v>0</v>
      </c>
      <c r="G24" s="526">
        <v>0</v>
      </c>
      <c r="H24" s="517">
        <v>0</v>
      </c>
      <c r="I24" s="518" t="s">
        <v>161</v>
      </c>
      <c r="J24" s="519">
        <v>0</v>
      </c>
      <c r="K24" s="520">
        <v>0</v>
      </c>
      <c r="L24" s="526">
        <v>0</v>
      </c>
      <c r="M24" s="517">
        <v>0</v>
      </c>
      <c r="N24" s="518" t="s">
        <v>161</v>
      </c>
      <c r="O24" s="519">
        <v>0</v>
      </c>
      <c r="P24" s="520">
        <v>0</v>
      </c>
      <c r="Q24" s="526">
        <v>0</v>
      </c>
      <c r="R24" s="532">
        <v>63.16</v>
      </c>
      <c r="S24" s="518">
        <v>0</v>
      </c>
      <c r="T24" s="519">
        <v>-63.16</v>
      </c>
      <c r="U24" s="520">
        <v>0</v>
      </c>
      <c r="V24" s="533" t="s">
        <v>161</v>
      </c>
      <c r="W24" s="518">
        <v>1</v>
      </c>
      <c r="X24" s="518" t="s">
        <v>161</v>
      </c>
      <c r="Y24" s="539" t="s">
        <v>161</v>
      </c>
      <c r="Z24" s="540" t="s">
        <v>161</v>
      </c>
      <c r="AA24" s="526">
        <v>3.001216</v>
      </c>
      <c r="AB24" s="517">
        <v>3.21445267</v>
      </c>
      <c r="AC24" s="518">
        <v>0.933663148320675</v>
      </c>
      <c r="AD24" s="519">
        <v>-0.213236670000001</v>
      </c>
      <c r="AE24" s="541">
        <v>3.939469</v>
      </c>
      <c r="AF24" s="526">
        <v>42.3952039999999</v>
      </c>
      <c r="AG24" s="517">
        <v>107.660706</v>
      </c>
      <c r="AH24" s="518">
        <v>0.393785305476261</v>
      </c>
      <c r="AI24" s="519">
        <v>-65.2655020000001</v>
      </c>
      <c r="AJ24" s="520">
        <v>49.389396</v>
      </c>
      <c r="AK24" s="526">
        <v>0</v>
      </c>
      <c r="AL24" s="517">
        <v>0</v>
      </c>
      <c r="AM24" s="518" t="s">
        <v>161</v>
      </c>
      <c r="AN24" s="519">
        <v>0</v>
      </c>
      <c r="AO24" s="520">
        <v>0</v>
      </c>
      <c r="AP24" s="526">
        <v>0</v>
      </c>
      <c r="AQ24" s="517">
        <v>0</v>
      </c>
      <c r="AR24" s="551" t="s">
        <v>161</v>
      </c>
      <c r="AS24" s="519">
        <v>0</v>
      </c>
      <c r="AT24" s="520">
        <v>0</v>
      </c>
      <c r="AU24" s="516">
        <v>-45.3964199999999</v>
      </c>
      <c r="AV24" s="517">
        <v>-47.71515867</v>
      </c>
      <c r="AW24" s="551">
        <v>1.04859543035446</v>
      </c>
      <c r="AX24" s="555">
        <v>2.31873867000013</v>
      </c>
      <c r="AY24" s="520">
        <v>-53.328865</v>
      </c>
      <c r="AZ24" s="533" t="s">
        <v>161</v>
      </c>
      <c r="BA24" s="518">
        <v>-0.755464830113996</v>
      </c>
      <c r="BB24" s="518" t="s">
        <v>161</v>
      </c>
      <c r="BC24" s="539" t="s">
        <v>161</v>
      </c>
      <c r="BD24" s="540" t="s">
        <v>161</v>
      </c>
      <c r="BE24" s="550">
        <v>1</v>
      </c>
      <c r="BF24" s="565">
        <v>1</v>
      </c>
      <c r="BG24" s="518">
        <v>1</v>
      </c>
      <c r="BH24" s="566">
        <v>0</v>
      </c>
      <c r="BI24" s="567">
        <v>2</v>
      </c>
      <c r="BJ24" s="572">
        <v>0</v>
      </c>
      <c r="BK24" s="572">
        <v>52.6333333333333</v>
      </c>
      <c r="BL24" s="518">
        <v>0</v>
      </c>
      <c r="BM24" s="572">
        <v>-52.6333333333333</v>
      </c>
      <c r="BN24" s="533" t="s">
        <v>161</v>
      </c>
      <c r="BO24" s="518">
        <v>0.0508938041481951</v>
      </c>
      <c r="BP24" s="518" t="s">
        <v>161</v>
      </c>
      <c r="BQ24" s="518" t="s">
        <v>161</v>
      </c>
      <c r="BR24" s="540" t="s">
        <v>161</v>
      </c>
      <c r="BS24" s="550">
        <v>0</v>
      </c>
      <c r="BT24" s="565">
        <v>19.6487571863984</v>
      </c>
      <c r="BU24" s="518">
        <v>0</v>
      </c>
      <c r="BV24" s="566">
        <v>-19.6487571863984</v>
      </c>
      <c r="BW24" s="567">
        <v>0</v>
      </c>
      <c r="BX24" s="550">
        <v>-15.1260089243826</v>
      </c>
      <c r="BY24" s="565">
        <v>-14.8439450097736</v>
      </c>
      <c r="BZ24" s="518">
        <v>0.980998049075008</v>
      </c>
      <c r="CA24" s="566">
        <v>-0.282063914608992</v>
      </c>
      <c r="CB24" s="567">
        <v>-13.5370693359943</v>
      </c>
      <c r="CC24" s="551"/>
    </row>
    <row r="25" s="164" customFormat="1" outlineLevel="1" spans="1:81">
      <c r="A25" s="527" t="s">
        <v>22</v>
      </c>
      <c r="B25" s="516">
        <v>224.436885</v>
      </c>
      <c r="C25" s="517">
        <v>234.15836215</v>
      </c>
      <c r="D25" s="518">
        <v>0.958483322736206</v>
      </c>
      <c r="E25" s="519">
        <v>-9.72147715000025</v>
      </c>
      <c r="F25" s="520">
        <v>248.776505</v>
      </c>
      <c r="G25" s="526">
        <v>0</v>
      </c>
      <c r="H25" s="517">
        <v>0</v>
      </c>
      <c r="I25" s="518" t="s">
        <v>161</v>
      </c>
      <c r="J25" s="519">
        <v>0</v>
      </c>
      <c r="K25" s="520">
        <v>0</v>
      </c>
      <c r="L25" s="526">
        <v>0</v>
      </c>
      <c r="M25" s="517">
        <v>0</v>
      </c>
      <c r="N25" s="518" t="s">
        <v>161</v>
      </c>
      <c r="O25" s="519">
        <v>0</v>
      </c>
      <c r="P25" s="520">
        <v>0</v>
      </c>
      <c r="Q25" s="526">
        <v>181.586773</v>
      </c>
      <c r="R25" s="532">
        <v>163.76925745</v>
      </c>
      <c r="S25" s="518">
        <v>1.10879646050444</v>
      </c>
      <c r="T25" s="519">
        <v>17.8175155499998</v>
      </c>
      <c r="U25" s="520">
        <v>182.716226</v>
      </c>
      <c r="V25" s="533">
        <v>0.80907722899469</v>
      </c>
      <c r="W25" s="518">
        <v>0.699395297892845</v>
      </c>
      <c r="X25" s="518">
        <v>1.15682394696146</v>
      </c>
      <c r="Y25" s="539">
        <v>0.109681931101845</v>
      </c>
      <c r="Z25" s="540">
        <v>0.734459333287925</v>
      </c>
      <c r="AA25" s="526">
        <v>42.850112</v>
      </c>
      <c r="AB25" s="517">
        <v>70.3891047</v>
      </c>
      <c r="AC25" s="518">
        <v>0.608760577118123</v>
      </c>
      <c r="AD25" s="519">
        <v>-27.5389927</v>
      </c>
      <c r="AE25" s="541">
        <v>66.060279</v>
      </c>
      <c r="AF25" s="526">
        <v>162.834407</v>
      </c>
      <c r="AG25" s="517">
        <v>163.01743499</v>
      </c>
      <c r="AH25" s="518">
        <v>0.998877248988667</v>
      </c>
      <c r="AI25" s="519">
        <v>-0.183027989999857</v>
      </c>
      <c r="AJ25" s="520">
        <v>331.447828</v>
      </c>
      <c r="AK25" s="526">
        <v>0</v>
      </c>
      <c r="AL25" s="517">
        <v>0</v>
      </c>
      <c r="AM25" s="518" t="s">
        <v>161</v>
      </c>
      <c r="AN25" s="519">
        <v>0</v>
      </c>
      <c r="AO25" s="520">
        <v>2.13135999999999</v>
      </c>
      <c r="AP25" s="526">
        <v>0.101924</v>
      </c>
      <c r="AQ25" s="517">
        <v>0</v>
      </c>
      <c r="AR25" s="551" t="s">
        <v>161</v>
      </c>
      <c r="AS25" s="519">
        <v>0.101924</v>
      </c>
      <c r="AT25" s="520">
        <v>0.256881</v>
      </c>
      <c r="AU25" s="516">
        <v>18.6504419999996</v>
      </c>
      <c r="AV25" s="517">
        <v>0.75182246</v>
      </c>
      <c r="AW25" s="551">
        <v>24.806976370458</v>
      </c>
      <c r="AX25" s="555">
        <v>17.8986195399996</v>
      </c>
      <c r="AY25" s="520">
        <v>-146.857123</v>
      </c>
      <c r="AZ25" s="533">
        <v>0.0830988275389745</v>
      </c>
      <c r="BA25" s="518">
        <v>0.0032107435886419</v>
      </c>
      <c r="BB25" s="518">
        <v>25.8814898308725</v>
      </c>
      <c r="BC25" s="539">
        <v>0.0798880839503326</v>
      </c>
      <c r="BD25" s="540">
        <v>-0.590317494009331</v>
      </c>
      <c r="BE25" s="550">
        <v>91</v>
      </c>
      <c r="BF25" s="565">
        <v>96</v>
      </c>
      <c r="BG25" s="518">
        <v>0.947916666666667</v>
      </c>
      <c r="BH25" s="566">
        <v>-5</v>
      </c>
      <c r="BI25" s="567">
        <v>91</v>
      </c>
      <c r="BJ25" s="572">
        <v>2.05528282967033</v>
      </c>
      <c r="BK25" s="572">
        <v>2.03262467144097</v>
      </c>
      <c r="BL25" s="518">
        <v>1.01114724156787</v>
      </c>
      <c r="BM25" s="572">
        <v>0.0226581582293552</v>
      </c>
      <c r="BN25" s="533">
        <v>0.19092277100531</v>
      </c>
      <c r="BO25" s="518">
        <v>0.300604702107155</v>
      </c>
      <c r="BP25" s="518">
        <v>0.635129023820967</v>
      </c>
      <c r="BQ25" s="518">
        <v>-0.109681931101845</v>
      </c>
      <c r="BR25" s="540">
        <v>0.265540666712076</v>
      </c>
      <c r="BS25" s="550">
        <v>5.23771991541119</v>
      </c>
      <c r="BT25" s="565">
        <v>3.32662793692274</v>
      </c>
      <c r="BU25" s="518">
        <v>1.57448323489289</v>
      </c>
      <c r="BV25" s="566">
        <v>1.91109197848844</v>
      </c>
      <c r="BW25" s="567">
        <v>3.76590151852068</v>
      </c>
      <c r="BX25" s="550">
        <v>0.435248383948206</v>
      </c>
      <c r="BY25" s="565">
        <v>0.0106809493202717</v>
      </c>
      <c r="BZ25" s="518">
        <v>40.7499718327597</v>
      </c>
      <c r="CA25" s="566">
        <v>0.424567434627934</v>
      </c>
      <c r="CB25" s="567">
        <v>-2.22307754709907</v>
      </c>
      <c r="CC25" s="551"/>
    </row>
    <row r="26" s="164" customFormat="1" outlineLevel="1" spans="1:81">
      <c r="A26" s="527" t="s">
        <v>23</v>
      </c>
      <c r="B26" s="516">
        <v>0</v>
      </c>
      <c r="C26" s="517">
        <v>0</v>
      </c>
      <c r="D26" s="518" t="s">
        <v>161</v>
      </c>
      <c r="E26" s="519">
        <v>0</v>
      </c>
      <c r="F26" s="520">
        <v>0</v>
      </c>
      <c r="G26" s="526">
        <v>0</v>
      </c>
      <c r="H26" s="517">
        <v>0</v>
      </c>
      <c r="I26" s="518" t="s">
        <v>161</v>
      </c>
      <c r="J26" s="519">
        <v>0</v>
      </c>
      <c r="K26" s="520">
        <v>0</v>
      </c>
      <c r="L26" s="526">
        <v>0</v>
      </c>
      <c r="M26" s="517">
        <v>0</v>
      </c>
      <c r="N26" s="518" t="s">
        <v>161</v>
      </c>
      <c r="O26" s="519">
        <v>0</v>
      </c>
      <c r="P26" s="520">
        <v>0</v>
      </c>
      <c r="Q26" s="526">
        <v>0</v>
      </c>
      <c r="R26" s="532">
        <v>0</v>
      </c>
      <c r="S26" s="518" t="s">
        <v>161</v>
      </c>
      <c r="T26" s="519">
        <v>0</v>
      </c>
      <c r="U26" s="520">
        <v>0</v>
      </c>
      <c r="V26" s="533" t="s">
        <v>161</v>
      </c>
      <c r="W26" s="518" t="s">
        <v>161</v>
      </c>
      <c r="X26" s="518" t="s">
        <v>161</v>
      </c>
      <c r="Y26" s="539" t="s">
        <v>161</v>
      </c>
      <c r="Z26" s="540" t="s">
        <v>161</v>
      </c>
      <c r="AA26" s="526">
        <v>0</v>
      </c>
      <c r="AB26" s="517">
        <v>0</v>
      </c>
      <c r="AC26" s="518" t="s">
        <v>161</v>
      </c>
      <c r="AD26" s="519">
        <v>0</v>
      </c>
      <c r="AE26" s="541">
        <v>0</v>
      </c>
      <c r="AF26" s="526">
        <v>0</v>
      </c>
      <c r="AG26" s="517">
        <v>0</v>
      </c>
      <c r="AH26" s="518" t="s">
        <v>161</v>
      </c>
      <c r="AI26" s="519">
        <v>0</v>
      </c>
      <c r="AJ26" s="520">
        <v>0.000214999999999999</v>
      </c>
      <c r="AK26" s="526">
        <v>0</v>
      </c>
      <c r="AL26" s="517">
        <v>0</v>
      </c>
      <c r="AM26" s="518" t="s">
        <v>161</v>
      </c>
      <c r="AN26" s="519">
        <v>0</v>
      </c>
      <c r="AO26" s="520">
        <v>0</v>
      </c>
      <c r="AP26" s="526">
        <v>0</v>
      </c>
      <c r="AQ26" s="517">
        <v>0</v>
      </c>
      <c r="AR26" s="551" t="s">
        <v>161</v>
      </c>
      <c r="AS26" s="519">
        <v>0</v>
      </c>
      <c r="AT26" s="520">
        <v>0</v>
      </c>
      <c r="AU26" s="516">
        <v>0</v>
      </c>
      <c r="AV26" s="517">
        <v>0</v>
      </c>
      <c r="AW26" s="551" t="s">
        <v>161</v>
      </c>
      <c r="AX26" s="555">
        <v>0</v>
      </c>
      <c r="AY26" s="520">
        <v>-0.000214999999999999</v>
      </c>
      <c r="AZ26" s="533" t="s">
        <v>161</v>
      </c>
      <c r="BA26" s="518" t="s">
        <v>161</v>
      </c>
      <c r="BB26" s="518" t="s">
        <v>161</v>
      </c>
      <c r="BC26" s="539" t="s">
        <v>161</v>
      </c>
      <c r="BD26" s="540" t="s">
        <v>161</v>
      </c>
      <c r="BE26" s="550">
        <v>0</v>
      </c>
      <c r="BF26" s="565">
        <v>0</v>
      </c>
      <c r="BG26" s="518" t="s">
        <v>161</v>
      </c>
      <c r="BH26" s="566">
        <v>0</v>
      </c>
      <c r="BI26" s="567">
        <v>1.5</v>
      </c>
      <c r="BJ26" s="572" t="s">
        <v>161</v>
      </c>
      <c r="BK26" s="572" t="s">
        <v>161</v>
      </c>
      <c r="BL26" s="518" t="s">
        <v>161</v>
      </c>
      <c r="BM26" s="572" t="s">
        <v>161</v>
      </c>
      <c r="BN26" s="533" t="s">
        <v>161</v>
      </c>
      <c r="BO26" s="518" t="s">
        <v>161</v>
      </c>
      <c r="BP26" s="518" t="s">
        <v>161</v>
      </c>
      <c r="BQ26" s="518" t="s">
        <v>161</v>
      </c>
      <c r="BR26" s="540" t="s">
        <v>161</v>
      </c>
      <c r="BS26" s="550" t="s">
        <v>161</v>
      </c>
      <c r="BT26" s="565" t="s">
        <v>161</v>
      </c>
      <c r="BU26" s="518" t="s">
        <v>161</v>
      </c>
      <c r="BV26" s="566" t="s">
        <v>161</v>
      </c>
      <c r="BW26" s="567" t="s">
        <v>161</v>
      </c>
      <c r="BX26" s="550" t="s">
        <v>161</v>
      </c>
      <c r="BY26" s="565" t="s">
        <v>161</v>
      </c>
      <c r="BZ26" s="518" t="s">
        <v>161</v>
      </c>
      <c r="CA26" s="566" t="s">
        <v>161</v>
      </c>
      <c r="CB26" s="567" t="s">
        <v>161</v>
      </c>
      <c r="CC26" s="551"/>
    </row>
    <row r="27" s="163" customFormat="1" spans="1:81">
      <c r="A27" s="521" t="s">
        <v>24</v>
      </c>
      <c r="B27" s="522">
        <v>228.683399</v>
      </c>
      <c r="C27" s="523">
        <v>307.83836215</v>
      </c>
      <c r="D27" s="524">
        <v>0.742868424204289</v>
      </c>
      <c r="E27" s="523">
        <v>-79.1549631500002</v>
      </c>
      <c r="F27" s="525">
        <v>256.47480200001</v>
      </c>
      <c r="G27" s="522">
        <v>0.00540299999999999</v>
      </c>
      <c r="H27" s="523">
        <v>0</v>
      </c>
      <c r="I27" s="524" t="s">
        <v>161</v>
      </c>
      <c r="J27" s="523">
        <v>0.00540299999999999</v>
      </c>
      <c r="K27" s="525">
        <v>0</v>
      </c>
      <c r="L27" s="522">
        <v>2.04836148043341e-13</v>
      </c>
      <c r="M27" s="523">
        <v>0</v>
      </c>
      <c r="N27" s="524" t="s">
        <v>161</v>
      </c>
      <c r="O27" s="523">
        <v>2.04836148043341e-13</v>
      </c>
      <c r="P27" s="525">
        <v>3.8505310051562e-13</v>
      </c>
      <c r="Q27" s="522">
        <v>228.677996</v>
      </c>
      <c r="R27" s="523">
        <v>307.83836215</v>
      </c>
      <c r="S27" s="524">
        <v>0.742850872785543</v>
      </c>
      <c r="T27" s="523">
        <v>-79.1603661500004</v>
      </c>
      <c r="U27" s="534">
        <v>256.47480200001</v>
      </c>
      <c r="V27" s="535">
        <v>0.999976373448952</v>
      </c>
      <c r="W27" s="524">
        <v>1</v>
      </c>
      <c r="X27" s="524">
        <v>0.999976373448952</v>
      </c>
      <c r="Y27" s="542">
        <v>-2.36265510475953e-5</v>
      </c>
      <c r="Z27" s="543">
        <v>0.999999999999998</v>
      </c>
      <c r="AA27" s="522">
        <v>119.073681</v>
      </c>
      <c r="AB27" s="523">
        <v>144.06362542</v>
      </c>
      <c r="AC27" s="524">
        <v>0.82653536347468</v>
      </c>
      <c r="AD27" s="523">
        <v>-24.9899444200001</v>
      </c>
      <c r="AE27" s="544">
        <v>142.117006</v>
      </c>
      <c r="AF27" s="522">
        <v>217.933343</v>
      </c>
      <c r="AG27" s="523">
        <v>290.73231066</v>
      </c>
      <c r="AH27" s="524">
        <v>0.749601385911539</v>
      </c>
      <c r="AI27" s="523">
        <v>-72.79896766</v>
      </c>
      <c r="AJ27" s="525">
        <v>426.506165</v>
      </c>
      <c r="AK27" s="522">
        <v>0</v>
      </c>
      <c r="AL27" s="523">
        <v>0</v>
      </c>
      <c r="AM27" s="524" t="s">
        <v>161</v>
      </c>
      <c r="AN27" s="523">
        <v>0</v>
      </c>
      <c r="AO27" s="525">
        <v>2.45135999999999</v>
      </c>
      <c r="AP27" s="522">
        <v>0.320935999999999</v>
      </c>
      <c r="AQ27" s="523">
        <v>0</v>
      </c>
      <c r="AR27" s="542" t="s">
        <v>161</v>
      </c>
      <c r="AS27" s="523">
        <v>0.320935999999999</v>
      </c>
      <c r="AT27" s="525">
        <v>0.306079</v>
      </c>
      <c r="AU27" s="522">
        <v>-108.649964</v>
      </c>
      <c r="AV27" s="523">
        <v>-126.95757393</v>
      </c>
      <c r="AW27" s="542">
        <v>1.14420258172304</v>
      </c>
      <c r="AX27" s="556">
        <v>18.3076099299996</v>
      </c>
      <c r="AY27" s="525">
        <v>-310.00308799999</v>
      </c>
      <c r="AZ27" s="535">
        <v>-0.475110849651139</v>
      </c>
      <c r="BA27" s="524">
        <v>-0.412416350721544</v>
      </c>
      <c r="BB27" s="524">
        <v>0.847982508889601</v>
      </c>
      <c r="BC27" s="542">
        <v>-0.0626944989295955</v>
      </c>
      <c r="BD27" s="543">
        <v>-1.20870777785015</v>
      </c>
      <c r="BE27" s="568">
        <v>187</v>
      </c>
      <c r="BF27" s="569">
        <v>198</v>
      </c>
      <c r="BG27" s="524">
        <v>0.944444444444444</v>
      </c>
      <c r="BH27" s="524">
        <v>-11</v>
      </c>
      <c r="BI27" s="570">
        <v>196.5</v>
      </c>
      <c r="BJ27" s="571">
        <v>1.01456698757764</v>
      </c>
      <c r="BK27" s="571">
        <v>1.28694967454013</v>
      </c>
      <c r="BL27" s="524">
        <v>0.788350164461694</v>
      </c>
      <c r="BM27" s="571">
        <v>-0.272382686962495</v>
      </c>
      <c r="BN27" s="535">
        <v>0.520692282521129</v>
      </c>
      <c r="BO27" s="524">
        <v>0.467984641075378</v>
      </c>
      <c r="BP27" s="524">
        <v>1.11262686169494</v>
      </c>
      <c r="BQ27" s="524">
        <v>0.0527076414457507</v>
      </c>
      <c r="BR27" s="543">
        <v>0.55411683678771</v>
      </c>
      <c r="BS27" s="568">
        <v>1.92052011056919</v>
      </c>
      <c r="BT27" s="569">
        <v>2.1368222634446</v>
      </c>
      <c r="BU27" s="524">
        <v>0.898773914622766</v>
      </c>
      <c r="BV27" s="524">
        <v>-0.216302152875418</v>
      </c>
      <c r="BW27" s="570">
        <v>1.80467355187605</v>
      </c>
      <c r="BX27" s="568">
        <v>-0.912459941504626</v>
      </c>
      <c r="BY27" s="569">
        <v>-0.881260440030373</v>
      </c>
      <c r="BZ27" s="524">
        <v>0.964596729800809</v>
      </c>
      <c r="CA27" s="524">
        <v>-0.0311995014742529</v>
      </c>
      <c r="CB27" s="570">
        <v>-2.18132295863305</v>
      </c>
      <c r="CC27" s="551"/>
    </row>
    <row r="28" s="159" customFormat="1" ht="16.2" spans="1:16366">
      <c r="A28" s="204" t="s">
        <v>25</v>
      </c>
      <c r="B28" s="205">
        <v>1483.181176</v>
      </c>
      <c r="C28" s="206">
        <v>1556.71488397</v>
      </c>
      <c r="D28" s="234">
        <v>0.952763535103825</v>
      </c>
      <c r="E28" s="208">
        <v>-73.5337079700016</v>
      </c>
      <c r="F28" s="209">
        <v>1424.35098100001</v>
      </c>
      <c r="G28" s="205">
        <v>136.71983</v>
      </c>
      <c r="H28" s="206">
        <v>151.2104</v>
      </c>
      <c r="I28" s="234">
        <v>0.904169488342071</v>
      </c>
      <c r="J28" s="206">
        <v>-14.4905700000001</v>
      </c>
      <c r="K28" s="209">
        <v>153.425130999999</v>
      </c>
      <c r="L28" s="205">
        <v>0.0195800000002058</v>
      </c>
      <c r="M28" s="206">
        <v>0</v>
      </c>
      <c r="N28" s="234" t="s">
        <v>161</v>
      </c>
      <c r="O28" s="206">
        <v>0.0195800000002058</v>
      </c>
      <c r="P28" s="209">
        <v>1.21198600000039</v>
      </c>
      <c r="Q28" s="205">
        <v>975.835621999997</v>
      </c>
      <c r="R28" s="206">
        <v>197.235142049999</v>
      </c>
      <c r="S28" s="234">
        <v>4.94757481784165</v>
      </c>
      <c r="T28" s="208">
        <v>778.600479949998</v>
      </c>
      <c r="U28" s="209">
        <v>1269.71386400001</v>
      </c>
      <c r="V28" s="233">
        <v>0.65793420102036</v>
      </c>
      <c r="W28" s="234">
        <v>0.126699592893338</v>
      </c>
      <c r="X28" s="234">
        <v>5.19286752226773</v>
      </c>
      <c r="Y28" s="207">
        <v>0.531234608127022</v>
      </c>
      <c r="Z28" s="251">
        <v>0.891433277989227</v>
      </c>
      <c r="AA28" s="205">
        <v>435.911021</v>
      </c>
      <c r="AB28" s="206">
        <v>472.73604516</v>
      </c>
      <c r="AC28" s="234">
        <v>0.922102355982741</v>
      </c>
      <c r="AD28" s="208">
        <v>-36.8250241600005</v>
      </c>
      <c r="AE28" s="206">
        <v>500.530268999999</v>
      </c>
      <c r="AF28" s="205">
        <v>725.309062000003</v>
      </c>
      <c r="AG28" s="206">
        <v>700.3617118</v>
      </c>
      <c r="AH28" s="234">
        <v>1.03562066540714</v>
      </c>
      <c r="AI28" s="208">
        <v>24.9473502000026</v>
      </c>
      <c r="AJ28" s="209">
        <v>867.856071</v>
      </c>
      <c r="AK28" s="205">
        <v>0.0575</v>
      </c>
      <c r="AL28" s="206">
        <v>0</v>
      </c>
      <c r="AM28" s="234" t="s">
        <v>161</v>
      </c>
      <c r="AN28" s="208">
        <v>0.0575</v>
      </c>
      <c r="AO28" s="209">
        <v>2.58975999999999</v>
      </c>
      <c r="AP28" s="205">
        <v>0.320935999999999</v>
      </c>
      <c r="AQ28" s="206">
        <v>0</v>
      </c>
      <c r="AR28" s="207" t="s">
        <v>161</v>
      </c>
      <c r="AS28" s="208">
        <v>0.320935999999999</v>
      </c>
      <c r="AT28" s="209">
        <v>0.312069</v>
      </c>
      <c r="AU28" s="205">
        <v>184.958246999996</v>
      </c>
      <c r="AV28" s="206">
        <v>232.40672701</v>
      </c>
      <c r="AW28" s="207">
        <v>0.795838611814526</v>
      </c>
      <c r="AX28" s="558">
        <v>-47.4484800100041</v>
      </c>
      <c r="AY28" s="209">
        <v>-96.3947849999887</v>
      </c>
      <c r="AZ28" s="233">
        <v>0.124703744891646</v>
      </c>
      <c r="BA28" s="234">
        <v>0.149293058994404</v>
      </c>
      <c r="BB28" s="234">
        <v>0.835294994500184</v>
      </c>
      <c r="BC28" s="207">
        <v>-0.0245893141027577</v>
      </c>
      <c r="BD28" s="251">
        <v>-0.0676762864531548</v>
      </c>
      <c r="BE28" s="290">
        <v>562</v>
      </c>
      <c r="BF28" s="291">
        <v>568</v>
      </c>
      <c r="BG28" s="234">
        <v>0.98943661971831</v>
      </c>
      <c r="BH28" s="234">
        <v>-6</v>
      </c>
      <c r="BI28" s="277">
        <v>563.166666673333</v>
      </c>
      <c r="BJ28" s="573">
        <v>2.20580186793575</v>
      </c>
      <c r="BK28" s="573">
        <v>2.27856394023712</v>
      </c>
      <c r="BL28" s="234">
        <v>0.968066697178664</v>
      </c>
      <c r="BM28" s="573">
        <v>-0.0727620723013689</v>
      </c>
      <c r="BN28" s="233">
        <v>0.293902746376279</v>
      </c>
      <c r="BO28" s="234">
        <v>0.303675419325605</v>
      </c>
      <c r="BP28" s="234">
        <v>0.967818689536913</v>
      </c>
      <c r="BQ28" s="234">
        <v>-0.00977267294932532</v>
      </c>
      <c r="BR28" s="251">
        <v>0.351409361650867</v>
      </c>
      <c r="BS28" s="290">
        <v>3.40248606836669</v>
      </c>
      <c r="BT28" s="291">
        <v>3.29298960785426</v>
      </c>
      <c r="BU28" s="234">
        <v>1.03325138356078</v>
      </c>
      <c r="BV28" s="234">
        <v>0.109496460512435</v>
      </c>
      <c r="BW28" s="277">
        <v>2.84568400597569</v>
      </c>
      <c r="BX28" s="290">
        <v>0.424302754666981</v>
      </c>
      <c r="BY28" s="291">
        <v>0.491620491793345</v>
      </c>
      <c r="BZ28" s="234">
        <v>0.863069708748712</v>
      </c>
      <c r="CA28" s="234">
        <v>-0.067317737126364</v>
      </c>
      <c r="CB28" s="277">
        <v>-0.192585325943572</v>
      </c>
      <c r="CC28" s="551"/>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527" t="s">
        <v>26</v>
      </c>
      <c r="B29" s="516">
        <v>553.391496</v>
      </c>
      <c r="C29" s="517">
        <v>559.08000001</v>
      </c>
      <c r="D29" s="518">
        <v>0.989825241450422</v>
      </c>
      <c r="E29" s="519">
        <v>-5.68850400999997</v>
      </c>
      <c r="F29" s="517">
        <v>274.330355999999</v>
      </c>
      <c r="G29" s="516">
        <v>1.09763</v>
      </c>
      <c r="H29" s="517">
        <v>0.55</v>
      </c>
      <c r="I29" s="518">
        <v>1.99569090909091</v>
      </c>
      <c r="J29" s="519">
        <v>0.54763</v>
      </c>
      <c r="K29" s="520">
        <v>0.772931</v>
      </c>
      <c r="L29" s="516">
        <v>472.945707999999</v>
      </c>
      <c r="M29" s="517">
        <v>475.115264</v>
      </c>
      <c r="N29" s="518">
        <v>0.995433621766358</v>
      </c>
      <c r="O29" s="519">
        <v>-2.16955600000091</v>
      </c>
      <c r="P29" s="520">
        <v>193.679459</v>
      </c>
      <c r="Q29" s="516">
        <v>80.4457880000008</v>
      </c>
      <c r="R29" s="517">
        <v>83.9647360099999</v>
      </c>
      <c r="S29" s="518">
        <v>0.95809016764395</v>
      </c>
      <c r="T29" s="519">
        <v>-3.51894800999906</v>
      </c>
      <c r="U29" s="520">
        <v>80.6508969999989</v>
      </c>
      <c r="V29" s="533">
        <v>0.145368674042654</v>
      </c>
      <c r="W29" s="518">
        <v>0.150183759047897</v>
      </c>
      <c r="X29" s="518">
        <v>0.967938710312167</v>
      </c>
      <c r="Y29" s="539">
        <v>-0.00481508500524236</v>
      </c>
      <c r="Z29" s="540">
        <v>0.293991879629971</v>
      </c>
      <c r="AA29" s="516">
        <v>18.73534</v>
      </c>
      <c r="AB29" s="517">
        <v>19.24272445</v>
      </c>
      <c r="AC29" s="518">
        <v>0.973632400582443</v>
      </c>
      <c r="AD29" s="519">
        <v>-0.507384450000028</v>
      </c>
      <c r="AE29" s="541">
        <v>23.8211109999999</v>
      </c>
      <c r="AF29" s="516">
        <v>15.740014</v>
      </c>
      <c r="AG29" s="517">
        <v>16.17162134</v>
      </c>
      <c r="AH29" s="518">
        <v>0.973310818320211</v>
      </c>
      <c r="AI29" s="519">
        <v>-0.431607340000012</v>
      </c>
      <c r="AJ29" s="520">
        <v>19.904844</v>
      </c>
      <c r="AK29" s="516">
        <v>0</v>
      </c>
      <c r="AL29" s="517">
        <v>0</v>
      </c>
      <c r="AM29" s="518" t="s">
        <v>161</v>
      </c>
      <c r="AN29" s="519">
        <v>0</v>
      </c>
      <c r="AO29" s="520">
        <v>0</v>
      </c>
      <c r="AP29" s="516">
        <v>0</v>
      </c>
      <c r="AQ29" s="517">
        <v>0</v>
      </c>
      <c r="AR29" s="551" t="s">
        <v>161</v>
      </c>
      <c r="AS29" s="519">
        <v>0</v>
      </c>
      <c r="AT29" s="520">
        <v>0</v>
      </c>
      <c r="AU29" s="516">
        <v>44.8728040000009</v>
      </c>
      <c r="AV29" s="517">
        <v>48.00039022</v>
      </c>
      <c r="AW29" s="551">
        <v>0.93484248345348</v>
      </c>
      <c r="AX29" s="555">
        <v>-3.12758621999906</v>
      </c>
      <c r="AY29" s="520">
        <v>36.152010999999</v>
      </c>
      <c r="AZ29" s="533">
        <v>0.0810869056072393</v>
      </c>
      <c r="BA29" s="518">
        <v>0.0858560317291648</v>
      </c>
      <c r="BB29" s="518">
        <v>0.944452055075527</v>
      </c>
      <c r="BC29" s="539">
        <v>-0.00476912612192548</v>
      </c>
      <c r="BD29" s="540">
        <v>0.131782758303274</v>
      </c>
      <c r="BE29" s="564">
        <v>38</v>
      </c>
      <c r="BF29" s="565">
        <v>43</v>
      </c>
      <c r="BG29" s="518">
        <v>0.883720930232558</v>
      </c>
      <c r="BH29" s="566">
        <v>-5</v>
      </c>
      <c r="BI29" s="567">
        <v>35.75</v>
      </c>
      <c r="BJ29" s="572">
        <v>13.3026801923077</v>
      </c>
      <c r="BK29" s="572">
        <v>10.834883721124</v>
      </c>
      <c r="BL29" s="518">
        <v>1.22776400141447</v>
      </c>
      <c r="BM29" s="572">
        <v>2.46779647118366</v>
      </c>
      <c r="BN29" s="533">
        <v>0.033855489532134</v>
      </c>
      <c r="BO29" s="518">
        <v>0.034418552710982</v>
      </c>
      <c r="BP29" s="518">
        <v>0.983640707278539</v>
      </c>
      <c r="BQ29" s="518">
        <v>-0.000563063178848001</v>
      </c>
      <c r="BR29" s="540">
        <v>0.0868336677986888</v>
      </c>
      <c r="BS29" s="564">
        <v>29.5373073560448</v>
      </c>
      <c r="BT29" s="565">
        <v>29.0540978988035</v>
      </c>
      <c r="BU29" s="518">
        <v>1.01663137017451</v>
      </c>
      <c r="BV29" s="566">
        <v>0.483209457241312</v>
      </c>
      <c r="BW29" s="567">
        <v>11.5162704208045</v>
      </c>
      <c r="BX29" s="564">
        <v>2.39508885347162</v>
      </c>
      <c r="BY29" s="565">
        <v>2.49446955106193</v>
      </c>
      <c r="BZ29" s="518">
        <v>0.96015958681556</v>
      </c>
      <c r="CA29" s="566">
        <v>-0.0993806975903122</v>
      </c>
      <c r="CB29" s="567">
        <v>1.51764588142002</v>
      </c>
      <c r="CC29" s="551"/>
    </row>
    <row r="30" s="159" customFormat="1" outlineLevel="2" spans="1:81">
      <c r="A30" s="527" t="s">
        <v>27</v>
      </c>
      <c r="B30" s="516">
        <v>83.7392329999999</v>
      </c>
      <c r="C30" s="517">
        <v>89</v>
      </c>
      <c r="D30" s="518">
        <v>0.940890258426965</v>
      </c>
      <c r="E30" s="519">
        <v>-5.26076700000009</v>
      </c>
      <c r="F30" s="517">
        <v>52.894528</v>
      </c>
      <c r="G30" s="516">
        <v>53.927117</v>
      </c>
      <c r="H30" s="517">
        <v>56.96</v>
      </c>
      <c r="I30" s="518">
        <v>0.946754160814606</v>
      </c>
      <c r="J30" s="519">
        <v>-3.03288300000002</v>
      </c>
      <c r="K30" s="520">
        <v>-32.379317</v>
      </c>
      <c r="L30" s="516">
        <v>0</v>
      </c>
      <c r="M30" s="517">
        <v>0</v>
      </c>
      <c r="N30" s="518" t="s">
        <v>161</v>
      </c>
      <c r="O30" s="519">
        <v>0</v>
      </c>
      <c r="P30" s="520">
        <v>0</v>
      </c>
      <c r="Q30" s="516">
        <v>29.8121159999999</v>
      </c>
      <c r="R30" s="517">
        <v>32.04</v>
      </c>
      <c r="S30" s="518">
        <v>0.930465543071159</v>
      </c>
      <c r="T30" s="536">
        <v>-2.22788400000007</v>
      </c>
      <c r="U30" s="537">
        <v>85.273845</v>
      </c>
      <c r="V30" s="533">
        <v>0.356011333421217</v>
      </c>
      <c r="W30" s="518">
        <v>0.36</v>
      </c>
      <c r="X30" s="518">
        <v>0.988920370614491</v>
      </c>
      <c r="Y30" s="539">
        <v>-0.00398866657878316</v>
      </c>
      <c r="Z30" s="537">
        <v>1.61214870846376</v>
      </c>
      <c r="AA30" s="545">
        <v>17.084627</v>
      </c>
      <c r="AB30" s="517">
        <v>16.22104005</v>
      </c>
      <c r="AC30" s="546">
        <v>1.05323869168303</v>
      </c>
      <c r="AD30" s="536">
        <v>0.863586949999977</v>
      </c>
      <c r="AE30" s="546">
        <v>18.403945</v>
      </c>
      <c r="AF30" s="547">
        <v>8.618171</v>
      </c>
      <c r="AG30" s="517">
        <v>6.213564</v>
      </c>
      <c r="AH30" s="546">
        <v>1.38699319746284</v>
      </c>
      <c r="AI30" s="536">
        <v>2.404607</v>
      </c>
      <c r="AJ30" s="537">
        <v>3.72254599999999</v>
      </c>
      <c r="AK30" s="545">
        <v>0</v>
      </c>
      <c r="AL30" s="517">
        <v>0</v>
      </c>
      <c r="AM30" s="546" t="s">
        <v>161</v>
      </c>
      <c r="AN30" s="536">
        <v>0</v>
      </c>
      <c r="AO30" s="537">
        <v>0</v>
      </c>
      <c r="AP30" s="545">
        <v>0.053465</v>
      </c>
      <c r="AQ30" s="517">
        <v>0</v>
      </c>
      <c r="AR30" s="552" t="s">
        <v>161</v>
      </c>
      <c r="AS30" s="536">
        <v>0.053465</v>
      </c>
      <c r="AT30" s="537">
        <v>0</v>
      </c>
      <c r="AU30" s="516">
        <v>4.05585299999997</v>
      </c>
      <c r="AV30" s="553">
        <v>9.60539595</v>
      </c>
      <c r="AW30" s="551">
        <v>0.422247351500379</v>
      </c>
      <c r="AX30" s="555">
        <v>-5.54954295000003</v>
      </c>
      <c r="AY30" s="520">
        <v>63.147354</v>
      </c>
      <c r="AZ30" s="559">
        <v>0.0484343222966942</v>
      </c>
      <c r="BA30" s="518">
        <v>0.107925797191011</v>
      </c>
      <c r="BB30" s="546">
        <v>0.448774283417831</v>
      </c>
      <c r="BC30" s="560">
        <v>-0.059491474894317</v>
      </c>
      <c r="BD30" s="537">
        <v>1.19383528670489</v>
      </c>
      <c r="BE30" s="545">
        <v>37</v>
      </c>
      <c r="BF30" s="553">
        <v>38</v>
      </c>
      <c r="BG30" s="518">
        <v>0.973684210526316</v>
      </c>
      <c r="BH30" s="574">
        <v>-1</v>
      </c>
      <c r="BI30" s="537">
        <v>38.66666667</v>
      </c>
      <c r="BJ30" s="572">
        <v>1.84447649779735</v>
      </c>
      <c r="BK30" s="572">
        <v>1.95175438596491</v>
      </c>
      <c r="BL30" s="546">
        <v>0.945035149433252</v>
      </c>
      <c r="BM30" s="572">
        <v>-0.107277888167557</v>
      </c>
      <c r="BN30" s="559">
        <v>0.20402177555173</v>
      </c>
      <c r="BO30" s="546">
        <v>0.182258876966292</v>
      </c>
      <c r="BP30" s="546">
        <v>1.11940652190819</v>
      </c>
      <c r="BQ30" s="546">
        <v>0.0217628985854375</v>
      </c>
      <c r="BR30" s="537">
        <v>0.347936652350882</v>
      </c>
      <c r="BS30" s="545">
        <v>4.90143759064802</v>
      </c>
      <c r="BT30" s="553">
        <v>5.48670120569735</v>
      </c>
      <c r="BU30" s="518">
        <v>0.893330510791876</v>
      </c>
      <c r="BV30" s="574">
        <v>-0.585263615049334</v>
      </c>
      <c r="BW30" s="537">
        <v>2.87408639832384</v>
      </c>
      <c r="BX30" s="545">
        <v>0.237397807982578</v>
      </c>
      <c r="BY30" s="553">
        <v>0.592156601573769</v>
      </c>
      <c r="BZ30" s="518">
        <v>0.400903759835909</v>
      </c>
      <c r="CA30" s="566">
        <v>-0.354758793591191</v>
      </c>
      <c r="CB30" s="567">
        <v>3.43118575935758</v>
      </c>
      <c r="CC30" s="551"/>
    </row>
    <row r="31" s="159" customFormat="1" outlineLevel="2" spans="1:81">
      <c r="A31" s="527" t="s">
        <v>28</v>
      </c>
      <c r="B31" s="516">
        <v>72.476683</v>
      </c>
      <c r="C31" s="517">
        <v>85</v>
      </c>
      <c r="D31" s="518">
        <v>0.852666858823529</v>
      </c>
      <c r="E31" s="519">
        <v>-12.523317</v>
      </c>
      <c r="F31" s="517">
        <v>54.5479160000001</v>
      </c>
      <c r="G31" s="516">
        <v>47.9806069999998</v>
      </c>
      <c r="H31" s="517">
        <v>53.975</v>
      </c>
      <c r="I31" s="518">
        <v>0.888941306160256</v>
      </c>
      <c r="J31" s="519">
        <v>-5.9943930000002</v>
      </c>
      <c r="K31" s="520">
        <v>-11.755369</v>
      </c>
      <c r="L31" s="516">
        <v>0</v>
      </c>
      <c r="M31" s="517">
        <v>0</v>
      </c>
      <c r="N31" s="518" t="s">
        <v>161</v>
      </c>
      <c r="O31" s="519">
        <v>0</v>
      </c>
      <c r="P31" s="520">
        <v>0</v>
      </c>
      <c r="Q31" s="516">
        <v>24.4960760000002</v>
      </c>
      <c r="R31" s="517">
        <v>31.025</v>
      </c>
      <c r="S31" s="518">
        <v>0.789559258662375</v>
      </c>
      <c r="T31" s="519">
        <v>-6.5289239999998</v>
      </c>
      <c r="U31" s="520">
        <v>66.3032850000001</v>
      </c>
      <c r="V31" s="533">
        <v>0.337985611179256</v>
      </c>
      <c r="W31" s="518">
        <v>0.365</v>
      </c>
      <c r="X31" s="518">
        <v>0.925987975833578</v>
      </c>
      <c r="Y31" s="539">
        <v>-0.0270143888207439</v>
      </c>
      <c r="Z31" s="540">
        <v>1.21550537329419</v>
      </c>
      <c r="AA31" s="516">
        <v>13.941683</v>
      </c>
      <c r="AB31" s="517">
        <v>11.98230534</v>
      </c>
      <c r="AC31" s="518">
        <v>1.16352259472633</v>
      </c>
      <c r="AD31" s="519">
        <v>1.95937766</v>
      </c>
      <c r="AE31" s="541">
        <v>12.2041749999999</v>
      </c>
      <c r="AF31" s="548">
        <v>7.979683</v>
      </c>
      <c r="AG31" s="517">
        <v>5.91783333</v>
      </c>
      <c r="AH31" s="518">
        <v>1.34841293342068</v>
      </c>
      <c r="AI31" s="519">
        <v>2.06184967</v>
      </c>
      <c r="AJ31" s="520">
        <v>-7.891102</v>
      </c>
      <c r="AK31" s="516">
        <v>0</v>
      </c>
      <c r="AL31" s="517">
        <v>0</v>
      </c>
      <c r="AM31" s="518" t="s">
        <v>161</v>
      </c>
      <c r="AN31" s="519">
        <v>0</v>
      </c>
      <c r="AO31" s="520">
        <v>0</v>
      </c>
      <c r="AP31" s="516">
        <v>0</v>
      </c>
      <c r="AQ31" s="517">
        <v>0</v>
      </c>
      <c r="AR31" s="551" t="s">
        <v>161</v>
      </c>
      <c r="AS31" s="519">
        <v>0</v>
      </c>
      <c r="AT31" s="520">
        <v>0</v>
      </c>
      <c r="AU31" s="516">
        <v>2.5747100000002</v>
      </c>
      <c r="AV31" s="517">
        <v>13.12486133</v>
      </c>
      <c r="AW31" s="551">
        <v>0.196170453558628</v>
      </c>
      <c r="AX31" s="555">
        <v>-10.5501513299998</v>
      </c>
      <c r="AY31" s="520">
        <v>61.9902120000002</v>
      </c>
      <c r="AZ31" s="533">
        <v>0.0355246666020878</v>
      </c>
      <c r="BA31" s="518">
        <v>0.154410133294118</v>
      </c>
      <c r="BB31" s="518">
        <v>0.230066938252174</v>
      </c>
      <c r="BC31" s="539">
        <v>-0.11888546669203</v>
      </c>
      <c r="BD31" s="540">
        <v>1.13643593643431</v>
      </c>
      <c r="BE31" s="564">
        <v>37</v>
      </c>
      <c r="BF31" s="565">
        <v>36</v>
      </c>
      <c r="BG31" s="518">
        <v>1.02777777777778</v>
      </c>
      <c r="BH31" s="566">
        <v>1</v>
      </c>
      <c r="BI31" s="567">
        <v>36.25</v>
      </c>
      <c r="BJ31" s="572">
        <v>1.63235772522523</v>
      </c>
      <c r="BK31" s="572">
        <v>1.96759259259259</v>
      </c>
      <c r="BL31" s="518">
        <v>0.829621808585056</v>
      </c>
      <c r="BM31" s="572">
        <v>-0.335234867367368</v>
      </c>
      <c r="BN31" s="533">
        <v>0.192360941794204</v>
      </c>
      <c r="BO31" s="518">
        <v>0.140968298117647</v>
      </c>
      <c r="BP31" s="518">
        <v>1.36456880279328</v>
      </c>
      <c r="BQ31" s="518">
        <v>0.0513926436765573</v>
      </c>
      <c r="BR31" s="540">
        <v>0.223733112003763</v>
      </c>
      <c r="BS31" s="564">
        <v>5.19856053246943</v>
      </c>
      <c r="BT31" s="565">
        <v>7.09379352204023</v>
      </c>
      <c r="BU31" s="518">
        <v>0.732832230923785</v>
      </c>
      <c r="BV31" s="566">
        <v>-1.89523298957079</v>
      </c>
      <c r="BW31" s="567">
        <v>4.46961109620278</v>
      </c>
      <c r="BX31" s="564">
        <v>0.184677129726749</v>
      </c>
      <c r="BY31" s="565">
        <v>1.09535360329918</v>
      </c>
      <c r="BZ31" s="518">
        <v>0.168600467621146</v>
      </c>
      <c r="CA31" s="566">
        <v>-0.910676473572432</v>
      </c>
      <c r="CB31" s="567">
        <v>5.07942667161039</v>
      </c>
      <c r="CC31" s="551"/>
    </row>
    <row r="32" s="159" customFormat="1" outlineLevel="2" spans="1:81">
      <c r="A32" s="527" t="s">
        <v>29</v>
      </c>
      <c r="B32" s="516">
        <v>38.1258959999999</v>
      </c>
      <c r="C32" s="517">
        <v>15</v>
      </c>
      <c r="D32" s="518">
        <v>2.54172639999999</v>
      </c>
      <c r="E32" s="519">
        <v>23.1258959999999</v>
      </c>
      <c r="F32" s="517">
        <v>8.31293099999999</v>
      </c>
      <c r="G32" s="516">
        <v>0</v>
      </c>
      <c r="H32" s="517">
        <v>0</v>
      </c>
      <c r="I32" s="518" t="s">
        <v>161</v>
      </c>
      <c r="J32" s="519">
        <v>0</v>
      </c>
      <c r="K32" s="520">
        <v>-5.55111512312578e-17</v>
      </c>
      <c r="L32" s="516">
        <v>26.978524</v>
      </c>
      <c r="M32" s="517">
        <v>10.725</v>
      </c>
      <c r="N32" s="518">
        <v>2.51548009324009</v>
      </c>
      <c r="O32" s="519">
        <v>16.253524</v>
      </c>
      <c r="P32" s="520">
        <v>5.58765299999989</v>
      </c>
      <c r="Q32" s="516">
        <v>11.1473719999999</v>
      </c>
      <c r="R32" s="517">
        <v>4.275</v>
      </c>
      <c r="S32" s="518">
        <v>2.6075723976608</v>
      </c>
      <c r="T32" s="519">
        <v>6.8723719999999</v>
      </c>
      <c r="U32" s="520">
        <v>2.7252780000001</v>
      </c>
      <c r="V32" s="533">
        <v>0.29238321376106</v>
      </c>
      <c r="W32" s="518">
        <v>0.285</v>
      </c>
      <c r="X32" s="518">
        <v>1.0259060131967</v>
      </c>
      <c r="Y32" s="539">
        <v>0.00738321376105966</v>
      </c>
      <c r="Z32" s="540">
        <v>0.327835994308157</v>
      </c>
      <c r="AA32" s="516">
        <v>1.52306199999999</v>
      </c>
      <c r="AB32" s="517">
        <v>0.843</v>
      </c>
      <c r="AC32" s="518">
        <v>1.80671648873072</v>
      </c>
      <c r="AD32" s="519">
        <v>0.680061999999995</v>
      </c>
      <c r="AE32" s="541">
        <v>0.333742999999999</v>
      </c>
      <c r="AF32" s="516">
        <v>0.391858</v>
      </c>
      <c r="AG32" s="517">
        <v>0.357503</v>
      </c>
      <c r="AH32" s="518">
        <v>1.09609709568871</v>
      </c>
      <c r="AI32" s="519">
        <v>0.034355</v>
      </c>
      <c r="AJ32" s="520">
        <v>0.174429</v>
      </c>
      <c r="AK32" s="516">
        <v>0.0528399999999999</v>
      </c>
      <c r="AL32" s="517">
        <v>0</v>
      </c>
      <c r="AM32" s="518" t="s">
        <v>161</v>
      </c>
      <c r="AN32" s="519">
        <v>0.0528399999999999</v>
      </c>
      <c r="AO32" s="520">
        <v>0.0423499999999999</v>
      </c>
      <c r="AP32" s="516">
        <v>0</v>
      </c>
      <c r="AQ32" s="517">
        <v>0</v>
      </c>
      <c r="AR32" s="551" t="s">
        <v>161</v>
      </c>
      <c r="AS32" s="519">
        <v>0</v>
      </c>
      <c r="AT32" s="520">
        <v>0</v>
      </c>
      <c r="AU32" s="516">
        <v>9.28529199999991</v>
      </c>
      <c r="AV32" s="517">
        <v>3.074497</v>
      </c>
      <c r="AW32" s="551">
        <v>3.02010117427335</v>
      </c>
      <c r="AX32" s="555">
        <v>6.21079499999991</v>
      </c>
      <c r="AY32" s="520">
        <v>2.2594560000001</v>
      </c>
      <c r="AZ32" s="533">
        <v>0.243542918965103</v>
      </c>
      <c r="BA32" s="518">
        <v>0.204966466666667</v>
      </c>
      <c r="BB32" s="518">
        <v>1.18820860273291</v>
      </c>
      <c r="BC32" s="539">
        <v>0.0385764522984359</v>
      </c>
      <c r="BD32" s="540">
        <v>0.271800162902844</v>
      </c>
      <c r="BE32" s="564">
        <v>4</v>
      </c>
      <c r="BF32" s="565">
        <v>3</v>
      </c>
      <c r="BG32" s="518">
        <v>1.33333333333333</v>
      </c>
      <c r="BH32" s="566">
        <v>1</v>
      </c>
      <c r="BI32" s="567">
        <v>1.83333333333333</v>
      </c>
      <c r="BJ32" s="572">
        <v>7.94289499999998</v>
      </c>
      <c r="BK32" s="572">
        <v>4.16666666666667</v>
      </c>
      <c r="BL32" s="518">
        <v>1.90629479999999</v>
      </c>
      <c r="BM32" s="572">
        <v>3.77622833333331</v>
      </c>
      <c r="BN32" s="533">
        <v>0.0399482283642593</v>
      </c>
      <c r="BO32" s="518">
        <v>0.0562</v>
      </c>
      <c r="BP32" s="518">
        <v>0.710822568759062</v>
      </c>
      <c r="BQ32" s="518">
        <v>-0.0162517716357407</v>
      </c>
      <c r="BR32" s="540">
        <v>0.0401474522042826</v>
      </c>
      <c r="BS32" s="564">
        <v>25.0323992063357</v>
      </c>
      <c r="BT32" s="565">
        <v>17.7935943060498</v>
      </c>
      <c r="BU32" s="518">
        <v>1.40682083539606</v>
      </c>
      <c r="BV32" s="566">
        <v>7.23880490028585</v>
      </c>
      <c r="BW32" s="567">
        <v>24.9081808457406</v>
      </c>
      <c r="BX32" s="564">
        <v>6.09646357141071</v>
      </c>
      <c r="BY32" s="565">
        <v>3.64709015421115</v>
      </c>
      <c r="BZ32" s="518">
        <v>1.67159661912151</v>
      </c>
      <c r="CA32" s="566">
        <v>2.44937341719956</v>
      </c>
      <c r="CB32" s="567">
        <v>6.7700476114858</v>
      </c>
      <c r="CC32" s="551"/>
    </row>
    <row r="33" s="159" customFormat="1" outlineLevel="2" spans="1:81">
      <c r="A33" s="527" t="s">
        <v>30</v>
      </c>
      <c r="B33" s="516">
        <v>51.7088509999999</v>
      </c>
      <c r="C33" s="517">
        <v>40.4</v>
      </c>
      <c r="D33" s="518">
        <v>1.27992205445544</v>
      </c>
      <c r="E33" s="519">
        <v>11.3088509999999</v>
      </c>
      <c r="F33" s="517">
        <v>21.36564</v>
      </c>
      <c r="G33" s="516">
        <v>0</v>
      </c>
      <c r="H33" s="517">
        <v>0</v>
      </c>
      <c r="I33" s="518" t="s">
        <v>161</v>
      </c>
      <c r="J33" s="519">
        <v>0</v>
      </c>
      <c r="K33" s="520">
        <v>-2.496715</v>
      </c>
      <c r="L33" s="516">
        <v>35.9205419999996</v>
      </c>
      <c r="M33" s="517">
        <v>27.876</v>
      </c>
      <c r="N33" s="518">
        <v>1.28858308222125</v>
      </c>
      <c r="O33" s="519">
        <v>8.0445419999996</v>
      </c>
      <c r="P33" s="520">
        <v>15.473864</v>
      </c>
      <c r="Q33" s="516">
        <v>15.7883090000003</v>
      </c>
      <c r="R33" s="517">
        <v>12.524</v>
      </c>
      <c r="S33" s="518">
        <v>1.26064428297671</v>
      </c>
      <c r="T33" s="519">
        <v>3.26430900000031</v>
      </c>
      <c r="U33" s="520">
        <v>5.89177600000001</v>
      </c>
      <c r="V33" s="533">
        <v>0.305330880394158</v>
      </c>
      <c r="W33" s="518">
        <v>0.31</v>
      </c>
      <c r="X33" s="518">
        <v>0.984938323852122</v>
      </c>
      <c r="Y33" s="539">
        <v>-0.00466911960584204</v>
      </c>
      <c r="Z33" s="540">
        <v>0.275759396863376</v>
      </c>
      <c r="AA33" s="516">
        <v>2.74853699999998</v>
      </c>
      <c r="AB33" s="517">
        <v>2.84700835</v>
      </c>
      <c r="AC33" s="518">
        <v>0.965412342397937</v>
      </c>
      <c r="AD33" s="519">
        <v>-0.0984713500000147</v>
      </c>
      <c r="AE33" s="541">
        <v>4.775677</v>
      </c>
      <c r="AF33" s="516">
        <v>1.302348</v>
      </c>
      <c r="AG33" s="517">
        <v>1.280237</v>
      </c>
      <c r="AH33" s="518">
        <v>1.01727102091253</v>
      </c>
      <c r="AI33" s="519">
        <v>0.0221109999999987</v>
      </c>
      <c r="AJ33" s="520">
        <v>0.449321999999999</v>
      </c>
      <c r="AK33" s="516">
        <v>0.169075</v>
      </c>
      <c r="AL33" s="517">
        <v>0.02</v>
      </c>
      <c r="AM33" s="518">
        <v>8.45375</v>
      </c>
      <c r="AN33" s="519">
        <v>0.149075</v>
      </c>
      <c r="AO33" s="520">
        <v>0.06302</v>
      </c>
      <c r="AP33" s="516">
        <v>0</v>
      </c>
      <c r="AQ33" s="517">
        <v>0</v>
      </c>
      <c r="AR33" s="551" t="s">
        <v>161</v>
      </c>
      <c r="AS33" s="519">
        <v>0</v>
      </c>
      <c r="AT33" s="520">
        <v>0</v>
      </c>
      <c r="AU33" s="516">
        <v>11.9064990000003</v>
      </c>
      <c r="AV33" s="517">
        <v>8.41675464999999</v>
      </c>
      <c r="AW33" s="551">
        <v>1.41461875688634</v>
      </c>
      <c r="AX33" s="555">
        <v>3.48974435000033</v>
      </c>
      <c r="AY33" s="520">
        <v>3.22651200000001</v>
      </c>
      <c r="AZ33" s="533">
        <v>0.230260366837398</v>
      </c>
      <c r="BA33" s="518">
        <v>0.208335511138614</v>
      </c>
      <c r="BB33" s="518">
        <v>1.10523820725021</v>
      </c>
      <c r="BC33" s="539">
        <v>0.021924855698784</v>
      </c>
      <c r="BD33" s="540">
        <v>0.151014058085787</v>
      </c>
      <c r="BE33" s="564">
        <v>6</v>
      </c>
      <c r="BF33" s="565">
        <v>7</v>
      </c>
      <c r="BG33" s="518">
        <v>0.857142857142857</v>
      </c>
      <c r="BH33" s="566">
        <v>-1</v>
      </c>
      <c r="BI33" s="567">
        <v>7.58333333</v>
      </c>
      <c r="BJ33" s="572">
        <v>6.30595743902438</v>
      </c>
      <c r="BK33" s="572">
        <v>4.80952380952381</v>
      </c>
      <c r="BL33" s="518">
        <v>1.31113966553972</v>
      </c>
      <c r="BM33" s="572">
        <v>1.49643362950057</v>
      </c>
      <c r="BN33" s="533">
        <v>0.0531540915500132</v>
      </c>
      <c r="BO33" s="518">
        <v>0.0704705037128713</v>
      </c>
      <c r="BP33" s="518">
        <v>0.754274324000677</v>
      </c>
      <c r="BQ33" s="518">
        <v>-0.0173164121628581</v>
      </c>
      <c r="BR33" s="540">
        <v>0.223521364209076</v>
      </c>
      <c r="BS33" s="564">
        <v>18.8132271823156</v>
      </c>
      <c r="BT33" s="565">
        <v>14.1903342152123</v>
      </c>
      <c r="BU33" s="518">
        <v>1.32577759600246</v>
      </c>
      <c r="BV33" s="566">
        <v>4.62289296710334</v>
      </c>
      <c r="BW33" s="567">
        <v>4.47384527889973</v>
      </c>
      <c r="BX33" s="564">
        <v>4.33194059239529</v>
      </c>
      <c r="BY33" s="565">
        <v>2.95635053195401</v>
      </c>
      <c r="BZ33" s="518">
        <v>1.46530005341826</v>
      </c>
      <c r="CA33" s="566">
        <v>1.37559006044129</v>
      </c>
      <c r="CB33" s="567">
        <v>0.675613530814587</v>
      </c>
      <c r="CC33" s="551"/>
    </row>
    <row r="34" s="159" customFormat="1" outlineLevel="2" spans="1:81">
      <c r="A34" s="527" t="s">
        <v>31</v>
      </c>
      <c r="B34" s="516">
        <v>59.6585199999999</v>
      </c>
      <c r="C34" s="517">
        <v>55</v>
      </c>
      <c r="D34" s="518">
        <v>1.08470036363636</v>
      </c>
      <c r="E34" s="519">
        <v>4.6585199999999</v>
      </c>
      <c r="F34" s="517">
        <v>34.1273209999999</v>
      </c>
      <c r="G34" s="516">
        <v>0</v>
      </c>
      <c r="H34" s="517">
        <v>0</v>
      </c>
      <c r="I34" s="518" t="s">
        <v>161</v>
      </c>
      <c r="J34" s="519">
        <v>0</v>
      </c>
      <c r="K34" s="520">
        <v>0</v>
      </c>
      <c r="L34" s="516">
        <v>41.6336939999989</v>
      </c>
      <c r="M34" s="517">
        <v>38.49999975</v>
      </c>
      <c r="N34" s="518">
        <v>1.08139465637266</v>
      </c>
      <c r="O34" s="519">
        <v>3.1336942499989</v>
      </c>
      <c r="P34" s="520">
        <v>24.0942209999999</v>
      </c>
      <c r="Q34" s="516">
        <v>18.024826000001</v>
      </c>
      <c r="R34" s="517">
        <v>16.50000025</v>
      </c>
      <c r="S34" s="518">
        <v>1.09241368041804</v>
      </c>
      <c r="T34" s="519">
        <v>1.52482575000101</v>
      </c>
      <c r="U34" s="520">
        <v>10.0331</v>
      </c>
      <c r="V34" s="533">
        <v>0.302133308033807</v>
      </c>
      <c r="W34" s="518">
        <v>0.300000004545455</v>
      </c>
      <c r="X34" s="518">
        <v>1.0071110115201</v>
      </c>
      <c r="Y34" s="539">
        <v>0.00213330348835244</v>
      </c>
      <c r="Z34" s="540">
        <v>0.293990260764976</v>
      </c>
      <c r="AA34" s="516">
        <v>3.18764900000001</v>
      </c>
      <c r="AB34" s="517">
        <v>2.38927602</v>
      </c>
      <c r="AC34" s="518">
        <v>1.33414849239562</v>
      </c>
      <c r="AD34" s="519">
        <v>0.798372980000006</v>
      </c>
      <c r="AE34" s="541">
        <v>2.791483</v>
      </c>
      <c r="AF34" s="516">
        <v>0.0987859999999998</v>
      </c>
      <c r="AG34" s="517">
        <v>0.34</v>
      </c>
      <c r="AH34" s="518">
        <v>0.290547058823529</v>
      </c>
      <c r="AI34" s="519">
        <v>-0.241214</v>
      </c>
      <c r="AJ34" s="520">
        <v>0.645878</v>
      </c>
      <c r="AK34" s="516">
        <v>0.0865699999999999</v>
      </c>
      <c r="AL34" s="517">
        <v>0</v>
      </c>
      <c r="AM34" s="518" t="s">
        <v>161</v>
      </c>
      <c r="AN34" s="519">
        <v>0.0865699999999999</v>
      </c>
      <c r="AO34" s="520">
        <v>0</v>
      </c>
      <c r="AP34" s="516">
        <v>0.000635999999999999</v>
      </c>
      <c r="AQ34" s="517">
        <v>0</v>
      </c>
      <c r="AR34" s="551" t="s">
        <v>161</v>
      </c>
      <c r="AS34" s="519">
        <v>0.000635999999999999</v>
      </c>
      <c r="AT34" s="520">
        <v>0</v>
      </c>
      <c r="AU34" s="516">
        <v>14.824325000001</v>
      </c>
      <c r="AV34" s="517">
        <v>13.77072423</v>
      </c>
      <c r="AW34" s="551">
        <v>1.07651019310268</v>
      </c>
      <c r="AX34" s="555">
        <v>1.053600770001</v>
      </c>
      <c r="AY34" s="520">
        <v>6.59573900000001</v>
      </c>
      <c r="AZ34" s="533">
        <v>0.248486301705121</v>
      </c>
      <c r="BA34" s="518">
        <v>0.250376804181818</v>
      </c>
      <c r="BB34" s="518">
        <v>0.992449370528254</v>
      </c>
      <c r="BC34" s="539">
        <v>-0.00189050247669678</v>
      </c>
      <c r="BD34" s="540">
        <v>0.193268583842254</v>
      </c>
      <c r="BE34" s="564">
        <v>6</v>
      </c>
      <c r="BF34" s="565">
        <v>6</v>
      </c>
      <c r="BG34" s="518">
        <v>1</v>
      </c>
      <c r="BH34" s="566">
        <v>0</v>
      </c>
      <c r="BI34" s="567">
        <v>6</v>
      </c>
      <c r="BJ34" s="572">
        <v>8.28590555555554</v>
      </c>
      <c r="BK34" s="572">
        <v>7.63888888888889</v>
      </c>
      <c r="BL34" s="518">
        <v>1.08470036363636</v>
      </c>
      <c r="BM34" s="572">
        <v>0.647016666666654</v>
      </c>
      <c r="BN34" s="533">
        <v>0.0534315802671607</v>
      </c>
      <c r="BO34" s="518">
        <v>0.0434413821818182</v>
      </c>
      <c r="BP34" s="518">
        <v>1.22996961845113</v>
      </c>
      <c r="BQ34" s="518">
        <v>0.0099901980853425</v>
      </c>
      <c r="BR34" s="540">
        <v>0.0817961362979534</v>
      </c>
      <c r="BS34" s="564">
        <v>18.7155235723882</v>
      </c>
      <c r="BT34" s="565">
        <v>23.0195253874435</v>
      </c>
      <c r="BU34" s="518">
        <v>0.813028212240945</v>
      </c>
      <c r="BV34" s="566">
        <v>-4.30400181505528</v>
      </c>
      <c r="BW34" s="567">
        <v>12.2255163294922</v>
      </c>
      <c r="BX34" s="564">
        <v>4.65055123697778</v>
      </c>
      <c r="BY34" s="565">
        <v>5.76355520029034</v>
      </c>
      <c r="BZ34" s="518">
        <v>0.806889337460237</v>
      </c>
      <c r="CA34" s="566">
        <v>-1.11300396331256</v>
      </c>
      <c r="CB34" s="567">
        <v>2.36280822774132</v>
      </c>
      <c r="CC34" s="551"/>
    </row>
    <row r="35" s="159" customFormat="1" outlineLevel="2" spans="1:81">
      <c r="A35" s="527" t="s">
        <v>32</v>
      </c>
      <c r="B35" s="516">
        <v>50.1285039999999</v>
      </c>
      <c r="C35" s="517">
        <v>40</v>
      </c>
      <c r="D35" s="518">
        <v>1.2532126</v>
      </c>
      <c r="E35" s="519">
        <v>10.1285039999999</v>
      </c>
      <c r="F35" s="517">
        <v>22.52182</v>
      </c>
      <c r="G35" s="516">
        <v>0</v>
      </c>
      <c r="H35" s="517">
        <v>0</v>
      </c>
      <c r="I35" s="518" t="s">
        <v>161</v>
      </c>
      <c r="J35" s="519">
        <v>0</v>
      </c>
      <c r="K35" s="520">
        <v>0</v>
      </c>
      <c r="L35" s="516">
        <v>34.525203</v>
      </c>
      <c r="M35" s="517">
        <v>28</v>
      </c>
      <c r="N35" s="518">
        <v>1.23304296428571</v>
      </c>
      <c r="O35" s="519">
        <v>6.525203</v>
      </c>
      <c r="P35" s="520">
        <v>15.576249</v>
      </c>
      <c r="Q35" s="516">
        <v>15.6033009999999</v>
      </c>
      <c r="R35" s="517">
        <v>12</v>
      </c>
      <c r="S35" s="518">
        <v>1.30027508333333</v>
      </c>
      <c r="T35" s="519">
        <v>3.60330099999991</v>
      </c>
      <c r="U35" s="520">
        <v>6.94557100000001</v>
      </c>
      <c r="V35" s="533">
        <v>0.311266041372388</v>
      </c>
      <c r="W35" s="518">
        <v>0.3</v>
      </c>
      <c r="X35" s="518">
        <v>1.03755347124129</v>
      </c>
      <c r="Y35" s="539">
        <v>0.0112660413723885</v>
      </c>
      <c r="Z35" s="540">
        <v>0.308392971793577</v>
      </c>
      <c r="AA35" s="516">
        <v>2.34735299999999</v>
      </c>
      <c r="AB35" s="517">
        <v>2.21800901</v>
      </c>
      <c r="AC35" s="518">
        <v>1.05831535824103</v>
      </c>
      <c r="AD35" s="519">
        <v>0.129343989999988</v>
      </c>
      <c r="AE35" s="541">
        <v>2.300694</v>
      </c>
      <c r="AF35" s="516">
        <v>0.729069000000001</v>
      </c>
      <c r="AG35" s="517">
        <v>0.509365</v>
      </c>
      <c r="AH35" s="518">
        <v>1.43132920400891</v>
      </c>
      <c r="AI35" s="519">
        <v>0.219704000000001</v>
      </c>
      <c r="AJ35" s="520">
        <v>0.60145</v>
      </c>
      <c r="AK35" s="516">
        <v>0.20115</v>
      </c>
      <c r="AL35" s="517">
        <v>0.05</v>
      </c>
      <c r="AM35" s="518">
        <v>4.023</v>
      </c>
      <c r="AN35" s="519">
        <v>0.15115</v>
      </c>
      <c r="AO35" s="520">
        <v>0</v>
      </c>
      <c r="AP35" s="516">
        <v>0</v>
      </c>
      <c r="AQ35" s="517">
        <v>0</v>
      </c>
      <c r="AR35" s="551" t="s">
        <v>161</v>
      </c>
      <c r="AS35" s="519">
        <v>0</v>
      </c>
      <c r="AT35" s="520">
        <v>0</v>
      </c>
      <c r="AU35" s="516">
        <v>12.7280289999999</v>
      </c>
      <c r="AV35" s="517">
        <v>9.32262599</v>
      </c>
      <c r="AW35" s="551">
        <v>1.36528366724706</v>
      </c>
      <c r="AX35" s="555">
        <v>3.40540300999992</v>
      </c>
      <c r="AY35" s="520">
        <v>4.04342700000002</v>
      </c>
      <c r="AZ35" s="533">
        <v>0.253908016086016</v>
      </c>
      <c r="BA35" s="518">
        <v>0.23306564975</v>
      </c>
      <c r="BB35" s="518">
        <v>1.08942701920413</v>
      </c>
      <c r="BC35" s="539">
        <v>0.0208423663360165</v>
      </c>
      <c r="BD35" s="540">
        <v>0.179533758817006</v>
      </c>
      <c r="BE35" s="564">
        <v>6</v>
      </c>
      <c r="BF35" s="565">
        <v>6</v>
      </c>
      <c r="BG35" s="518">
        <v>1</v>
      </c>
      <c r="BH35" s="566">
        <v>0</v>
      </c>
      <c r="BI35" s="567">
        <v>3</v>
      </c>
      <c r="BJ35" s="572">
        <v>6.96229222222221</v>
      </c>
      <c r="BK35" s="572">
        <v>5.55555555555556</v>
      </c>
      <c r="BL35" s="518">
        <v>1.2532126</v>
      </c>
      <c r="BM35" s="572">
        <v>1.40673666666665</v>
      </c>
      <c r="BN35" s="533">
        <v>0.046826711605038</v>
      </c>
      <c r="BO35" s="518">
        <v>0.05545022525</v>
      </c>
      <c r="BP35" s="518">
        <v>0.844481900549862</v>
      </c>
      <c r="BQ35" s="518">
        <v>-0.00862351364496203</v>
      </c>
      <c r="BR35" s="540">
        <v>0.102153999987568</v>
      </c>
      <c r="BS35" s="564">
        <v>21.3553325809966</v>
      </c>
      <c r="BT35" s="565">
        <v>18.0341918448744</v>
      </c>
      <c r="BU35" s="518">
        <v>1.18415800190493</v>
      </c>
      <c r="BV35" s="566">
        <v>3.32114073612219</v>
      </c>
      <c r="BW35" s="567">
        <v>9.78914188501383</v>
      </c>
      <c r="BX35" s="564">
        <v>5.42229012849792</v>
      </c>
      <c r="BY35" s="565">
        <v>4.20315064004181</v>
      </c>
      <c r="BZ35" s="518">
        <v>1.290053722282</v>
      </c>
      <c r="CA35" s="566">
        <v>1.21913948845611</v>
      </c>
      <c r="CB35" s="567">
        <v>1.75748143820952</v>
      </c>
      <c r="CC35" s="551"/>
    </row>
    <row r="36" s="159" customFormat="1" outlineLevel="2" spans="1:81">
      <c r="A36" s="527" t="s">
        <v>33</v>
      </c>
      <c r="B36" s="516">
        <v>288.733514</v>
      </c>
      <c r="C36" s="517">
        <v>220</v>
      </c>
      <c r="D36" s="518">
        <v>1.31242506363636</v>
      </c>
      <c r="E36" s="519">
        <v>68.7335139999998</v>
      </c>
      <c r="F36" s="517">
        <v>0</v>
      </c>
      <c r="G36" s="516">
        <v>5.40357999999999</v>
      </c>
      <c r="H36" s="517">
        <v>1.6</v>
      </c>
      <c r="I36" s="518">
        <v>3.37723749999999</v>
      </c>
      <c r="J36" s="519">
        <v>3.80357999999999</v>
      </c>
      <c r="K36" s="520">
        <v>0</v>
      </c>
      <c r="L36" s="516">
        <v>235.695683</v>
      </c>
      <c r="M36" s="517">
        <v>174.4</v>
      </c>
      <c r="N36" s="518">
        <v>1.35146607224771</v>
      </c>
      <c r="O36" s="519">
        <v>61.295683</v>
      </c>
      <c r="P36" s="520">
        <v>0</v>
      </c>
      <c r="Q36" s="516">
        <v>53.0378309999998</v>
      </c>
      <c r="R36" s="517">
        <v>45.6</v>
      </c>
      <c r="S36" s="518">
        <v>1.16311032894736</v>
      </c>
      <c r="T36" s="519">
        <v>7.43783099999982</v>
      </c>
      <c r="U36" s="520">
        <v>0</v>
      </c>
      <c r="V36" s="533">
        <v>0.183691287738769</v>
      </c>
      <c r="W36" s="518">
        <v>0.207272727272727</v>
      </c>
      <c r="X36" s="518">
        <v>0.886229896985289</v>
      </c>
      <c r="Y36" s="539">
        <v>-0.0235814395339584</v>
      </c>
      <c r="Z36" s="540" t="s">
        <v>161</v>
      </c>
      <c r="AA36" s="516">
        <v>18.278974</v>
      </c>
      <c r="AB36" s="517">
        <v>16.72422</v>
      </c>
      <c r="AC36" s="518">
        <v>1.09296421596941</v>
      </c>
      <c r="AD36" s="519">
        <v>1.55475399999998</v>
      </c>
      <c r="AE36" s="541">
        <v>0</v>
      </c>
      <c r="AF36" s="516">
        <v>31.788048</v>
      </c>
      <c r="AG36" s="517">
        <v>27.918399</v>
      </c>
      <c r="AH36" s="518">
        <v>1.13860569153697</v>
      </c>
      <c r="AI36" s="519">
        <v>3.86964899999997</v>
      </c>
      <c r="AJ36" s="520">
        <v>0</v>
      </c>
      <c r="AK36" s="516">
        <v>9.99999999999999e-7</v>
      </c>
      <c r="AL36" s="517">
        <v>0</v>
      </c>
      <c r="AM36" s="518" t="s">
        <v>161</v>
      </c>
      <c r="AN36" s="519">
        <v>9.99999999999999e-7</v>
      </c>
      <c r="AO36" s="520">
        <v>0</v>
      </c>
      <c r="AP36" s="516">
        <v>0</v>
      </c>
      <c r="AQ36" s="517">
        <v>0</v>
      </c>
      <c r="AR36" s="551" t="s">
        <v>161</v>
      </c>
      <c r="AS36" s="519">
        <v>0</v>
      </c>
      <c r="AT36" s="520">
        <v>0</v>
      </c>
      <c r="AU36" s="516">
        <v>-2.43277000000014</v>
      </c>
      <c r="AV36" s="517">
        <v>-0.642619000000003</v>
      </c>
      <c r="AW36" s="551">
        <v>-1.78571128460275</v>
      </c>
      <c r="AX36" s="555">
        <v>-1.79015100000014</v>
      </c>
      <c r="AY36" s="520">
        <v>0</v>
      </c>
      <c r="AZ36" s="533">
        <v>-0.0084256585468639</v>
      </c>
      <c r="BA36" s="518">
        <v>-0.00292099545454547</v>
      </c>
      <c r="BB36" s="518">
        <v>-0.884516144574075</v>
      </c>
      <c r="BC36" s="539">
        <v>-0.00550466309231843</v>
      </c>
      <c r="BD36" s="540" t="s">
        <v>161</v>
      </c>
      <c r="BE36" s="564">
        <v>43</v>
      </c>
      <c r="BF36" s="565">
        <v>50</v>
      </c>
      <c r="BG36" s="518">
        <v>0.86</v>
      </c>
      <c r="BH36" s="566">
        <v>-7</v>
      </c>
      <c r="BI36" s="567">
        <v>16.08333333</v>
      </c>
      <c r="BJ36" s="572">
        <v>5.19304881294964</v>
      </c>
      <c r="BK36" s="572">
        <v>3.66666666666667</v>
      </c>
      <c r="BL36" s="518">
        <v>1.41628603989536</v>
      </c>
      <c r="BM36" s="572">
        <v>1.52638214628297</v>
      </c>
      <c r="BN36" s="533">
        <v>0.0633074205580444</v>
      </c>
      <c r="BO36" s="518">
        <v>0.0760191818181818</v>
      </c>
      <c r="BP36" s="518">
        <v>0.832782187914878</v>
      </c>
      <c r="BQ36" s="518">
        <v>-0.0127117612601375</v>
      </c>
      <c r="BR36" s="540" t="s">
        <v>161</v>
      </c>
      <c r="BS36" s="564">
        <v>15.7959365771843</v>
      </c>
      <c r="BT36" s="565">
        <v>13.1545746229122</v>
      </c>
      <c r="BU36" s="518">
        <v>1.20079417464944</v>
      </c>
      <c r="BV36" s="566">
        <v>2.6413619542721</v>
      </c>
      <c r="BW36" s="567" t="s">
        <v>161</v>
      </c>
      <c r="BX36" s="564">
        <v>-0.133091168027273</v>
      </c>
      <c r="BY36" s="565">
        <v>-0.0384244526800056</v>
      </c>
      <c r="BZ36" s="518">
        <v>-1.46371018308681</v>
      </c>
      <c r="CA36" s="566">
        <v>-0.094666715347267</v>
      </c>
      <c r="CB36" s="567" t="s">
        <v>161</v>
      </c>
      <c r="CC36" s="551"/>
    </row>
    <row r="37" s="159" customFormat="1" outlineLevel="2" spans="1:81">
      <c r="A37" s="527" t="s">
        <v>34</v>
      </c>
      <c r="B37" s="516">
        <v>340.963801</v>
      </c>
      <c r="C37" s="517">
        <v>380</v>
      </c>
      <c r="D37" s="518">
        <v>0.897273160526316</v>
      </c>
      <c r="E37" s="519">
        <v>-39.036199</v>
      </c>
      <c r="F37" s="517">
        <v>19.0117169999999</v>
      </c>
      <c r="G37" s="516">
        <v>0</v>
      </c>
      <c r="H37" s="517">
        <v>0</v>
      </c>
      <c r="I37" s="518" t="s">
        <v>161</v>
      </c>
      <c r="J37" s="519">
        <v>0</v>
      </c>
      <c r="K37" s="520">
        <v>0</v>
      </c>
      <c r="L37" s="516">
        <v>273.852363</v>
      </c>
      <c r="M37" s="517">
        <v>296.4</v>
      </c>
      <c r="N37" s="518">
        <v>0.923928350202429</v>
      </c>
      <c r="O37" s="519">
        <v>-22.547637</v>
      </c>
      <c r="P37" s="520">
        <v>-16.033308000001</v>
      </c>
      <c r="Q37" s="516">
        <v>67.111438</v>
      </c>
      <c r="R37" s="517">
        <v>83.6</v>
      </c>
      <c r="S37" s="518">
        <v>0.802768397129187</v>
      </c>
      <c r="T37" s="519">
        <v>-16.488562</v>
      </c>
      <c r="U37" s="520">
        <v>35.0450250000008</v>
      </c>
      <c r="V37" s="533">
        <v>0.196828630497347</v>
      </c>
      <c r="W37" s="518">
        <v>0.22</v>
      </c>
      <c r="X37" s="518">
        <v>0.89467559316976</v>
      </c>
      <c r="Y37" s="539">
        <v>-0.0231713695026529</v>
      </c>
      <c r="Z37" s="540">
        <v>1.8433382424113</v>
      </c>
      <c r="AA37" s="516">
        <v>18.988453</v>
      </c>
      <c r="AB37" s="517">
        <v>18.22222409</v>
      </c>
      <c r="AC37" s="518">
        <v>1.04204914318996</v>
      </c>
      <c r="AD37" s="519">
        <v>0.766228909999995</v>
      </c>
      <c r="AE37" s="541">
        <v>17.11061</v>
      </c>
      <c r="AF37" s="516">
        <v>34.424244</v>
      </c>
      <c r="AG37" s="517">
        <v>46.972304</v>
      </c>
      <c r="AH37" s="518">
        <v>0.732862582171826</v>
      </c>
      <c r="AI37" s="519">
        <v>-12.54806</v>
      </c>
      <c r="AJ37" s="520">
        <v>28.033168</v>
      </c>
      <c r="AK37" s="516">
        <v>0</v>
      </c>
      <c r="AL37" s="517">
        <v>0</v>
      </c>
      <c r="AM37" s="518" t="s">
        <v>161</v>
      </c>
      <c r="AN37" s="519">
        <v>0</v>
      </c>
      <c r="AO37" s="520">
        <v>0</v>
      </c>
      <c r="AP37" s="516">
        <v>0.000418999999999999</v>
      </c>
      <c r="AQ37" s="517">
        <v>0</v>
      </c>
      <c r="AR37" s="551" t="s">
        <v>161</v>
      </c>
      <c r="AS37" s="519">
        <v>0.000418999999999999</v>
      </c>
      <c r="AT37" s="520">
        <v>0</v>
      </c>
      <c r="AU37" s="516">
        <v>13.698322</v>
      </c>
      <c r="AV37" s="517">
        <v>18.40547191</v>
      </c>
      <c r="AW37" s="551">
        <v>0.744252691100927</v>
      </c>
      <c r="AX37" s="555">
        <v>-4.70714990999998</v>
      </c>
      <c r="AY37" s="520">
        <v>-10.0987529999992</v>
      </c>
      <c r="AZ37" s="533">
        <v>0.0401752970838099</v>
      </c>
      <c r="BA37" s="518">
        <v>0.0484354523947369</v>
      </c>
      <c r="BB37" s="518">
        <v>0.829460552084684</v>
      </c>
      <c r="BC37" s="539">
        <v>-0.008260155310927</v>
      </c>
      <c r="BD37" s="540">
        <v>-0.531185741929528</v>
      </c>
      <c r="BE37" s="564">
        <v>31</v>
      </c>
      <c r="BF37" s="565">
        <v>38</v>
      </c>
      <c r="BG37" s="518">
        <v>0.815789473684211</v>
      </c>
      <c r="BH37" s="566">
        <v>-7</v>
      </c>
      <c r="BI37" s="567">
        <v>21.9999999966667</v>
      </c>
      <c r="BJ37" s="572">
        <v>9.41888953038674</v>
      </c>
      <c r="BK37" s="572">
        <v>8.33333333333333</v>
      </c>
      <c r="BL37" s="518">
        <v>1.13026674364641</v>
      </c>
      <c r="BM37" s="572">
        <v>1.08555619705341</v>
      </c>
      <c r="BN37" s="533">
        <v>0.0556905247545618</v>
      </c>
      <c r="BO37" s="518">
        <v>0.0479532212894737</v>
      </c>
      <c r="BP37" s="518">
        <v>1.1613510679164</v>
      </c>
      <c r="BQ37" s="518">
        <v>0.00773730346508815</v>
      </c>
      <c r="BR37" s="540">
        <v>0.900003403164486</v>
      </c>
      <c r="BS37" s="564">
        <v>17.956375961749</v>
      </c>
      <c r="BT37" s="565">
        <v>20.8536563990856</v>
      </c>
      <c r="BU37" s="518">
        <v>0.861066070050734</v>
      </c>
      <c r="BV37" s="566">
        <v>-2.89728043733662</v>
      </c>
      <c r="BW37" s="567">
        <v>1.11110690968936</v>
      </c>
      <c r="BX37" s="564">
        <v>0.721402738811847</v>
      </c>
      <c r="BY37" s="565">
        <v>1.01005628177411</v>
      </c>
      <c r="BZ37" s="518">
        <v>0.714220337845671</v>
      </c>
      <c r="CA37" s="566">
        <v>-0.288653542962263</v>
      </c>
      <c r="CB37" s="567">
        <v>-0.590204148186369</v>
      </c>
      <c r="CC37" s="551"/>
    </row>
    <row r="38" s="159" customFormat="1" outlineLevel="2" spans="1:81">
      <c r="A38" s="527" t="s">
        <v>35</v>
      </c>
      <c r="B38" s="516">
        <v>0</v>
      </c>
      <c r="C38" s="517">
        <v>0</v>
      </c>
      <c r="D38" s="518" t="s">
        <v>161</v>
      </c>
      <c r="E38" s="519">
        <v>0</v>
      </c>
      <c r="F38" s="517">
        <v>32.919006</v>
      </c>
      <c r="G38" s="516">
        <v>0</v>
      </c>
      <c r="H38" s="517">
        <v>0</v>
      </c>
      <c r="I38" s="518" t="s">
        <v>161</v>
      </c>
      <c r="J38" s="519">
        <v>0</v>
      </c>
      <c r="K38" s="520">
        <v>17.649368</v>
      </c>
      <c r="L38" s="516">
        <v>0</v>
      </c>
      <c r="M38" s="517">
        <v>0</v>
      </c>
      <c r="N38" s="518" t="s">
        <v>161</v>
      </c>
      <c r="O38" s="519">
        <v>0</v>
      </c>
      <c r="P38" s="520">
        <v>0</v>
      </c>
      <c r="Q38" s="516">
        <v>0</v>
      </c>
      <c r="R38" s="517">
        <v>0</v>
      </c>
      <c r="S38" s="518" t="s">
        <v>161</v>
      </c>
      <c r="T38" s="519">
        <v>0</v>
      </c>
      <c r="U38" s="520">
        <v>15.269638</v>
      </c>
      <c r="V38" s="533" t="s">
        <v>161</v>
      </c>
      <c r="W38" s="518" t="s">
        <v>161</v>
      </c>
      <c r="X38" s="518" t="s">
        <v>161</v>
      </c>
      <c r="Y38" s="539" t="s">
        <v>161</v>
      </c>
      <c r="Z38" s="540">
        <v>0.463854771313569</v>
      </c>
      <c r="AA38" s="516">
        <v>0</v>
      </c>
      <c r="AB38" s="517">
        <v>0</v>
      </c>
      <c r="AC38" s="518" t="s">
        <v>161</v>
      </c>
      <c r="AD38" s="519">
        <v>0</v>
      </c>
      <c r="AE38" s="541">
        <v>5.872934</v>
      </c>
      <c r="AF38" s="516">
        <v>0.0535719999999998</v>
      </c>
      <c r="AG38" s="517">
        <v>0</v>
      </c>
      <c r="AH38" s="518" t="s">
        <v>161</v>
      </c>
      <c r="AI38" s="519">
        <v>0.0535719999999998</v>
      </c>
      <c r="AJ38" s="520">
        <v>5.303818</v>
      </c>
      <c r="AK38" s="516">
        <v>0</v>
      </c>
      <c r="AL38" s="517">
        <v>0</v>
      </c>
      <c r="AM38" s="518" t="s">
        <v>161</v>
      </c>
      <c r="AN38" s="519">
        <v>0</v>
      </c>
      <c r="AO38" s="520">
        <v>0.0449</v>
      </c>
      <c r="AP38" s="516">
        <v>0</v>
      </c>
      <c r="AQ38" s="517">
        <v>0</v>
      </c>
      <c r="AR38" s="551" t="s">
        <v>161</v>
      </c>
      <c r="AS38" s="519">
        <v>0</v>
      </c>
      <c r="AT38" s="520">
        <v>0</v>
      </c>
      <c r="AU38" s="516">
        <v>-0.0535719999999998</v>
      </c>
      <c r="AV38" s="517">
        <v>0</v>
      </c>
      <c r="AW38" s="551" t="s">
        <v>161</v>
      </c>
      <c r="AX38" s="555">
        <v>-0.0535719999999998</v>
      </c>
      <c r="AY38" s="520">
        <v>4.137786</v>
      </c>
      <c r="AZ38" s="533" t="s">
        <v>161</v>
      </c>
      <c r="BA38" s="518" t="s">
        <v>161</v>
      </c>
      <c r="BB38" s="518" t="s">
        <v>161</v>
      </c>
      <c r="BC38" s="539" t="s">
        <v>161</v>
      </c>
      <c r="BD38" s="540">
        <v>0.125695958134337</v>
      </c>
      <c r="BE38" s="564">
        <v>0</v>
      </c>
      <c r="BF38" s="565">
        <v>0</v>
      </c>
      <c r="BG38" s="518" t="s">
        <v>161</v>
      </c>
      <c r="BH38" s="566">
        <v>0</v>
      </c>
      <c r="BI38" s="567">
        <v>19</v>
      </c>
      <c r="BJ38" s="572">
        <v>0</v>
      </c>
      <c r="BK38" s="572" t="s">
        <v>161</v>
      </c>
      <c r="BL38" s="518" t="s">
        <v>161</v>
      </c>
      <c r="BM38" s="572" t="s">
        <v>161</v>
      </c>
      <c r="BN38" s="533" t="s">
        <v>161</v>
      </c>
      <c r="BO38" s="518" t="s">
        <v>161</v>
      </c>
      <c r="BP38" s="518" t="s">
        <v>161</v>
      </c>
      <c r="BQ38" s="518" t="s">
        <v>161</v>
      </c>
      <c r="BR38" s="540">
        <v>0.178405569111048</v>
      </c>
      <c r="BS38" s="564" t="s">
        <v>161</v>
      </c>
      <c r="BT38" s="565" t="s">
        <v>161</v>
      </c>
      <c r="BU38" s="518" t="s">
        <v>161</v>
      </c>
      <c r="BV38" s="566" t="s">
        <v>161</v>
      </c>
      <c r="BW38" s="567">
        <v>5.60520618825275</v>
      </c>
      <c r="BX38" s="564" t="s">
        <v>161</v>
      </c>
      <c r="BY38" s="565" t="s">
        <v>161</v>
      </c>
      <c r="BZ38" s="518" t="s">
        <v>161</v>
      </c>
      <c r="CA38" s="566" t="s">
        <v>161</v>
      </c>
      <c r="CB38" s="567">
        <v>0.704551762372947</v>
      </c>
      <c r="CC38" s="551"/>
    </row>
    <row r="39" s="159" customFormat="1" outlineLevel="2" spans="1:81">
      <c r="A39" s="527" t="s">
        <v>36</v>
      </c>
      <c r="B39" s="516">
        <v>0</v>
      </c>
      <c r="C39" s="517">
        <v>0</v>
      </c>
      <c r="D39" s="518" t="s">
        <v>161</v>
      </c>
      <c r="E39" s="519">
        <v>0</v>
      </c>
      <c r="F39" s="517">
        <v>0</v>
      </c>
      <c r="G39" s="516">
        <v>0</v>
      </c>
      <c r="H39" s="517">
        <v>0</v>
      </c>
      <c r="I39" s="518" t="s">
        <v>161</v>
      </c>
      <c r="J39" s="519">
        <v>0</v>
      </c>
      <c r="K39" s="520">
        <v>0</v>
      </c>
      <c r="L39" s="516">
        <v>0</v>
      </c>
      <c r="M39" s="517">
        <v>0</v>
      </c>
      <c r="N39" s="518" t="s">
        <v>161</v>
      </c>
      <c r="O39" s="519">
        <v>0</v>
      </c>
      <c r="P39" s="520">
        <v>0</v>
      </c>
      <c r="Q39" s="516">
        <v>0</v>
      </c>
      <c r="R39" s="517">
        <v>0</v>
      </c>
      <c r="S39" s="518" t="s">
        <v>161</v>
      </c>
      <c r="T39" s="519">
        <v>0</v>
      </c>
      <c r="U39" s="520">
        <v>0</v>
      </c>
      <c r="V39" s="533" t="s">
        <v>161</v>
      </c>
      <c r="W39" s="518" t="s">
        <v>161</v>
      </c>
      <c r="X39" s="518" t="s">
        <v>161</v>
      </c>
      <c r="Y39" s="539" t="s">
        <v>161</v>
      </c>
      <c r="Z39" s="540" t="s">
        <v>161</v>
      </c>
      <c r="AA39" s="516">
        <v>0</v>
      </c>
      <c r="AB39" s="517">
        <v>0</v>
      </c>
      <c r="AC39" s="518" t="s">
        <v>161</v>
      </c>
      <c r="AD39" s="519">
        <v>0</v>
      </c>
      <c r="AE39" s="541">
        <v>0</v>
      </c>
      <c r="AF39" s="516">
        <v>0</v>
      </c>
      <c r="AG39" s="517">
        <v>0</v>
      </c>
      <c r="AH39" s="518" t="s">
        <v>161</v>
      </c>
      <c r="AI39" s="519">
        <v>0</v>
      </c>
      <c r="AJ39" s="520">
        <v>0</v>
      </c>
      <c r="AK39" s="516">
        <v>0</v>
      </c>
      <c r="AL39" s="517">
        <v>0</v>
      </c>
      <c r="AM39" s="518" t="s">
        <v>161</v>
      </c>
      <c r="AN39" s="519">
        <v>0</v>
      </c>
      <c r="AO39" s="520">
        <v>0</v>
      </c>
      <c r="AP39" s="516">
        <v>0</v>
      </c>
      <c r="AQ39" s="517">
        <v>0</v>
      </c>
      <c r="AR39" s="551" t="s">
        <v>161</v>
      </c>
      <c r="AS39" s="519">
        <v>0</v>
      </c>
      <c r="AT39" s="520">
        <v>0</v>
      </c>
      <c r="AU39" s="516">
        <v>0</v>
      </c>
      <c r="AV39" s="517">
        <v>0</v>
      </c>
      <c r="AW39" s="551" t="s">
        <v>161</v>
      </c>
      <c r="AX39" s="555">
        <v>0</v>
      </c>
      <c r="AY39" s="520">
        <v>0</v>
      </c>
      <c r="AZ39" s="533" t="s">
        <v>161</v>
      </c>
      <c r="BA39" s="518" t="s">
        <v>161</v>
      </c>
      <c r="BB39" s="518" t="s">
        <v>161</v>
      </c>
      <c r="BC39" s="539" t="s">
        <v>161</v>
      </c>
      <c r="BD39" s="540" t="s">
        <v>161</v>
      </c>
      <c r="BE39" s="564">
        <v>0</v>
      </c>
      <c r="BF39" s="565">
        <v>0</v>
      </c>
      <c r="BG39" s="518" t="s">
        <v>161</v>
      </c>
      <c r="BH39" s="566">
        <v>0</v>
      </c>
      <c r="BI39" s="567">
        <v>0</v>
      </c>
      <c r="BJ39" s="572" t="s">
        <v>161</v>
      </c>
      <c r="BK39" s="572" t="s">
        <v>161</v>
      </c>
      <c r="BL39" s="518" t="s">
        <v>161</v>
      </c>
      <c r="BM39" s="572" t="s">
        <v>161</v>
      </c>
      <c r="BN39" s="533" t="s">
        <v>161</v>
      </c>
      <c r="BO39" s="518" t="s">
        <v>161</v>
      </c>
      <c r="BP39" s="518" t="s">
        <v>161</v>
      </c>
      <c r="BQ39" s="518" t="s">
        <v>161</v>
      </c>
      <c r="BR39" s="540" t="s">
        <v>161</v>
      </c>
      <c r="BS39" s="564" t="s">
        <v>161</v>
      </c>
      <c r="BT39" s="565" t="s">
        <v>161</v>
      </c>
      <c r="BU39" s="518" t="s">
        <v>161</v>
      </c>
      <c r="BV39" s="566" t="s">
        <v>161</v>
      </c>
      <c r="BW39" s="567" t="s">
        <v>161</v>
      </c>
      <c r="BX39" s="564" t="s">
        <v>161</v>
      </c>
      <c r="BY39" s="565" t="s">
        <v>161</v>
      </c>
      <c r="BZ39" s="518" t="s">
        <v>161</v>
      </c>
      <c r="CA39" s="566" t="s">
        <v>161</v>
      </c>
      <c r="CB39" s="567" t="s">
        <v>161</v>
      </c>
      <c r="CC39" s="551"/>
    </row>
    <row r="40" s="159" customFormat="1" outlineLevel="2" spans="1:81">
      <c r="A40" s="527" t="s">
        <v>37</v>
      </c>
      <c r="B40" s="516">
        <v>0</v>
      </c>
      <c r="C40" s="517">
        <v>0</v>
      </c>
      <c r="D40" s="518" t="s">
        <v>161</v>
      </c>
      <c r="E40" s="519">
        <v>0</v>
      </c>
      <c r="F40" s="517">
        <v>0</v>
      </c>
      <c r="G40" s="516">
        <v>0</v>
      </c>
      <c r="H40" s="517">
        <v>0</v>
      </c>
      <c r="I40" s="518" t="s">
        <v>161</v>
      </c>
      <c r="J40" s="519">
        <v>0</v>
      </c>
      <c r="K40" s="520">
        <v>0</v>
      </c>
      <c r="L40" s="516">
        <v>0</v>
      </c>
      <c r="M40" s="517">
        <v>0</v>
      </c>
      <c r="N40" s="518" t="s">
        <v>161</v>
      </c>
      <c r="O40" s="519">
        <v>0</v>
      </c>
      <c r="P40" s="520">
        <v>0</v>
      </c>
      <c r="Q40" s="516"/>
      <c r="R40" s="517"/>
      <c r="S40" s="518" t="s">
        <v>161</v>
      </c>
      <c r="T40" s="519">
        <v>0</v>
      </c>
      <c r="U40" s="520"/>
      <c r="V40" s="533" t="s">
        <v>161</v>
      </c>
      <c r="W40" s="518" t="s">
        <v>161</v>
      </c>
      <c r="X40" s="518" t="s">
        <v>161</v>
      </c>
      <c r="Y40" s="539" t="s">
        <v>161</v>
      </c>
      <c r="Z40" s="540" t="s">
        <v>161</v>
      </c>
      <c r="AA40" s="516">
        <v>0</v>
      </c>
      <c r="AB40" s="517">
        <v>0</v>
      </c>
      <c r="AC40" s="518" t="s">
        <v>161</v>
      </c>
      <c r="AD40" s="519">
        <v>0</v>
      </c>
      <c r="AE40" s="541">
        <v>0</v>
      </c>
      <c r="AF40" s="516">
        <v>0.360088999999999</v>
      </c>
      <c r="AG40" s="517">
        <v>0.360089</v>
      </c>
      <c r="AH40" s="518">
        <v>0.999999999999997</v>
      </c>
      <c r="AI40" s="519">
        <v>-9.99200722162641e-16</v>
      </c>
      <c r="AJ40" s="520">
        <v>0.360088999999999</v>
      </c>
      <c r="AK40" s="516">
        <v>0</v>
      </c>
      <c r="AL40" s="517">
        <v>0</v>
      </c>
      <c r="AM40" s="518" t="s">
        <v>161</v>
      </c>
      <c r="AN40" s="519">
        <v>0</v>
      </c>
      <c r="AO40" s="520">
        <v>0</v>
      </c>
      <c r="AP40" s="516">
        <v>0</v>
      </c>
      <c r="AQ40" s="517">
        <v>0</v>
      </c>
      <c r="AR40" s="551" t="s">
        <v>161</v>
      </c>
      <c r="AS40" s="519">
        <v>0</v>
      </c>
      <c r="AT40" s="520">
        <v>0</v>
      </c>
      <c r="AU40" s="516">
        <v>-0.360088999999999</v>
      </c>
      <c r="AV40" s="517">
        <v>-0.360089</v>
      </c>
      <c r="AW40" s="551">
        <v>1</v>
      </c>
      <c r="AX40" s="555">
        <v>9.99200722162641e-16</v>
      </c>
      <c r="AY40" s="520">
        <v>-0.360088999999999</v>
      </c>
      <c r="AZ40" s="533" t="s">
        <v>161</v>
      </c>
      <c r="BA40" s="518" t="s">
        <v>161</v>
      </c>
      <c r="BB40" s="518" t="s">
        <v>161</v>
      </c>
      <c r="BC40" s="539" t="s">
        <v>161</v>
      </c>
      <c r="BD40" s="540" t="s">
        <v>161</v>
      </c>
      <c r="BE40" s="564">
        <v>0</v>
      </c>
      <c r="BF40" s="565">
        <v>0</v>
      </c>
      <c r="BG40" s="518" t="s">
        <v>161</v>
      </c>
      <c r="BH40" s="566">
        <v>0</v>
      </c>
      <c r="BI40" s="567">
        <v>0</v>
      </c>
      <c r="BJ40" s="572" t="s">
        <v>161</v>
      </c>
      <c r="BK40" s="572" t="s">
        <v>161</v>
      </c>
      <c r="BL40" s="518" t="s">
        <v>161</v>
      </c>
      <c r="BM40" s="572" t="s">
        <v>161</v>
      </c>
      <c r="BN40" s="533" t="s">
        <v>161</v>
      </c>
      <c r="BO40" s="518" t="s">
        <v>161</v>
      </c>
      <c r="BP40" s="518" t="s">
        <v>161</v>
      </c>
      <c r="BQ40" s="518" t="s">
        <v>161</v>
      </c>
      <c r="BR40" s="540" t="s">
        <v>161</v>
      </c>
      <c r="BS40" s="564" t="s">
        <v>161</v>
      </c>
      <c r="BT40" s="565" t="s">
        <v>161</v>
      </c>
      <c r="BU40" s="518" t="s">
        <v>161</v>
      </c>
      <c r="BV40" s="566" t="s">
        <v>161</v>
      </c>
      <c r="BW40" s="567" t="s">
        <v>161</v>
      </c>
      <c r="BX40" s="564" t="s">
        <v>161</v>
      </c>
      <c r="BY40" s="565" t="s">
        <v>161</v>
      </c>
      <c r="BZ40" s="518" t="s">
        <v>161</v>
      </c>
      <c r="CA40" s="566" t="s">
        <v>161</v>
      </c>
      <c r="CB40" s="567" t="s">
        <v>161</v>
      </c>
      <c r="CC40" s="551"/>
    </row>
    <row r="41" s="163" customFormat="1" spans="1:81">
      <c r="A41" s="521" t="s">
        <v>38</v>
      </c>
      <c r="B41" s="522">
        <v>1538.926498</v>
      </c>
      <c r="C41" s="523">
        <v>1483.48000001</v>
      </c>
      <c r="D41" s="524">
        <v>1.03737596596491</v>
      </c>
      <c r="E41" s="523">
        <v>55.4464979899994</v>
      </c>
      <c r="F41" s="525">
        <v>520.031234999999</v>
      </c>
      <c r="G41" s="522">
        <v>108.408934</v>
      </c>
      <c r="H41" s="523">
        <v>113.085</v>
      </c>
      <c r="I41" s="524">
        <v>0.958649988946366</v>
      </c>
      <c r="J41" s="523">
        <v>-4.6760660000002</v>
      </c>
      <c r="K41" s="525">
        <v>-28.209102</v>
      </c>
      <c r="L41" s="522">
        <v>1121.551717</v>
      </c>
      <c r="M41" s="523">
        <v>1051.01626375</v>
      </c>
      <c r="N41" s="524">
        <v>1.06711166675797</v>
      </c>
      <c r="O41" s="523">
        <v>70.5354532499975</v>
      </c>
      <c r="P41" s="525">
        <v>238.378137999999</v>
      </c>
      <c r="Q41" s="522">
        <v>315.467057000002</v>
      </c>
      <c r="R41" s="523">
        <v>321.52873626</v>
      </c>
      <c r="S41" s="524">
        <v>0.98114731724913</v>
      </c>
      <c r="T41" s="523">
        <v>-6.06167925999802</v>
      </c>
      <c r="U41" s="534">
        <v>308.138415</v>
      </c>
      <c r="V41" s="535">
        <v>0.204991633719989</v>
      </c>
      <c r="W41" s="524">
        <v>0.216739515367806</v>
      </c>
      <c r="X41" s="524">
        <v>0.945797232092725</v>
      </c>
      <c r="Y41" s="542">
        <v>-0.0117478816478164</v>
      </c>
      <c r="Z41" s="543">
        <v>0.592538282820648</v>
      </c>
      <c r="AA41" s="522">
        <v>96.8356779999999</v>
      </c>
      <c r="AB41" s="523">
        <v>90.68980731</v>
      </c>
      <c r="AC41" s="524">
        <v>1.06776804221219</v>
      </c>
      <c r="AD41" s="523">
        <v>6.14587068999991</v>
      </c>
      <c r="AE41" s="544">
        <v>87.6143719999998</v>
      </c>
      <c r="AF41" s="522">
        <v>101.485882</v>
      </c>
      <c r="AG41" s="523">
        <v>106.04091567</v>
      </c>
      <c r="AH41" s="524">
        <v>0.957044564909498</v>
      </c>
      <c r="AI41" s="523">
        <v>-4.55503367000006</v>
      </c>
      <c r="AJ41" s="525">
        <v>51.304442</v>
      </c>
      <c r="AK41" s="522">
        <v>0.509636</v>
      </c>
      <c r="AL41" s="523">
        <v>0.07</v>
      </c>
      <c r="AM41" s="524">
        <v>7.28051428571428</v>
      </c>
      <c r="AN41" s="523">
        <v>0.439636</v>
      </c>
      <c r="AO41" s="525">
        <v>0.15027</v>
      </c>
      <c r="AP41" s="522">
        <v>0.05452</v>
      </c>
      <c r="AQ41" s="523">
        <v>0</v>
      </c>
      <c r="AR41" s="542" t="s">
        <v>161</v>
      </c>
      <c r="AS41" s="523">
        <v>0.05452</v>
      </c>
      <c r="AT41" s="525">
        <v>0</v>
      </c>
      <c r="AU41" s="522">
        <v>111.099403000002</v>
      </c>
      <c r="AV41" s="523">
        <v>122.71801328</v>
      </c>
      <c r="AW41" s="542">
        <v>0.905322699011691</v>
      </c>
      <c r="AX41" s="556">
        <v>-11.6186102799979</v>
      </c>
      <c r="AY41" s="525">
        <v>171.093655</v>
      </c>
      <c r="AZ41" s="535">
        <v>0.0721927935768133</v>
      </c>
      <c r="BA41" s="524">
        <v>0.0827230655480173</v>
      </c>
      <c r="BB41" s="524">
        <v>0.872704524409922</v>
      </c>
      <c r="BC41" s="542">
        <v>-0.0105302719712041</v>
      </c>
      <c r="BD41" s="543">
        <v>0.329006497080893</v>
      </c>
      <c r="BE41" s="568">
        <v>208</v>
      </c>
      <c r="BF41" s="569">
        <v>227</v>
      </c>
      <c r="BG41" s="524">
        <v>0.916299559471366</v>
      </c>
      <c r="BH41" s="524">
        <v>-19</v>
      </c>
      <c r="BI41" s="570">
        <v>186.16666666</v>
      </c>
      <c r="BJ41" s="571">
        <v>6.11656000794912</v>
      </c>
      <c r="BK41" s="571">
        <v>5.4459618208884</v>
      </c>
      <c r="BL41" s="524">
        <v>1.12313677714166</v>
      </c>
      <c r="BM41" s="571">
        <v>0.670598187060723</v>
      </c>
      <c r="BN41" s="535">
        <v>0.0629241735234583</v>
      </c>
      <c r="BO41" s="524">
        <v>0.0611331513127165</v>
      </c>
      <c r="BP41" s="524">
        <v>1.02929706995767</v>
      </c>
      <c r="BQ41" s="524">
        <v>0.00179102221074177</v>
      </c>
      <c r="BR41" s="543">
        <v>0.16847905683973</v>
      </c>
      <c r="BS41" s="568">
        <v>15.8921435754289</v>
      </c>
      <c r="BT41" s="569">
        <v>16.3577368175356</v>
      </c>
      <c r="BU41" s="524">
        <v>0.97153681788011</v>
      </c>
      <c r="BV41" s="524">
        <v>-0.465593242106749</v>
      </c>
      <c r="BW41" s="570">
        <v>5.93545582909617</v>
      </c>
      <c r="BX41" s="568">
        <v>1.14729824063402</v>
      </c>
      <c r="BY41" s="569">
        <v>1.35316213497422</v>
      </c>
      <c r="BZ41" s="524">
        <v>0.84786457659479</v>
      </c>
      <c r="CA41" s="524">
        <v>-0.2058638943402</v>
      </c>
      <c r="CB41" s="570">
        <v>1.9528035309093</v>
      </c>
      <c r="CC41" s="551"/>
    </row>
    <row r="42" s="159" customFormat="1" outlineLevel="2" spans="1:81">
      <c r="A42" s="527" t="s">
        <v>39</v>
      </c>
      <c r="B42" s="516">
        <v>0.933451</v>
      </c>
      <c r="C42" s="517">
        <v>3.33962264</v>
      </c>
      <c r="D42" s="518">
        <v>0.279507926680004</v>
      </c>
      <c r="E42" s="519">
        <v>-2.40617164</v>
      </c>
      <c r="F42" s="520">
        <v>0</v>
      </c>
      <c r="G42" s="516">
        <v>0</v>
      </c>
      <c r="H42" s="517">
        <v>0</v>
      </c>
      <c r="I42" s="518" t="s">
        <v>161</v>
      </c>
      <c r="J42" s="519">
        <v>0</v>
      </c>
      <c r="K42" s="520">
        <v>0</v>
      </c>
      <c r="L42" s="516">
        <v>0</v>
      </c>
      <c r="M42" s="517">
        <v>0</v>
      </c>
      <c r="N42" s="518" t="s">
        <v>161</v>
      </c>
      <c r="O42" s="519">
        <v>0</v>
      </c>
      <c r="P42" s="520">
        <v>0</v>
      </c>
      <c r="Q42" s="516">
        <v>0.933451</v>
      </c>
      <c r="R42" s="517">
        <v>3.33962264</v>
      </c>
      <c r="S42" s="518">
        <v>0.279507926680004</v>
      </c>
      <c r="T42" s="519">
        <v>-2.40617164</v>
      </c>
      <c r="U42" s="520">
        <v>0</v>
      </c>
      <c r="V42" s="533">
        <v>1</v>
      </c>
      <c r="W42" s="518" t="s">
        <v>161</v>
      </c>
      <c r="X42" s="518" t="s">
        <v>161</v>
      </c>
      <c r="Y42" s="539" t="s">
        <v>161</v>
      </c>
      <c r="Z42" s="540" t="s">
        <v>161</v>
      </c>
      <c r="AA42" s="516">
        <v>0.002079</v>
      </c>
      <c r="AB42" s="517">
        <v>0</v>
      </c>
      <c r="AC42" s="518" t="s">
        <v>161</v>
      </c>
      <c r="AD42" s="519">
        <v>0.002079</v>
      </c>
      <c r="AE42" s="541">
        <v>0</v>
      </c>
      <c r="AF42" s="516">
        <v>0.570289999999999</v>
      </c>
      <c r="AG42" s="517">
        <v>1.3878785</v>
      </c>
      <c r="AH42" s="518">
        <v>0.410907727153349</v>
      </c>
      <c r="AI42" s="519">
        <v>-0.817588500000001</v>
      </c>
      <c r="AJ42" s="520">
        <v>0</v>
      </c>
      <c r="AK42" s="516">
        <v>0</v>
      </c>
      <c r="AL42" s="517">
        <v>0</v>
      </c>
      <c r="AM42" s="518" t="s">
        <v>161</v>
      </c>
      <c r="AN42" s="519">
        <v>0</v>
      </c>
      <c r="AO42" s="520">
        <v>0</v>
      </c>
      <c r="AP42" s="516">
        <v>0</v>
      </c>
      <c r="AQ42" s="517">
        <v>0</v>
      </c>
      <c r="AR42" s="551" t="s">
        <v>161</v>
      </c>
      <c r="AS42" s="519">
        <v>0</v>
      </c>
      <c r="AT42" s="520">
        <v>0</v>
      </c>
      <c r="AU42" s="516">
        <v>0.361082000000001</v>
      </c>
      <c r="AV42" s="517">
        <v>1.95174414</v>
      </c>
      <c r="AW42" s="551">
        <v>0.185004782440387</v>
      </c>
      <c r="AX42" s="555">
        <v>-1.59066214</v>
      </c>
      <c r="AY42" s="520">
        <v>0</v>
      </c>
      <c r="AZ42" s="533">
        <v>0.386824803872941</v>
      </c>
      <c r="BA42" s="518">
        <v>0.58442056195906</v>
      </c>
      <c r="BB42" s="518">
        <v>0.661894582518196</v>
      </c>
      <c r="BC42" s="539">
        <v>-0.197595758086119</v>
      </c>
      <c r="BD42" s="540" t="s">
        <v>161</v>
      </c>
      <c r="BE42" s="564">
        <v>0</v>
      </c>
      <c r="BF42" s="565">
        <v>0</v>
      </c>
      <c r="BG42" s="518" t="s">
        <v>161</v>
      </c>
      <c r="BH42" s="566">
        <v>0</v>
      </c>
      <c r="BI42" s="567">
        <v>0</v>
      </c>
      <c r="BJ42" s="572" t="s">
        <v>161</v>
      </c>
      <c r="BK42" s="572" t="s">
        <v>161</v>
      </c>
      <c r="BL42" s="518" t="s">
        <v>161</v>
      </c>
      <c r="BM42" s="572" t="s">
        <v>161</v>
      </c>
      <c r="BN42" s="533">
        <v>0.00222721921129229</v>
      </c>
      <c r="BO42" s="518">
        <v>0</v>
      </c>
      <c r="BP42" s="518" t="s">
        <v>161</v>
      </c>
      <c r="BQ42" s="518">
        <v>0.00222721921129229</v>
      </c>
      <c r="BR42" s="540" t="s">
        <v>161</v>
      </c>
      <c r="BS42" s="564">
        <v>448.99037999038</v>
      </c>
      <c r="BT42" s="565" t="s">
        <v>161</v>
      </c>
      <c r="BU42" s="518" t="s">
        <v>161</v>
      </c>
      <c r="BV42" s="566" t="s">
        <v>161</v>
      </c>
      <c r="BW42" s="567" t="s">
        <v>161</v>
      </c>
      <c r="BX42" s="564">
        <v>173.680615680616</v>
      </c>
      <c r="BY42" s="565" t="s">
        <v>161</v>
      </c>
      <c r="BZ42" s="518" t="s">
        <v>161</v>
      </c>
      <c r="CA42" s="566" t="s">
        <v>161</v>
      </c>
      <c r="CB42" s="567" t="s">
        <v>161</v>
      </c>
      <c r="CC42" s="551"/>
    </row>
    <row r="43" s="159" customFormat="1" outlineLevel="2" spans="1:81">
      <c r="A43" s="527" t="s">
        <v>40</v>
      </c>
      <c r="B43" s="516">
        <v>15.5109999999999</v>
      </c>
      <c r="C43" s="517">
        <v>16.44</v>
      </c>
      <c r="D43" s="518">
        <v>0.943491484184909</v>
      </c>
      <c r="E43" s="519">
        <v>-0.929000000000102</v>
      </c>
      <c r="F43" s="520">
        <v>0</v>
      </c>
      <c r="G43" s="516">
        <v>0</v>
      </c>
      <c r="H43" s="517">
        <v>0</v>
      </c>
      <c r="I43" s="518" t="s">
        <v>161</v>
      </c>
      <c r="J43" s="519">
        <v>0</v>
      </c>
      <c r="K43" s="520">
        <v>0</v>
      </c>
      <c r="L43" s="516">
        <v>0</v>
      </c>
      <c r="M43" s="517">
        <v>0</v>
      </c>
      <c r="N43" s="518" t="s">
        <v>161</v>
      </c>
      <c r="O43" s="519">
        <v>0</v>
      </c>
      <c r="P43" s="520">
        <v>0</v>
      </c>
      <c r="Q43" s="516">
        <v>7.32668399999991</v>
      </c>
      <c r="R43" s="517">
        <v>2.44</v>
      </c>
      <c r="S43" s="518">
        <v>3.00273934426226</v>
      </c>
      <c r="T43" s="519">
        <v>4.88668399999991</v>
      </c>
      <c r="U43" s="520">
        <v>0</v>
      </c>
      <c r="V43" s="533">
        <v>0.472354071304233</v>
      </c>
      <c r="W43" s="518">
        <v>0.148418491484185</v>
      </c>
      <c r="X43" s="518">
        <v>3.18258234927934</v>
      </c>
      <c r="Y43" s="539">
        <v>0.323935579820048</v>
      </c>
      <c r="Z43" s="540" t="s">
        <v>161</v>
      </c>
      <c r="AA43" s="516">
        <v>8.18431599999999</v>
      </c>
      <c r="AB43" s="517">
        <v>14</v>
      </c>
      <c r="AC43" s="518">
        <v>0.584593999999999</v>
      </c>
      <c r="AD43" s="519">
        <v>-5.81568400000001</v>
      </c>
      <c r="AE43" s="541">
        <v>0</v>
      </c>
      <c r="AF43" s="516">
        <v>0.244649999999999</v>
      </c>
      <c r="AG43" s="517">
        <v>0.36</v>
      </c>
      <c r="AH43" s="518">
        <v>0.67958333333333</v>
      </c>
      <c r="AI43" s="519">
        <v>-0.115350000000001</v>
      </c>
      <c r="AJ43" s="520">
        <v>0</v>
      </c>
      <c r="AK43" s="516">
        <v>0</v>
      </c>
      <c r="AL43" s="517">
        <v>0</v>
      </c>
      <c r="AM43" s="518" t="s">
        <v>161</v>
      </c>
      <c r="AN43" s="519">
        <v>0</v>
      </c>
      <c r="AO43" s="520">
        <v>0</v>
      </c>
      <c r="AP43" s="516">
        <v>0</v>
      </c>
      <c r="AQ43" s="517">
        <v>0</v>
      </c>
      <c r="AR43" s="551" t="s">
        <v>161</v>
      </c>
      <c r="AS43" s="519">
        <v>0</v>
      </c>
      <c r="AT43" s="520">
        <v>0</v>
      </c>
      <c r="AU43" s="516">
        <v>7.08203399999991</v>
      </c>
      <c r="AV43" s="517">
        <v>2.08</v>
      </c>
      <c r="AW43" s="551">
        <v>3.40482403846149</v>
      </c>
      <c r="AX43" s="555">
        <v>5.00203399999991</v>
      </c>
      <c r="AY43" s="520">
        <v>0</v>
      </c>
      <c r="AZ43" s="561">
        <v>0.456581393849523</v>
      </c>
      <c r="BA43" s="518">
        <v>0.126520681265207</v>
      </c>
      <c r="BB43" s="518">
        <v>3.60874909369527</v>
      </c>
      <c r="BC43" s="539">
        <v>0.330060712584316</v>
      </c>
      <c r="BD43" s="540" t="s">
        <v>161</v>
      </c>
      <c r="BE43" s="564">
        <v>33</v>
      </c>
      <c r="BF43" s="565">
        <v>0</v>
      </c>
      <c r="BG43" s="518" t="s">
        <v>161</v>
      </c>
      <c r="BH43" s="566">
        <v>33</v>
      </c>
      <c r="BI43" s="567">
        <v>0</v>
      </c>
      <c r="BJ43" s="572">
        <v>0.382044334975367</v>
      </c>
      <c r="BK43" s="572" t="s">
        <v>161</v>
      </c>
      <c r="BL43" s="518" t="s">
        <v>161</v>
      </c>
      <c r="BM43" s="572" t="s">
        <v>161</v>
      </c>
      <c r="BN43" s="533">
        <v>0.527645928695767</v>
      </c>
      <c r="BO43" s="518">
        <v>0.851581508515815</v>
      </c>
      <c r="BP43" s="518">
        <v>0.619607076268458</v>
      </c>
      <c r="BQ43" s="518">
        <v>-0.323935579820048</v>
      </c>
      <c r="BR43" s="540" t="s">
        <v>161</v>
      </c>
      <c r="BS43" s="564">
        <v>1.8952103022415</v>
      </c>
      <c r="BT43" s="565">
        <v>1.17428571428571</v>
      </c>
      <c r="BU43" s="518">
        <v>1.61392604813753</v>
      </c>
      <c r="BV43" s="566">
        <v>0.720924587955782</v>
      </c>
      <c r="BW43" s="567" t="s">
        <v>161</v>
      </c>
      <c r="BX43" s="564">
        <v>0.865317761435399</v>
      </c>
      <c r="BY43" s="565">
        <v>0.148571428571429</v>
      </c>
      <c r="BZ43" s="518">
        <v>5.82425416350749</v>
      </c>
      <c r="CA43" s="566">
        <v>0.71674633286397</v>
      </c>
      <c r="CB43" s="567" t="s">
        <v>161</v>
      </c>
      <c r="CC43" s="551"/>
    </row>
    <row r="44" s="159" customFormat="1" outlineLevel="2" spans="1:81">
      <c r="A44" s="527" t="s">
        <v>41</v>
      </c>
      <c r="B44" s="516">
        <v>90.722831</v>
      </c>
      <c r="C44" s="517">
        <v>90.75</v>
      </c>
      <c r="D44" s="518">
        <v>0.99970061707989</v>
      </c>
      <c r="E44" s="519">
        <v>-0.0271690000000007</v>
      </c>
      <c r="F44" s="520">
        <v>0</v>
      </c>
      <c r="G44" s="516">
        <v>0</v>
      </c>
      <c r="H44" s="517">
        <v>0</v>
      </c>
      <c r="I44" s="518" t="s">
        <v>161</v>
      </c>
      <c r="J44" s="519">
        <v>0</v>
      </c>
      <c r="K44" s="520">
        <v>0</v>
      </c>
      <c r="L44" s="516">
        <v>0</v>
      </c>
      <c r="M44" s="517">
        <v>0</v>
      </c>
      <c r="N44" s="518" t="s">
        <v>161</v>
      </c>
      <c r="O44" s="519">
        <v>0</v>
      </c>
      <c r="P44" s="520">
        <v>0</v>
      </c>
      <c r="Q44" s="516">
        <v>38.0710490000001</v>
      </c>
      <c r="R44" s="517">
        <v>40.75</v>
      </c>
      <c r="S44" s="518">
        <v>0.934258871165647</v>
      </c>
      <c r="T44" s="519">
        <v>-2.67895099999988</v>
      </c>
      <c r="U44" s="520">
        <v>0</v>
      </c>
      <c r="V44" s="533">
        <v>0.419641324905305</v>
      </c>
      <c r="W44" s="518">
        <v>0.449035812672176</v>
      </c>
      <c r="X44" s="518">
        <v>0.934538656077459</v>
      </c>
      <c r="Y44" s="539">
        <v>-0.0293944877668709</v>
      </c>
      <c r="Z44" s="540" t="s">
        <v>161</v>
      </c>
      <c r="AA44" s="516">
        <v>52.6517819999999</v>
      </c>
      <c r="AB44" s="517">
        <v>50</v>
      </c>
      <c r="AC44" s="518">
        <v>1.05303564</v>
      </c>
      <c r="AD44" s="519">
        <v>2.65178199999988</v>
      </c>
      <c r="AE44" s="541">
        <v>0</v>
      </c>
      <c r="AF44" s="516">
        <v>4.446058</v>
      </c>
      <c r="AG44" s="517">
        <v>2.279397</v>
      </c>
      <c r="AH44" s="518">
        <v>1.95054130544175</v>
      </c>
      <c r="AI44" s="519">
        <v>2.166661</v>
      </c>
      <c r="AJ44" s="520">
        <v>0</v>
      </c>
      <c r="AK44" s="516">
        <v>0</v>
      </c>
      <c r="AL44" s="517">
        <v>0</v>
      </c>
      <c r="AM44" s="518" t="s">
        <v>161</v>
      </c>
      <c r="AN44" s="519">
        <v>0</v>
      </c>
      <c r="AO44" s="520">
        <v>0</v>
      </c>
      <c r="AP44" s="516">
        <v>0</v>
      </c>
      <c r="AQ44" s="517">
        <v>0</v>
      </c>
      <c r="AR44" s="551" t="s">
        <v>161</v>
      </c>
      <c r="AS44" s="519">
        <v>0</v>
      </c>
      <c r="AT44" s="520">
        <v>0</v>
      </c>
      <c r="AU44" s="516">
        <v>33.6249910000001</v>
      </c>
      <c r="AV44" s="517">
        <v>38.470603</v>
      </c>
      <c r="AW44" s="551">
        <v>0.874043773111644</v>
      </c>
      <c r="AX44" s="555">
        <v>-4.84561199999988</v>
      </c>
      <c r="AY44" s="520">
        <v>0</v>
      </c>
      <c r="AZ44" s="561">
        <v>0.370634278376962</v>
      </c>
      <c r="BA44" s="518">
        <v>0.423918490358127</v>
      </c>
      <c r="BB44" s="518">
        <v>0.874305525252862</v>
      </c>
      <c r="BC44" s="539">
        <v>-0.0532842119811643</v>
      </c>
      <c r="BD44" s="540" t="s">
        <v>161</v>
      </c>
      <c r="BE44" s="564">
        <v>314</v>
      </c>
      <c r="BF44" s="565">
        <v>0</v>
      </c>
      <c r="BG44" s="518" t="s">
        <v>161</v>
      </c>
      <c r="BH44" s="566">
        <v>314</v>
      </c>
      <c r="BI44" s="567">
        <v>0</v>
      </c>
      <c r="BJ44" s="572">
        <v>0.242704202782236</v>
      </c>
      <c r="BK44" s="572" t="s">
        <v>161</v>
      </c>
      <c r="BL44" s="518" t="s">
        <v>161</v>
      </c>
      <c r="BM44" s="572" t="s">
        <v>161</v>
      </c>
      <c r="BN44" s="533">
        <v>0.580358675094695</v>
      </c>
      <c r="BO44" s="518">
        <v>0.550964187327824</v>
      </c>
      <c r="BP44" s="518">
        <v>1.05335099529687</v>
      </c>
      <c r="BQ44" s="518">
        <v>0.0293944877668708</v>
      </c>
      <c r="BR44" s="540" t="s">
        <v>161</v>
      </c>
      <c r="BS44" s="564">
        <v>1.72307237388471</v>
      </c>
      <c r="BT44" s="565">
        <v>1.815</v>
      </c>
      <c r="BU44" s="518">
        <v>0.949351170184413</v>
      </c>
      <c r="BV44" s="566">
        <v>-0.0919276261152908</v>
      </c>
      <c r="BW44" s="567" t="s">
        <v>161</v>
      </c>
      <c r="BX44" s="564">
        <v>0.638629685886039</v>
      </c>
      <c r="BY44" s="565">
        <v>0.76941206</v>
      </c>
      <c r="BZ44" s="518">
        <v>0.830022973497502</v>
      </c>
      <c r="CA44" s="566">
        <v>-0.130782374113961</v>
      </c>
      <c r="CB44" s="567" t="s">
        <v>161</v>
      </c>
      <c r="CC44" s="551"/>
    </row>
    <row r="45" s="159" customFormat="1" outlineLevel="2" spans="1:81">
      <c r="A45" s="528" t="s">
        <v>42</v>
      </c>
      <c r="B45" s="504">
        <v>41.667376</v>
      </c>
      <c r="C45" s="321">
        <v>400</v>
      </c>
      <c r="D45" s="314">
        <v>0.10416844</v>
      </c>
      <c r="E45" s="529">
        <v>-358.332624</v>
      </c>
      <c r="F45" s="530">
        <v>0</v>
      </c>
      <c r="G45" s="504">
        <v>0</v>
      </c>
      <c r="H45" s="517">
        <v>0</v>
      </c>
      <c r="I45" s="314" t="s">
        <v>161</v>
      </c>
      <c r="J45" s="529">
        <v>0</v>
      </c>
      <c r="K45" s="530">
        <v>0</v>
      </c>
      <c r="L45" s="504">
        <v>39.4711139999999</v>
      </c>
      <c r="M45" s="517">
        <v>382</v>
      </c>
      <c r="N45" s="314">
        <v>0.103327523560209</v>
      </c>
      <c r="O45" s="529">
        <v>-342.528886</v>
      </c>
      <c r="P45" s="530">
        <v>0</v>
      </c>
      <c r="Q45" s="504">
        <v>2.1962620000001</v>
      </c>
      <c r="R45" s="321">
        <v>18</v>
      </c>
      <c r="S45" s="314">
        <v>0.122014555555561</v>
      </c>
      <c r="T45" s="529">
        <v>-15.8037379999999</v>
      </c>
      <c r="U45" s="530">
        <v>0</v>
      </c>
      <c r="V45" s="538">
        <v>0.0527093906753355</v>
      </c>
      <c r="W45" s="314">
        <v>0.045</v>
      </c>
      <c r="X45" s="314">
        <v>1.17131979278523</v>
      </c>
      <c r="Y45" s="549">
        <v>0.00770939067533547</v>
      </c>
      <c r="Z45" s="316" t="s">
        <v>161</v>
      </c>
      <c r="AA45" s="504">
        <v>2.032207</v>
      </c>
      <c r="AB45" s="517">
        <v>2.12555556</v>
      </c>
      <c r="AC45" s="314">
        <v>0.956082747608817</v>
      </c>
      <c r="AD45" s="529">
        <v>-0.0933485600000035</v>
      </c>
      <c r="AE45" s="507">
        <v>0</v>
      </c>
      <c r="AF45" s="504">
        <v>1.042036</v>
      </c>
      <c r="AG45" s="517">
        <v>0.56</v>
      </c>
      <c r="AH45" s="314">
        <v>1.86077857142857</v>
      </c>
      <c r="AI45" s="529">
        <v>0.482036</v>
      </c>
      <c r="AJ45" s="530">
        <v>0</v>
      </c>
      <c r="AK45" s="504">
        <v>0</v>
      </c>
      <c r="AL45" s="517">
        <v>0</v>
      </c>
      <c r="AM45" s="314" t="s">
        <v>161</v>
      </c>
      <c r="AN45" s="529">
        <v>0</v>
      </c>
      <c r="AO45" s="530">
        <v>0</v>
      </c>
      <c r="AP45" s="504">
        <v>0</v>
      </c>
      <c r="AQ45" s="517">
        <v>0</v>
      </c>
      <c r="AR45" s="308" t="s">
        <v>161</v>
      </c>
      <c r="AS45" s="529">
        <v>0</v>
      </c>
      <c r="AT45" s="530">
        <v>0</v>
      </c>
      <c r="AU45" s="516">
        <v>-0.877980999999903</v>
      </c>
      <c r="AV45" s="517">
        <v>15.31444444</v>
      </c>
      <c r="AW45" s="551">
        <v>-0.0573302546781713</v>
      </c>
      <c r="AX45" s="555">
        <v>-16.1924254399999</v>
      </c>
      <c r="AY45" s="520">
        <v>0</v>
      </c>
      <c r="AZ45" s="538">
        <v>-0.0210711852841394</v>
      </c>
      <c r="BA45" s="314">
        <v>0.0382861111</v>
      </c>
      <c r="BB45" s="314">
        <v>-0.550361075563493</v>
      </c>
      <c r="BC45" s="549">
        <v>-0.0593572963841394</v>
      </c>
      <c r="BD45" s="316" t="s">
        <v>161</v>
      </c>
      <c r="BE45" s="575">
        <v>3</v>
      </c>
      <c r="BF45" s="327">
        <v>0</v>
      </c>
      <c r="BG45" s="314" t="s">
        <v>161</v>
      </c>
      <c r="BH45" s="576">
        <v>3</v>
      </c>
      <c r="BI45" s="322">
        <v>0</v>
      </c>
      <c r="BJ45" s="577">
        <v>26.04211</v>
      </c>
      <c r="BK45" s="577" t="s">
        <v>161</v>
      </c>
      <c r="BL45" s="314" t="s">
        <v>161</v>
      </c>
      <c r="BM45" s="577" t="s">
        <v>161</v>
      </c>
      <c r="BN45" s="538">
        <v>0.0487721377031277</v>
      </c>
      <c r="BO45" s="314">
        <v>0.0053138889</v>
      </c>
      <c r="BP45" s="314">
        <v>9.17823812671877</v>
      </c>
      <c r="BQ45" s="314">
        <v>0.0434582488031277</v>
      </c>
      <c r="BR45" s="316" t="s">
        <v>161</v>
      </c>
      <c r="BS45" s="575">
        <v>20.5035097310461</v>
      </c>
      <c r="BT45" s="327">
        <v>188.186094745037</v>
      </c>
      <c r="BU45" s="314">
        <v>0.108953372770848</v>
      </c>
      <c r="BV45" s="576">
        <v>-167.682585013991</v>
      </c>
      <c r="BW45" s="322" t="s">
        <v>161</v>
      </c>
      <c r="BX45" s="575">
        <v>-0.432033252518028</v>
      </c>
      <c r="BY45" s="327">
        <v>7.2049137308836</v>
      </c>
      <c r="BZ45" s="314">
        <v>-0.0599636954244342</v>
      </c>
      <c r="CA45" s="576">
        <v>-7.63694698340163</v>
      </c>
      <c r="CB45" s="322" t="s">
        <v>161</v>
      </c>
      <c r="CC45" s="551"/>
    </row>
    <row r="46" s="159" customFormat="1" outlineLevel="2" spans="1:81">
      <c r="A46" s="528" t="s">
        <v>43</v>
      </c>
      <c r="B46" s="504">
        <v>0</v>
      </c>
      <c r="C46" s="321">
        <v>0</v>
      </c>
      <c r="D46" s="314" t="s">
        <v>161</v>
      </c>
      <c r="E46" s="529">
        <v>0</v>
      </c>
      <c r="F46" s="530">
        <v>0</v>
      </c>
      <c r="G46" s="504">
        <v>0</v>
      </c>
      <c r="H46" s="517">
        <v>0</v>
      </c>
      <c r="I46" s="314" t="s">
        <v>161</v>
      </c>
      <c r="J46" s="529">
        <v>0</v>
      </c>
      <c r="K46" s="530">
        <v>0</v>
      </c>
      <c r="L46" s="504">
        <v>0</v>
      </c>
      <c r="M46" s="517">
        <v>0</v>
      </c>
      <c r="N46" s="314" t="s">
        <v>161</v>
      </c>
      <c r="O46" s="529">
        <v>0</v>
      </c>
      <c r="P46" s="530">
        <v>0</v>
      </c>
      <c r="Q46" s="504">
        <v>0</v>
      </c>
      <c r="R46" s="321">
        <v>0</v>
      </c>
      <c r="S46" s="314" t="s">
        <v>161</v>
      </c>
      <c r="T46" s="529">
        <v>0</v>
      </c>
      <c r="U46" s="530">
        <v>0</v>
      </c>
      <c r="V46" s="538" t="s">
        <v>161</v>
      </c>
      <c r="W46" s="314" t="s">
        <v>161</v>
      </c>
      <c r="X46" s="314" t="s">
        <v>161</v>
      </c>
      <c r="Y46" s="549" t="s">
        <v>161</v>
      </c>
      <c r="Z46" s="316" t="s">
        <v>161</v>
      </c>
      <c r="AA46" s="504">
        <v>1.45086899999999</v>
      </c>
      <c r="AB46" s="517">
        <v>0</v>
      </c>
      <c r="AC46" s="314" t="s">
        <v>161</v>
      </c>
      <c r="AD46" s="529">
        <v>1.45086899999999</v>
      </c>
      <c r="AE46" s="507">
        <v>0</v>
      </c>
      <c r="AF46" s="504">
        <v>0.1548</v>
      </c>
      <c r="AG46" s="517">
        <v>0</v>
      </c>
      <c r="AH46" s="314" t="s">
        <v>161</v>
      </c>
      <c r="AI46" s="529">
        <v>0.1548</v>
      </c>
      <c r="AJ46" s="530">
        <v>0</v>
      </c>
      <c r="AK46" s="504">
        <v>0</v>
      </c>
      <c r="AL46" s="517">
        <v>0</v>
      </c>
      <c r="AM46" s="314" t="s">
        <v>161</v>
      </c>
      <c r="AN46" s="529">
        <v>0</v>
      </c>
      <c r="AO46" s="530">
        <v>0</v>
      </c>
      <c r="AP46" s="504">
        <v>0</v>
      </c>
      <c r="AQ46" s="517">
        <v>0</v>
      </c>
      <c r="AR46" s="308" t="s">
        <v>161</v>
      </c>
      <c r="AS46" s="529">
        <v>0</v>
      </c>
      <c r="AT46" s="530">
        <v>0</v>
      </c>
      <c r="AU46" s="516">
        <v>-1.60566899999999</v>
      </c>
      <c r="AV46" s="517">
        <v>0</v>
      </c>
      <c r="AW46" s="551" t="s">
        <v>161</v>
      </c>
      <c r="AX46" s="555">
        <v>-1.60566899999999</v>
      </c>
      <c r="AY46" s="520">
        <v>0</v>
      </c>
      <c r="AZ46" s="538" t="s">
        <v>161</v>
      </c>
      <c r="BA46" s="314" t="s">
        <v>161</v>
      </c>
      <c r="BB46" s="314" t="s">
        <v>161</v>
      </c>
      <c r="BC46" s="549" t="s">
        <v>161</v>
      </c>
      <c r="BD46" s="316" t="s">
        <v>161</v>
      </c>
      <c r="BE46" s="575">
        <v>3</v>
      </c>
      <c r="BF46" s="327">
        <v>0</v>
      </c>
      <c r="BG46" s="314" t="s">
        <v>161</v>
      </c>
      <c r="BH46" s="576">
        <v>3</v>
      </c>
      <c r="BI46" s="322">
        <v>0</v>
      </c>
      <c r="BJ46" s="577">
        <v>0</v>
      </c>
      <c r="BK46" s="577" t="s">
        <v>161</v>
      </c>
      <c r="BL46" s="314" t="s">
        <v>161</v>
      </c>
      <c r="BM46" s="577" t="s">
        <v>161</v>
      </c>
      <c r="BN46" s="538" t="s">
        <v>161</v>
      </c>
      <c r="BO46" s="314" t="s">
        <v>161</v>
      </c>
      <c r="BP46" s="314" t="s">
        <v>161</v>
      </c>
      <c r="BQ46" s="314" t="s">
        <v>161</v>
      </c>
      <c r="BR46" s="316" t="s">
        <v>161</v>
      </c>
      <c r="BS46" s="575">
        <v>0</v>
      </c>
      <c r="BT46" s="327" t="s">
        <v>161</v>
      </c>
      <c r="BU46" s="314" t="s">
        <v>161</v>
      </c>
      <c r="BV46" s="576" t="s">
        <v>161</v>
      </c>
      <c r="BW46" s="322" t="s">
        <v>161</v>
      </c>
      <c r="BX46" s="575">
        <v>-1.10669467746571</v>
      </c>
      <c r="BY46" s="327" t="s">
        <v>161</v>
      </c>
      <c r="BZ46" s="314" t="s">
        <v>161</v>
      </c>
      <c r="CA46" s="576" t="s">
        <v>161</v>
      </c>
      <c r="CB46" s="322" t="s">
        <v>161</v>
      </c>
      <c r="CC46" s="551"/>
    </row>
    <row r="47" s="159" customFormat="1" outlineLevel="2" spans="1:81">
      <c r="A47" s="527" t="s">
        <v>44</v>
      </c>
      <c r="B47" s="516">
        <v>0</v>
      </c>
      <c r="C47" s="517">
        <v>0</v>
      </c>
      <c r="D47" s="518" t="s">
        <v>161</v>
      </c>
      <c r="E47" s="519">
        <v>0</v>
      </c>
      <c r="F47" s="520">
        <v>0</v>
      </c>
      <c r="G47" s="516">
        <v>0</v>
      </c>
      <c r="H47" s="517">
        <v>0</v>
      </c>
      <c r="I47" s="518" t="s">
        <v>161</v>
      </c>
      <c r="J47" s="519">
        <v>0</v>
      </c>
      <c r="K47" s="520">
        <v>0</v>
      </c>
      <c r="L47" s="516">
        <v>0</v>
      </c>
      <c r="M47" s="517">
        <v>0</v>
      </c>
      <c r="N47" s="518" t="s">
        <v>161</v>
      </c>
      <c r="O47" s="519">
        <v>0</v>
      </c>
      <c r="P47" s="520">
        <v>0</v>
      </c>
      <c r="Q47" s="516">
        <v>0</v>
      </c>
      <c r="R47" s="517">
        <v>0</v>
      </c>
      <c r="S47" s="518" t="s">
        <v>161</v>
      </c>
      <c r="T47" s="519">
        <v>0</v>
      </c>
      <c r="U47" s="520">
        <v>0</v>
      </c>
      <c r="V47" s="533" t="s">
        <v>161</v>
      </c>
      <c r="W47" s="518" t="s">
        <v>161</v>
      </c>
      <c r="X47" s="518" t="s">
        <v>161</v>
      </c>
      <c r="Y47" s="539" t="s">
        <v>161</v>
      </c>
      <c r="Z47" s="540" t="s">
        <v>161</v>
      </c>
      <c r="AA47" s="516">
        <v>0</v>
      </c>
      <c r="AB47" s="517">
        <v>0</v>
      </c>
      <c r="AC47" s="518" t="s">
        <v>161</v>
      </c>
      <c r="AD47" s="519">
        <v>0</v>
      </c>
      <c r="AE47" s="541">
        <v>0</v>
      </c>
      <c r="AF47" s="516">
        <v>0</v>
      </c>
      <c r="AG47" s="517">
        <v>0</v>
      </c>
      <c r="AH47" s="518" t="s">
        <v>161</v>
      </c>
      <c r="AI47" s="519">
        <v>0</v>
      </c>
      <c r="AJ47" s="520">
        <v>0</v>
      </c>
      <c r="AK47" s="516">
        <v>0</v>
      </c>
      <c r="AL47" s="517">
        <v>0</v>
      </c>
      <c r="AM47" s="518" t="s">
        <v>161</v>
      </c>
      <c r="AN47" s="519">
        <v>0</v>
      </c>
      <c r="AO47" s="520">
        <v>0</v>
      </c>
      <c r="AP47" s="516">
        <v>0</v>
      </c>
      <c r="AQ47" s="517">
        <v>0</v>
      </c>
      <c r="AR47" s="551" t="s">
        <v>161</v>
      </c>
      <c r="AS47" s="519">
        <v>0</v>
      </c>
      <c r="AT47" s="520">
        <v>0</v>
      </c>
      <c r="AU47" s="516">
        <v>0</v>
      </c>
      <c r="AV47" s="517">
        <v>0</v>
      </c>
      <c r="AW47" s="551" t="s">
        <v>161</v>
      </c>
      <c r="AX47" s="555">
        <v>0</v>
      </c>
      <c r="AY47" s="520">
        <v>0</v>
      </c>
      <c r="AZ47" s="533" t="s">
        <v>161</v>
      </c>
      <c r="BA47" s="518" t="s">
        <v>161</v>
      </c>
      <c r="BB47" s="518" t="s">
        <v>161</v>
      </c>
      <c r="BC47" s="539" t="s">
        <v>161</v>
      </c>
      <c r="BD47" s="540" t="s">
        <v>161</v>
      </c>
      <c r="BE47" s="564">
        <v>0</v>
      </c>
      <c r="BF47" s="565">
        <v>40</v>
      </c>
      <c r="BG47" s="518">
        <v>0</v>
      </c>
      <c r="BH47" s="566">
        <v>-40</v>
      </c>
      <c r="BI47" s="567">
        <v>0</v>
      </c>
      <c r="BJ47" s="572" t="s">
        <v>161</v>
      </c>
      <c r="BK47" s="572">
        <v>0</v>
      </c>
      <c r="BL47" s="518" t="s">
        <v>161</v>
      </c>
      <c r="BM47" s="572" t="s">
        <v>161</v>
      </c>
      <c r="BN47" s="533" t="s">
        <v>161</v>
      </c>
      <c r="BO47" s="518" t="s">
        <v>161</v>
      </c>
      <c r="BP47" s="518" t="s">
        <v>161</v>
      </c>
      <c r="BQ47" s="518" t="s">
        <v>161</v>
      </c>
      <c r="BR47" s="540" t="s">
        <v>161</v>
      </c>
      <c r="BS47" s="564" t="s">
        <v>161</v>
      </c>
      <c r="BT47" s="565" t="s">
        <v>161</v>
      </c>
      <c r="BU47" s="518" t="s">
        <v>161</v>
      </c>
      <c r="BV47" s="566" t="s">
        <v>161</v>
      </c>
      <c r="BW47" s="567" t="s">
        <v>161</v>
      </c>
      <c r="BX47" s="564" t="s">
        <v>161</v>
      </c>
      <c r="BY47" s="565" t="s">
        <v>161</v>
      </c>
      <c r="BZ47" s="518" t="s">
        <v>161</v>
      </c>
      <c r="CA47" s="566" t="s">
        <v>161</v>
      </c>
      <c r="CB47" s="567" t="s">
        <v>161</v>
      </c>
      <c r="CC47" s="551"/>
    </row>
    <row r="48" s="159" customFormat="1" outlineLevel="2" spans="1:81">
      <c r="A48" s="527" t="s">
        <v>45</v>
      </c>
      <c r="B48" s="516">
        <v>0</v>
      </c>
      <c r="C48" s="517">
        <v>0</v>
      </c>
      <c r="D48" s="518" t="s">
        <v>161</v>
      </c>
      <c r="E48" s="519">
        <v>0</v>
      </c>
      <c r="F48" s="520">
        <v>0</v>
      </c>
      <c r="G48" s="516">
        <v>0</v>
      </c>
      <c r="H48" s="517">
        <v>0</v>
      </c>
      <c r="I48" s="518" t="s">
        <v>161</v>
      </c>
      <c r="J48" s="519">
        <v>0</v>
      </c>
      <c r="K48" s="520">
        <v>0</v>
      </c>
      <c r="L48" s="516">
        <v>0</v>
      </c>
      <c r="M48" s="517">
        <v>0</v>
      </c>
      <c r="N48" s="518" t="s">
        <v>161</v>
      </c>
      <c r="O48" s="519">
        <v>0</v>
      </c>
      <c r="P48" s="520">
        <v>0</v>
      </c>
      <c r="Q48" s="516">
        <v>0</v>
      </c>
      <c r="R48" s="517">
        <v>0</v>
      </c>
      <c r="S48" s="518" t="s">
        <v>161</v>
      </c>
      <c r="T48" s="519">
        <v>0</v>
      </c>
      <c r="U48" s="520">
        <v>0</v>
      </c>
      <c r="V48" s="533" t="s">
        <v>161</v>
      </c>
      <c r="W48" s="518" t="s">
        <v>161</v>
      </c>
      <c r="X48" s="518" t="s">
        <v>161</v>
      </c>
      <c r="Y48" s="539" t="s">
        <v>161</v>
      </c>
      <c r="Z48" s="540" t="s">
        <v>161</v>
      </c>
      <c r="AA48" s="516">
        <v>0</v>
      </c>
      <c r="AB48" s="517">
        <v>2.3</v>
      </c>
      <c r="AC48" s="518">
        <v>0</v>
      </c>
      <c r="AD48" s="519">
        <v>-2.3</v>
      </c>
      <c r="AE48" s="541">
        <v>0</v>
      </c>
      <c r="AF48" s="516">
        <v>0</v>
      </c>
      <c r="AG48" s="517">
        <v>0</v>
      </c>
      <c r="AH48" s="518" t="s">
        <v>161</v>
      </c>
      <c r="AI48" s="519">
        <v>0</v>
      </c>
      <c r="AJ48" s="520">
        <v>0</v>
      </c>
      <c r="AK48" s="516">
        <v>0</v>
      </c>
      <c r="AL48" s="517">
        <v>0</v>
      </c>
      <c r="AM48" s="518" t="s">
        <v>161</v>
      </c>
      <c r="AN48" s="519">
        <v>0</v>
      </c>
      <c r="AO48" s="520">
        <v>0</v>
      </c>
      <c r="AP48" s="516">
        <v>0</v>
      </c>
      <c r="AQ48" s="517">
        <v>0</v>
      </c>
      <c r="AR48" s="551" t="s">
        <v>161</v>
      </c>
      <c r="AS48" s="519">
        <v>0</v>
      </c>
      <c r="AT48" s="520">
        <v>0</v>
      </c>
      <c r="AU48" s="516">
        <v>0</v>
      </c>
      <c r="AV48" s="517">
        <v>-2.3</v>
      </c>
      <c r="AW48" s="551">
        <v>2</v>
      </c>
      <c r="AX48" s="555">
        <v>2.3</v>
      </c>
      <c r="AY48" s="520">
        <v>0</v>
      </c>
      <c r="AZ48" s="533" t="s">
        <v>161</v>
      </c>
      <c r="BA48" s="518" t="s">
        <v>161</v>
      </c>
      <c r="BB48" s="518" t="s">
        <v>161</v>
      </c>
      <c r="BC48" s="539" t="s">
        <v>161</v>
      </c>
      <c r="BD48" s="540" t="s">
        <v>161</v>
      </c>
      <c r="BE48" s="564">
        <v>0</v>
      </c>
      <c r="BF48" s="565">
        <v>30</v>
      </c>
      <c r="BG48" s="518">
        <v>0</v>
      </c>
      <c r="BH48" s="566">
        <v>-30</v>
      </c>
      <c r="BI48" s="567">
        <v>0</v>
      </c>
      <c r="BJ48" s="572" t="s">
        <v>161</v>
      </c>
      <c r="BK48" s="572">
        <v>0</v>
      </c>
      <c r="BL48" s="518" t="s">
        <v>161</v>
      </c>
      <c r="BM48" s="572" t="s">
        <v>161</v>
      </c>
      <c r="BN48" s="533" t="s">
        <v>161</v>
      </c>
      <c r="BO48" s="518" t="s">
        <v>161</v>
      </c>
      <c r="BP48" s="518" t="s">
        <v>161</v>
      </c>
      <c r="BQ48" s="518" t="s">
        <v>161</v>
      </c>
      <c r="BR48" s="540" t="s">
        <v>161</v>
      </c>
      <c r="BS48" s="564" t="s">
        <v>161</v>
      </c>
      <c r="BT48" s="565">
        <v>0</v>
      </c>
      <c r="BU48" s="518" t="s">
        <v>161</v>
      </c>
      <c r="BV48" s="566" t="s">
        <v>161</v>
      </c>
      <c r="BW48" s="567" t="s">
        <v>161</v>
      </c>
      <c r="BX48" s="564" t="s">
        <v>161</v>
      </c>
      <c r="BY48" s="565">
        <v>-1</v>
      </c>
      <c r="BZ48" s="518" t="s">
        <v>161</v>
      </c>
      <c r="CA48" s="566" t="s">
        <v>161</v>
      </c>
      <c r="CB48" s="567" t="s">
        <v>161</v>
      </c>
      <c r="CC48" s="551"/>
    </row>
    <row r="49" s="159" customFormat="1" outlineLevel="2" spans="1:81">
      <c r="A49" s="527" t="s">
        <v>46</v>
      </c>
      <c r="B49" s="516">
        <v>0</v>
      </c>
      <c r="C49" s="517">
        <v>0</v>
      </c>
      <c r="D49" s="518" t="s">
        <v>161</v>
      </c>
      <c r="E49" s="519">
        <v>0</v>
      </c>
      <c r="F49" s="520">
        <v>0</v>
      </c>
      <c r="G49" s="516">
        <v>0</v>
      </c>
      <c r="H49" s="517">
        <v>0</v>
      </c>
      <c r="I49" s="518" t="s">
        <v>161</v>
      </c>
      <c r="J49" s="519">
        <v>0</v>
      </c>
      <c r="K49" s="520">
        <v>0</v>
      </c>
      <c r="L49" s="516">
        <v>0</v>
      </c>
      <c r="M49" s="517">
        <v>0</v>
      </c>
      <c r="N49" s="518" t="s">
        <v>161</v>
      </c>
      <c r="O49" s="519">
        <v>0</v>
      </c>
      <c r="P49" s="520">
        <v>0</v>
      </c>
      <c r="Q49" s="516">
        <v>0</v>
      </c>
      <c r="R49" s="517">
        <v>0</v>
      </c>
      <c r="S49" s="518" t="s">
        <v>161</v>
      </c>
      <c r="T49" s="519">
        <v>0</v>
      </c>
      <c r="U49" s="520">
        <v>0</v>
      </c>
      <c r="V49" s="533" t="s">
        <v>161</v>
      </c>
      <c r="W49" s="518" t="s">
        <v>161</v>
      </c>
      <c r="X49" s="518" t="s">
        <v>161</v>
      </c>
      <c r="Y49" s="539" t="s">
        <v>161</v>
      </c>
      <c r="Z49" s="540" t="s">
        <v>161</v>
      </c>
      <c r="AA49" s="516">
        <v>0</v>
      </c>
      <c r="AB49" s="517">
        <v>0</v>
      </c>
      <c r="AC49" s="518" t="s">
        <v>161</v>
      </c>
      <c r="AD49" s="519">
        <v>0</v>
      </c>
      <c r="AE49" s="541">
        <v>0</v>
      </c>
      <c r="AF49" s="516">
        <v>0</v>
      </c>
      <c r="AG49" s="517">
        <v>0</v>
      </c>
      <c r="AH49" s="518" t="s">
        <v>161</v>
      </c>
      <c r="AI49" s="519">
        <v>0</v>
      </c>
      <c r="AJ49" s="520">
        <v>0</v>
      </c>
      <c r="AK49" s="516">
        <v>0</v>
      </c>
      <c r="AL49" s="517">
        <v>0</v>
      </c>
      <c r="AM49" s="518" t="s">
        <v>161</v>
      </c>
      <c r="AN49" s="519">
        <v>0</v>
      </c>
      <c r="AO49" s="520">
        <v>0</v>
      </c>
      <c r="AP49" s="516">
        <v>0</v>
      </c>
      <c r="AQ49" s="517">
        <v>0</v>
      </c>
      <c r="AR49" s="551" t="s">
        <v>161</v>
      </c>
      <c r="AS49" s="519">
        <v>0</v>
      </c>
      <c r="AT49" s="520">
        <v>0</v>
      </c>
      <c r="AU49" s="516">
        <v>0</v>
      </c>
      <c r="AV49" s="517">
        <v>0</v>
      </c>
      <c r="AW49" s="551" t="s">
        <v>161</v>
      </c>
      <c r="AX49" s="555">
        <v>0</v>
      </c>
      <c r="AY49" s="520">
        <v>0</v>
      </c>
      <c r="AZ49" s="533" t="s">
        <v>161</v>
      </c>
      <c r="BA49" s="518" t="s">
        <v>161</v>
      </c>
      <c r="BB49" s="518" t="s">
        <v>161</v>
      </c>
      <c r="BC49" s="539" t="s">
        <v>161</v>
      </c>
      <c r="BD49" s="540" t="s">
        <v>161</v>
      </c>
      <c r="BE49" s="564">
        <v>0</v>
      </c>
      <c r="BF49" s="565">
        <v>0</v>
      </c>
      <c r="BG49" s="518" t="s">
        <v>161</v>
      </c>
      <c r="BH49" s="566">
        <v>0</v>
      </c>
      <c r="BI49" s="567">
        <v>0</v>
      </c>
      <c r="BJ49" s="572" t="s">
        <v>161</v>
      </c>
      <c r="BK49" s="572" t="s">
        <v>161</v>
      </c>
      <c r="BL49" s="518" t="s">
        <v>161</v>
      </c>
      <c r="BM49" s="572" t="s">
        <v>161</v>
      </c>
      <c r="BN49" s="533" t="s">
        <v>161</v>
      </c>
      <c r="BO49" s="518" t="s">
        <v>161</v>
      </c>
      <c r="BP49" s="518" t="s">
        <v>161</v>
      </c>
      <c r="BQ49" s="518" t="s">
        <v>161</v>
      </c>
      <c r="BR49" s="540" t="s">
        <v>161</v>
      </c>
      <c r="BS49" s="564" t="s">
        <v>161</v>
      </c>
      <c r="BT49" s="565" t="s">
        <v>161</v>
      </c>
      <c r="BU49" s="518" t="s">
        <v>161</v>
      </c>
      <c r="BV49" s="566" t="s">
        <v>161</v>
      </c>
      <c r="BW49" s="567" t="s">
        <v>161</v>
      </c>
      <c r="BX49" s="564" t="s">
        <v>161</v>
      </c>
      <c r="BY49" s="565" t="s">
        <v>161</v>
      </c>
      <c r="BZ49" s="518" t="s">
        <v>161</v>
      </c>
      <c r="CA49" s="566" t="s">
        <v>161</v>
      </c>
      <c r="CB49" s="567" t="s">
        <v>161</v>
      </c>
      <c r="CC49" s="551"/>
    </row>
    <row r="50" s="163" customFormat="1" spans="1:81">
      <c r="A50" s="521" t="s">
        <v>47</v>
      </c>
      <c r="B50" s="522">
        <v>148.834658</v>
      </c>
      <c r="C50" s="523">
        <v>510.52962264</v>
      </c>
      <c r="D50" s="524">
        <v>0.291529915992653</v>
      </c>
      <c r="E50" s="523">
        <v>-361.69496464</v>
      </c>
      <c r="F50" s="525">
        <v>0</v>
      </c>
      <c r="G50" s="522">
        <v>0</v>
      </c>
      <c r="H50" s="523">
        <v>0</v>
      </c>
      <c r="I50" s="524" t="s">
        <v>161</v>
      </c>
      <c r="J50" s="523">
        <v>0</v>
      </c>
      <c r="K50" s="525">
        <v>0</v>
      </c>
      <c r="L50" s="522">
        <v>39.4711139999999</v>
      </c>
      <c r="M50" s="523">
        <v>382</v>
      </c>
      <c r="N50" s="524">
        <v>0.103327523560209</v>
      </c>
      <c r="O50" s="523">
        <v>-342.528886</v>
      </c>
      <c r="P50" s="525">
        <v>0</v>
      </c>
      <c r="Q50" s="522">
        <v>48.5274460000001</v>
      </c>
      <c r="R50" s="523">
        <v>64.52962264</v>
      </c>
      <c r="S50" s="524">
        <v>0.752018127716733</v>
      </c>
      <c r="T50" s="523">
        <v>-16.0021766399999</v>
      </c>
      <c r="U50" s="534">
        <v>0</v>
      </c>
      <c r="V50" s="535">
        <v>0.3260493668081</v>
      </c>
      <c r="W50" s="524">
        <v>0.12639741119489</v>
      </c>
      <c r="X50" s="524">
        <v>2.57955731629164</v>
      </c>
      <c r="Y50" s="542">
        <v>0.19965195561321</v>
      </c>
      <c r="Z50" s="543" t="s">
        <v>161</v>
      </c>
      <c r="AA50" s="522">
        <v>64.3212529999999</v>
      </c>
      <c r="AB50" s="523">
        <v>68.42555556</v>
      </c>
      <c r="AC50" s="524">
        <v>0.940017987045772</v>
      </c>
      <c r="AD50" s="523">
        <v>-4.10430256000014</v>
      </c>
      <c r="AE50" s="544">
        <v>0</v>
      </c>
      <c r="AF50" s="522">
        <v>6.457834</v>
      </c>
      <c r="AG50" s="523">
        <v>4.5872755</v>
      </c>
      <c r="AH50" s="524">
        <v>1.4077711268922</v>
      </c>
      <c r="AI50" s="523">
        <v>1.8705585</v>
      </c>
      <c r="AJ50" s="525">
        <v>0</v>
      </c>
      <c r="AK50" s="522">
        <v>0</v>
      </c>
      <c r="AL50" s="523">
        <v>0</v>
      </c>
      <c r="AM50" s="524" t="s">
        <v>161</v>
      </c>
      <c r="AN50" s="523">
        <v>0</v>
      </c>
      <c r="AO50" s="525">
        <v>0</v>
      </c>
      <c r="AP50" s="522">
        <v>0</v>
      </c>
      <c r="AQ50" s="523">
        <v>0</v>
      </c>
      <c r="AR50" s="542" t="s">
        <v>161</v>
      </c>
      <c r="AS50" s="523">
        <v>0</v>
      </c>
      <c r="AT50" s="525">
        <v>0</v>
      </c>
      <c r="AU50" s="522">
        <v>38.5844570000001</v>
      </c>
      <c r="AV50" s="523">
        <v>55.51679158</v>
      </c>
      <c r="AW50" s="542">
        <v>0.695005166939443</v>
      </c>
      <c r="AX50" s="556">
        <v>-16.9323345799999</v>
      </c>
      <c r="AY50" s="525">
        <v>0</v>
      </c>
      <c r="AZ50" s="535">
        <v>0.25924376431194</v>
      </c>
      <c r="BA50" s="524">
        <v>0.108743526561529</v>
      </c>
      <c r="BB50" s="524">
        <v>2.38399261555359</v>
      </c>
      <c r="BC50" s="542">
        <v>0.150500237750411</v>
      </c>
      <c r="BD50" s="543" t="s">
        <v>161</v>
      </c>
      <c r="BE50" s="568">
        <v>353</v>
      </c>
      <c r="BF50" s="569">
        <v>70</v>
      </c>
      <c r="BG50" s="524">
        <v>5.04285714285714</v>
      </c>
      <c r="BH50" s="524">
        <v>283</v>
      </c>
      <c r="BI50" s="570">
        <v>0</v>
      </c>
      <c r="BJ50" s="571">
        <v>0.353862715168806</v>
      </c>
      <c r="BK50" s="571">
        <v>6.07773360285714</v>
      </c>
      <c r="BL50" s="524">
        <v>0.058222807758875</v>
      </c>
      <c r="BM50" s="571">
        <v>-5.72387088768834</v>
      </c>
      <c r="BN50" s="535">
        <v>0.432165826591276</v>
      </c>
      <c r="BO50" s="524">
        <v>0.134028570577677</v>
      </c>
      <c r="BP50" s="524">
        <v>3.22443061750638</v>
      </c>
      <c r="BQ50" s="524">
        <v>0.298137256013599</v>
      </c>
      <c r="BR50" s="543" t="s">
        <v>161</v>
      </c>
      <c r="BS50" s="568">
        <v>2.31392659592624</v>
      </c>
      <c r="BT50" s="569">
        <v>7.46109576256687</v>
      </c>
      <c r="BU50" s="524">
        <v>0.310132274073663</v>
      </c>
      <c r="BV50" s="524">
        <v>-5.14716916664064</v>
      </c>
      <c r="BW50" s="570" t="s">
        <v>161</v>
      </c>
      <c r="BX50" s="568">
        <v>0.59987104106943</v>
      </c>
      <c r="BY50" s="569">
        <v>0.811345865234799</v>
      </c>
      <c r="BZ50" s="524">
        <v>0.739353051236455</v>
      </c>
      <c r="CA50" s="524">
        <v>-0.211474824165369</v>
      </c>
      <c r="CB50" s="570" t="s">
        <v>161</v>
      </c>
      <c r="CC50" s="551"/>
    </row>
    <row r="51" s="163" customFormat="1" spans="1:81">
      <c r="A51" s="521" t="s">
        <v>48</v>
      </c>
      <c r="B51" s="522">
        <v>0</v>
      </c>
      <c r="C51" s="523">
        <v>0</v>
      </c>
      <c r="D51" s="524" t="s">
        <v>161</v>
      </c>
      <c r="E51" s="523">
        <v>0</v>
      </c>
      <c r="F51" s="525">
        <v>0</v>
      </c>
      <c r="G51" s="522">
        <v>0</v>
      </c>
      <c r="H51" s="523">
        <v>0</v>
      </c>
      <c r="I51" s="524" t="s">
        <v>161</v>
      </c>
      <c r="J51" s="523">
        <v>0</v>
      </c>
      <c r="K51" s="525">
        <v>0</v>
      </c>
      <c r="L51" s="522">
        <v>0</v>
      </c>
      <c r="M51" s="523">
        <v>0</v>
      </c>
      <c r="N51" s="524" t="s">
        <v>161</v>
      </c>
      <c r="O51" s="523">
        <v>0</v>
      </c>
      <c r="P51" s="525">
        <v>0</v>
      </c>
      <c r="Q51" s="522"/>
      <c r="R51" s="523"/>
      <c r="S51" s="524"/>
      <c r="T51" s="523"/>
      <c r="U51" s="534"/>
      <c r="V51" s="535"/>
      <c r="W51" s="524"/>
      <c r="X51" s="524"/>
      <c r="Y51" s="542"/>
      <c r="Z51" s="543"/>
      <c r="AA51" s="522">
        <v>14.659177</v>
      </c>
      <c r="AB51" s="523">
        <v>12.63186039</v>
      </c>
      <c r="AC51" s="524">
        <v>1.16049232238229</v>
      </c>
      <c r="AD51" s="523">
        <v>2.02731660999999</v>
      </c>
      <c r="AE51" s="544">
        <v>6.88333199999998</v>
      </c>
      <c r="AF51" s="522">
        <v>4.442653</v>
      </c>
      <c r="AG51" s="523">
        <v>12.65208033</v>
      </c>
      <c r="AH51" s="524">
        <v>0.351140119579054</v>
      </c>
      <c r="AI51" s="523">
        <v>-8.20942733</v>
      </c>
      <c r="AJ51" s="525">
        <v>5.98005199999999</v>
      </c>
      <c r="AK51" s="522">
        <v>0</v>
      </c>
      <c r="AL51" s="523">
        <v>0</v>
      </c>
      <c r="AM51" s="524" t="s">
        <v>161</v>
      </c>
      <c r="AN51" s="523">
        <v>0</v>
      </c>
      <c r="AO51" s="525">
        <v>0</v>
      </c>
      <c r="AP51" s="522">
        <v>0</v>
      </c>
      <c r="AQ51" s="523">
        <v>0</v>
      </c>
      <c r="AR51" s="542" t="s">
        <v>161</v>
      </c>
      <c r="AS51" s="523">
        <v>0</v>
      </c>
      <c r="AT51" s="525">
        <v>0</v>
      </c>
      <c r="AU51" s="544">
        <v>-19.10183</v>
      </c>
      <c r="AV51" s="544">
        <v>-25.28394072</v>
      </c>
      <c r="AW51" s="542">
        <v>1.24450740446128</v>
      </c>
      <c r="AX51" s="557">
        <v>6.18211072000001</v>
      </c>
      <c r="AY51" s="525">
        <v>-12.863384</v>
      </c>
      <c r="AZ51" s="535" t="s">
        <v>161</v>
      </c>
      <c r="BA51" s="524" t="s">
        <v>161</v>
      </c>
      <c r="BB51" s="524" t="s">
        <v>161</v>
      </c>
      <c r="BC51" s="542" t="s">
        <v>161</v>
      </c>
      <c r="BD51" s="543" t="s">
        <v>161</v>
      </c>
      <c r="BE51" s="568">
        <v>9</v>
      </c>
      <c r="BF51" s="569">
        <v>12</v>
      </c>
      <c r="BG51" s="524">
        <v>0.75</v>
      </c>
      <c r="BH51" s="524">
        <v>-3</v>
      </c>
      <c r="BI51" s="570">
        <v>6.5</v>
      </c>
      <c r="BJ51" s="571">
        <v>0</v>
      </c>
      <c r="BK51" s="571">
        <v>0</v>
      </c>
      <c r="BL51" s="524" t="s">
        <v>161</v>
      </c>
      <c r="BM51" s="571">
        <v>0</v>
      </c>
      <c r="BN51" s="535" t="s">
        <v>161</v>
      </c>
      <c r="BO51" s="524" t="s">
        <v>161</v>
      </c>
      <c r="BP51" s="524" t="s">
        <v>161</v>
      </c>
      <c r="BQ51" s="524" t="s">
        <v>161</v>
      </c>
      <c r="BR51" s="543" t="s">
        <v>161</v>
      </c>
      <c r="BS51" s="568">
        <v>0</v>
      </c>
      <c r="BT51" s="569">
        <v>0</v>
      </c>
      <c r="BU51" s="524" t="s">
        <v>161</v>
      </c>
      <c r="BV51" s="524">
        <v>0</v>
      </c>
      <c r="BW51" s="570">
        <v>0</v>
      </c>
      <c r="BX51" s="568">
        <v>-1.3030629209266</v>
      </c>
      <c r="BY51" s="569">
        <v>-2.00160070958479</v>
      </c>
      <c r="BZ51" s="524">
        <v>1.34898957884717</v>
      </c>
      <c r="CA51" s="524">
        <v>0.698537788658192</v>
      </c>
      <c r="CB51" s="570">
        <v>-1.86877285593663</v>
      </c>
      <c r="CC51" s="551"/>
    </row>
    <row r="52" s="159" customFormat="1" ht="16.2" spans="1:81">
      <c r="A52" s="213" t="s">
        <v>49</v>
      </c>
      <c r="B52" s="214">
        <v>1687.761156</v>
      </c>
      <c r="C52" s="215">
        <v>1994.00962265</v>
      </c>
      <c r="D52" s="238">
        <v>0.84641575287736</v>
      </c>
      <c r="E52" s="215">
        <v>-306.248466650001</v>
      </c>
      <c r="F52" s="217">
        <v>520.031234999999</v>
      </c>
      <c r="G52" s="214">
        <v>108.408934</v>
      </c>
      <c r="H52" s="215">
        <v>113.085</v>
      </c>
      <c r="I52" s="238">
        <v>0.958649988946366</v>
      </c>
      <c r="J52" s="215">
        <v>-4.6760660000002</v>
      </c>
      <c r="K52" s="217">
        <v>-28.209102</v>
      </c>
      <c r="L52" s="214">
        <v>1161.022831</v>
      </c>
      <c r="M52" s="215">
        <v>1433.01626375</v>
      </c>
      <c r="N52" s="238">
        <v>0.810195152957836</v>
      </c>
      <c r="O52" s="215">
        <v>-271.993432750003</v>
      </c>
      <c r="P52" s="217">
        <v>238.378137999999</v>
      </c>
      <c r="Q52" s="214">
        <v>363.994503000002</v>
      </c>
      <c r="R52" s="215">
        <v>386.0583589</v>
      </c>
      <c r="S52" s="238">
        <v>0.94284839224084</v>
      </c>
      <c r="T52" s="215">
        <v>-22.0638558999979</v>
      </c>
      <c r="U52" s="217">
        <v>308.138415</v>
      </c>
      <c r="V52" s="237">
        <v>0.215667069778209</v>
      </c>
      <c r="W52" s="238">
        <v>0.193609075159294</v>
      </c>
      <c r="X52" s="238">
        <v>1.11393058202858</v>
      </c>
      <c r="Y52" s="216">
        <v>0.0220579946189144</v>
      </c>
      <c r="Z52" s="257">
        <v>0.592538282820648</v>
      </c>
      <c r="AA52" s="214">
        <v>175.816108</v>
      </c>
      <c r="AB52" s="215">
        <v>171.74722326</v>
      </c>
      <c r="AC52" s="238">
        <v>1.02369112386661</v>
      </c>
      <c r="AD52" s="215">
        <v>4.06888473999976</v>
      </c>
      <c r="AE52" s="328">
        <v>94.4977039999998</v>
      </c>
      <c r="AF52" s="214">
        <v>112.386369</v>
      </c>
      <c r="AG52" s="215">
        <v>123.2802715</v>
      </c>
      <c r="AH52" s="238">
        <v>0.911633042599196</v>
      </c>
      <c r="AI52" s="215">
        <v>-10.8939025000001</v>
      </c>
      <c r="AJ52" s="217">
        <v>57.284494</v>
      </c>
      <c r="AK52" s="214">
        <v>0.509636</v>
      </c>
      <c r="AL52" s="215">
        <v>0.07</v>
      </c>
      <c r="AM52" s="238">
        <v>7.28051428571428</v>
      </c>
      <c r="AN52" s="215">
        <v>0.439636</v>
      </c>
      <c r="AO52" s="217">
        <v>0.15027</v>
      </c>
      <c r="AP52" s="214">
        <v>0.05452</v>
      </c>
      <c r="AQ52" s="215">
        <v>0</v>
      </c>
      <c r="AR52" s="216" t="s">
        <v>161</v>
      </c>
      <c r="AS52" s="215">
        <v>0.05452</v>
      </c>
      <c r="AT52" s="217">
        <v>0</v>
      </c>
      <c r="AU52" s="214">
        <v>130.582030000002</v>
      </c>
      <c r="AV52" s="215">
        <v>152.95086414</v>
      </c>
      <c r="AW52" s="216">
        <v>0.853751502054131</v>
      </c>
      <c r="AX52" s="562">
        <v>-22.3688341399977</v>
      </c>
      <c r="AY52" s="217">
        <v>158.230271</v>
      </c>
      <c r="AZ52" s="237">
        <v>0.0773699699959218</v>
      </c>
      <c r="BA52" s="238">
        <v>0.0767051785521131</v>
      </c>
      <c r="BB52" s="238">
        <v>1.00866683914121</v>
      </c>
      <c r="BC52" s="216">
        <v>0.000664791443808654</v>
      </c>
      <c r="BD52" s="257">
        <v>0.304270705970192</v>
      </c>
      <c r="BE52" s="292">
        <v>570</v>
      </c>
      <c r="BF52" s="293">
        <v>309</v>
      </c>
      <c r="BG52" s="238">
        <v>1.84466019417476</v>
      </c>
      <c r="BH52" s="238">
        <v>261</v>
      </c>
      <c r="BI52" s="279">
        <v>192.66666666</v>
      </c>
      <c r="BJ52" s="578">
        <v>2.4747231026393</v>
      </c>
      <c r="BK52" s="578">
        <v>5.37758797909924</v>
      </c>
      <c r="BL52" s="238">
        <v>0.460192025171444</v>
      </c>
      <c r="BM52" s="578">
        <v>-2.90286487645995</v>
      </c>
      <c r="BN52" s="237">
        <v>0.104171201816663</v>
      </c>
      <c r="BO52" s="238">
        <v>0.0861315919989149</v>
      </c>
      <c r="BP52" s="238">
        <v>1.20944242871971</v>
      </c>
      <c r="BQ52" s="238">
        <v>0.0180396098177478</v>
      </c>
      <c r="BR52" s="257">
        <v>0.181715438688986</v>
      </c>
      <c r="BS52" s="292">
        <v>9.59958205877246</v>
      </c>
      <c r="BT52" s="293">
        <v>11.6101418398559</v>
      </c>
      <c r="BU52" s="238">
        <v>0.826827285246293</v>
      </c>
      <c r="BV52" s="238">
        <v>-2.01055978108345</v>
      </c>
      <c r="BW52" s="279">
        <v>5.50310973693075</v>
      </c>
      <c r="BX52" s="292">
        <v>0.742719375860615</v>
      </c>
      <c r="BY52" s="293">
        <v>0.890558002841507</v>
      </c>
      <c r="BZ52" s="238">
        <v>0.833993264325083</v>
      </c>
      <c r="CA52" s="238">
        <v>-0.147838626980892</v>
      </c>
      <c r="CB52" s="279">
        <v>1.67443508468736</v>
      </c>
      <c r="CC52" s="551"/>
    </row>
    <row r="53" s="159" customFormat="1" outlineLevel="2" spans="1:16366">
      <c r="A53" s="527" t="s">
        <v>50</v>
      </c>
      <c r="B53" s="516">
        <v>0</v>
      </c>
      <c r="C53" s="517">
        <v>0</v>
      </c>
      <c r="D53" s="518" t="s">
        <v>161</v>
      </c>
      <c r="E53" s="519">
        <v>0</v>
      </c>
      <c r="F53" s="520">
        <v>0</v>
      </c>
      <c r="G53" s="516">
        <v>0</v>
      </c>
      <c r="H53" s="517">
        <v>0</v>
      </c>
      <c r="I53" s="518" t="s">
        <v>161</v>
      </c>
      <c r="J53" s="519">
        <v>0</v>
      </c>
      <c r="K53" s="520">
        <v>0</v>
      </c>
      <c r="L53" s="516">
        <v>0.170342999999999</v>
      </c>
      <c r="M53" s="517">
        <v>0</v>
      </c>
      <c r="N53" s="518" t="s">
        <v>161</v>
      </c>
      <c r="O53" s="519">
        <v>0.170342999999999</v>
      </c>
      <c r="P53" s="520">
        <v>0</v>
      </c>
      <c r="Q53" s="516"/>
      <c r="R53" s="517"/>
      <c r="S53" s="518"/>
      <c r="T53" s="519"/>
      <c r="U53" s="520"/>
      <c r="V53" s="533"/>
      <c r="W53" s="518"/>
      <c r="X53" s="518"/>
      <c r="Y53" s="539"/>
      <c r="Z53" s="540"/>
      <c r="AA53" s="516">
        <v>2.819715</v>
      </c>
      <c r="AB53" s="517">
        <v>2.26598434</v>
      </c>
      <c r="AC53" s="518">
        <v>1.24436649902002</v>
      </c>
      <c r="AD53" s="519">
        <v>0.553730659999998</v>
      </c>
      <c r="AE53" s="541">
        <v>-0.439375</v>
      </c>
      <c r="AF53" s="516">
        <v>0.0529829999999999</v>
      </c>
      <c r="AG53" s="517">
        <v>0.290944</v>
      </c>
      <c r="AH53" s="518">
        <v>0.182107209634843</v>
      </c>
      <c r="AI53" s="519">
        <v>-0.237961</v>
      </c>
      <c r="AJ53" s="520">
        <v>-4.171268</v>
      </c>
      <c r="AK53" s="516">
        <v>0</v>
      </c>
      <c r="AL53" s="517">
        <v>0</v>
      </c>
      <c r="AM53" s="518" t="s">
        <v>161</v>
      </c>
      <c r="AN53" s="519">
        <v>0</v>
      </c>
      <c r="AO53" s="520">
        <v>0.0429999999999999</v>
      </c>
      <c r="AP53" s="516">
        <v>0</v>
      </c>
      <c r="AQ53" s="517">
        <v>0</v>
      </c>
      <c r="AR53" s="551" t="s">
        <v>161</v>
      </c>
      <c r="AS53" s="519">
        <v>0</v>
      </c>
      <c r="AT53" s="520">
        <v>0</v>
      </c>
      <c r="AU53" s="516">
        <v>-3.043041</v>
      </c>
      <c r="AV53" s="517">
        <v>-2.55692834</v>
      </c>
      <c r="AW53" s="551">
        <v>0.809884128391335</v>
      </c>
      <c r="AX53" s="555">
        <v>-0.486112659999997</v>
      </c>
      <c r="AY53" s="520">
        <v>4.653643</v>
      </c>
      <c r="AZ53" s="533" t="s">
        <v>161</v>
      </c>
      <c r="BA53" s="518" t="s">
        <v>161</v>
      </c>
      <c r="BB53" s="518" t="s">
        <v>161</v>
      </c>
      <c r="BC53" s="539" t="s">
        <v>161</v>
      </c>
      <c r="BD53" s="540" t="s">
        <v>161</v>
      </c>
      <c r="BE53" s="564">
        <v>2</v>
      </c>
      <c r="BF53" s="565">
        <v>2</v>
      </c>
      <c r="BG53" s="518">
        <v>1</v>
      </c>
      <c r="BH53" s="566">
        <v>0</v>
      </c>
      <c r="BI53" s="567">
        <v>0.83333333</v>
      </c>
      <c r="BJ53" s="572">
        <v>0</v>
      </c>
      <c r="BK53" s="572">
        <v>0</v>
      </c>
      <c r="BL53" s="518" t="s">
        <v>161</v>
      </c>
      <c r="BM53" s="572">
        <v>0</v>
      </c>
      <c r="BN53" s="533" t="s">
        <v>161</v>
      </c>
      <c r="BO53" s="518" t="s">
        <v>161</v>
      </c>
      <c r="BP53" s="518" t="s">
        <v>161</v>
      </c>
      <c r="BQ53" s="518" t="s">
        <v>161</v>
      </c>
      <c r="BR53" s="540" t="s">
        <v>161</v>
      </c>
      <c r="BS53" s="564">
        <v>0</v>
      </c>
      <c r="BT53" s="565">
        <v>0</v>
      </c>
      <c r="BU53" s="518" t="s">
        <v>161</v>
      </c>
      <c r="BV53" s="566">
        <v>0</v>
      </c>
      <c r="BW53" s="567">
        <v>0</v>
      </c>
      <c r="BX53" s="564">
        <v>-1.07920162144046</v>
      </c>
      <c r="BY53" s="565">
        <v>-1.12839629774317</v>
      </c>
      <c r="BZ53" s="518">
        <v>1.04359698485461</v>
      </c>
      <c r="CA53" s="566">
        <v>0.0491946763027056</v>
      </c>
      <c r="CB53" s="567">
        <v>-10.591506116643</v>
      </c>
      <c r="CC53" s="551"/>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527" t="s">
        <v>51</v>
      </c>
      <c r="B54" s="516">
        <v>50.685556</v>
      </c>
      <c r="C54" s="517">
        <v>110.00256</v>
      </c>
      <c r="D54" s="518">
        <v>0.460767058512093</v>
      </c>
      <c r="E54" s="519">
        <v>-59.317004</v>
      </c>
      <c r="F54" s="520">
        <v>60.7672109999999</v>
      </c>
      <c r="G54" s="516">
        <v>29.961283</v>
      </c>
      <c r="H54" s="517">
        <v>57.73227117</v>
      </c>
      <c r="I54" s="518">
        <v>0.518969415074199</v>
      </c>
      <c r="J54" s="519">
        <v>-27.77098817</v>
      </c>
      <c r="K54" s="520">
        <v>32.436891</v>
      </c>
      <c r="L54" s="516">
        <v>-0.125582</v>
      </c>
      <c r="M54" s="517">
        <v>0</v>
      </c>
      <c r="N54" s="518" t="s">
        <v>161</v>
      </c>
      <c r="O54" s="519">
        <v>-0.125582</v>
      </c>
      <c r="P54" s="520">
        <v>0</v>
      </c>
      <c r="Q54" s="516">
        <v>20.724273</v>
      </c>
      <c r="R54" s="517">
        <v>52.27028883</v>
      </c>
      <c r="S54" s="518">
        <v>0.396482848361564</v>
      </c>
      <c r="T54" s="519">
        <v>-31.54601583</v>
      </c>
      <c r="U54" s="520">
        <v>28.3303199999999</v>
      </c>
      <c r="V54" s="533">
        <v>0.408879267300531</v>
      </c>
      <c r="W54" s="518">
        <v>0.475173385328487</v>
      </c>
      <c r="X54" s="518">
        <v>0.860484361972153</v>
      </c>
      <c r="Y54" s="539">
        <v>-0.0662941180279557</v>
      </c>
      <c r="Z54" s="540">
        <v>0.466210634547634</v>
      </c>
      <c r="AA54" s="516">
        <v>21.973623</v>
      </c>
      <c r="AB54" s="517">
        <v>27.961458</v>
      </c>
      <c r="AC54" s="518">
        <v>0.785853978000718</v>
      </c>
      <c r="AD54" s="519">
        <v>-5.98783500000001</v>
      </c>
      <c r="AE54" s="541">
        <v>22.495878</v>
      </c>
      <c r="AF54" s="516">
        <v>-5.55220600000001</v>
      </c>
      <c r="AG54" s="517">
        <v>6.00303</v>
      </c>
      <c r="AH54" s="518">
        <v>-0.924900591867775</v>
      </c>
      <c r="AI54" s="519">
        <v>-11.555236</v>
      </c>
      <c r="AJ54" s="520">
        <v>7.325031</v>
      </c>
      <c r="AK54" s="516">
        <v>0</v>
      </c>
      <c r="AL54" s="517">
        <v>0</v>
      </c>
      <c r="AM54" s="518" t="s">
        <v>161</v>
      </c>
      <c r="AN54" s="519">
        <v>0</v>
      </c>
      <c r="AO54" s="520">
        <v>0</v>
      </c>
      <c r="AP54" s="516">
        <v>0</v>
      </c>
      <c r="AQ54" s="517">
        <v>0</v>
      </c>
      <c r="AR54" s="551" t="s">
        <v>161</v>
      </c>
      <c r="AS54" s="519">
        <v>0</v>
      </c>
      <c r="AT54" s="520">
        <v>0</v>
      </c>
      <c r="AU54" s="516">
        <v>4.42843800000007</v>
      </c>
      <c r="AV54" s="517">
        <v>18.30580083</v>
      </c>
      <c r="AW54" s="551">
        <v>0.241914464225058</v>
      </c>
      <c r="AX54" s="555">
        <v>-13.8773628299999</v>
      </c>
      <c r="AY54" s="520">
        <v>-1.4905890000001</v>
      </c>
      <c r="AZ54" s="533">
        <v>0.0873708083620522</v>
      </c>
      <c r="BA54" s="518">
        <v>0.16641249830913</v>
      </c>
      <c r="BB54" s="518">
        <v>0.525025519415921</v>
      </c>
      <c r="BC54" s="539">
        <v>-0.079041689947078</v>
      </c>
      <c r="BD54" s="540">
        <v>-0.0245294950265219</v>
      </c>
      <c r="BE54" s="564">
        <v>56</v>
      </c>
      <c r="BF54" s="565">
        <v>57</v>
      </c>
      <c r="BG54" s="518">
        <v>0.982456140350877</v>
      </c>
      <c r="BH54" s="566">
        <v>-1</v>
      </c>
      <c r="BI54" s="567">
        <v>59.8333333333333</v>
      </c>
      <c r="BJ54" s="572">
        <v>0.743189970674487</v>
      </c>
      <c r="BK54" s="572">
        <v>1.60822456140351</v>
      </c>
      <c r="BL54" s="518">
        <v>0.462118281557583</v>
      </c>
      <c r="BM54" s="572">
        <v>-0.865034590729022</v>
      </c>
      <c r="BN54" s="533">
        <v>0.43352830143562</v>
      </c>
      <c r="BO54" s="518">
        <v>0.254189157052345</v>
      </c>
      <c r="BP54" s="518">
        <v>1.70553420320106</v>
      </c>
      <c r="BQ54" s="518">
        <v>0.179339144383275</v>
      </c>
      <c r="BR54" s="540">
        <v>0.370197638328342</v>
      </c>
      <c r="BS54" s="564">
        <v>2.30665448296806</v>
      </c>
      <c r="BT54" s="565">
        <v>3.93407811566908</v>
      </c>
      <c r="BU54" s="518">
        <v>0.586326558636663</v>
      </c>
      <c r="BV54" s="566">
        <v>-1.62742363270102</v>
      </c>
      <c r="BW54" s="567">
        <v>2.70125980412945</v>
      </c>
      <c r="BX54" s="564">
        <v>0.201534266788871</v>
      </c>
      <c r="BY54" s="565">
        <v>0.654679767771766</v>
      </c>
      <c r="BZ54" s="518">
        <v>0.307836405995564</v>
      </c>
      <c r="CA54" s="566">
        <v>-0.453145500982896</v>
      </c>
      <c r="CB54" s="567">
        <v>-0.0662605389307367</v>
      </c>
      <c r="CC54" s="551"/>
    </row>
    <row r="55" s="159" customFormat="1" outlineLevel="2" spans="1:16366">
      <c r="A55" s="527" t="s">
        <v>52</v>
      </c>
      <c r="B55" s="516">
        <v>17.183361</v>
      </c>
      <c r="C55" s="517">
        <v>20.95</v>
      </c>
      <c r="D55" s="518">
        <v>0.82020816229117</v>
      </c>
      <c r="E55" s="519">
        <v>-3.766639</v>
      </c>
      <c r="F55" s="520">
        <v>20.723082</v>
      </c>
      <c r="G55" s="516">
        <v>0</v>
      </c>
      <c r="H55" s="517">
        <v>0</v>
      </c>
      <c r="I55" s="518" t="s">
        <v>161</v>
      </c>
      <c r="J55" s="519">
        <v>0</v>
      </c>
      <c r="K55" s="520">
        <v>0</v>
      </c>
      <c r="L55" s="516">
        <v>0</v>
      </c>
      <c r="M55" s="517">
        <v>0</v>
      </c>
      <c r="N55" s="518" t="s">
        <v>161</v>
      </c>
      <c r="O55" s="519">
        <v>0</v>
      </c>
      <c r="P55" s="520">
        <v>0</v>
      </c>
      <c r="Q55" s="516">
        <v>-1.86481899999998</v>
      </c>
      <c r="R55" s="517">
        <v>1.55</v>
      </c>
      <c r="S55" s="518">
        <v>-1.20310903225805</v>
      </c>
      <c r="T55" s="519">
        <v>-3.41481899999998</v>
      </c>
      <c r="U55" s="520">
        <v>2.7501590000001</v>
      </c>
      <c r="V55" s="533">
        <v>-0.108524694324933</v>
      </c>
      <c r="W55" s="518">
        <v>0.0739856801909308</v>
      </c>
      <c r="X55" s="518">
        <v>-1.46683377168216</v>
      </c>
      <c r="Y55" s="539">
        <v>-0.182510374515864</v>
      </c>
      <c r="Z55" s="540">
        <v>0.13270994150388</v>
      </c>
      <c r="AA55" s="516">
        <v>19.04818</v>
      </c>
      <c r="AB55" s="517">
        <v>19.4</v>
      </c>
      <c r="AC55" s="518">
        <v>0.981864948453607</v>
      </c>
      <c r="AD55" s="519">
        <v>-0.351820000000014</v>
      </c>
      <c r="AE55" s="541">
        <v>17.9729229999999</v>
      </c>
      <c r="AF55" s="516">
        <v>0.156549</v>
      </c>
      <c r="AG55" s="517">
        <v>0.40106767</v>
      </c>
      <c r="AH55" s="518">
        <v>0.390330639216071</v>
      </c>
      <c r="AI55" s="519">
        <v>-0.24451867</v>
      </c>
      <c r="AJ55" s="520">
        <v>9.47252199999999</v>
      </c>
      <c r="AK55" s="516">
        <v>0</v>
      </c>
      <c r="AL55" s="517">
        <v>0</v>
      </c>
      <c r="AM55" s="518" t="s">
        <v>161</v>
      </c>
      <c r="AN55" s="519">
        <v>0</v>
      </c>
      <c r="AO55" s="520">
        <v>0</v>
      </c>
      <c r="AP55" s="516">
        <v>0</v>
      </c>
      <c r="AQ55" s="517">
        <v>0</v>
      </c>
      <c r="AR55" s="551" t="s">
        <v>161</v>
      </c>
      <c r="AS55" s="519">
        <v>0</v>
      </c>
      <c r="AT55" s="520">
        <v>0</v>
      </c>
      <c r="AU55" s="516">
        <v>-2.02136799999998</v>
      </c>
      <c r="AV55" s="517">
        <v>1.14893233</v>
      </c>
      <c r="AW55" s="551">
        <v>-1.75934469526154</v>
      </c>
      <c r="AX55" s="555">
        <v>-3.17030032999998</v>
      </c>
      <c r="AY55" s="520">
        <v>-6.72236299999989</v>
      </c>
      <c r="AZ55" s="561">
        <v>-0.11763519372025</v>
      </c>
      <c r="BA55" s="518">
        <v>0.0548416386634845</v>
      </c>
      <c r="BB55" s="518">
        <v>-2.14499778976472</v>
      </c>
      <c r="BC55" s="539">
        <v>-0.172476832383734</v>
      </c>
      <c r="BD55" s="540">
        <v>-0.32439011726151</v>
      </c>
      <c r="BE55" s="564">
        <v>56</v>
      </c>
      <c r="BF55" s="565">
        <v>56</v>
      </c>
      <c r="BG55" s="518">
        <v>1</v>
      </c>
      <c r="BH55" s="566">
        <v>0</v>
      </c>
      <c r="BI55" s="567">
        <v>53.6666666633333</v>
      </c>
      <c r="BJ55" s="572">
        <v>0.255704776785714</v>
      </c>
      <c r="BK55" s="572">
        <v>0.311755952380952</v>
      </c>
      <c r="BL55" s="518">
        <v>0.820208162291169</v>
      </c>
      <c r="BM55" s="572">
        <v>-0.0560511755952381</v>
      </c>
      <c r="BN55" s="533">
        <v>1.10852469432493</v>
      </c>
      <c r="BO55" s="518">
        <v>0.926014319809069</v>
      </c>
      <c r="BP55" s="518">
        <v>1.19709238897461</v>
      </c>
      <c r="BQ55" s="518">
        <v>0.182510374515864</v>
      </c>
      <c r="BR55" s="540">
        <v>0.86729005849612</v>
      </c>
      <c r="BS55" s="564">
        <v>0.902099885658368</v>
      </c>
      <c r="BT55" s="565">
        <v>1.07989690721649</v>
      </c>
      <c r="BU55" s="518">
        <v>0.835357412017773</v>
      </c>
      <c r="BV55" s="566">
        <v>-0.177797021558127</v>
      </c>
      <c r="BW55" s="567">
        <v>1.15301679086925</v>
      </c>
      <c r="BX55" s="564">
        <v>-0.106118694804437</v>
      </c>
      <c r="BY55" s="565">
        <v>0.0592233159793815</v>
      </c>
      <c r="BZ55" s="518">
        <v>-1.7918398024417</v>
      </c>
      <c r="CA55" s="566">
        <v>-0.165342010783819</v>
      </c>
      <c r="CB55" s="567">
        <v>-0.374027251994566</v>
      </c>
      <c r="CC55" s="551"/>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527" t="s">
        <v>53</v>
      </c>
      <c r="B56" s="516">
        <v>37.3387729999999</v>
      </c>
      <c r="C56" s="517">
        <v>56</v>
      </c>
      <c r="D56" s="518">
        <v>0.666763803571427</v>
      </c>
      <c r="E56" s="519">
        <v>-18.6612270000001</v>
      </c>
      <c r="F56" s="520">
        <v>30.3963639999999</v>
      </c>
      <c r="G56" s="516">
        <v>0</v>
      </c>
      <c r="H56" s="517">
        <v>0</v>
      </c>
      <c r="I56" s="518" t="s">
        <v>161</v>
      </c>
      <c r="J56" s="519">
        <v>0</v>
      </c>
      <c r="K56" s="520">
        <v>0</v>
      </c>
      <c r="L56" s="516">
        <v>25.859573</v>
      </c>
      <c r="M56" s="517">
        <v>40</v>
      </c>
      <c r="N56" s="518">
        <v>0.646489325</v>
      </c>
      <c r="O56" s="519">
        <v>-14.140427</v>
      </c>
      <c r="P56" s="520">
        <v>21.4445059999999</v>
      </c>
      <c r="Q56" s="516">
        <v>11.4791999999999</v>
      </c>
      <c r="R56" s="517">
        <v>16</v>
      </c>
      <c r="S56" s="518">
        <v>0.717449999999994</v>
      </c>
      <c r="T56" s="519">
        <v>-4.5208000000001</v>
      </c>
      <c r="U56" s="520">
        <v>8.95185800000005</v>
      </c>
      <c r="V56" s="533">
        <v>0.307433776680341</v>
      </c>
      <c r="W56" s="518">
        <v>0.285714285714286</v>
      </c>
      <c r="X56" s="518">
        <v>1.07601821838119</v>
      </c>
      <c r="Y56" s="539">
        <v>0.0217194909660549</v>
      </c>
      <c r="Z56" s="540">
        <v>0.294504237414714</v>
      </c>
      <c r="AA56" s="516">
        <v>2.91469899999999</v>
      </c>
      <c r="AB56" s="517">
        <v>3.314318</v>
      </c>
      <c r="AC56" s="518">
        <v>0.879426476276563</v>
      </c>
      <c r="AD56" s="519">
        <v>-0.399619000000013</v>
      </c>
      <c r="AE56" s="541">
        <v>2.66061899999999</v>
      </c>
      <c r="AF56" s="516">
        <v>0.13885</v>
      </c>
      <c r="AG56" s="517">
        <v>0.150396</v>
      </c>
      <c r="AH56" s="518">
        <v>0.923229341205881</v>
      </c>
      <c r="AI56" s="519">
        <v>-0.0115460000000003</v>
      </c>
      <c r="AJ56" s="520">
        <v>0.120396</v>
      </c>
      <c r="AK56" s="516">
        <v>0</v>
      </c>
      <c r="AL56" s="517">
        <v>0</v>
      </c>
      <c r="AM56" s="518" t="s">
        <v>161</v>
      </c>
      <c r="AN56" s="519">
        <v>0</v>
      </c>
      <c r="AO56" s="520">
        <v>0</v>
      </c>
      <c r="AP56" s="516">
        <v>0</v>
      </c>
      <c r="AQ56" s="517">
        <v>0</v>
      </c>
      <c r="AR56" s="551" t="s">
        <v>161</v>
      </c>
      <c r="AS56" s="519">
        <v>0</v>
      </c>
      <c r="AT56" s="520">
        <v>0</v>
      </c>
      <c r="AU56" s="516">
        <v>8.42565099999991</v>
      </c>
      <c r="AV56" s="517">
        <v>12.535286</v>
      </c>
      <c r="AW56" s="551">
        <v>0.672154668030703</v>
      </c>
      <c r="AX56" s="555">
        <v>-4.10963500000008</v>
      </c>
      <c r="AY56" s="520">
        <v>6.17084300000006</v>
      </c>
      <c r="AZ56" s="533">
        <v>0.225654201331145</v>
      </c>
      <c r="BA56" s="518">
        <v>0.223844392857143</v>
      </c>
      <c r="BB56" s="518">
        <v>1.00808511864381</v>
      </c>
      <c r="BC56" s="539">
        <v>0.00180980847400264</v>
      </c>
      <c r="BD56" s="540">
        <v>0.203012537946975</v>
      </c>
      <c r="BE56" s="564">
        <v>8</v>
      </c>
      <c r="BF56" s="565">
        <v>8</v>
      </c>
      <c r="BG56" s="518">
        <v>1</v>
      </c>
      <c r="BH56" s="566">
        <v>0</v>
      </c>
      <c r="BI56" s="567">
        <v>8</v>
      </c>
      <c r="BJ56" s="572">
        <v>3.88945552083332</v>
      </c>
      <c r="BK56" s="572">
        <v>5.83333333333333</v>
      </c>
      <c r="BL56" s="518">
        <v>0.666763803571427</v>
      </c>
      <c r="BM56" s="572">
        <v>-1.94387781250001</v>
      </c>
      <c r="BN56" s="533">
        <v>0.0780609207485205</v>
      </c>
      <c r="BO56" s="518">
        <v>0.05918425</v>
      </c>
      <c r="BP56" s="518">
        <v>1.31894753669296</v>
      </c>
      <c r="BQ56" s="518">
        <v>0.0188766707485205</v>
      </c>
      <c r="BR56" s="540">
        <v>0.08753083099018</v>
      </c>
      <c r="BS56" s="564">
        <v>12.8105073628529</v>
      </c>
      <c r="BT56" s="565">
        <v>16.8963871300219</v>
      </c>
      <c r="BU56" s="518">
        <v>0.758180270389928</v>
      </c>
      <c r="BV56" s="566">
        <v>-4.085879767169</v>
      </c>
      <c r="BW56" s="567">
        <v>11.4245459421285</v>
      </c>
      <c r="BX56" s="564">
        <v>2.89074480761134</v>
      </c>
      <c r="BY56" s="565">
        <v>3.782161518599</v>
      </c>
      <c r="BZ56" s="518">
        <v>0.76431024782943</v>
      </c>
      <c r="CA56" s="566">
        <v>-0.891416710987664</v>
      </c>
      <c r="CB56" s="567">
        <v>2.31932606660333</v>
      </c>
      <c r="CC56" s="551"/>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527" t="s">
        <v>54</v>
      </c>
      <c r="B57" s="516">
        <v>16.9404859999999</v>
      </c>
      <c r="C57" s="517">
        <v>10</v>
      </c>
      <c r="D57" s="518">
        <v>1.69404859999999</v>
      </c>
      <c r="E57" s="519">
        <v>6.94048599999991</v>
      </c>
      <c r="F57" s="520">
        <v>3.51060399999999</v>
      </c>
      <c r="G57" s="516">
        <v>0</v>
      </c>
      <c r="H57" s="517">
        <v>0</v>
      </c>
      <c r="I57" s="518" t="s">
        <v>161</v>
      </c>
      <c r="J57" s="519">
        <v>0</v>
      </c>
      <c r="K57" s="520">
        <v>0</v>
      </c>
      <c r="L57" s="516">
        <v>13.796265</v>
      </c>
      <c r="M57" s="517">
        <v>7.9</v>
      </c>
      <c r="N57" s="518">
        <v>1.74636265822785</v>
      </c>
      <c r="O57" s="519">
        <v>5.896265</v>
      </c>
      <c r="P57" s="520">
        <v>3.40422199999999</v>
      </c>
      <c r="Q57" s="516">
        <v>3.14422099999991</v>
      </c>
      <c r="R57" s="517">
        <v>2.1</v>
      </c>
      <c r="S57" s="518">
        <v>1.49724809523805</v>
      </c>
      <c r="T57" s="519">
        <v>1.04422099999991</v>
      </c>
      <c r="U57" s="520">
        <v>0.106382</v>
      </c>
      <c r="V57" s="533">
        <v>0.185603943121816</v>
      </c>
      <c r="W57" s="518">
        <v>0.21</v>
      </c>
      <c r="X57" s="518">
        <v>0.883828300580078</v>
      </c>
      <c r="Y57" s="539">
        <v>-0.0243960568781835</v>
      </c>
      <c r="Z57" s="540">
        <v>0.0303030475667436</v>
      </c>
      <c r="AA57" s="516">
        <v>2.066822</v>
      </c>
      <c r="AB57" s="517">
        <v>-0.00567</v>
      </c>
      <c r="AC57" s="518">
        <v>-364.518871252204</v>
      </c>
      <c r="AD57" s="519">
        <v>2.072492</v>
      </c>
      <c r="AE57" s="541">
        <v>7.412069</v>
      </c>
      <c r="AF57" s="516">
        <v>3.341038</v>
      </c>
      <c r="AG57" s="517">
        <v>1.75</v>
      </c>
      <c r="AH57" s="518">
        <v>1.90916457142857</v>
      </c>
      <c r="AI57" s="519">
        <v>1.591038</v>
      </c>
      <c r="AJ57" s="520">
        <v>2.80428899999999</v>
      </c>
      <c r="AK57" s="516">
        <v>0.1</v>
      </c>
      <c r="AL57" s="517">
        <v>0</v>
      </c>
      <c r="AM57" s="518" t="s">
        <v>161</v>
      </c>
      <c r="AN57" s="519">
        <v>0.1</v>
      </c>
      <c r="AO57" s="520">
        <v>0</v>
      </c>
      <c r="AP57" s="516">
        <v>0.001975</v>
      </c>
      <c r="AQ57" s="517">
        <v>0</v>
      </c>
      <c r="AR57" s="551" t="s">
        <v>161</v>
      </c>
      <c r="AS57" s="519">
        <v>0.001975</v>
      </c>
      <c r="AT57" s="520">
        <v>0</v>
      </c>
      <c r="AU57" s="516">
        <v>-2.16561400000009</v>
      </c>
      <c r="AV57" s="517">
        <v>0.35567</v>
      </c>
      <c r="AW57" s="551">
        <v>-6.08882953299431</v>
      </c>
      <c r="AX57" s="555">
        <v>-2.52128400000009</v>
      </c>
      <c r="AY57" s="520">
        <v>-10.109976</v>
      </c>
      <c r="AZ57" s="533">
        <v>-0.127836592173335</v>
      </c>
      <c r="BA57" s="518">
        <v>0.035567</v>
      </c>
      <c r="BB57" s="518">
        <v>-3.59424725653936</v>
      </c>
      <c r="BC57" s="539">
        <v>-0.163403592173335</v>
      </c>
      <c r="BD57" s="540">
        <v>-2.8798394806136</v>
      </c>
      <c r="BE57" s="564">
        <v>3</v>
      </c>
      <c r="BF57" s="565">
        <v>20</v>
      </c>
      <c r="BG57" s="518">
        <v>0.15</v>
      </c>
      <c r="BH57" s="566">
        <v>-17</v>
      </c>
      <c r="BI57" s="567">
        <v>8.41666666333333</v>
      </c>
      <c r="BJ57" s="572">
        <v>0.177201736401673</v>
      </c>
      <c r="BK57" s="572">
        <v>0.416666666666667</v>
      </c>
      <c r="BL57" s="518">
        <v>0.425284167364015</v>
      </c>
      <c r="BM57" s="572">
        <v>-0.239464930264994</v>
      </c>
      <c r="BN57" s="533">
        <v>0.122004882268431</v>
      </c>
      <c r="BO57" s="518">
        <v>-0.000567</v>
      </c>
      <c r="BP57" s="518">
        <v>217.176159203583</v>
      </c>
      <c r="BQ57" s="518">
        <v>0.122571882268431</v>
      </c>
      <c r="BR57" s="540">
        <v>2.11133725136758</v>
      </c>
      <c r="BS57" s="564">
        <v>8.196393303342</v>
      </c>
      <c r="BT57" s="565">
        <v>-1763.6684303351</v>
      </c>
      <c r="BU57" s="518">
        <v>2.00464735500299</v>
      </c>
      <c r="BV57" s="566">
        <v>1771.86482363844</v>
      </c>
      <c r="BW57" s="567">
        <v>0.473633475349459</v>
      </c>
      <c r="BX57" s="564">
        <v>-1.04779898801159</v>
      </c>
      <c r="BY57" s="565">
        <v>-62.7283950617284</v>
      </c>
      <c r="BZ57" s="518">
        <v>1.98329625703032</v>
      </c>
      <c r="CA57" s="566">
        <v>61.6805960737168</v>
      </c>
      <c r="CB57" s="567">
        <v>-1.3639883816516</v>
      </c>
      <c r="CC57" s="551"/>
    </row>
    <row r="58" s="164" customFormat="1" outlineLevel="2" spans="1:81">
      <c r="A58" s="527" t="s">
        <v>55</v>
      </c>
      <c r="B58" s="516">
        <v>5.195221</v>
      </c>
      <c r="C58" s="517">
        <v>0</v>
      </c>
      <c r="D58" s="518" t="s">
        <v>161</v>
      </c>
      <c r="E58" s="519">
        <v>5.195221</v>
      </c>
      <c r="F58" s="520">
        <v>25.546372</v>
      </c>
      <c r="G58" s="516">
        <v>0</v>
      </c>
      <c r="H58" s="517">
        <v>0</v>
      </c>
      <c r="I58" s="518" t="s">
        <v>161</v>
      </c>
      <c r="J58" s="519">
        <v>0</v>
      </c>
      <c r="K58" s="520">
        <v>0</v>
      </c>
      <c r="L58" s="516">
        <v>1.49849999999999</v>
      </c>
      <c r="M58" s="517">
        <v>0</v>
      </c>
      <c r="N58" s="518" t="s">
        <v>161</v>
      </c>
      <c r="O58" s="519">
        <v>1.49849999999999</v>
      </c>
      <c r="P58" s="520">
        <v>0</v>
      </c>
      <c r="Q58" s="516">
        <v>3.69672100000001</v>
      </c>
      <c r="R58" s="517">
        <v>0</v>
      </c>
      <c r="S58" s="518" t="s">
        <v>161</v>
      </c>
      <c r="T58" s="519">
        <v>3.69672100000001</v>
      </c>
      <c r="U58" s="520">
        <v>25.546372</v>
      </c>
      <c r="V58" s="533">
        <v>0.711561837311639</v>
      </c>
      <c r="W58" s="518" t="s">
        <v>161</v>
      </c>
      <c r="X58" s="518" t="s">
        <v>161</v>
      </c>
      <c r="Y58" s="539" t="s">
        <v>161</v>
      </c>
      <c r="Z58" s="540">
        <v>1</v>
      </c>
      <c r="AA58" s="516">
        <v>0</v>
      </c>
      <c r="AB58" s="517">
        <v>0</v>
      </c>
      <c r="AC58" s="518" t="s">
        <v>161</v>
      </c>
      <c r="AD58" s="519">
        <v>0</v>
      </c>
      <c r="AE58" s="541">
        <v>0</v>
      </c>
      <c r="AF58" s="516">
        <v>0</v>
      </c>
      <c r="AG58" s="517">
        <v>0</v>
      </c>
      <c r="AH58" s="518" t="s">
        <v>161</v>
      </c>
      <c r="AI58" s="519">
        <v>0</v>
      </c>
      <c r="AJ58" s="520">
        <v>0</v>
      </c>
      <c r="AK58" s="516">
        <v>0</v>
      </c>
      <c r="AL58" s="517">
        <v>0</v>
      </c>
      <c r="AM58" s="518" t="s">
        <v>161</v>
      </c>
      <c r="AN58" s="519">
        <v>0</v>
      </c>
      <c r="AO58" s="520">
        <v>0</v>
      </c>
      <c r="AP58" s="516">
        <v>0</v>
      </c>
      <c r="AQ58" s="517">
        <v>0</v>
      </c>
      <c r="AR58" s="551" t="s">
        <v>161</v>
      </c>
      <c r="AS58" s="519">
        <v>0</v>
      </c>
      <c r="AT58" s="520">
        <v>0</v>
      </c>
      <c r="AU58" s="516">
        <v>3.69672100000001</v>
      </c>
      <c r="AV58" s="517">
        <v>0</v>
      </c>
      <c r="AW58" s="551" t="s">
        <v>161</v>
      </c>
      <c r="AX58" s="555">
        <v>3.69672100000001</v>
      </c>
      <c r="AY58" s="520">
        <v>25.546372</v>
      </c>
      <c r="AZ58" s="533">
        <v>0.711561837311639</v>
      </c>
      <c r="BA58" s="518" t="s">
        <v>161</v>
      </c>
      <c r="BB58" s="518" t="s">
        <v>161</v>
      </c>
      <c r="BC58" s="539" t="s">
        <v>161</v>
      </c>
      <c r="BD58" s="540">
        <v>1</v>
      </c>
      <c r="BE58" s="564">
        <v>0</v>
      </c>
      <c r="BF58" s="565">
        <v>0</v>
      </c>
      <c r="BG58" s="518" t="s">
        <v>161</v>
      </c>
      <c r="BH58" s="566">
        <v>0</v>
      </c>
      <c r="BI58" s="567">
        <v>0</v>
      </c>
      <c r="BJ58" s="572" t="s">
        <v>161</v>
      </c>
      <c r="BK58" s="572" t="s">
        <v>161</v>
      </c>
      <c r="BL58" s="518" t="s">
        <v>161</v>
      </c>
      <c r="BM58" s="572" t="s">
        <v>161</v>
      </c>
      <c r="BN58" s="533">
        <v>0</v>
      </c>
      <c r="BO58" s="518" t="s">
        <v>161</v>
      </c>
      <c r="BP58" s="518" t="s">
        <v>161</v>
      </c>
      <c r="BQ58" s="518" t="s">
        <v>161</v>
      </c>
      <c r="BR58" s="540">
        <v>0</v>
      </c>
      <c r="BS58" s="564" t="s">
        <v>161</v>
      </c>
      <c r="BT58" s="565" t="s">
        <v>161</v>
      </c>
      <c r="BU58" s="518" t="s">
        <v>161</v>
      </c>
      <c r="BV58" s="566" t="s">
        <v>161</v>
      </c>
      <c r="BW58" s="567" t="s">
        <v>161</v>
      </c>
      <c r="BX58" s="564" t="s">
        <v>161</v>
      </c>
      <c r="BY58" s="565" t="s">
        <v>161</v>
      </c>
      <c r="BZ58" s="518" t="s">
        <v>161</v>
      </c>
      <c r="CA58" s="566" t="s">
        <v>161</v>
      </c>
      <c r="CB58" s="567" t="s">
        <v>161</v>
      </c>
      <c r="CC58" s="551"/>
    </row>
    <row r="59" s="164" customFormat="1" outlineLevel="2" spans="1:81">
      <c r="A59" s="527" t="s">
        <v>56</v>
      </c>
      <c r="B59" s="516">
        <v>0</v>
      </c>
      <c r="C59" s="517">
        <v>0</v>
      </c>
      <c r="D59" s="518" t="s">
        <v>161</v>
      </c>
      <c r="E59" s="519">
        <v>0</v>
      </c>
      <c r="F59" s="520">
        <v>0</v>
      </c>
      <c r="G59" s="516">
        <v>0</v>
      </c>
      <c r="H59" s="517">
        <v>0</v>
      </c>
      <c r="I59" s="518" t="s">
        <v>161</v>
      </c>
      <c r="J59" s="519">
        <v>0</v>
      </c>
      <c r="K59" s="520">
        <v>0</v>
      </c>
      <c r="L59" s="516">
        <v>0</v>
      </c>
      <c r="M59" s="517">
        <v>0</v>
      </c>
      <c r="N59" s="518" t="s">
        <v>161</v>
      </c>
      <c r="O59" s="519">
        <v>0</v>
      </c>
      <c r="P59" s="520">
        <v>0</v>
      </c>
      <c r="Q59" s="516">
        <v>0</v>
      </c>
      <c r="R59" s="517">
        <v>0</v>
      </c>
      <c r="S59" s="518" t="s">
        <v>161</v>
      </c>
      <c r="T59" s="519">
        <v>0</v>
      </c>
      <c r="U59" s="520">
        <v>0</v>
      </c>
      <c r="V59" s="533" t="s">
        <v>161</v>
      </c>
      <c r="W59" s="518" t="s">
        <v>161</v>
      </c>
      <c r="X59" s="518" t="s">
        <v>161</v>
      </c>
      <c r="Y59" s="539" t="s">
        <v>161</v>
      </c>
      <c r="Z59" s="540" t="s">
        <v>161</v>
      </c>
      <c r="AA59" s="516">
        <v>0</v>
      </c>
      <c r="AB59" s="517">
        <v>0</v>
      </c>
      <c r="AC59" s="518" t="s">
        <v>161</v>
      </c>
      <c r="AD59" s="519">
        <v>0</v>
      </c>
      <c r="AE59" s="541">
        <v>0</v>
      </c>
      <c r="AF59" s="516">
        <v>0</v>
      </c>
      <c r="AG59" s="517">
        <v>0</v>
      </c>
      <c r="AH59" s="518" t="s">
        <v>161</v>
      </c>
      <c r="AI59" s="519">
        <v>0</v>
      </c>
      <c r="AJ59" s="520">
        <v>0</v>
      </c>
      <c r="AK59" s="516">
        <v>0</v>
      </c>
      <c r="AL59" s="517">
        <v>0</v>
      </c>
      <c r="AM59" s="518" t="s">
        <v>161</v>
      </c>
      <c r="AN59" s="519">
        <v>0</v>
      </c>
      <c r="AO59" s="520">
        <v>0</v>
      </c>
      <c r="AP59" s="516">
        <v>0</v>
      </c>
      <c r="AQ59" s="517">
        <v>0</v>
      </c>
      <c r="AR59" s="551" t="s">
        <v>161</v>
      </c>
      <c r="AS59" s="519">
        <v>0</v>
      </c>
      <c r="AT59" s="520">
        <v>0</v>
      </c>
      <c r="AU59" s="516">
        <v>0</v>
      </c>
      <c r="AV59" s="517">
        <v>0</v>
      </c>
      <c r="AW59" s="551" t="s">
        <v>161</v>
      </c>
      <c r="AX59" s="555">
        <v>0</v>
      </c>
      <c r="AY59" s="520">
        <v>0</v>
      </c>
      <c r="AZ59" s="533" t="s">
        <v>161</v>
      </c>
      <c r="BA59" s="518" t="s">
        <v>161</v>
      </c>
      <c r="BB59" s="518" t="s">
        <v>161</v>
      </c>
      <c r="BC59" s="539" t="s">
        <v>161</v>
      </c>
      <c r="BD59" s="540" t="s">
        <v>161</v>
      </c>
      <c r="BE59" s="564">
        <v>0</v>
      </c>
      <c r="BF59" s="565">
        <v>0</v>
      </c>
      <c r="BG59" s="518" t="s">
        <v>161</v>
      </c>
      <c r="BH59" s="566">
        <v>0</v>
      </c>
      <c r="BI59" s="567">
        <v>0</v>
      </c>
      <c r="BJ59" s="572" t="s">
        <v>161</v>
      </c>
      <c r="BK59" s="572" t="s">
        <v>161</v>
      </c>
      <c r="BL59" s="518" t="s">
        <v>161</v>
      </c>
      <c r="BM59" s="572" t="s">
        <v>161</v>
      </c>
      <c r="BN59" s="533" t="s">
        <v>161</v>
      </c>
      <c r="BO59" s="518" t="s">
        <v>161</v>
      </c>
      <c r="BP59" s="518" t="s">
        <v>161</v>
      </c>
      <c r="BQ59" s="518" t="s">
        <v>161</v>
      </c>
      <c r="BR59" s="540" t="s">
        <v>161</v>
      </c>
      <c r="BS59" s="564" t="s">
        <v>161</v>
      </c>
      <c r="BT59" s="565" t="s">
        <v>161</v>
      </c>
      <c r="BU59" s="518" t="s">
        <v>161</v>
      </c>
      <c r="BV59" s="566" t="s">
        <v>161</v>
      </c>
      <c r="BW59" s="567" t="s">
        <v>161</v>
      </c>
      <c r="BX59" s="564" t="s">
        <v>161</v>
      </c>
      <c r="BY59" s="565" t="s">
        <v>161</v>
      </c>
      <c r="BZ59" s="518" t="s">
        <v>161</v>
      </c>
      <c r="CA59" s="566" t="s">
        <v>161</v>
      </c>
      <c r="CB59" s="567" t="s">
        <v>161</v>
      </c>
      <c r="CC59" s="551"/>
    </row>
    <row r="60" s="159" customFormat="1" outlineLevel="2" spans="1:81">
      <c r="A60" s="527" t="s">
        <v>57</v>
      </c>
      <c r="B60" s="516">
        <v>0</v>
      </c>
      <c r="C60" s="517">
        <v>0</v>
      </c>
      <c r="D60" s="518" t="s">
        <v>161</v>
      </c>
      <c r="E60" s="519">
        <v>0</v>
      </c>
      <c r="F60" s="520">
        <v>4.082084</v>
      </c>
      <c r="G60" s="516">
        <v>0</v>
      </c>
      <c r="H60" s="517">
        <v>0</v>
      </c>
      <c r="I60" s="518" t="s">
        <v>161</v>
      </c>
      <c r="J60" s="519">
        <v>0</v>
      </c>
      <c r="K60" s="520">
        <v>0</v>
      </c>
      <c r="L60" s="516">
        <v>0</v>
      </c>
      <c r="M60" s="517">
        <v>0</v>
      </c>
      <c r="N60" s="518" t="s">
        <v>161</v>
      </c>
      <c r="O60" s="519">
        <v>0</v>
      </c>
      <c r="P60" s="520">
        <v>4.016009</v>
      </c>
      <c r="Q60" s="516">
        <v>0</v>
      </c>
      <c r="R60" s="517">
        <v>0</v>
      </c>
      <c r="S60" s="518" t="s">
        <v>161</v>
      </c>
      <c r="T60" s="519">
        <v>0</v>
      </c>
      <c r="U60" s="520">
        <v>0.0660749999999997</v>
      </c>
      <c r="V60" s="533" t="s">
        <v>161</v>
      </c>
      <c r="W60" s="518" t="s">
        <v>161</v>
      </c>
      <c r="X60" s="518" t="s">
        <v>161</v>
      </c>
      <c r="Y60" s="539" t="s">
        <v>161</v>
      </c>
      <c r="Z60" s="540">
        <v>0.0161865850874209</v>
      </c>
      <c r="AA60" s="516">
        <v>0</v>
      </c>
      <c r="AB60" s="517">
        <v>0</v>
      </c>
      <c r="AC60" s="518" t="s">
        <v>161</v>
      </c>
      <c r="AD60" s="519">
        <v>0</v>
      </c>
      <c r="AE60" s="541">
        <v>0</v>
      </c>
      <c r="AF60" s="516">
        <v>0.0559999999999999</v>
      </c>
      <c r="AG60" s="517">
        <v>0.186617</v>
      </c>
      <c r="AH60" s="518">
        <v>0.300079842672425</v>
      </c>
      <c r="AI60" s="519">
        <v>-0.130617</v>
      </c>
      <c r="AJ60" s="520">
        <v>0.248303</v>
      </c>
      <c r="AK60" s="516">
        <v>0</v>
      </c>
      <c r="AL60" s="517">
        <v>0</v>
      </c>
      <c r="AM60" s="518" t="s">
        <v>161</v>
      </c>
      <c r="AN60" s="519">
        <v>0</v>
      </c>
      <c r="AO60" s="520">
        <v>0</v>
      </c>
      <c r="AP60" s="516">
        <v>3.732343</v>
      </c>
      <c r="AQ60" s="517">
        <v>0</v>
      </c>
      <c r="AR60" s="551" t="s">
        <v>161</v>
      </c>
      <c r="AS60" s="519">
        <v>3.732343</v>
      </c>
      <c r="AT60" s="520">
        <v>0</v>
      </c>
      <c r="AU60" s="516">
        <v>-3.788343</v>
      </c>
      <c r="AV60" s="517">
        <v>-0.186617</v>
      </c>
      <c r="AW60" s="551">
        <v>-18.3000959183783</v>
      </c>
      <c r="AX60" s="555">
        <v>-3.601726</v>
      </c>
      <c r="AY60" s="520">
        <v>-0.182228</v>
      </c>
      <c r="AZ60" s="533" t="s">
        <v>161</v>
      </c>
      <c r="BA60" s="518" t="s">
        <v>161</v>
      </c>
      <c r="BB60" s="518" t="s">
        <v>161</v>
      </c>
      <c r="BC60" s="539" t="s">
        <v>161</v>
      </c>
      <c r="BD60" s="540">
        <v>-0.0446409236066676</v>
      </c>
      <c r="BE60" s="564">
        <v>0</v>
      </c>
      <c r="BF60" s="565">
        <v>0</v>
      </c>
      <c r="BG60" s="518" t="s">
        <v>161</v>
      </c>
      <c r="BH60" s="566">
        <v>0</v>
      </c>
      <c r="BI60" s="567">
        <v>1.5</v>
      </c>
      <c r="BJ60" s="572" t="s">
        <v>161</v>
      </c>
      <c r="BK60" s="572" t="s">
        <v>161</v>
      </c>
      <c r="BL60" s="518" t="s">
        <v>161</v>
      </c>
      <c r="BM60" s="572" t="s">
        <v>161</v>
      </c>
      <c r="BN60" s="533" t="s">
        <v>161</v>
      </c>
      <c r="BO60" s="518" t="s">
        <v>161</v>
      </c>
      <c r="BP60" s="518" t="s">
        <v>161</v>
      </c>
      <c r="BQ60" s="518" t="s">
        <v>161</v>
      </c>
      <c r="BR60" s="540">
        <v>0</v>
      </c>
      <c r="BS60" s="564" t="s">
        <v>161</v>
      </c>
      <c r="BT60" s="565" t="s">
        <v>161</v>
      </c>
      <c r="BU60" s="518" t="s">
        <v>161</v>
      </c>
      <c r="BV60" s="566" t="s">
        <v>161</v>
      </c>
      <c r="BW60" s="567" t="s">
        <v>161</v>
      </c>
      <c r="BX60" s="564" t="s">
        <v>161</v>
      </c>
      <c r="BY60" s="565" t="s">
        <v>161</v>
      </c>
      <c r="BZ60" s="518" t="s">
        <v>161</v>
      </c>
      <c r="CA60" s="566" t="s">
        <v>161</v>
      </c>
      <c r="CB60" s="567" t="s">
        <v>161</v>
      </c>
      <c r="CC60" s="551"/>
    </row>
    <row r="61" s="163" customFormat="1" spans="1:81">
      <c r="A61" s="521" t="s">
        <v>58</v>
      </c>
      <c r="B61" s="522">
        <v>127.343397</v>
      </c>
      <c r="C61" s="523">
        <v>196.95256</v>
      </c>
      <c r="D61" s="524">
        <v>0.646568884405462</v>
      </c>
      <c r="E61" s="523">
        <v>-69.6091630000002</v>
      </c>
      <c r="F61" s="525">
        <v>145.025717</v>
      </c>
      <c r="G61" s="522">
        <v>29.961283</v>
      </c>
      <c r="H61" s="523">
        <v>57.73227117</v>
      </c>
      <c r="I61" s="524">
        <v>0.518969415074199</v>
      </c>
      <c r="J61" s="523">
        <v>-27.77098817</v>
      </c>
      <c r="K61" s="525">
        <v>32.436891</v>
      </c>
      <c r="L61" s="522">
        <v>41.199099</v>
      </c>
      <c r="M61" s="523">
        <v>47.9</v>
      </c>
      <c r="N61" s="524">
        <v>0.860106450939457</v>
      </c>
      <c r="O61" s="523">
        <v>-6.70090100000001</v>
      </c>
      <c r="P61" s="525">
        <v>28.8647369999999</v>
      </c>
      <c r="Q61" s="522">
        <v>37.1795959999999</v>
      </c>
      <c r="R61" s="523">
        <v>71.92028883</v>
      </c>
      <c r="S61" s="524">
        <v>0.516955599106148</v>
      </c>
      <c r="T61" s="523">
        <v>-34.7406928300001</v>
      </c>
      <c r="U61" s="534">
        <v>65.751166</v>
      </c>
      <c r="V61" s="535">
        <v>0.291963280985821</v>
      </c>
      <c r="W61" s="524">
        <v>0.365165544585965</v>
      </c>
      <c r="X61" s="524">
        <v>0.799536772607768</v>
      </c>
      <c r="Y61" s="542">
        <v>-0.0732022636001444</v>
      </c>
      <c r="Z61" s="543">
        <v>0.45337590711584</v>
      </c>
      <c r="AA61" s="522">
        <v>48.823039</v>
      </c>
      <c r="AB61" s="523">
        <v>52.93609034</v>
      </c>
      <c r="AC61" s="524">
        <v>0.922301565650531</v>
      </c>
      <c r="AD61" s="523">
        <v>-4.11305134000003</v>
      </c>
      <c r="AE61" s="544">
        <v>50.1021139999999</v>
      </c>
      <c r="AF61" s="522">
        <v>-1.80678600000001</v>
      </c>
      <c r="AG61" s="523">
        <v>8.78205467</v>
      </c>
      <c r="AH61" s="524">
        <v>-0.205736136689299</v>
      </c>
      <c r="AI61" s="523">
        <v>-10.58884067</v>
      </c>
      <c r="AJ61" s="525">
        <v>15.799273</v>
      </c>
      <c r="AK61" s="522">
        <v>0.1</v>
      </c>
      <c r="AL61" s="523">
        <v>0</v>
      </c>
      <c r="AM61" s="524" t="s">
        <v>161</v>
      </c>
      <c r="AN61" s="523">
        <v>0.1</v>
      </c>
      <c r="AO61" s="525">
        <v>0.0429999999999999</v>
      </c>
      <c r="AP61" s="522">
        <v>3.734318</v>
      </c>
      <c r="AQ61" s="523">
        <v>0</v>
      </c>
      <c r="AR61" s="542" t="s">
        <v>161</v>
      </c>
      <c r="AS61" s="523">
        <v>3.734318</v>
      </c>
      <c r="AT61" s="525">
        <v>0</v>
      </c>
      <c r="AU61" s="522">
        <v>5.53244399999992</v>
      </c>
      <c r="AV61" s="523">
        <v>29.60214382</v>
      </c>
      <c r="AW61" s="542">
        <v>0.186893355888031</v>
      </c>
      <c r="AX61" s="556">
        <v>-24.0696998200001</v>
      </c>
      <c r="AY61" s="525">
        <v>17.865702</v>
      </c>
      <c r="AZ61" s="535">
        <v>0.0434450794492307</v>
      </c>
      <c r="BA61" s="524">
        <v>0.150300883725502</v>
      </c>
      <c r="BB61" s="524">
        <v>0.289054051928101</v>
      </c>
      <c r="BC61" s="542">
        <v>-0.106855804276271</v>
      </c>
      <c r="BD61" s="543">
        <v>0.123189889142214</v>
      </c>
      <c r="BE61" s="568">
        <v>125</v>
      </c>
      <c r="BF61" s="569">
        <v>143</v>
      </c>
      <c r="BG61" s="524">
        <v>0.874125874125874</v>
      </c>
      <c r="BH61" s="524">
        <v>-18</v>
      </c>
      <c r="BI61" s="570">
        <v>132.24999999</v>
      </c>
      <c r="BJ61" s="571">
        <v>0.524046901234567</v>
      </c>
      <c r="BK61" s="571">
        <v>1.14774219114219</v>
      </c>
      <c r="BL61" s="524">
        <v>0.456589385036943</v>
      </c>
      <c r="BM61" s="571">
        <v>-0.623695289907624</v>
      </c>
      <c r="BN61" s="535">
        <v>0.383396706466061</v>
      </c>
      <c r="BO61" s="524">
        <v>0.268775842974572</v>
      </c>
      <c r="BP61" s="524">
        <v>1.42645522835299</v>
      </c>
      <c r="BQ61" s="524">
        <v>0.114620863491489</v>
      </c>
      <c r="BR61" s="543">
        <v>0.345470548509682</v>
      </c>
      <c r="BS61" s="568">
        <v>2.60826445072376</v>
      </c>
      <c r="BT61" s="569">
        <v>3.72057246266215</v>
      </c>
      <c r="BU61" s="524">
        <v>0.701038476443889</v>
      </c>
      <c r="BV61" s="524">
        <v>-1.11230801193839</v>
      </c>
      <c r="BW61" s="570">
        <v>2.89460275069432</v>
      </c>
      <c r="BX61" s="568">
        <v>0.113316256286298</v>
      </c>
      <c r="BY61" s="569">
        <v>0.55920532910289</v>
      </c>
      <c r="BZ61" s="524">
        <v>0.202638012173608</v>
      </c>
      <c r="CA61" s="524">
        <v>-0.445889072816592</v>
      </c>
      <c r="CB61" s="570">
        <v>0.35658579196878</v>
      </c>
      <c r="CC61" s="551"/>
    </row>
    <row r="62" s="164" customFormat="1" outlineLevel="2" spans="1:81">
      <c r="A62" s="527" t="s">
        <v>59</v>
      </c>
      <c r="B62" s="516">
        <v>34.575373</v>
      </c>
      <c r="C62" s="517">
        <v>52.8</v>
      </c>
      <c r="D62" s="518">
        <v>0.654836609848485</v>
      </c>
      <c r="E62" s="519">
        <v>-18.224627</v>
      </c>
      <c r="F62" s="520">
        <v>0</v>
      </c>
      <c r="G62" s="516">
        <v>20.494958</v>
      </c>
      <c r="H62" s="517">
        <v>28.51</v>
      </c>
      <c r="I62" s="518">
        <v>0.718869098561907</v>
      </c>
      <c r="J62" s="519">
        <v>-8.01504200000003</v>
      </c>
      <c r="K62" s="520">
        <v>0</v>
      </c>
      <c r="L62" s="516">
        <v>0</v>
      </c>
      <c r="M62" s="517">
        <v>0</v>
      </c>
      <c r="N62" s="518" t="s">
        <v>161</v>
      </c>
      <c r="O62" s="519">
        <v>0</v>
      </c>
      <c r="P62" s="520">
        <v>0</v>
      </c>
      <c r="Q62" s="516">
        <v>14.080415</v>
      </c>
      <c r="R62" s="517">
        <v>24.29</v>
      </c>
      <c r="S62" s="518">
        <v>0.579679497735695</v>
      </c>
      <c r="T62" s="519">
        <v>-10.209585</v>
      </c>
      <c r="U62" s="520">
        <v>0</v>
      </c>
      <c r="V62" s="533">
        <v>0.407238267537997</v>
      </c>
      <c r="W62" s="518">
        <v>0.460037878787879</v>
      </c>
      <c r="X62" s="518">
        <v>0.885227687361311</v>
      </c>
      <c r="Y62" s="539">
        <v>-0.0527996112498819</v>
      </c>
      <c r="Z62" s="540" t="s">
        <v>161</v>
      </c>
      <c r="AA62" s="516">
        <v>17.5877939999999</v>
      </c>
      <c r="AB62" s="517">
        <v>14.12</v>
      </c>
      <c r="AC62" s="518">
        <v>1.24559447592067</v>
      </c>
      <c r="AD62" s="519">
        <v>3.46779399999991</v>
      </c>
      <c r="AE62" s="541">
        <v>0</v>
      </c>
      <c r="AF62" s="516">
        <v>2.574581</v>
      </c>
      <c r="AG62" s="517">
        <v>4.60620927</v>
      </c>
      <c r="AH62" s="518">
        <v>0.55893704542868</v>
      </c>
      <c r="AI62" s="519">
        <v>-2.03162827</v>
      </c>
      <c r="AJ62" s="520">
        <v>0</v>
      </c>
      <c r="AK62" s="516">
        <v>0.0558299999999999</v>
      </c>
      <c r="AL62" s="517">
        <v>0</v>
      </c>
      <c r="AM62" s="518" t="s">
        <v>161</v>
      </c>
      <c r="AN62" s="519">
        <v>0.0558299999999999</v>
      </c>
      <c r="AO62" s="520">
        <v>0</v>
      </c>
      <c r="AP62" s="516">
        <v>0</v>
      </c>
      <c r="AQ62" s="517">
        <v>0</v>
      </c>
      <c r="AR62" s="551" t="s">
        <v>161</v>
      </c>
      <c r="AS62" s="519">
        <v>0</v>
      </c>
      <c r="AT62" s="520">
        <v>0</v>
      </c>
      <c r="AU62" s="516">
        <v>-6.02612999999988</v>
      </c>
      <c r="AV62" s="517">
        <v>5.56379073</v>
      </c>
      <c r="AW62" s="551">
        <v>-1.08309788998837</v>
      </c>
      <c r="AX62" s="555">
        <v>-11.5899207299999</v>
      </c>
      <c r="AY62" s="520">
        <v>0</v>
      </c>
      <c r="AZ62" s="533">
        <v>-0.174289659868597</v>
      </c>
      <c r="BA62" s="518">
        <v>0.105374824431818</v>
      </c>
      <c r="BB62" s="518">
        <v>-1.65399715547208</v>
      </c>
      <c r="BC62" s="539">
        <v>-0.279664484300415</v>
      </c>
      <c r="BD62" s="540" t="s">
        <v>161</v>
      </c>
      <c r="BE62" s="564">
        <v>37</v>
      </c>
      <c r="BF62" s="565">
        <v>26</v>
      </c>
      <c r="BG62" s="518">
        <v>1.42307692307692</v>
      </c>
      <c r="BH62" s="566">
        <v>11</v>
      </c>
      <c r="BI62" s="567">
        <v>0</v>
      </c>
      <c r="BJ62" s="572">
        <v>0.778724617117117</v>
      </c>
      <c r="BK62" s="572">
        <v>1.69230769230769</v>
      </c>
      <c r="BL62" s="518">
        <v>0.460155455569206</v>
      </c>
      <c r="BM62" s="572">
        <v>-0.913583075190575</v>
      </c>
      <c r="BN62" s="533">
        <v>0.508679805131818</v>
      </c>
      <c r="BO62" s="518">
        <v>0.267424242424242</v>
      </c>
      <c r="BP62" s="518">
        <v>1.90214544695184</v>
      </c>
      <c r="BQ62" s="518">
        <v>0.241255562707575</v>
      </c>
      <c r="BR62" s="540" t="s">
        <v>161</v>
      </c>
      <c r="BS62" s="564">
        <v>1.96587320729366</v>
      </c>
      <c r="BT62" s="565">
        <v>3.73937677053824</v>
      </c>
      <c r="BU62" s="518">
        <v>0.525722153162623</v>
      </c>
      <c r="BV62" s="566">
        <v>-1.77350356324458</v>
      </c>
      <c r="BW62" s="567" t="s">
        <v>161</v>
      </c>
      <c r="BX62" s="564">
        <v>-0.342631372644</v>
      </c>
      <c r="BY62" s="565">
        <v>0.394036170679887</v>
      </c>
      <c r="BZ62" s="518">
        <v>-0.869542945899635</v>
      </c>
      <c r="CA62" s="566">
        <v>-0.736667543323887</v>
      </c>
      <c r="CB62" s="567" t="s">
        <v>161</v>
      </c>
      <c r="CC62" s="551"/>
    </row>
    <row r="63" s="164" customFormat="1" outlineLevel="2" spans="1:81">
      <c r="A63" s="527" t="s">
        <v>60</v>
      </c>
      <c r="B63" s="516">
        <v>29.2877219999999</v>
      </c>
      <c r="C63" s="517">
        <v>42</v>
      </c>
      <c r="D63" s="518">
        <v>0.697326714285712</v>
      </c>
      <c r="E63" s="519">
        <v>-12.7122780000001</v>
      </c>
      <c r="F63" s="520">
        <v>0</v>
      </c>
      <c r="G63" s="516">
        <v>0</v>
      </c>
      <c r="H63" s="517">
        <v>0</v>
      </c>
      <c r="I63" s="518" t="s">
        <v>161</v>
      </c>
      <c r="J63" s="519">
        <v>0</v>
      </c>
      <c r="K63" s="520">
        <v>0</v>
      </c>
      <c r="L63" s="516">
        <v>20.680577</v>
      </c>
      <c r="M63" s="517">
        <v>29.4</v>
      </c>
      <c r="N63" s="518">
        <v>0.703420986394558</v>
      </c>
      <c r="O63" s="519">
        <v>-8.719423</v>
      </c>
      <c r="P63" s="520">
        <v>0</v>
      </c>
      <c r="Q63" s="516">
        <v>8.6071449999999</v>
      </c>
      <c r="R63" s="517">
        <v>12.6</v>
      </c>
      <c r="S63" s="518">
        <v>0.683106746031738</v>
      </c>
      <c r="T63" s="519">
        <v>-3.9928550000001</v>
      </c>
      <c r="U63" s="520">
        <v>0</v>
      </c>
      <c r="V63" s="533">
        <v>0.293882364767049</v>
      </c>
      <c r="W63" s="518">
        <v>0.3</v>
      </c>
      <c r="X63" s="518">
        <v>0.97960788255683</v>
      </c>
      <c r="Y63" s="539">
        <v>-0.00611763523295095</v>
      </c>
      <c r="Z63" s="540" t="s">
        <v>161</v>
      </c>
      <c r="AA63" s="516">
        <v>2.249257</v>
      </c>
      <c r="AB63" s="517">
        <v>1.93</v>
      </c>
      <c r="AC63" s="518">
        <v>1.16541813471503</v>
      </c>
      <c r="AD63" s="519">
        <v>0.319257</v>
      </c>
      <c r="AE63" s="541">
        <v>0</v>
      </c>
      <c r="AF63" s="516">
        <v>0.655325999999999</v>
      </c>
      <c r="AG63" s="517">
        <v>0</v>
      </c>
      <c r="AH63" s="518" t="s">
        <v>161</v>
      </c>
      <c r="AI63" s="519">
        <v>0.655325999999999</v>
      </c>
      <c r="AJ63" s="520">
        <v>0</v>
      </c>
      <c r="AK63" s="516">
        <v>0.03926</v>
      </c>
      <c r="AL63" s="517">
        <v>0</v>
      </c>
      <c r="AM63" s="518" t="s">
        <v>161</v>
      </c>
      <c r="AN63" s="519">
        <v>0.03926</v>
      </c>
      <c r="AO63" s="520">
        <v>0</v>
      </c>
      <c r="AP63" s="516">
        <v>0</v>
      </c>
      <c r="AQ63" s="517">
        <v>0</v>
      </c>
      <c r="AR63" s="551" t="s">
        <v>161</v>
      </c>
      <c r="AS63" s="519">
        <v>0</v>
      </c>
      <c r="AT63" s="520">
        <v>0</v>
      </c>
      <c r="AU63" s="516">
        <v>5.7418219999999</v>
      </c>
      <c r="AV63" s="517">
        <v>10.67</v>
      </c>
      <c r="AW63" s="551">
        <v>0.538127647610112</v>
      </c>
      <c r="AX63" s="555">
        <v>-4.9281780000001</v>
      </c>
      <c r="AY63" s="520">
        <v>0</v>
      </c>
      <c r="AZ63" s="533">
        <v>0.196048774295246</v>
      </c>
      <c r="BA63" s="518">
        <v>0.254047619047619</v>
      </c>
      <c r="BB63" s="518">
        <v>0.771700892258702</v>
      </c>
      <c r="BC63" s="539">
        <v>-0.0579988447523727</v>
      </c>
      <c r="BD63" s="540" t="s">
        <v>161</v>
      </c>
      <c r="BE63" s="564">
        <v>6</v>
      </c>
      <c r="BF63" s="565">
        <v>4</v>
      </c>
      <c r="BG63" s="518">
        <v>1.5</v>
      </c>
      <c r="BH63" s="566">
        <v>2</v>
      </c>
      <c r="BI63" s="567">
        <v>0</v>
      </c>
      <c r="BJ63" s="572">
        <v>4.06773916666665</v>
      </c>
      <c r="BK63" s="572">
        <v>8.75</v>
      </c>
      <c r="BL63" s="518">
        <v>0.464884476190475</v>
      </c>
      <c r="BM63" s="572">
        <v>-4.68226083333335</v>
      </c>
      <c r="BN63" s="533">
        <v>0.0767986325464305</v>
      </c>
      <c r="BO63" s="518">
        <v>0.045952380952381</v>
      </c>
      <c r="BP63" s="518">
        <v>1.67126557873061</v>
      </c>
      <c r="BQ63" s="518">
        <v>0.0308462515940495</v>
      </c>
      <c r="BR63" s="540" t="s">
        <v>161</v>
      </c>
      <c r="BS63" s="564">
        <v>13.0210651784122</v>
      </c>
      <c r="BT63" s="565">
        <v>21.7616580310881</v>
      </c>
      <c r="BU63" s="518">
        <v>0.59834894748418</v>
      </c>
      <c r="BV63" s="566">
        <v>-8.74059285267588</v>
      </c>
      <c r="BW63" s="567" t="s">
        <v>161</v>
      </c>
      <c r="BX63" s="564">
        <v>2.55276386824623</v>
      </c>
      <c r="BY63" s="565">
        <v>5.52849740932643</v>
      </c>
      <c r="BZ63" s="518">
        <v>0.461746416655596</v>
      </c>
      <c r="CA63" s="566">
        <v>-2.9757335410802</v>
      </c>
      <c r="CB63" s="567" t="s">
        <v>161</v>
      </c>
      <c r="CC63" s="551"/>
    </row>
    <row r="64" s="164" customFormat="1" outlineLevel="2" spans="1:81">
      <c r="A64" s="527" t="s">
        <v>61</v>
      </c>
      <c r="B64" s="516">
        <v>51.720382</v>
      </c>
      <c r="C64" s="517">
        <v>52</v>
      </c>
      <c r="D64" s="518">
        <v>0.994622730769231</v>
      </c>
      <c r="E64" s="519">
        <v>-0.279617999999999</v>
      </c>
      <c r="F64" s="520">
        <v>0</v>
      </c>
      <c r="G64" s="516">
        <v>0</v>
      </c>
      <c r="H64" s="517">
        <v>0</v>
      </c>
      <c r="I64" s="518" t="s">
        <v>161</v>
      </c>
      <c r="J64" s="519">
        <v>0</v>
      </c>
      <c r="K64" s="520">
        <v>0</v>
      </c>
      <c r="L64" s="516">
        <v>43.8259449999999</v>
      </c>
      <c r="M64" s="517">
        <v>42.12</v>
      </c>
      <c r="N64" s="518">
        <v>1.04050201804368</v>
      </c>
      <c r="O64" s="519">
        <v>1.7059449999999</v>
      </c>
      <c r="P64" s="520">
        <v>0</v>
      </c>
      <c r="Q64" s="516">
        <v>7.8944370000001</v>
      </c>
      <c r="R64" s="517">
        <v>9.88</v>
      </c>
      <c r="S64" s="518">
        <v>0.799032085020253</v>
      </c>
      <c r="T64" s="519">
        <v>-1.9855629999999</v>
      </c>
      <c r="U64" s="520">
        <v>0</v>
      </c>
      <c r="V64" s="533">
        <v>0.152636865675124</v>
      </c>
      <c r="W64" s="518">
        <v>0.19</v>
      </c>
      <c r="X64" s="518">
        <v>0.803351924605916</v>
      </c>
      <c r="Y64" s="539">
        <v>-0.037363134324876</v>
      </c>
      <c r="Z64" s="540" t="s">
        <v>161</v>
      </c>
      <c r="AA64" s="516">
        <v>9.78876499999999</v>
      </c>
      <c r="AB64" s="517">
        <v>10.22</v>
      </c>
      <c r="AC64" s="518">
        <v>0.957804794520547</v>
      </c>
      <c r="AD64" s="519">
        <v>-0.43123500000001</v>
      </c>
      <c r="AE64" s="541">
        <v>0</v>
      </c>
      <c r="AF64" s="516">
        <v>15.089332</v>
      </c>
      <c r="AG64" s="517">
        <v>11.39251333</v>
      </c>
      <c r="AH64" s="518">
        <v>1.32449544388639</v>
      </c>
      <c r="AI64" s="519">
        <v>3.69681866999999</v>
      </c>
      <c r="AJ64" s="520">
        <v>0</v>
      </c>
      <c r="AK64" s="516">
        <v>0</v>
      </c>
      <c r="AL64" s="517">
        <v>0</v>
      </c>
      <c r="AM64" s="518" t="s">
        <v>161</v>
      </c>
      <c r="AN64" s="519">
        <v>0</v>
      </c>
      <c r="AO64" s="520">
        <v>0</v>
      </c>
      <c r="AP64" s="516">
        <v>0</v>
      </c>
      <c r="AQ64" s="517">
        <v>0</v>
      </c>
      <c r="AR64" s="551" t="s">
        <v>161</v>
      </c>
      <c r="AS64" s="519">
        <v>0</v>
      </c>
      <c r="AT64" s="520">
        <v>0</v>
      </c>
      <c r="AU64" s="516">
        <v>-16.9836599999999</v>
      </c>
      <c r="AV64" s="517">
        <v>-11.73251333</v>
      </c>
      <c r="AW64" s="551">
        <v>0.552427811305126</v>
      </c>
      <c r="AX64" s="555">
        <v>-5.25114666999988</v>
      </c>
      <c r="AY64" s="520">
        <v>0</v>
      </c>
      <c r="AZ64" s="533">
        <v>-0.328374604812468</v>
      </c>
      <c r="BA64" s="518">
        <v>-0.225625256346154</v>
      </c>
      <c r="BB64" s="518">
        <v>0.544601743039457</v>
      </c>
      <c r="BC64" s="539">
        <v>-0.102749348466314</v>
      </c>
      <c r="BD64" s="540" t="s">
        <v>161</v>
      </c>
      <c r="BE64" s="564">
        <v>22</v>
      </c>
      <c r="BF64" s="565">
        <v>0</v>
      </c>
      <c r="BG64" s="518" t="s">
        <v>161</v>
      </c>
      <c r="BH64" s="566">
        <v>22</v>
      </c>
      <c r="BI64" s="567">
        <v>0</v>
      </c>
      <c r="BJ64" s="572">
        <v>1.31270005076142</v>
      </c>
      <c r="BK64" s="572" t="s">
        <v>161</v>
      </c>
      <c r="BL64" s="518" t="s">
        <v>161</v>
      </c>
      <c r="BM64" s="572" t="s">
        <v>161</v>
      </c>
      <c r="BN64" s="533">
        <v>0.189263199950843</v>
      </c>
      <c r="BO64" s="518">
        <v>0.196538461538462</v>
      </c>
      <c r="BP64" s="518">
        <v>0.962983013448517</v>
      </c>
      <c r="BQ64" s="518">
        <v>-0.00727526158761838</v>
      </c>
      <c r="BR64" s="540" t="s">
        <v>161</v>
      </c>
      <c r="BS64" s="564">
        <v>5.28364732425388</v>
      </c>
      <c r="BT64" s="565">
        <v>5.0880626223092</v>
      </c>
      <c r="BU64" s="518">
        <v>1.03843991642067</v>
      </c>
      <c r="BV64" s="566">
        <v>0.195584701944685</v>
      </c>
      <c r="BW64" s="567" t="s">
        <v>161</v>
      </c>
      <c r="BX64" s="564">
        <v>-1.73501560207032</v>
      </c>
      <c r="BY64" s="565">
        <v>-1.1479954334638</v>
      </c>
      <c r="BZ64" s="518">
        <v>0.48865635568311</v>
      </c>
      <c r="CA64" s="566">
        <v>-0.587020168606526</v>
      </c>
      <c r="CB64" s="567" t="s">
        <v>161</v>
      </c>
      <c r="CC64" s="551"/>
    </row>
    <row r="65" s="164" customFormat="1" outlineLevel="2" spans="1:81">
      <c r="A65" s="527" t="s">
        <v>62</v>
      </c>
      <c r="B65" s="516">
        <v>138.72598909</v>
      </c>
      <c r="C65" s="517">
        <v>150</v>
      </c>
      <c r="D65" s="518">
        <v>0.924839927266667</v>
      </c>
      <c r="E65" s="579">
        <v>-11.27401091</v>
      </c>
      <c r="F65" s="520">
        <v>0</v>
      </c>
      <c r="G65" s="516">
        <v>0</v>
      </c>
      <c r="H65" s="517">
        <v>0</v>
      </c>
      <c r="I65" s="518" t="s">
        <v>161</v>
      </c>
      <c r="J65" s="519">
        <v>0</v>
      </c>
      <c r="K65" s="520">
        <v>0</v>
      </c>
      <c r="L65" s="516">
        <v>139.480742</v>
      </c>
      <c r="M65" s="517">
        <v>121.5</v>
      </c>
      <c r="N65" s="518">
        <v>1.14798964609053</v>
      </c>
      <c r="O65" s="519">
        <v>17.980742</v>
      </c>
      <c r="P65" s="520">
        <v>0</v>
      </c>
      <c r="Q65" s="516">
        <v>-0.754752909999979</v>
      </c>
      <c r="R65" s="517">
        <v>28.5</v>
      </c>
      <c r="S65" s="518">
        <v>-0.0264825582456134</v>
      </c>
      <c r="T65" s="519">
        <v>-29.25475291</v>
      </c>
      <c r="U65" s="520">
        <v>0</v>
      </c>
      <c r="V65" s="533">
        <v>-0.00544060211753347</v>
      </c>
      <c r="W65" s="518">
        <v>0.19</v>
      </c>
      <c r="X65" s="518">
        <v>-0.0286347479870184</v>
      </c>
      <c r="Y65" s="539">
        <v>-0.195440602117533</v>
      </c>
      <c r="Z65" s="540" t="s">
        <v>161</v>
      </c>
      <c r="AA65" s="516">
        <v>10.44122</v>
      </c>
      <c r="AB65" s="517">
        <v>9.6</v>
      </c>
      <c r="AC65" s="518">
        <v>1.08762708333333</v>
      </c>
      <c r="AD65" s="519">
        <v>0.841219999999986</v>
      </c>
      <c r="AE65" s="541">
        <v>0</v>
      </c>
      <c r="AF65" s="516">
        <v>10.823874</v>
      </c>
      <c r="AG65" s="517">
        <v>11.07</v>
      </c>
      <c r="AH65" s="518">
        <v>0.977766395663955</v>
      </c>
      <c r="AI65" s="519">
        <v>-0.246126000000014</v>
      </c>
      <c r="AJ65" s="520">
        <v>0</v>
      </c>
      <c r="AK65" s="516">
        <v>3e-6</v>
      </c>
      <c r="AL65" s="517">
        <v>0</v>
      </c>
      <c r="AM65" s="518" t="s">
        <v>161</v>
      </c>
      <c r="AN65" s="519">
        <v>3e-6</v>
      </c>
      <c r="AO65" s="520">
        <v>0</v>
      </c>
      <c r="AP65" s="516">
        <v>0.017153</v>
      </c>
      <c r="AQ65" s="517">
        <v>0</v>
      </c>
      <c r="AR65" s="551" t="s">
        <v>161</v>
      </c>
      <c r="AS65" s="519">
        <v>0.017153</v>
      </c>
      <c r="AT65" s="520">
        <v>0</v>
      </c>
      <c r="AU65" s="516">
        <v>-22.03699691</v>
      </c>
      <c r="AV65" s="517">
        <v>7.83000000000001</v>
      </c>
      <c r="AW65" s="551">
        <v>-2.81443127841634</v>
      </c>
      <c r="AX65" s="555">
        <v>-29.86699691</v>
      </c>
      <c r="AY65" s="520">
        <v>0</v>
      </c>
      <c r="AZ65" s="533">
        <v>-0.158852692668158</v>
      </c>
      <c r="BA65" s="518">
        <v>0.0522</v>
      </c>
      <c r="BB65" s="518">
        <v>-3.04315503195704</v>
      </c>
      <c r="BC65" s="539">
        <v>-0.211052692668158</v>
      </c>
      <c r="BD65" s="540" t="s">
        <v>161</v>
      </c>
      <c r="BE65" s="564">
        <v>27</v>
      </c>
      <c r="BF65" s="565">
        <v>45</v>
      </c>
      <c r="BG65" s="518">
        <v>0.6</v>
      </c>
      <c r="BH65" s="566">
        <v>-18</v>
      </c>
      <c r="BI65" s="567">
        <v>0</v>
      </c>
      <c r="BJ65" s="572">
        <v>10.3526857529851</v>
      </c>
      <c r="BK65" s="572">
        <v>2.77777777777778</v>
      </c>
      <c r="BL65" s="518">
        <v>3.72696687107463</v>
      </c>
      <c r="BM65" s="572">
        <v>7.5749079752073</v>
      </c>
      <c r="BN65" s="533">
        <v>0.0752650607754985</v>
      </c>
      <c r="BO65" s="518">
        <v>0.064</v>
      </c>
      <c r="BP65" s="518">
        <v>1.17601657461716</v>
      </c>
      <c r="BQ65" s="518">
        <v>0.0112650607754985</v>
      </c>
      <c r="BR65" s="540" t="s">
        <v>161</v>
      </c>
      <c r="BS65" s="564">
        <v>13.2863773668211</v>
      </c>
      <c r="BT65" s="565">
        <v>15.625</v>
      </c>
      <c r="BU65" s="518">
        <v>0.850328151476553</v>
      </c>
      <c r="BV65" s="566">
        <v>-2.33862263317886</v>
      </c>
      <c r="BW65" s="567" t="s">
        <v>161</v>
      </c>
      <c r="BX65" s="564">
        <v>-2.1105768205248</v>
      </c>
      <c r="BY65" s="565">
        <v>0.815625000000001</v>
      </c>
      <c r="BZ65" s="518">
        <v>-2.5876803929806</v>
      </c>
      <c r="CA65" s="566">
        <v>-2.9262018205248</v>
      </c>
      <c r="CB65" s="567" t="s">
        <v>161</v>
      </c>
      <c r="CC65" s="551"/>
    </row>
    <row r="66" s="164" customFormat="1" outlineLevel="2" spans="1:81">
      <c r="A66" s="527" t="s">
        <v>63</v>
      </c>
      <c r="B66" s="516">
        <v>33.260641</v>
      </c>
      <c r="C66" s="517">
        <v>42.86</v>
      </c>
      <c r="D66" s="518">
        <v>0.776029888007467</v>
      </c>
      <c r="E66" s="519">
        <v>-9.59935899999999</v>
      </c>
      <c r="F66" s="520">
        <v>0</v>
      </c>
      <c r="G66" s="516">
        <v>16.5741929999999</v>
      </c>
      <c r="H66" s="517">
        <v>23.77</v>
      </c>
      <c r="I66" s="518">
        <v>0.697273580143033</v>
      </c>
      <c r="J66" s="519">
        <v>-7.1958070000001</v>
      </c>
      <c r="K66" s="520">
        <v>0</v>
      </c>
      <c r="L66" s="516">
        <v>0</v>
      </c>
      <c r="M66" s="517">
        <v>0</v>
      </c>
      <c r="N66" s="518" t="s">
        <v>161</v>
      </c>
      <c r="O66" s="519">
        <v>0</v>
      </c>
      <c r="P66" s="520">
        <v>0</v>
      </c>
      <c r="Q66" s="516">
        <v>16.6864480000001</v>
      </c>
      <c r="R66" s="517">
        <v>19.09</v>
      </c>
      <c r="S66" s="518">
        <v>0.87409366160294</v>
      </c>
      <c r="T66" s="519">
        <v>-2.40355199999988</v>
      </c>
      <c r="U66" s="520">
        <v>0</v>
      </c>
      <c r="V66" s="533">
        <v>0.501687505060414</v>
      </c>
      <c r="W66" s="518">
        <v>0.44540363975735</v>
      </c>
      <c r="X66" s="518">
        <v>1.12636597521683</v>
      </c>
      <c r="Y66" s="539">
        <v>0.0562838653030643</v>
      </c>
      <c r="Z66" s="540" t="s">
        <v>161</v>
      </c>
      <c r="AA66" s="516">
        <v>9.81596899999999</v>
      </c>
      <c r="AB66" s="517">
        <v>10.21091666</v>
      </c>
      <c r="AC66" s="518">
        <v>0.961321037752941</v>
      </c>
      <c r="AD66" s="519">
        <v>-0.394947660000009</v>
      </c>
      <c r="AE66" s="541">
        <v>0</v>
      </c>
      <c r="AF66" s="516">
        <v>3.595155</v>
      </c>
      <c r="AG66" s="517">
        <v>1.23</v>
      </c>
      <c r="AH66" s="518">
        <v>2.92289024390244</v>
      </c>
      <c r="AI66" s="519">
        <v>2.365155</v>
      </c>
      <c r="AJ66" s="520">
        <v>0</v>
      </c>
      <c r="AK66" s="516">
        <v>0.0219</v>
      </c>
      <c r="AL66" s="517">
        <v>0</v>
      </c>
      <c r="AM66" s="518" t="s">
        <v>161</v>
      </c>
      <c r="AN66" s="519">
        <v>0.0219</v>
      </c>
      <c r="AO66" s="520">
        <v>0</v>
      </c>
      <c r="AP66" s="516">
        <v>0</v>
      </c>
      <c r="AQ66" s="517">
        <v>0</v>
      </c>
      <c r="AR66" s="551" t="s">
        <v>161</v>
      </c>
      <c r="AS66" s="519">
        <v>0</v>
      </c>
      <c r="AT66" s="520">
        <v>0</v>
      </c>
      <c r="AU66" s="516">
        <v>3.29722400000013</v>
      </c>
      <c r="AV66" s="517">
        <v>7.64908334</v>
      </c>
      <c r="AW66" s="551">
        <v>0.431061325055471</v>
      </c>
      <c r="AX66" s="555">
        <v>-4.35185933999987</v>
      </c>
      <c r="AY66" s="520">
        <v>0</v>
      </c>
      <c r="AZ66" s="533">
        <v>0.0991329060675688</v>
      </c>
      <c r="BA66" s="518">
        <v>0.178466713485768</v>
      </c>
      <c r="BB66" s="518">
        <v>0.555470004077116</v>
      </c>
      <c r="BC66" s="539">
        <v>-0.0793338074181989</v>
      </c>
      <c r="BD66" s="540" t="s">
        <v>161</v>
      </c>
      <c r="BE66" s="564">
        <v>27</v>
      </c>
      <c r="BF66" s="565">
        <v>25</v>
      </c>
      <c r="BG66" s="518">
        <v>1.08</v>
      </c>
      <c r="BH66" s="566">
        <v>2</v>
      </c>
      <c r="BI66" s="567">
        <v>0</v>
      </c>
      <c r="BJ66" s="572">
        <v>0.913753873626374</v>
      </c>
      <c r="BK66" s="572">
        <v>1.42866666666667</v>
      </c>
      <c r="BL66" s="518">
        <v>0.639585072533626</v>
      </c>
      <c r="BM66" s="572">
        <v>-0.514912793040293</v>
      </c>
      <c r="BN66" s="533">
        <v>0.295122664653396</v>
      </c>
      <c r="BO66" s="518">
        <v>0.238238839477368</v>
      </c>
      <c r="BP66" s="518">
        <v>1.2387680585618</v>
      </c>
      <c r="BQ66" s="518">
        <v>0.0568838251760276</v>
      </c>
      <c r="BR66" s="540" t="s">
        <v>161</v>
      </c>
      <c r="BS66" s="564">
        <v>3.38842156082604</v>
      </c>
      <c r="BT66" s="565">
        <v>4.19746839849342</v>
      </c>
      <c r="BU66" s="518">
        <v>0.807253620311289</v>
      </c>
      <c r="BV66" s="566">
        <v>-0.809046837667379</v>
      </c>
      <c r="BW66" s="567" t="s">
        <v>161</v>
      </c>
      <c r="BX66" s="564">
        <v>0.335904076306693</v>
      </c>
      <c r="BY66" s="565">
        <v>0.74910839003949</v>
      </c>
      <c r="BZ66" s="518">
        <v>0.448405171765578</v>
      </c>
      <c r="CA66" s="566">
        <v>-0.413204313732797</v>
      </c>
      <c r="CB66" s="567" t="s">
        <v>161</v>
      </c>
      <c r="CC66" s="551"/>
    </row>
    <row r="67" s="164" customFormat="1" outlineLevel="2" spans="1:81">
      <c r="A67" s="527" t="s">
        <v>64</v>
      </c>
      <c r="B67" s="516">
        <v>36.7092</v>
      </c>
      <c r="C67" s="517">
        <v>41</v>
      </c>
      <c r="D67" s="518">
        <v>0.895346341463415</v>
      </c>
      <c r="E67" s="519">
        <v>-4.2908</v>
      </c>
      <c r="F67" s="520">
        <v>0</v>
      </c>
      <c r="G67" s="516">
        <v>0</v>
      </c>
      <c r="H67" s="517">
        <v>0</v>
      </c>
      <c r="I67" s="518" t="s">
        <v>161</v>
      </c>
      <c r="J67" s="519">
        <v>0</v>
      </c>
      <c r="K67" s="520">
        <v>0</v>
      </c>
      <c r="L67" s="516">
        <v>-0.00388199999999999</v>
      </c>
      <c r="M67" s="517">
        <v>0</v>
      </c>
      <c r="N67" s="518" t="s">
        <v>161</v>
      </c>
      <c r="O67" s="519">
        <v>-0.00388199999999999</v>
      </c>
      <c r="P67" s="520">
        <v>0</v>
      </c>
      <c r="Q67" s="516">
        <v>5.35743300000001</v>
      </c>
      <c r="R67" s="517">
        <v>9</v>
      </c>
      <c r="S67" s="518">
        <v>0.595270333333335</v>
      </c>
      <c r="T67" s="519">
        <v>-3.64256699999999</v>
      </c>
      <c r="U67" s="520">
        <v>0</v>
      </c>
      <c r="V67" s="533">
        <v>0.145942515772613</v>
      </c>
      <c r="W67" s="518">
        <v>0.219512195121951</v>
      </c>
      <c r="X67" s="518">
        <v>0.664849238519683</v>
      </c>
      <c r="Y67" s="539">
        <v>-0.073569679349338</v>
      </c>
      <c r="Z67" s="540" t="s">
        <v>161</v>
      </c>
      <c r="AA67" s="516">
        <v>31.351767</v>
      </c>
      <c r="AB67" s="517">
        <v>32</v>
      </c>
      <c r="AC67" s="518">
        <v>0.97974271875</v>
      </c>
      <c r="AD67" s="519">
        <v>-0.648233000000012</v>
      </c>
      <c r="AE67" s="541">
        <v>0</v>
      </c>
      <c r="AF67" s="516">
        <v>2.929898</v>
      </c>
      <c r="AG67" s="517">
        <v>1.25</v>
      </c>
      <c r="AH67" s="518">
        <v>2.3439184</v>
      </c>
      <c r="AI67" s="519">
        <v>1.679898</v>
      </c>
      <c r="AJ67" s="520">
        <v>0</v>
      </c>
      <c r="AK67" s="516">
        <v>0</v>
      </c>
      <c r="AL67" s="517">
        <v>0</v>
      </c>
      <c r="AM67" s="518" t="s">
        <v>161</v>
      </c>
      <c r="AN67" s="519">
        <v>0</v>
      </c>
      <c r="AO67" s="520">
        <v>0</v>
      </c>
      <c r="AP67" s="516">
        <v>0</v>
      </c>
      <c r="AQ67" s="517">
        <v>0</v>
      </c>
      <c r="AR67" s="551" t="s">
        <v>161</v>
      </c>
      <c r="AS67" s="519">
        <v>0</v>
      </c>
      <c r="AT67" s="520">
        <v>0</v>
      </c>
      <c r="AU67" s="516">
        <v>2.43141700000002</v>
      </c>
      <c r="AV67" s="517">
        <v>7.75</v>
      </c>
      <c r="AW67" s="551">
        <v>0.313731225806454</v>
      </c>
      <c r="AX67" s="555">
        <v>-5.31858299999998</v>
      </c>
      <c r="AY67" s="520">
        <v>0</v>
      </c>
      <c r="AZ67" s="533">
        <v>0.0662345406601075</v>
      </c>
      <c r="BA67" s="518">
        <v>0.189024390243902</v>
      </c>
      <c r="BB67" s="518">
        <v>0.350402086072827</v>
      </c>
      <c r="BC67" s="539">
        <v>-0.122789849583795</v>
      </c>
      <c r="BD67" s="540" t="s">
        <v>161</v>
      </c>
      <c r="BE67" s="564">
        <v>92</v>
      </c>
      <c r="BF67" s="565">
        <v>127</v>
      </c>
      <c r="BG67" s="518">
        <v>0.724409448818898</v>
      </c>
      <c r="BH67" s="566">
        <v>-35</v>
      </c>
      <c r="BI67" s="567">
        <v>0</v>
      </c>
      <c r="BJ67" s="572">
        <v>0.329526032315978</v>
      </c>
      <c r="BK67" s="572">
        <v>0.269028871391076</v>
      </c>
      <c r="BL67" s="518">
        <v>1.22487237377939</v>
      </c>
      <c r="BM67" s="572">
        <v>0.0604971609249024</v>
      </c>
      <c r="BN67" s="533">
        <v>0.854057484227387</v>
      </c>
      <c r="BO67" s="518">
        <v>0.780487804878049</v>
      </c>
      <c r="BP67" s="518">
        <v>1.09426115166634</v>
      </c>
      <c r="BQ67" s="518">
        <v>0.073569679349338</v>
      </c>
      <c r="BR67" s="540" t="s">
        <v>161</v>
      </c>
      <c r="BS67" s="564">
        <v>1.1708813732891</v>
      </c>
      <c r="BT67" s="565">
        <v>1.28125</v>
      </c>
      <c r="BU67" s="518">
        <v>0.913858632811008</v>
      </c>
      <c r="BV67" s="566">
        <v>-0.110368626710896</v>
      </c>
      <c r="BW67" s="567" t="s">
        <v>161</v>
      </c>
      <c r="BX67" s="564">
        <v>0.0775527899272796</v>
      </c>
      <c r="BY67" s="565">
        <v>0.2421875</v>
      </c>
      <c r="BZ67" s="518">
        <v>0.320217971312638</v>
      </c>
      <c r="CA67" s="566">
        <v>-0.16463471007272</v>
      </c>
      <c r="CB67" s="567" t="s">
        <v>161</v>
      </c>
      <c r="CC67" s="551"/>
    </row>
    <row r="68" s="164" customFormat="1" outlineLevel="2" spans="1:81">
      <c r="A68" s="527" t="s">
        <v>65</v>
      </c>
      <c r="B68" s="516">
        <v>0</v>
      </c>
      <c r="C68" s="517">
        <v>8</v>
      </c>
      <c r="D68" s="518">
        <v>0</v>
      </c>
      <c r="E68" s="519">
        <v>-8</v>
      </c>
      <c r="F68" s="520">
        <v>0</v>
      </c>
      <c r="G68" s="516">
        <v>0</v>
      </c>
      <c r="H68" s="517">
        <v>0</v>
      </c>
      <c r="I68" s="518" t="s">
        <v>161</v>
      </c>
      <c r="J68" s="519">
        <v>0</v>
      </c>
      <c r="K68" s="520">
        <v>0</v>
      </c>
      <c r="L68" s="516">
        <v>0</v>
      </c>
      <c r="M68" s="517">
        <v>0</v>
      </c>
      <c r="N68" s="518" t="s">
        <v>161</v>
      </c>
      <c r="O68" s="519">
        <v>0</v>
      </c>
      <c r="P68" s="520">
        <v>0</v>
      </c>
      <c r="Q68" s="516">
        <v>0</v>
      </c>
      <c r="R68" s="517">
        <v>8</v>
      </c>
      <c r="S68" s="518">
        <v>0</v>
      </c>
      <c r="T68" s="519">
        <v>-8</v>
      </c>
      <c r="U68" s="520">
        <v>0</v>
      </c>
      <c r="V68" s="533" t="s">
        <v>161</v>
      </c>
      <c r="W68" s="518">
        <v>1</v>
      </c>
      <c r="X68" s="518" t="s">
        <v>161</v>
      </c>
      <c r="Y68" s="539" t="s">
        <v>161</v>
      </c>
      <c r="Z68" s="540" t="s">
        <v>161</v>
      </c>
      <c r="AA68" s="516">
        <v>0.670294999999989</v>
      </c>
      <c r="AB68" s="517">
        <v>3.6</v>
      </c>
      <c r="AC68" s="518">
        <v>0.186193055555552</v>
      </c>
      <c r="AD68" s="519">
        <v>-2.92970500000001</v>
      </c>
      <c r="AE68" s="541">
        <v>0</v>
      </c>
      <c r="AF68" s="516">
        <v>0.439449000000002</v>
      </c>
      <c r="AG68" s="517">
        <v>0</v>
      </c>
      <c r="AH68" s="518" t="s">
        <v>161</v>
      </c>
      <c r="AI68" s="519">
        <v>0.439449000000002</v>
      </c>
      <c r="AJ68" s="520">
        <v>0</v>
      </c>
      <c r="AK68" s="516">
        <v>0</v>
      </c>
      <c r="AL68" s="517">
        <v>0</v>
      </c>
      <c r="AM68" s="518" t="s">
        <v>161</v>
      </c>
      <c r="AN68" s="519">
        <v>0</v>
      </c>
      <c r="AO68" s="520">
        <v>0</v>
      </c>
      <c r="AP68" s="516">
        <v>0</v>
      </c>
      <c r="AQ68" s="517">
        <v>0</v>
      </c>
      <c r="AR68" s="551" t="s">
        <v>161</v>
      </c>
      <c r="AS68" s="519">
        <v>0</v>
      </c>
      <c r="AT68" s="520">
        <v>0</v>
      </c>
      <c r="AU68" s="516">
        <v>-1.10974399999999</v>
      </c>
      <c r="AV68" s="517">
        <v>4.4</v>
      </c>
      <c r="AW68" s="551">
        <v>-0.252214545454543</v>
      </c>
      <c r="AX68" s="555">
        <v>-5.50974399999999</v>
      </c>
      <c r="AY68" s="520">
        <v>0</v>
      </c>
      <c r="AZ68" s="533" t="s">
        <v>161</v>
      </c>
      <c r="BA68" s="518">
        <v>0.55</v>
      </c>
      <c r="BB68" s="518" t="s">
        <v>161</v>
      </c>
      <c r="BC68" s="539" t="s">
        <v>161</v>
      </c>
      <c r="BD68" s="540" t="s">
        <v>161</v>
      </c>
      <c r="BE68" s="564">
        <v>5</v>
      </c>
      <c r="BF68" s="565">
        <v>0</v>
      </c>
      <c r="BG68" s="518" t="s">
        <v>161</v>
      </c>
      <c r="BH68" s="566">
        <v>5</v>
      </c>
      <c r="BI68" s="567">
        <v>0</v>
      </c>
      <c r="BJ68" s="572">
        <v>0</v>
      </c>
      <c r="BK68" s="572" t="s">
        <v>161</v>
      </c>
      <c r="BL68" s="518" t="s">
        <v>161</v>
      </c>
      <c r="BM68" s="572" t="s">
        <v>161</v>
      </c>
      <c r="BN68" s="533" t="s">
        <v>161</v>
      </c>
      <c r="BO68" s="518">
        <v>0.45</v>
      </c>
      <c r="BP68" s="518" t="s">
        <v>161</v>
      </c>
      <c r="BQ68" s="518" t="s">
        <v>161</v>
      </c>
      <c r="BR68" s="540" t="s">
        <v>161</v>
      </c>
      <c r="BS68" s="564">
        <v>0</v>
      </c>
      <c r="BT68" s="565">
        <v>2.22222222222222</v>
      </c>
      <c r="BU68" s="518">
        <v>0</v>
      </c>
      <c r="BV68" s="566">
        <v>-2.22222222222222</v>
      </c>
      <c r="BW68" s="567" t="s">
        <v>161</v>
      </c>
      <c r="BX68" s="564">
        <v>-1.65560536778584</v>
      </c>
      <c r="BY68" s="565">
        <v>1.22222222222222</v>
      </c>
      <c r="BZ68" s="518">
        <v>-1.3545862100066</v>
      </c>
      <c r="CA68" s="566">
        <v>-2.87782759000806</v>
      </c>
      <c r="CB68" s="567" t="s">
        <v>161</v>
      </c>
      <c r="CC68" s="551"/>
    </row>
    <row r="69" s="164" customFormat="1" outlineLevel="2" spans="1:81">
      <c r="A69" s="527" t="s">
        <v>66</v>
      </c>
      <c r="B69" s="252">
        <v>0</v>
      </c>
      <c r="C69" s="517">
        <v>0</v>
      </c>
      <c r="D69" s="518" t="s">
        <v>161</v>
      </c>
      <c r="E69" s="519">
        <v>0</v>
      </c>
      <c r="F69" s="520">
        <v>0</v>
      </c>
      <c r="G69" s="516">
        <v>0</v>
      </c>
      <c r="H69" s="517">
        <v>0</v>
      </c>
      <c r="I69" s="518" t="s">
        <v>161</v>
      </c>
      <c r="J69" s="519">
        <v>0</v>
      </c>
      <c r="K69" s="520">
        <v>0</v>
      </c>
      <c r="L69" s="516">
        <v>0</v>
      </c>
      <c r="M69" s="517">
        <v>0</v>
      </c>
      <c r="N69" s="518" t="s">
        <v>161</v>
      </c>
      <c r="O69" s="519">
        <v>0</v>
      </c>
      <c r="P69" s="520">
        <v>0</v>
      </c>
      <c r="Q69" s="516">
        <v>0</v>
      </c>
      <c r="R69" s="517">
        <v>7.5e-5</v>
      </c>
      <c r="S69" s="518">
        <v>0</v>
      </c>
      <c r="T69" s="519">
        <v>-7.5e-5</v>
      </c>
      <c r="U69" s="520">
        <v>0</v>
      </c>
      <c r="V69" s="533" t="s">
        <v>161</v>
      </c>
      <c r="W69" s="518" t="s">
        <v>161</v>
      </c>
      <c r="X69" s="518" t="s">
        <v>161</v>
      </c>
      <c r="Y69" s="539" t="s">
        <v>161</v>
      </c>
      <c r="Z69" s="540" t="s">
        <v>161</v>
      </c>
      <c r="AA69" s="516">
        <v>0</v>
      </c>
      <c r="AB69" s="517">
        <v>-7.5e-5</v>
      </c>
      <c r="AC69" s="518">
        <v>0</v>
      </c>
      <c r="AD69" s="519">
        <v>7.5e-5</v>
      </c>
      <c r="AE69" s="541">
        <v>0</v>
      </c>
      <c r="AF69" s="516">
        <v>0</v>
      </c>
      <c r="AG69" s="517">
        <v>0</v>
      </c>
      <c r="AH69" s="518" t="s">
        <v>161</v>
      </c>
      <c r="AI69" s="519">
        <v>0</v>
      </c>
      <c r="AJ69" s="520">
        <v>0</v>
      </c>
      <c r="AK69" s="516">
        <v>0</v>
      </c>
      <c r="AL69" s="517">
        <v>0</v>
      </c>
      <c r="AM69" s="518" t="s">
        <v>161</v>
      </c>
      <c r="AN69" s="519">
        <v>0</v>
      </c>
      <c r="AO69" s="520">
        <v>0</v>
      </c>
      <c r="AP69" s="516">
        <v>0</v>
      </c>
      <c r="AQ69" s="517">
        <v>0</v>
      </c>
      <c r="AR69" s="551" t="s">
        <v>161</v>
      </c>
      <c r="AS69" s="519">
        <v>0</v>
      </c>
      <c r="AT69" s="520">
        <v>0</v>
      </c>
      <c r="AU69" s="516">
        <v>0</v>
      </c>
      <c r="AV69" s="517">
        <v>7.5e-5</v>
      </c>
      <c r="AW69" s="551">
        <v>0</v>
      </c>
      <c r="AX69" s="555">
        <v>-7.5e-5</v>
      </c>
      <c r="AY69" s="520">
        <v>0</v>
      </c>
      <c r="AZ69" s="533" t="s">
        <v>161</v>
      </c>
      <c r="BA69" s="518" t="s">
        <v>161</v>
      </c>
      <c r="BB69" s="518" t="s">
        <v>161</v>
      </c>
      <c r="BC69" s="539" t="s">
        <v>161</v>
      </c>
      <c r="BD69" s="540" t="s">
        <v>161</v>
      </c>
      <c r="BE69" s="564">
        <v>0</v>
      </c>
      <c r="BF69" s="565">
        <v>10</v>
      </c>
      <c r="BG69" s="518">
        <v>0</v>
      </c>
      <c r="BH69" s="566">
        <v>-10</v>
      </c>
      <c r="BI69" s="567">
        <v>0</v>
      </c>
      <c r="BJ69" s="572" t="s">
        <v>161</v>
      </c>
      <c r="BK69" s="572">
        <v>0</v>
      </c>
      <c r="BL69" s="518" t="s">
        <v>161</v>
      </c>
      <c r="BM69" s="572" t="s">
        <v>161</v>
      </c>
      <c r="BN69" s="533" t="s">
        <v>161</v>
      </c>
      <c r="BO69" s="518" t="s">
        <v>161</v>
      </c>
      <c r="BP69" s="518" t="s">
        <v>161</v>
      </c>
      <c r="BQ69" s="518" t="s">
        <v>161</v>
      </c>
      <c r="BR69" s="540" t="s">
        <v>161</v>
      </c>
      <c r="BS69" s="564" t="s">
        <v>161</v>
      </c>
      <c r="BT69" s="565">
        <v>0</v>
      </c>
      <c r="BU69" s="518" t="s">
        <v>161</v>
      </c>
      <c r="BV69" s="566" t="s">
        <v>161</v>
      </c>
      <c r="BW69" s="567" t="s">
        <v>161</v>
      </c>
      <c r="BX69" s="564" t="s">
        <v>161</v>
      </c>
      <c r="BY69" s="565">
        <v>-1</v>
      </c>
      <c r="BZ69" s="518" t="s">
        <v>161</v>
      </c>
      <c r="CA69" s="566" t="s">
        <v>161</v>
      </c>
      <c r="CB69" s="567" t="s">
        <v>161</v>
      </c>
      <c r="CC69" s="551"/>
    </row>
    <row r="70" s="164" customFormat="1" outlineLevel="2" spans="1:81">
      <c r="A70" s="527" t="s">
        <v>67</v>
      </c>
      <c r="B70" s="516">
        <v>0</v>
      </c>
      <c r="C70" s="517">
        <v>0</v>
      </c>
      <c r="D70" s="518" t="s">
        <v>161</v>
      </c>
      <c r="E70" s="519">
        <v>0</v>
      </c>
      <c r="F70" s="520">
        <v>0</v>
      </c>
      <c r="G70" s="516">
        <v>0</v>
      </c>
      <c r="H70" s="517">
        <v>0</v>
      </c>
      <c r="I70" s="518" t="s">
        <v>161</v>
      </c>
      <c r="J70" s="519">
        <v>0</v>
      </c>
      <c r="K70" s="520">
        <v>0</v>
      </c>
      <c r="L70" s="516">
        <v>0</v>
      </c>
      <c r="M70" s="517">
        <v>0</v>
      </c>
      <c r="N70" s="518" t="s">
        <v>161</v>
      </c>
      <c r="O70" s="519">
        <v>0</v>
      </c>
      <c r="P70" s="520">
        <v>0</v>
      </c>
      <c r="Q70" s="516">
        <v>0</v>
      </c>
      <c r="R70" s="517">
        <v>0</v>
      </c>
      <c r="S70" s="518" t="s">
        <v>161</v>
      </c>
      <c r="T70" s="519">
        <v>0</v>
      </c>
      <c r="U70" s="520">
        <v>0</v>
      </c>
      <c r="V70" s="533" t="s">
        <v>161</v>
      </c>
      <c r="W70" s="518" t="s">
        <v>161</v>
      </c>
      <c r="X70" s="518" t="s">
        <v>161</v>
      </c>
      <c r="Y70" s="539" t="s">
        <v>161</v>
      </c>
      <c r="Z70" s="540" t="s">
        <v>161</v>
      </c>
      <c r="AA70" s="516">
        <v>0</v>
      </c>
      <c r="AB70" s="517">
        <v>0</v>
      </c>
      <c r="AC70" s="518" t="s">
        <v>161</v>
      </c>
      <c r="AD70" s="519">
        <v>0</v>
      </c>
      <c r="AE70" s="541">
        <v>0</v>
      </c>
      <c r="AF70" s="516">
        <v>0</v>
      </c>
      <c r="AG70" s="517">
        <v>0</v>
      </c>
      <c r="AH70" s="518" t="s">
        <v>161</v>
      </c>
      <c r="AI70" s="519">
        <v>0</v>
      </c>
      <c r="AJ70" s="520">
        <v>0</v>
      </c>
      <c r="AK70" s="516">
        <v>0</v>
      </c>
      <c r="AL70" s="517">
        <v>0</v>
      </c>
      <c r="AM70" s="518" t="s">
        <v>161</v>
      </c>
      <c r="AN70" s="519">
        <v>0</v>
      </c>
      <c r="AO70" s="520">
        <v>0</v>
      </c>
      <c r="AP70" s="516">
        <v>0</v>
      </c>
      <c r="AQ70" s="517">
        <v>0</v>
      </c>
      <c r="AR70" s="551" t="s">
        <v>161</v>
      </c>
      <c r="AS70" s="519">
        <v>0</v>
      </c>
      <c r="AT70" s="520">
        <v>0</v>
      </c>
      <c r="AU70" s="516">
        <v>0</v>
      </c>
      <c r="AV70" s="517">
        <v>0</v>
      </c>
      <c r="AW70" s="551" t="s">
        <v>161</v>
      </c>
      <c r="AX70" s="555">
        <v>0</v>
      </c>
      <c r="AY70" s="520">
        <v>0</v>
      </c>
      <c r="AZ70" s="533" t="s">
        <v>161</v>
      </c>
      <c r="BA70" s="518" t="s">
        <v>161</v>
      </c>
      <c r="BB70" s="518" t="s">
        <v>161</v>
      </c>
      <c r="BC70" s="539" t="s">
        <v>161</v>
      </c>
      <c r="BD70" s="540" t="s">
        <v>161</v>
      </c>
      <c r="BE70" s="564">
        <v>0</v>
      </c>
      <c r="BF70" s="565">
        <v>0</v>
      </c>
      <c r="BG70" s="518" t="s">
        <v>161</v>
      </c>
      <c r="BH70" s="566">
        <v>0</v>
      </c>
      <c r="BI70" s="567">
        <v>0</v>
      </c>
      <c r="BJ70" s="572" t="s">
        <v>161</v>
      </c>
      <c r="BK70" s="572" t="s">
        <v>161</v>
      </c>
      <c r="BL70" s="518" t="s">
        <v>161</v>
      </c>
      <c r="BM70" s="572" t="s">
        <v>161</v>
      </c>
      <c r="BN70" s="533" t="s">
        <v>161</v>
      </c>
      <c r="BO70" s="518" t="s">
        <v>161</v>
      </c>
      <c r="BP70" s="518" t="s">
        <v>161</v>
      </c>
      <c r="BQ70" s="518" t="s">
        <v>161</v>
      </c>
      <c r="BR70" s="540" t="s">
        <v>161</v>
      </c>
      <c r="BS70" s="564" t="s">
        <v>161</v>
      </c>
      <c r="BT70" s="565" t="s">
        <v>161</v>
      </c>
      <c r="BU70" s="518" t="s">
        <v>161</v>
      </c>
      <c r="BV70" s="566" t="s">
        <v>161</v>
      </c>
      <c r="BW70" s="567" t="s">
        <v>161</v>
      </c>
      <c r="BX70" s="564" t="s">
        <v>161</v>
      </c>
      <c r="BY70" s="565" t="s">
        <v>161</v>
      </c>
      <c r="BZ70" s="518" t="s">
        <v>161</v>
      </c>
      <c r="CA70" s="566" t="s">
        <v>161</v>
      </c>
      <c r="CB70" s="567" t="s">
        <v>161</v>
      </c>
      <c r="CC70" s="551"/>
    </row>
    <row r="71" s="164" customFormat="1" outlineLevel="2" spans="1:81">
      <c r="A71" s="527" t="s">
        <v>68</v>
      </c>
      <c r="B71" s="516">
        <v>0</v>
      </c>
      <c r="C71" s="517">
        <v>0</v>
      </c>
      <c r="D71" s="518" t="s">
        <v>161</v>
      </c>
      <c r="E71" s="519">
        <v>0</v>
      </c>
      <c r="F71" s="520">
        <v>0</v>
      </c>
      <c r="G71" s="516">
        <v>0</v>
      </c>
      <c r="H71" s="517">
        <v>0</v>
      </c>
      <c r="I71" s="518" t="s">
        <v>161</v>
      </c>
      <c r="J71" s="519">
        <v>0</v>
      </c>
      <c r="K71" s="520">
        <v>0</v>
      </c>
      <c r="L71" s="516">
        <v>0</v>
      </c>
      <c r="M71" s="517">
        <v>0</v>
      </c>
      <c r="N71" s="518" t="s">
        <v>161</v>
      </c>
      <c r="O71" s="519">
        <v>0</v>
      </c>
      <c r="P71" s="520">
        <v>0</v>
      </c>
      <c r="Q71" s="516">
        <v>0</v>
      </c>
      <c r="R71" s="517">
        <v>0</v>
      </c>
      <c r="S71" s="518" t="s">
        <v>161</v>
      </c>
      <c r="T71" s="519">
        <v>0</v>
      </c>
      <c r="U71" s="520">
        <v>0</v>
      </c>
      <c r="V71" s="533" t="s">
        <v>161</v>
      </c>
      <c r="W71" s="518" t="s">
        <v>161</v>
      </c>
      <c r="X71" s="518" t="s">
        <v>161</v>
      </c>
      <c r="Y71" s="539" t="s">
        <v>161</v>
      </c>
      <c r="Z71" s="540" t="s">
        <v>161</v>
      </c>
      <c r="AA71" s="516">
        <v>0</v>
      </c>
      <c r="AB71" s="517">
        <v>0</v>
      </c>
      <c r="AC71" s="518" t="s">
        <v>161</v>
      </c>
      <c r="AD71" s="519">
        <v>0</v>
      </c>
      <c r="AE71" s="541">
        <v>0</v>
      </c>
      <c r="AF71" s="516">
        <v>0</v>
      </c>
      <c r="AG71" s="517">
        <v>0</v>
      </c>
      <c r="AH71" s="518" t="s">
        <v>161</v>
      </c>
      <c r="AI71" s="519">
        <v>0</v>
      </c>
      <c r="AJ71" s="520">
        <v>0</v>
      </c>
      <c r="AK71" s="516">
        <v>0</v>
      </c>
      <c r="AL71" s="517">
        <v>0</v>
      </c>
      <c r="AM71" s="518" t="s">
        <v>161</v>
      </c>
      <c r="AN71" s="519">
        <v>0</v>
      </c>
      <c r="AO71" s="520">
        <v>0</v>
      </c>
      <c r="AP71" s="516">
        <v>0</v>
      </c>
      <c r="AQ71" s="517">
        <v>0</v>
      </c>
      <c r="AR71" s="551" t="s">
        <v>161</v>
      </c>
      <c r="AS71" s="519">
        <v>0</v>
      </c>
      <c r="AT71" s="520">
        <v>0</v>
      </c>
      <c r="AU71" s="516">
        <v>0</v>
      </c>
      <c r="AV71" s="517">
        <v>0</v>
      </c>
      <c r="AW71" s="551" t="s">
        <v>161</v>
      </c>
      <c r="AX71" s="555">
        <v>0</v>
      </c>
      <c r="AY71" s="520">
        <v>0</v>
      </c>
      <c r="AZ71" s="533" t="s">
        <v>161</v>
      </c>
      <c r="BA71" s="518" t="s">
        <v>161</v>
      </c>
      <c r="BB71" s="518" t="s">
        <v>161</v>
      </c>
      <c r="BC71" s="539" t="s">
        <v>161</v>
      </c>
      <c r="BD71" s="540" t="s">
        <v>161</v>
      </c>
      <c r="BE71" s="564">
        <v>0</v>
      </c>
      <c r="BF71" s="565">
        <v>0</v>
      </c>
      <c r="BG71" s="518" t="s">
        <v>161</v>
      </c>
      <c r="BH71" s="566">
        <v>0</v>
      </c>
      <c r="BI71" s="567">
        <v>0</v>
      </c>
      <c r="BJ71" s="572" t="s">
        <v>161</v>
      </c>
      <c r="BK71" s="572" t="s">
        <v>161</v>
      </c>
      <c r="BL71" s="518" t="s">
        <v>161</v>
      </c>
      <c r="BM71" s="572" t="s">
        <v>161</v>
      </c>
      <c r="BN71" s="533" t="s">
        <v>161</v>
      </c>
      <c r="BO71" s="518" t="s">
        <v>161</v>
      </c>
      <c r="BP71" s="518" t="s">
        <v>161</v>
      </c>
      <c r="BQ71" s="518" t="s">
        <v>161</v>
      </c>
      <c r="BR71" s="540" t="s">
        <v>161</v>
      </c>
      <c r="BS71" s="564" t="s">
        <v>161</v>
      </c>
      <c r="BT71" s="565" t="s">
        <v>161</v>
      </c>
      <c r="BU71" s="518" t="s">
        <v>161</v>
      </c>
      <c r="BV71" s="566" t="s">
        <v>161</v>
      </c>
      <c r="BW71" s="567" t="s">
        <v>161</v>
      </c>
      <c r="BX71" s="564" t="s">
        <v>161</v>
      </c>
      <c r="BY71" s="565" t="s">
        <v>161</v>
      </c>
      <c r="BZ71" s="518" t="s">
        <v>161</v>
      </c>
      <c r="CA71" s="566" t="s">
        <v>161</v>
      </c>
      <c r="CB71" s="567" t="s">
        <v>161</v>
      </c>
      <c r="CC71" s="551"/>
    </row>
    <row r="72" s="164" customFormat="1" outlineLevel="2" spans="1:81">
      <c r="A72" s="527" t="s">
        <v>69</v>
      </c>
      <c r="B72" s="516">
        <v>0</v>
      </c>
      <c r="C72" s="517">
        <v>0</v>
      </c>
      <c r="D72" s="518" t="s">
        <v>161</v>
      </c>
      <c r="E72" s="519">
        <v>0</v>
      </c>
      <c r="F72" s="520">
        <v>0</v>
      </c>
      <c r="G72" s="516">
        <v>0</v>
      </c>
      <c r="H72" s="517">
        <v>0</v>
      </c>
      <c r="I72" s="518" t="s">
        <v>161</v>
      </c>
      <c r="J72" s="519">
        <v>0</v>
      </c>
      <c r="K72" s="520">
        <v>0</v>
      </c>
      <c r="L72" s="516">
        <v>0</v>
      </c>
      <c r="M72" s="517">
        <v>0</v>
      </c>
      <c r="N72" s="518" t="s">
        <v>161</v>
      </c>
      <c r="O72" s="519">
        <v>0</v>
      </c>
      <c r="P72" s="520">
        <v>0</v>
      </c>
      <c r="Q72" s="516">
        <v>0</v>
      </c>
      <c r="R72" s="517">
        <v>0</v>
      </c>
      <c r="S72" s="518" t="s">
        <v>161</v>
      </c>
      <c r="T72" s="519">
        <v>0</v>
      </c>
      <c r="U72" s="520">
        <v>0</v>
      </c>
      <c r="V72" s="533" t="s">
        <v>161</v>
      </c>
      <c r="W72" s="518" t="s">
        <v>161</v>
      </c>
      <c r="X72" s="518" t="s">
        <v>161</v>
      </c>
      <c r="Y72" s="539" t="s">
        <v>161</v>
      </c>
      <c r="Z72" s="540" t="s">
        <v>161</v>
      </c>
      <c r="AA72" s="516">
        <v>0</v>
      </c>
      <c r="AB72" s="517">
        <v>0</v>
      </c>
      <c r="AC72" s="518" t="s">
        <v>161</v>
      </c>
      <c r="AD72" s="519">
        <v>0</v>
      </c>
      <c r="AE72" s="541">
        <v>0</v>
      </c>
      <c r="AF72" s="516">
        <v>0</v>
      </c>
      <c r="AG72" s="517">
        <v>0</v>
      </c>
      <c r="AH72" s="518" t="s">
        <v>161</v>
      </c>
      <c r="AI72" s="519">
        <v>0</v>
      </c>
      <c r="AJ72" s="520">
        <v>0</v>
      </c>
      <c r="AK72" s="516">
        <v>0</v>
      </c>
      <c r="AL72" s="517">
        <v>0</v>
      </c>
      <c r="AM72" s="518" t="s">
        <v>161</v>
      </c>
      <c r="AN72" s="519">
        <v>0</v>
      </c>
      <c r="AO72" s="520">
        <v>0</v>
      </c>
      <c r="AP72" s="516">
        <v>0</v>
      </c>
      <c r="AQ72" s="517">
        <v>0</v>
      </c>
      <c r="AR72" s="551" t="s">
        <v>161</v>
      </c>
      <c r="AS72" s="519">
        <v>0</v>
      </c>
      <c r="AT72" s="520">
        <v>0</v>
      </c>
      <c r="AU72" s="516">
        <v>0</v>
      </c>
      <c r="AV72" s="517">
        <v>0</v>
      </c>
      <c r="AW72" s="551" t="s">
        <v>161</v>
      </c>
      <c r="AX72" s="555">
        <v>0</v>
      </c>
      <c r="AY72" s="520">
        <v>0</v>
      </c>
      <c r="AZ72" s="533" t="s">
        <v>161</v>
      </c>
      <c r="BA72" s="518" t="s">
        <v>161</v>
      </c>
      <c r="BB72" s="518" t="s">
        <v>161</v>
      </c>
      <c r="BC72" s="539" t="s">
        <v>161</v>
      </c>
      <c r="BD72" s="540" t="s">
        <v>161</v>
      </c>
      <c r="BE72" s="564">
        <v>0</v>
      </c>
      <c r="BF72" s="565">
        <v>0</v>
      </c>
      <c r="BG72" s="518" t="s">
        <v>161</v>
      </c>
      <c r="BH72" s="566">
        <v>0</v>
      </c>
      <c r="BI72" s="567">
        <v>0</v>
      </c>
      <c r="BJ72" s="572" t="s">
        <v>161</v>
      </c>
      <c r="BK72" s="572" t="s">
        <v>161</v>
      </c>
      <c r="BL72" s="518" t="s">
        <v>161</v>
      </c>
      <c r="BM72" s="572" t="s">
        <v>161</v>
      </c>
      <c r="BN72" s="533" t="s">
        <v>161</v>
      </c>
      <c r="BO72" s="518" t="s">
        <v>161</v>
      </c>
      <c r="BP72" s="518" t="s">
        <v>161</v>
      </c>
      <c r="BQ72" s="518" t="s">
        <v>161</v>
      </c>
      <c r="BR72" s="540" t="s">
        <v>161</v>
      </c>
      <c r="BS72" s="564" t="s">
        <v>161</v>
      </c>
      <c r="BT72" s="565" t="s">
        <v>161</v>
      </c>
      <c r="BU72" s="518" t="s">
        <v>161</v>
      </c>
      <c r="BV72" s="566" t="s">
        <v>161</v>
      </c>
      <c r="BW72" s="567" t="s">
        <v>161</v>
      </c>
      <c r="BX72" s="564" t="s">
        <v>161</v>
      </c>
      <c r="BY72" s="565" t="s">
        <v>161</v>
      </c>
      <c r="BZ72" s="518" t="s">
        <v>161</v>
      </c>
      <c r="CA72" s="566" t="s">
        <v>161</v>
      </c>
      <c r="CB72" s="567" t="s">
        <v>161</v>
      </c>
      <c r="CC72" s="551"/>
    </row>
    <row r="73" s="164" customFormat="1" outlineLevel="2" spans="1:81">
      <c r="A73" s="527" t="s">
        <v>70</v>
      </c>
      <c r="B73" s="516">
        <v>0</v>
      </c>
      <c r="C73" s="517">
        <v>0</v>
      </c>
      <c r="D73" s="518" t="s">
        <v>161</v>
      </c>
      <c r="E73" s="519">
        <v>0</v>
      </c>
      <c r="F73" s="520">
        <v>0</v>
      </c>
      <c r="G73" s="516">
        <v>0</v>
      </c>
      <c r="H73" s="517">
        <v>0</v>
      </c>
      <c r="I73" s="518" t="s">
        <v>161</v>
      </c>
      <c r="J73" s="519">
        <v>0</v>
      </c>
      <c r="K73" s="520">
        <v>0</v>
      </c>
      <c r="L73" s="516">
        <v>0</v>
      </c>
      <c r="M73" s="517">
        <v>0</v>
      </c>
      <c r="N73" s="518" t="s">
        <v>161</v>
      </c>
      <c r="O73" s="519">
        <v>0</v>
      </c>
      <c r="P73" s="520">
        <v>0</v>
      </c>
      <c r="Q73" s="516"/>
      <c r="R73" s="517"/>
      <c r="S73" s="518"/>
      <c r="T73" s="519"/>
      <c r="U73" s="520"/>
      <c r="V73" s="533"/>
      <c r="W73" s="518"/>
      <c r="X73" s="518"/>
      <c r="Y73" s="539"/>
      <c r="Z73" s="540"/>
      <c r="AA73" s="516">
        <v>0</v>
      </c>
      <c r="AB73" s="517">
        <v>0</v>
      </c>
      <c r="AC73" s="518" t="s">
        <v>161</v>
      </c>
      <c r="AD73" s="519">
        <v>0</v>
      </c>
      <c r="AE73" s="541">
        <v>0</v>
      </c>
      <c r="AF73" s="516">
        <v>0</v>
      </c>
      <c r="AG73" s="517">
        <v>0</v>
      </c>
      <c r="AH73" s="518" t="s">
        <v>161</v>
      </c>
      <c r="AI73" s="519">
        <v>0</v>
      </c>
      <c r="AJ73" s="520">
        <v>0</v>
      </c>
      <c r="AK73" s="516">
        <v>0</v>
      </c>
      <c r="AL73" s="517">
        <v>0</v>
      </c>
      <c r="AM73" s="518" t="s">
        <v>161</v>
      </c>
      <c r="AN73" s="519">
        <v>0</v>
      </c>
      <c r="AO73" s="520">
        <v>0</v>
      </c>
      <c r="AP73" s="516">
        <v>0</v>
      </c>
      <c r="AQ73" s="517">
        <v>0</v>
      </c>
      <c r="AR73" s="551" t="s">
        <v>161</v>
      </c>
      <c r="AS73" s="519">
        <v>0</v>
      </c>
      <c r="AT73" s="520">
        <v>0</v>
      </c>
      <c r="AU73" s="516">
        <v>0</v>
      </c>
      <c r="AV73" s="517">
        <v>0</v>
      </c>
      <c r="AW73" s="551" t="s">
        <v>161</v>
      </c>
      <c r="AX73" s="555">
        <v>0</v>
      </c>
      <c r="AY73" s="520">
        <v>0</v>
      </c>
      <c r="AZ73" s="533" t="s">
        <v>161</v>
      </c>
      <c r="BA73" s="518" t="s">
        <v>161</v>
      </c>
      <c r="BB73" s="518" t="s">
        <v>161</v>
      </c>
      <c r="BC73" s="539" t="s">
        <v>161</v>
      </c>
      <c r="BD73" s="540" t="s">
        <v>161</v>
      </c>
      <c r="BE73" s="564">
        <v>0</v>
      </c>
      <c r="BF73" s="565">
        <v>0</v>
      </c>
      <c r="BG73" s="518" t="s">
        <v>161</v>
      </c>
      <c r="BH73" s="566">
        <v>0</v>
      </c>
      <c r="BI73" s="567">
        <v>0</v>
      </c>
      <c r="BJ73" s="572" t="s">
        <v>161</v>
      </c>
      <c r="BK73" s="572" t="s">
        <v>161</v>
      </c>
      <c r="BL73" s="518" t="s">
        <v>161</v>
      </c>
      <c r="BM73" s="572" t="s">
        <v>161</v>
      </c>
      <c r="BN73" s="533" t="s">
        <v>161</v>
      </c>
      <c r="BO73" s="518" t="s">
        <v>161</v>
      </c>
      <c r="BP73" s="518" t="s">
        <v>161</v>
      </c>
      <c r="BQ73" s="518" t="s">
        <v>161</v>
      </c>
      <c r="BR73" s="540" t="s">
        <v>161</v>
      </c>
      <c r="BS73" s="564" t="s">
        <v>161</v>
      </c>
      <c r="BT73" s="565" t="s">
        <v>161</v>
      </c>
      <c r="BU73" s="518" t="s">
        <v>161</v>
      </c>
      <c r="BV73" s="566" t="s">
        <v>161</v>
      </c>
      <c r="BW73" s="567" t="s">
        <v>161</v>
      </c>
      <c r="BX73" s="564" t="s">
        <v>161</v>
      </c>
      <c r="BY73" s="565" t="s">
        <v>161</v>
      </c>
      <c r="BZ73" s="518" t="s">
        <v>161</v>
      </c>
      <c r="CA73" s="566" t="s">
        <v>161</v>
      </c>
      <c r="CB73" s="567" t="s">
        <v>161</v>
      </c>
      <c r="CC73" s="551"/>
    </row>
    <row r="74" s="164" customFormat="1" outlineLevel="2" spans="1:81">
      <c r="A74" s="527" t="s">
        <v>71</v>
      </c>
      <c r="B74" s="516">
        <v>0</v>
      </c>
      <c r="C74" s="517">
        <v>0</v>
      </c>
      <c r="D74" s="518" t="s">
        <v>161</v>
      </c>
      <c r="E74" s="519">
        <v>0</v>
      </c>
      <c r="F74" s="520">
        <v>0</v>
      </c>
      <c r="G74" s="516">
        <v>0</v>
      </c>
      <c r="H74" s="517">
        <v>0</v>
      </c>
      <c r="I74" s="518" t="s">
        <v>161</v>
      </c>
      <c r="J74" s="519">
        <v>0</v>
      </c>
      <c r="K74" s="520">
        <v>0</v>
      </c>
      <c r="L74" s="516">
        <v>0</v>
      </c>
      <c r="M74" s="517">
        <v>0</v>
      </c>
      <c r="N74" s="518" t="s">
        <v>161</v>
      </c>
      <c r="O74" s="519">
        <v>0</v>
      </c>
      <c r="P74" s="520">
        <v>0</v>
      </c>
      <c r="Q74" s="516">
        <v>0</v>
      </c>
      <c r="R74" s="517">
        <v>0</v>
      </c>
      <c r="S74" s="518" t="s">
        <v>161</v>
      </c>
      <c r="T74" s="519">
        <v>0</v>
      </c>
      <c r="U74" s="520">
        <v>0</v>
      </c>
      <c r="V74" s="533" t="s">
        <v>161</v>
      </c>
      <c r="W74" s="518" t="s">
        <v>161</v>
      </c>
      <c r="X74" s="518" t="s">
        <v>161</v>
      </c>
      <c r="Y74" s="539" t="s">
        <v>161</v>
      </c>
      <c r="Z74" s="540" t="s">
        <v>161</v>
      </c>
      <c r="AA74" s="516">
        <v>0</v>
      </c>
      <c r="AB74" s="517">
        <v>0</v>
      </c>
      <c r="AC74" s="518" t="s">
        <v>161</v>
      </c>
      <c r="AD74" s="519">
        <v>0</v>
      </c>
      <c r="AE74" s="541">
        <v>0</v>
      </c>
      <c r="AF74" s="516">
        <v>0</v>
      </c>
      <c r="AG74" s="517">
        <v>0</v>
      </c>
      <c r="AH74" s="518" t="s">
        <v>161</v>
      </c>
      <c r="AI74" s="519">
        <v>0</v>
      </c>
      <c r="AJ74" s="520">
        <v>0</v>
      </c>
      <c r="AK74" s="516">
        <v>0</v>
      </c>
      <c r="AL74" s="517">
        <v>0</v>
      </c>
      <c r="AM74" s="518" t="s">
        <v>161</v>
      </c>
      <c r="AN74" s="519">
        <v>0</v>
      </c>
      <c r="AO74" s="520">
        <v>0</v>
      </c>
      <c r="AP74" s="516">
        <v>0</v>
      </c>
      <c r="AQ74" s="517">
        <v>0</v>
      </c>
      <c r="AR74" s="551" t="s">
        <v>161</v>
      </c>
      <c r="AS74" s="519">
        <v>0</v>
      </c>
      <c r="AT74" s="520">
        <v>0</v>
      </c>
      <c r="AU74" s="516">
        <v>0</v>
      </c>
      <c r="AV74" s="517">
        <v>0</v>
      </c>
      <c r="AW74" s="551" t="s">
        <v>161</v>
      </c>
      <c r="AX74" s="555">
        <v>0</v>
      </c>
      <c r="AY74" s="520">
        <v>0</v>
      </c>
      <c r="AZ74" s="533" t="s">
        <v>161</v>
      </c>
      <c r="BA74" s="518" t="s">
        <v>161</v>
      </c>
      <c r="BB74" s="518" t="s">
        <v>161</v>
      </c>
      <c r="BC74" s="539" t="s">
        <v>161</v>
      </c>
      <c r="BD74" s="540" t="s">
        <v>161</v>
      </c>
      <c r="BE74" s="564">
        <v>0</v>
      </c>
      <c r="BF74" s="565">
        <v>0</v>
      </c>
      <c r="BG74" s="518" t="s">
        <v>161</v>
      </c>
      <c r="BH74" s="566">
        <v>0</v>
      </c>
      <c r="BI74" s="567">
        <v>0</v>
      </c>
      <c r="BJ74" s="572" t="s">
        <v>161</v>
      </c>
      <c r="BK74" s="572" t="s">
        <v>161</v>
      </c>
      <c r="BL74" s="518" t="s">
        <v>161</v>
      </c>
      <c r="BM74" s="572" t="s">
        <v>161</v>
      </c>
      <c r="BN74" s="533" t="s">
        <v>161</v>
      </c>
      <c r="BO74" s="518" t="s">
        <v>161</v>
      </c>
      <c r="BP74" s="518" t="s">
        <v>161</v>
      </c>
      <c r="BQ74" s="518" t="s">
        <v>161</v>
      </c>
      <c r="BR74" s="540" t="s">
        <v>161</v>
      </c>
      <c r="BS74" s="564" t="s">
        <v>161</v>
      </c>
      <c r="BT74" s="565" t="s">
        <v>161</v>
      </c>
      <c r="BU74" s="518" t="s">
        <v>161</v>
      </c>
      <c r="BV74" s="566" t="s">
        <v>161</v>
      </c>
      <c r="BW74" s="567" t="s">
        <v>161</v>
      </c>
      <c r="BX74" s="564" t="s">
        <v>161</v>
      </c>
      <c r="BY74" s="565" t="s">
        <v>161</v>
      </c>
      <c r="BZ74" s="518" t="s">
        <v>161</v>
      </c>
      <c r="CA74" s="566" t="s">
        <v>161</v>
      </c>
      <c r="CB74" s="567" t="s">
        <v>161</v>
      </c>
      <c r="CC74" s="551"/>
    </row>
    <row r="75" s="164" customFormat="1" outlineLevel="2" spans="1:81">
      <c r="A75" s="527" t="s">
        <v>72</v>
      </c>
      <c r="B75" s="516">
        <v>0</v>
      </c>
      <c r="C75" s="517">
        <v>0</v>
      </c>
      <c r="D75" s="518" t="s">
        <v>161</v>
      </c>
      <c r="E75" s="519">
        <v>0</v>
      </c>
      <c r="F75" s="520">
        <v>0</v>
      </c>
      <c r="G75" s="516">
        <v>0</v>
      </c>
      <c r="H75" s="517">
        <v>0</v>
      </c>
      <c r="I75" s="518" t="s">
        <v>161</v>
      </c>
      <c r="J75" s="519">
        <v>0</v>
      </c>
      <c r="K75" s="520">
        <v>0</v>
      </c>
      <c r="L75" s="516">
        <v>0</v>
      </c>
      <c r="M75" s="517">
        <v>0</v>
      </c>
      <c r="N75" s="518" t="s">
        <v>161</v>
      </c>
      <c r="O75" s="519">
        <v>0</v>
      </c>
      <c r="P75" s="520">
        <v>0</v>
      </c>
      <c r="Q75" s="516">
        <v>0</v>
      </c>
      <c r="R75" s="517">
        <v>0</v>
      </c>
      <c r="S75" s="518" t="s">
        <v>161</v>
      </c>
      <c r="T75" s="519">
        <v>0</v>
      </c>
      <c r="U75" s="520">
        <v>0</v>
      </c>
      <c r="V75" s="533" t="s">
        <v>161</v>
      </c>
      <c r="W75" s="518" t="s">
        <v>161</v>
      </c>
      <c r="X75" s="518" t="s">
        <v>161</v>
      </c>
      <c r="Y75" s="539" t="s">
        <v>161</v>
      </c>
      <c r="Z75" s="540" t="s">
        <v>161</v>
      </c>
      <c r="AA75" s="516">
        <v>0</v>
      </c>
      <c r="AB75" s="517">
        <v>0</v>
      </c>
      <c r="AC75" s="518" t="s">
        <v>161</v>
      </c>
      <c r="AD75" s="519">
        <v>0</v>
      </c>
      <c r="AE75" s="541">
        <v>0</v>
      </c>
      <c r="AF75" s="516">
        <v>0</v>
      </c>
      <c r="AG75" s="517">
        <v>0</v>
      </c>
      <c r="AH75" s="518" t="s">
        <v>161</v>
      </c>
      <c r="AI75" s="519">
        <v>0</v>
      </c>
      <c r="AJ75" s="520">
        <v>0</v>
      </c>
      <c r="AK75" s="516">
        <v>0</v>
      </c>
      <c r="AL75" s="517">
        <v>0</v>
      </c>
      <c r="AM75" s="518" t="s">
        <v>161</v>
      </c>
      <c r="AN75" s="519">
        <v>0</v>
      </c>
      <c r="AO75" s="520">
        <v>0</v>
      </c>
      <c r="AP75" s="516">
        <v>0</v>
      </c>
      <c r="AQ75" s="517">
        <v>0</v>
      </c>
      <c r="AR75" s="551" t="s">
        <v>161</v>
      </c>
      <c r="AS75" s="519">
        <v>0</v>
      </c>
      <c r="AT75" s="520">
        <v>0</v>
      </c>
      <c r="AU75" s="516">
        <v>0</v>
      </c>
      <c r="AV75" s="517">
        <v>0</v>
      </c>
      <c r="AW75" s="551" t="s">
        <v>161</v>
      </c>
      <c r="AX75" s="555">
        <v>0</v>
      </c>
      <c r="AY75" s="520">
        <v>0</v>
      </c>
      <c r="AZ75" s="533" t="s">
        <v>161</v>
      </c>
      <c r="BA75" s="518" t="s">
        <v>161</v>
      </c>
      <c r="BB75" s="518" t="s">
        <v>161</v>
      </c>
      <c r="BC75" s="539" t="s">
        <v>161</v>
      </c>
      <c r="BD75" s="540" t="s">
        <v>161</v>
      </c>
      <c r="BE75" s="564">
        <v>0</v>
      </c>
      <c r="BF75" s="565">
        <v>0</v>
      </c>
      <c r="BG75" s="518" t="s">
        <v>161</v>
      </c>
      <c r="BH75" s="566">
        <v>0</v>
      </c>
      <c r="BI75" s="567">
        <v>0</v>
      </c>
      <c r="BJ75" s="572" t="s">
        <v>161</v>
      </c>
      <c r="BK75" s="572" t="s">
        <v>161</v>
      </c>
      <c r="BL75" s="518" t="s">
        <v>161</v>
      </c>
      <c r="BM75" s="572" t="s">
        <v>161</v>
      </c>
      <c r="BN75" s="533" t="s">
        <v>161</v>
      </c>
      <c r="BO75" s="518" t="s">
        <v>161</v>
      </c>
      <c r="BP75" s="518" t="s">
        <v>161</v>
      </c>
      <c r="BQ75" s="518" t="s">
        <v>161</v>
      </c>
      <c r="BR75" s="540" t="s">
        <v>161</v>
      </c>
      <c r="BS75" s="564" t="s">
        <v>161</v>
      </c>
      <c r="BT75" s="565" t="s">
        <v>161</v>
      </c>
      <c r="BU75" s="518" t="s">
        <v>161</v>
      </c>
      <c r="BV75" s="566" t="s">
        <v>161</v>
      </c>
      <c r="BW75" s="567" t="s">
        <v>161</v>
      </c>
      <c r="BX75" s="564" t="s">
        <v>161</v>
      </c>
      <c r="BY75" s="565" t="s">
        <v>161</v>
      </c>
      <c r="BZ75" s="518" t="s">
        <v>161</v>
      </c>
      <c r="CA75" s="566" t="s">
        <v>161</v>
      </c>
      <c r="CB75" s="567" t="s">
        <v>161</v>
      </c>
      <c r="CC75" s="551"/>
    </row>
    <row r="76" s="163" customFormat="1" spans="1:81">
      <c r="A76" s="521" t="s">
        <v>73</v>
      </c>
      <c r="B76" s="522">
        <v>324.27930709</v>
      </c>
      <c r="C76" s="523">
        <v>388.66</v>
      </c>
      <c r="D76" s="524">
        <v>0.834352151211856</v>
      </c>
      <c r="E76" s="523">
        <v>-64.3806929100001</v>
      </c>
      <c r="F76" s="525">
        <v>0</v>
      </c>
      <c r="G76" s="522">
        <v>37.0691509999999</v>
      </c>
      <c r="H76" s="523">
        <v>52.28</v>
      </c>
      <c r="I76" s="524">
        <v>0.709050325172147</v>
      </c>
      <c r="J76" s="523">
        <v>-15.2108490000001</v>
      </c>
      <c r="K76" s="525">
        <v>0</v>
      </c>
      <c r="L76" s="522">
        <v>203.983382</v>
      </c>
      <c r="M76" s="523">
        <v>193.02</v>
      </c>
      <c r="N76" s="524">
        <v>1.05679920215522</v>
      </c>
      <c r="O76" s="523">
        <v>10.9633819999999</v>
      </c>
      <c r="P76" s="525">
        <v>0</v>
      </c>
      <c r="Q76" s="522">
        <v>51.8711250900002</v>
      </c>
      <c r="R76" s="523">
        <v>111.360075</v>
      </c>
      <c r="S76" s="524">
        <v>0.465796427400037</v>
      </c>
      <c r="T76" s="523">
        <v>-59.4889499099998</v>
      </c>
      <c r="U76" s="534">
        <v>0</v>
      </c>
      <c r="V76" s="535">
        <v>0.159958171723871</v>
      </c>
      <c r="W76" s="524">
        <v>0.286523117892245</v>
      </c>
      <c r="X76" s="524">
        <v>0.558273178445684</v>
      </c>
      <c r="Y76" s="542">
        <v>-0.126564946168374</v>
      </c>
      <c r="Z76" s="543" t="s">
        <v>161</v>
      </c>
      <c r="AA76" s="522">
        <v>81.9050669999998</v>
      </c>
      <c r="AB76" s="523">
        <v>81.68084166</v>
      </c>
      <c r="AC76" s="524">
        <v>1.00274513993053</v>
      </c>
      <c r="AD76" s="523">
        <v>0.224225339999848</v>
      </c>
      <c r="AE76" s="544">
        <v>0</v>
      </c>
      <c r="AF76" s="522">
        <v>36.107615</v>
      </c>
      <c r="AG76" s="523">
        <v>29.5487226</v>
      </c>
      <c r="AH76" s="524">
        <v>1.22196872903061</v>
      </c>
      <c r="AI76" s="523">
        <v>6.55889239999997</v>
      </c>
      <c r="AJ76" s="525">
        <v>0</v>
      </c>
      <c r="AK76" s="522">
        <v>0.116993</v>
      </c>
      <c r="AL76" s="523">
        <v>0</v>
      </c>
      <c r="AM76" s="524" t="s">
        <v>161</v>
      </c>
      <c r="AN76" s="523">
        <v>0.116993</v>
      </c>
      <c r="AO76" s="525"/>
      <c r="AP76" s="522">
        <v>0</v>
      </c>
      <c r="AQ76" s="523">
        <v>0</v>
      </c>
      <c r="AR76" s="542" t="s">
        <v>161</v>
      </c>
      <c r="AS76" s="523">
        <v>0</v>
      </c>
      <c r="AT76" s="525">
        <v>0</v>
      </c>
      <c r="AU76" s="522">
        <v>-34.6860679099997</v>
      </c>
      <c r="AV76" s="523">
        <v>32.13043574</v>
      </c>
      <c r="AW76" s="542">
        <v>-1.07953929385458</v>
      </c>
      <c r="AX76" s="556">
        <v>-66.8165036499997</v>
      </c>
      <c r="AY76" s="525">
        <v>0</v>
      </c>
      <c r="AZ76" s="535">
        <v>-0.106963556266552</v>
      </c>
      <c r="BA76" s="524">
        <v>0.0826697775433541</v>
      </c>
      <c r="BB76" s="524">
        <v>-1.29386529690923</v>
      </c>
      <c r="BC76" s="542">
        <v>-0.189633333809906</v>
      </c>
      <c r="BD76" s="543" t="s">
        <v>161</v>
      </c>
      <c r="BE76" s="568">
        <v>216</v>
      </c>
      <c r="BF76" s="569">
        <v>237</v>
      </c>
      <c r="BG76" s="524">
        <v>0.911392405063291</v>
      </c>
      <c r="BH76" s="524">
        <v>-21</v>
      </c>
      <c r="BI76" s="570">
        <v>0</v>
      </c>
      <c r="BJ76" s="571">
        <v>1.24626943539585</v>
      </c>
      <c r="BK76" s="571">
        <v>1.36659634317862</v>
      </c>
      <c r="BL76" s="524">
        <v>0.911951390486748</v>
      </c>
      <c r="BM76" s="571">
        <v>-0.120326907782773</v>
      </c>
      <c r="BN76" s="535">
        <v>0.252575681547476</v>
      </c>
      <c r="BO76" s="524">
        <v>0.210160144239181</v>
      </c>
      <c r="BP76" s="524">
        <v>1.20182483915705</v>
      </c>
      <c r="BQ76" s="524">
        <v>0.0424155373082948</v>
      </c>
      <c r="BR76" s="543" t="s">
        <v>161</v>
      </c>
      <c r="BS76" s="568">
        <v>3.95920935013704</v>
      </c>
      <c r="BT76" s="569">
        <v>4.75827614041753</v>
      </c>
      <c r="BU76" s="524">
        <v>0.832068008097913</v>
      </c>
      <c r="BV76" s="524">
        <v>-0.79906679028049</v>
      </c>
      <c r="BW76" s="570" t="s">
        <v>161</v>
      </c>
      <c r="BX76" s="568">
        <v>-0.423491112094441</v>
      </c>
      <c r="BY76" s="569">
        <v>0.393365630018167</v>
      </c>
      <c r="BZ76" s="524">
        <v>-1.07658392034628</v>
      </c>
      <c r="CA76" s="524">
        <v>-0.816856742112608</v>
      </c>
      <c r="CB76" s="570" t="s">
        <v>161</v>
      </c>
      <c r="CC76" s="551"/>
    </row>
    <row r="77" s="163" customFormat="1" spans="1:81">
      <c r="A77" s="521" t="s">
        <v>74</v>
      </c>
      <c r="B77" s="522">
        <v>0</v>
      </c>
      <c r="C77" s="523">
        <v>0</v>
      </c>
      <c r="D77" s="524" t="s">
        <v>161</v>
      </c>
      <c r="E77" s="523">
        <v>0</v>
      </c>
      <c r="F77" s="525">
        <v>0</v>
      </c>
      <c r="G77" s="522">
        <v>0</v>
      </c>
      <c r="H77" s="523">
        <v>0</v>
      </c>
      <c r="I77" s="524" t="s">
        <v>161</v>
      </c>
      <c r="J77" s="523">
        <v>0</v>
      </c>
      <c r="K77" s="525">
        <v>0</v>
      </c>
      <c r="L77" s="522">
        <v>-1.49849999999999</v>
      </c>
      <c r="M77" s="523">
        <v>0</v>
      </c>
      <c r="N77" s="524" t="s">
        <v>161</v>
      </c>
      <c r="O77" s="523">
        <v>-1.49849999999999</v>
      </c>
      <c r="P77" s="525">
        <v>0</v>
      </c>
      <c r="Q77" s="522">
        <v>0</v>
      </c>
      <c r="R77" s="523">
        <v>0</v>
      </c>
      <c r="S77" s="524" t="s">
        <v>161</v>
      </c>
      <c r="T77" s="523">
        <v>0</v>
      </c>
      <c r="U77" s="534">
        <v>0</v>
      </c>
      <c r="V77" s="535" t="s">
        <v>161</v>
      </c>
      <c r="W77" s="524" t="s">
        <v>161</v>
      </c>
      <c r="X77" s="524" t="s">
        <v>161</v>
      </c>
      <c r="Y77" s="542" t="s">
        <v>161</v>
      </c>
      <c r="Z77" s="543" t="s">
        <v>161</v>
      </c>
      <c r="AA77" s="522">
        <v>16.139021</v>
      </c>
      <c r="AB77" s="523">
        <v>8.8797682</v>
      </c>
      <c r="AC77" s="524">
        <v>1.8175047632437</v>
      </c>
      <c r="AD77" s="523">
        <v>7.25925279999998</v>
      </c>
      <c r="AE77" s="544">
        <v>8.08290900000001</v>
      </c>
      <c r="AF77" s="522">
        <v>7.32068099999999</v>
      </c>
      <c r="AG77" s="523">
        <v>2.62435</v>
      </c>
      <c r="AH77" s="524">
        <v>2.78952159582372</v>
      </c>
      <c r="AI77" s="523">
        <v>4.69633099999999</v>
      </c>
      <c r="AJ77" s="525">
        <v>5.254828</v>
      </c>
      <c r="AK77" s="522">
        <v>0</v>
      </c>
      <c r="AL77" s="523">
        <v>0</v>
      </c>
      <c r="AM77" s="524" t="s">
        <v>161</v>
      </c>
      <c r="AN77" s="523">
        <v>0</v>
      </c>
      <c r="AO77" s="525">
        <v>0</v>
      </c>
      <c r="AP77" s="522">
        <v>0</v>
      </c>
      <c r="AQ77" s="523">
        <v>0</v>
      </c>
      <c r="AR77" s="542" t="s">
        <v>161</v>
      </c>
      <c r="AS77" s="523">
        <v>0</v>
      </c>
      <c r="AT77" s="525">
        <v>0</v>
      </c>
      <c r="AU77" s="522">
        <v>-21.961202</v>
      </c>
      <c r="AV77" s="544">
        <v>-11.5041182</v>
      </c>
      <c r="AW77" s="542">
        <v>0.0910138771001173</v>
      </c>
      <c r="AX77" s="557">
        <v>-10.4570838</v>
      </c>
      <c r="AY77" s="525">
        <v>-13.337737</v>
      </c>
      <c r="AZ77" s="535" t="s">
        <v>161</v>
      </c>
      <c r="BA77" s="524" t="s">
        <v>161</v>
      </c>
      <c r="BB77" s="524" t="s">
        <v>161</v>
      </c>
      <c r="BC77" s="542" t="s">
        <v>161</v>
      </c>
      <c r="BD77" s="543" t="s">
        <v>161</v>
      </c>
      <c r="BE77" s="568">
        <v>8</v>
      </c>
      <c r="BF77" s="569">
        <v>8</v>
      </c>
      <c r="BG77" s="524">
        <v>1</v>
      </c>
      <c r="BH77" s="524">
        <v>0</v>
      </c>
      <c r="BI77" s="570">
        <v>4.66666667</v>
      </c>
      <c r="BJ77" s="571">
        <v>0</v>
      </c>
      <c r="BK77" s="571">
        <v>0</v>
      </c>
      <c r="BL77" s="524" t="s">
        <v>161</v>
      </c>
      <c r="BM77" s="571">
        <v>0</v>
      </c>
      <c r="BN77" s="535" t="s">
        <v>161</v>
      </c>
      <c r="BO77" s="524" t="s">
        <v>161</v>
      </c>
      <c r="BP77" s="524" t="s">
        <v>161</v>
      </c>
      <c r="BQ77" s="524" t="s">
        <v>161</v>
      </c>
      <c r="BR77" s="543" t="s">
        <v>161</v>
      </c>
      <c r="BS77" s="568">
        <v>0</v>
      </c>
      <c r="BT77" s="569">
        <v>0</v>
      </c>
      <c r="BU77" s="524" t="s">
        <v>161</v>
      </c>
      <c r="BV77" s="524">
        <v>0</v>
      </c>
      <c r="BW77" s="570">
        <v>0</v>
      </c>
      <c r="BX77" s="568">
        <v>-1.360751807684</v>
      </c>
      <c r="BY77" s="569">
        <v>-1.29554262463743</v>
      </c>
      <c r="BZ77" s="524">
        <v>0.949666508992851</v>
      </c>
      <c r="CA77" s="524">
        <v>-0.0652091830465666</v>
      </c>
      <c r="CB77" s="570">
        <v>-1.65011594216884</v>
      </c>
      <c r="CC77" s="551"/>
    </row>
    <row r="78" s="159" customFormat="1" ht="16.2" spans="1:81">
      <c r="A78" s="213" t="s">
        <v>75</v>
      </c>
      <c r="B78" s="214">
        <v>451.62270409</v>
      </c>
      <c r="C78" s="215">
        <v>585.61256</v>
      </c>
      <c r="D78" s="238">
        <v>0.771197093330785</v>
      </c>
      <c r="E78" s="215">
        <v>-133.98985591</v>
      </c>
      <c r="F78" s="217">
        <v>145.025717</v>
      </c>
      <c r="G78" s="214">
        <v>67.0304339999998</v>
      </c>
      <c r="H78" s="215">
        <v>110.01227117</v>
      </c>
      <c r="I78" s="238">
        <v>0.609299610735414</v>
      </c>
      <c r="J78" s="215">
        <v>-42.9818371700002</v>
      </c>
      <c r="K78" s="217">
        <v>32.436891</v>
      </c>
      <c r="L78" s="214">
        <v>243.683981</v>
      </c>
      <c r="M78" s="215">
        <v>240.92</v>
      </c>
      <c r="N78" s="238">
        <v>1.01147260916487</v>
      </c>
      <c r="O78" s="215">
        <v>2.76398099999992</v>
      </c>
      <c r="P78" s="217">
        <v>28.8647369999999</v>
      </c>
      <c r="Q78" s="214">
        <v>89.0507210900001</v>
      </c>
      <c r="R78" s="215">
        <v>183.28036383</v>
      </c>
      <c r="S78" s="238">
        <v>0.485871586181476</v>
      </c>
      <c r="T78" s="215">
        <v>-94.2296427399999</v>
      </c>
      <c r="U78" s="217">
        <v>65.751166</v>
      </c>
      <c r="V78" s="237"/>
      <c r="W78" s="238"/>
      <c r="X78" s="238"/>
      <c r="Y78" s="216"/>
      <c r="Z78" s="257"/>
      <c r="AA78" s="214">
        <v>146.867127</v>
      </c>
      <c r="AB78" s="215">
        <v>143.4967002</v>
      </c>
      <c r="AC78" s="238">
        <v>1.02348783487915</v>
      </c>
      <c r="AD78" s="215">
        <v>3.37042679999979</v>
      </c>
      <c r="AE78" s="328">
        <v>58.1850229999999</v>
      </c>
      <c r="AF78" s="214">
        <v>41.6215099999999</v>
      </c>
      <c r="AG78" s="215">
        <v>40.95512727</v>
      </c>
      <c r="AH78" s="238">
        <v>1.01627104527369</v>
      </c>
      <c r="AI78" s="215">
        <v>0.666382729999945</v>
      </c>
      <c r="AJ78" s="217">
        <v>21.054101</v>
      </c>
      <c r="AK78" s="214">
        <v>0.216993</v>
      </c>
      <c r="AL78" s="215">
        <v>0</v>
      </c>
      <c r="AM78" s="238" t="s">
        <v>161</v>
      </c>
      <c r="AN78" s="215">
        <v>0.216993</v>
      </c>
      <c r="AO78" s="217">
        <v>0.0429999999999999</v>
      </c>
      <c r="AP78" s="214">
        <v>3.734318</v>
      </c>
      <c r="AQ78" s="215">
        <v>0</v>
      </c>
      <c r="AR78" s="216" t="s">
        <v>161</v>
      </c>
      <c r="AS78" s="215">
        <v>3.734318</v>
      </c>
      <c r="AT78" s="217">
        <v>0</v>
      </c>
      <c r="AU78" s="214">
        <v>-51.1148259099997</v>
      </c>
      <c r="AV78" s="215">
        <v>50.22846136</v>
      </c>
      <c r="AW78" s="216">
        <v>-1.01764665940386</v>
      </c>
      <c r="AX78" s="562">
        <v>-101.34328727</v>
      </c>
      <c r="AY78" s="217">
        <v>4.52796500000004</v>
      </c>
      <c r="AZ78" s="237">
        <v>-0.11318037257005</v>
      </c>
      <c r="BA78" s="238">
        <v>0.0857708061452781</v>
      </c>
      <c r="BB78" s="238">
        <v>-1.31956755050601</v>
      </c>
      <c r="BC78" s="216">
        <v>-0.198951178715328</v>
      </c>
      <c r="BD78" s="257">
        <v>0.0312218073708958</v>
      </c>
      <c r="BE78" s="292">
        <v>349</v>
      </c>
      <c r="BF78" s="293">
        <v>388</v>
      </c>
      <c r="BG78" s="238">
        <v>0.899484536082474</v>
      </c>
      <c r="BH78" s="238">
        <v>-39</v>
      </c>
      <c r="BI78" s="279">
        <v>136.91666666</v>
      </c>
      <c r="BJ78" s="578">
        <v>0.870514078816499</v>
      </c>
      <c r="BK78" s="578">
        <v>1.2577589347079</v>
      </c>
      <c r="BL78" s="238">
        <v>0.692115201724775</v>
      </c>
      <c r="BM78" s="578">
        <v>-0.387244855891405</v>
      </c>
      <c r="BN78" s="237">
        <v>0.325198723779688</v>
      </c>
      <c r="BO78" s="238">
        <v>0.245036923729915</v>
      </c>
      <c r="BP78" s="238">
        <v>1.32714171737697</v>
      </c>
      <c r="BQ78" s="238">
        <v>0.0801618000497739</v>
      </c>
      <c r="BR78" s="257">
        <v>0.401204863548442</v>
      </c>
      <c r="BS78" s="292">
        <v>3.0750428180569</v>
      </c>
      <c r="BT78" s="293">
        <v>4.08101760656375</v>
      </c>
      <c r="BU78" s="238">
        <v>0.75349903247443</v>
      </c>
      <c r="BV78" s="238">
        <v>-1.00597478850685</v>
      </c>
      <c r="BW78" s="279">
        <v>2.49249221745603</v>
      </c>
      <c r="BX78" s="292">
        <v>-0.348034491816537</v>
      </c>
      <c r="BY78" s="293">
        <v>0.350032170008046</v>
      </c>
      <c r="BZ78" s="238">
        <v>-0.99429287259093</v>
      </c>
      <c r="CA78" s="238">
        <v>-0.698066661824583</v>
      </c>
      <c r="CB78" s="279">
        <v>0.0778201118868691</v>
      </c>
      <c r="CC78" s="551"/>
    </row>
    <row r="79" s="159" customFormat="1" outlineLevel="2" spans="1:81">
      <c r="A79" s="527" t="s">
        <v>76</v>
      </c>
      <c r="B79" s="580">
        <v>0</v>
      </c>
      <c r="C79" s="517">
        <v>0</v>
      </c>
      <c r="D79" s="518" t="s">
        <v>161</v>
      </c>
      <c r="E79" s="517">
        <v>0</v>
      </c>
      <c r="F79" s="520">
        <v>-9.90894300000021</v>
      </c>
      <c r="G79" s="580">
        <v>0</v>
      </c>
      <c r="H79" s="517">
        <v>0</v>
      </c>
      <c r="I79" s="518" t="s">
        <v>161</v>
      </c>
      <c r="J79" s="517">
        <v>0</v>
      </c>
      <c r="K79" s="520">
        <v>0</v>
      </c>
      <c r="L79" s="580">
        <v>0</v>
      </c>
      <c r="M79" s="517">
        <v>0</v>
      </c>
      <c r="N79" s="518" t="s">
        <v>161</v>
      </c>
      <c r="O79" s="517">
        <v>0</v>
      </c>
      <c r="P79" s="520">
        <v>0</v>
      </c>
      <c r="Q79" s="516">
        <v>0</v>
      </c>
      <c r="R79" s="517">
        <v>0</v>
      </c>
      <c r="S79" s="518" t="s">
        <v>161</v>
      </c>
      <c r="T79" s="519">
        <v>0</v>
      </c>
      <c r="U79" s="520">
        <v>-21.1525420000002</v>
      </c>
      <c r="V79" s="586" t="s">
        <v>161</v>
      </c>
      <c r="W79" s="518" t="s">
        <v>161</v>
      </c>
      <c r="X79" s="518" t="s">
        <v>161</v>
      </c>
      <c r="Y79" s="551" t="s">
        <v>161</v>
      </c>
      <c r="Z79" s="540">
        <v>2.13469206554117</v>
      </c>
      <c r="AA79" s="580">
        <v>0</v>
      </c>
      <c r="AB79" s="517">
        <v>0</v>
      </c>
      <c r="AC79" s="518" t="s">
        <v>161</v>
      </c>
      <c r="AD79" s="517">
        <v>0</v>
      </c>
      <c r="AE79" s="541">
        <v>11.243599</v>
      </c>
      <c r="AF79" s="580">
        <v>0.2557</v>
      </c>
      <c r="AG79" s="517">
        <v>0</v>
      </c>
      <c r="AH79" s="518" t="s">
        <v>161</v>
      </c>
      <c r="AI79" s="517">
        <v>0.2557</v>
      </c>
      <c r="AJ79" s="520">
        <v>0.0660379999999999</v>
      </c>
      <c r="AK79" s="580">
        <v>0</v>
      </c>
      <c r="AL79" s="517">
        <v>0</v>
      </c>
      <c r="AM79" s="518" t="s">
        <v>161</v>
      </c>
      <c r="AN79" s="517">
        <v>0</v>
      </c>
      <c r="AO79" s="520">
        <v>0</v>
      </c>
      <c r="AP79" s="580">
        <v>0</v>
      </c>
      <c r="AQ79" s="517">
        <v>0</v>
      </c>
      <c r="AR79" s="551" t="s">
        <v>161</v>
      </c>
      <c r="AS79" s="517">
        <v>0</v>
      </c>
      <c r="AT79" s="520">
        <v>0</v>
      </c>
      <c r="AU79" s="516">
        <v>-0.2557</v>
      </c>
      <c r="AV79" s="517">
        <v>0</v>
      </c>
      <c r="AW79" s="551" t="s">
        <v>161</v>
      </c>
      <c r="AX79" s="555">
        <v>-0.2557</v>
      </c>
      <c r="AY79" s="520">
        <v>-21.2185800000002</v>
      </c>
      <c r="AZ79" s="586" t="s">
        <v>161</v>
      </c>
      <c r="BA79" s="518" t="s">
        <v>161</v>
      </c>
      <c r="BB79" s="518" t="s">
        <v>161</v>
      </c>
      <c r="BC79" s="551" t="s">
        <v>161</v>
      </c>
      <c r="BD79" s="540">
        <v>2.14135655034041</v>
      </c>
      <c r="BE79" s="594">
        <v>0</v>
      </c>
      <c r="BF79" s="565">
        <v>0</v>
      </c>
      <c r="BG79" s="518" t="s">
        <v>161</v>
      </c>
      <c r="BH79" s="518">
        <v>0</v>
      </c>
      <c r="BI79" s="567">
        <v>20.41666667</v>
      </c>
      <c r="BJ79" s="572" t="s">
        <v>161</v>
      </c>
      <c r="BK79" s="572" t="s">
        <v>161</v>
      </c>
      <c r="BL79" s="518" t="s">
        <v>161</v>
      </c>
      <c r="BM79" s="572" t="s">
        <v>161</v>
      </c>
      <c r="BN79" s="586" t="s">
        <v>161</v>
      </c>
      <c r="BO79" s="518" t="s">
        <v>161</v>
      </c>
      <c r="BP79" s="518" t="s">
        <v>161</v>
      </c>
      <c r="BQ79" s="518" t="s">
        <v>161</v>
      </c>
      <c r="BR79" s="540">
        <v>-1.13469206554118</v>
      </c>
      <c r="BS79" s="594" t="s">
        <v>161</v>
      </c>
      <c r="BT79" s="565" t="s">
        <v>161</v>
      </c>
      <c r="BU79" s="518" t="s">
        <v>161</v>
      </c>
      <c r="BV79" s="518" t="s">
        <v>161</v>
      </c>
      <c r="BW79" s="567">
        <v>-0.881296371384305</v>
      </c>
      <c r="BX79" s="594" t="s">
        <v>161</v>
      </c>
      <c r="BY79" s="565" t="s">
        <v>161</v>
      </c>
      <c r="BZ79" s="518" t="s">
        <v>161</v>
      </c>
      <c r="CA79" s="518" t="s">
        <v>161</v>
      </c>
      <c r="CB79" s="567">
        <v>-1.88716975765502</v>
      </c>
      <c r="CC79" s="551"/>
    </row>
    <row r="80" s="159" customFormat="1" outlineLevel="2" spans="1:81">
      <c r="A80" s="527" t="s">
        <v>77</v>
      </c>
      <c r="B80" s="580">
        <v>0.979702999999998</v>
      </c>
      <c r="C80" s="517">
        <v>3.5</v>
      </c>
      <c r="D80" s="518">
        <v>0.279915142857142</v>
      </c>
      <c r="E80" s="517">
        <v>-2.520297</v>
      </c>
      <c r="F80" s="520">
        <v>4.515357</v>
      </c>
      <c r="G80" s="580">
        <v>0.75408</v>
      </c>
      <c r="H80" s="517">
        <v>2.2</v>
      </c>
      <c r="I80" s="518">
        <v>0.342763636363636</v>
      </c>
      <c r="J80" s="517">
        <v>-1.44592</v>
      </c>
      <c r="K80" s="520">
        <v>2.044882</v>
      </c>
      <c r="L80" s="580">
        <v>0</v>
      </c>
      <c r="M80" s="517">
        <v>0</v>
      </c>
      <c r="N80" s="518" t="s">
        <v>161</v>
      </c>
      <c r="O80" s="517">
        <v>0</v>
      </c>
      <c r="P80" s="520">
        <v>0</v>
      </c>
      <c r="Q80" s="516">
        <v>0.225622999999998</v>
      </c>
      <c r="R80" s="517">
        <v>1.3</v>
      </c>
      <c r="S80" s="518">
        <v>0.173556153846153</v>
      </c>
      <c r="T80" s="519">
        <v>-1.074377</v>
      </c>
      <c r="U80" s="520">
        <v>2.470475</v>
      </c>
      <c r="V80" s="586">
        <v>0.230297345215845</v>
      </c>
      <c r="W80" s="518">
        <v>0.371428571428571</v>
      </c>
      <c r="X80" s="518">
        <v>0.620031314042659</v>
      </c>
      <c r="Y80" s="551">
        <v>-0.141131226212727</v>
      </c>
      <c r="Z80" s="540">
        <v>0.547127281408757</v>
      </c>
      <c r="AA80" s="580">
        <v>2.500982</v>
      </c>
      <c r="AB80" s="517">
        <v>2.66666667</v>
      </c>
      <c r="AC80" s="518">
        <v>0.937868248827665</v>
      </c>
      <c r="AD80" s="517">
        <v>-0.165684669999999</v>
      </c>
      <c r="AE80" s="541">
        <v>3.681599</v>
      </c>
      <c r="AF80" s="580">
        <v>0.245569</v>
      </c>
      <c r="AG80" s="517">
        <v>0.25</v>
      </c>
      <c r="AH80" s="518">
        <v>0.982275999999999</v>
      </c>
      <c r="AI80" s="517">
        <v>-0.00443100000000021</v>
      </c>
      <c r="AJ80" s="520">
        <v>0.146796</v>
      </c>
      <c r="AK80" s="580">
        <v>0</v>
      </c>
      <c r="AL80" s="517">
        <v>0</v>
      </c>
      <c r="AM80" s="518" t="s">
        <v>161</v>
      </c>
      <c r="AN80" s="517">
        <v>0</v>
      </c>
      <c r="AO80" s="520">
        <v>0.081401</v>
      </c>
      <c r="AP80" s="580">
        <v>0</v>
      </c>
      <c r="AQ80" s="517">
        <v>0</v>
      </c>
      <c r="AR80" s="551" t="s">
        <v>161</v>
      </c>
      <c r="AS80" s="517">
        <v>0</v>
      </c>
      <c r="AT80" s="520">
        <v>0</v>
      </c>
      <c r="AU80" s="516">
        <v>-2.520928</v>
      </c>
      <c r="AV80" s="517">
        <v>-1.61666667</v>
      </c>
      <c r="AW80" s="551">
        <v>0.440663095998631</v>
      </c>
      <c r="AX80" s="555">
        <v>-0.904261330000002</v>
      </c>
      <c r="AY80" s="520">
        <v>-1.276519</v>
      </c>
      <c r="AZ80" s="586">
        <v>-2.57315533381036</v>
      </c>
      <c r="BA80" s="518">
        <v>-0.461904762857143</v>
      </c>
      <c r="BB80" s="518">
        <v>-3.57074864934047</v>
      </c>
      <c r="BC80" s="551">
        <v>-2.11125057095321</v>
      </c>
      <c r="BD80" s="540">
        <v>-0.282706107180451</v>
      </c>
      <c r="BE80" s="594">
        <v>6</v>
      </c>
      <c r="BF80" s="565">
        <v>9</v>
      </c>
      <c r="BG80" s="518">
        <v>0.666666666666667</v>
      </c>
      <c r="BH80" s="518">
        <v>-3</v>
      </c>
      <c r="BI80" s="567">
        <v>7.33333333333333</v>
      </c>
      <c r="BJ80" s="572">
        <v>0.136069861111111</v>
      </c>
      <c r="BK80" s="572">
        <v>0.301724137931034</v>
      </c>
      <c r="BL80" s="518">
        <v>0.450974396825396</v>
      </c>
      <c r="BM80" s="572">
        <v>-0.165654276819924</v>
      </c>
      <c r="BN80" s="586">
        <v>2.55279610249229</v>
      </c>
      <c r="BO80" s="518">
        <v>0.761904762857143</v>
      </c>
      <c r="BP80" s="518">
        <v>3.35054488033295</v>
      </c>
      <c r="BQ80" s="518">
        <v>1.79089133963515</v>
      </c>
      <c r="BR80" s="540">
        <v>0.815350591326444</v>
      </c>
      <c r="BS80" s="594">
        <v>0.391727329504969</v>
      </c>
      <c r="BT80" s="565">
        <v>1.31249999835938</v>
      </c>
      <c r="BU80" s="518">
        <v>0.298458918091146</v>
      </c>
      <c r="BV80" s="518">
        <v>-0.920772668854406</v>
      </c>
      <c r="BW80" s="567">
        <v>1.22646627185633</v>
      </c>
      <c r="BX80" s="594">
        <v>-1.007975267315</v>
      </c>
      <c r="BY80" s="565">
        <v>-0.606250000492188</v>
      </c>
      <c r="BZ80" s="518">
        <v>0.337360385160134</v>
      </c>
      <c r="CA80" s="518">
        <v>-0.401725266822812</v>
      </c>
      <c r="CB80" s="567">
        <v>-0.346729505304624</v>
      </c>
      <c r="CC80" s="551"/>
    </row>
    <row r="81" s="159" customFormat="1" outlineLevel="2" spans="1:81">
      <c r="A81" s="527" t="s">
        <v>78</v>
      </c>
      <c r="B81" s="580">
        <v>1.316202</v>
      </c>
      <c r="C81" s="517">
        <v>0</v>
      </c>
      <c r="D81" s="518" t="s">
        <v>161</v>
      </c>
      <c r="E81" s="517">
        <v>1.316202</v>
      </c>
      <c r="F81" s="520">
        <v>13.201957</v>
      </c>
      <c r="G81" s="580">
        <v>0</v>
      </c>
      <c r="H81" s="517">
        <v>0</v>
      </c>
      <c r="I81" s="518" t="s">
        <v>161</v>
      </c>
      <c r="J81" s="517">
        <v>0</v>
      </c>
      <c r="K81" s="520">
        <v>0</v>
      </c>
      <c r="L81" s="580">
        <v>1.226562</v>
      </c>
      <c r="M81" s="517">
        <v>0</v>
      </c>
      <c r="N81" s="518" t="s">
        <v>161</v>
      </c>
      <c r="O81" s="517">
        <v>1.226562</v>
      </c>
      <c r="P81" s="520">
        <v>-0.116385000000021</v>
      </c>
      <c r="Q81" s="516">
        <v>0.0896400000000004</v>
      </c>
      <c r="R81" s="517">
        <v>0</v>
      </c>
      <c r="S81" s="518" t="s">
        <v>161</v>
      </c>
      <c r="T81" s="519">
        <v>0.0896400000000004</v>
      </c>
      <c r="U81" s="520">
        <v>13.318342</v>
      </c>
      <c r="V81" s="586">
        <v>0.0681050477054437</v>
      </c>
      <c r="W81" s="518" t="s">
        <v>161</v>
      </c>
      <c r="X81" s="518" t="s">
        <v>161</v>
      </c>
      <c r="Y81" s="551" t="s">
        <v>161</v>
      </c>
      <c r="Z81" s="540">
        <v>1.00881573845454</v>
      </c>
      <c r="AA81" s="580">
        <v>-0.350161</v>
      </c>
      <c r="AB81" s="517">
        <v>0</v>
      </c>
      <c r="AC81" s="518" t="s">
        <v>161</v>
      </c>
      <c r="AD81" s="517">
        <v>-0.350161</v>
      </c>
      <c r="AE81" s="541">
        <v>0.198272</v>
      </c>
      <c r="AF81" s="580">
        <v>0.446584999999999</v>
      </c>
      <c r="AG81" s="517">
        <v>0</v>
      </c>
      <c r="AH81" s="518" t="s">
        <v>161</v>
      </c>
      <c r="AI81" s="517">
        <v>0.446584999999999</v>
      </c>
      <c r="AJ81" s="520">
        <v>0.293322</v>
      </c>
      <c r="AK81" s="580">
        <v>0</v>
      </c>
      <c r="AL81" s="517">
        <v>0</v>
      </c>
      <c r="AM81" s="518" t="s">
        <v>161</v>
      </c>
      <c r="AN81" s="517">
        <v>0</v>
      </c>
      <c r="AO81" s="520">
        <v>0.163067999999999</v>
      </c>
      <c r="AP81" s="580">
        <v>0</v>
      </c>
      <c r="AQ81" s="517">
        <v>0</v>
      </c>
      <c r="AR81" s="551" t="s">
        <v>161</v>
      </c>
      <c r="AS81" s="517">
        <v>0</v>
      </c>
      <c r="AT81" s="520">
        <v>0</v>
      </c>
      <c r="AU81" s="516">
        <v>-0.00678399999999846</v>
      </c>
      <c r="AV81" s="517">
        <v>0</v>
      </c>
      <c r="AW81" s="551" t="s">
        <v>161</v>
      </c>
      <c r="AX81" s="555">
        <v>-0.00678399999999846</v>
      </c>
      <c r="AY81" s="520">
        <v>12.989816</v>
      </c>
      <c r="AZ81" s="586">
        <v>-0.0051542240476754</v>
      </c>
      <c r="BA81" s="518" t="s">
        <v>161</v>
      </c>
      <c r="BB81" s="518" t="s">
        <v>161</v>
      </c>
      <c r="BC81" s="551" t="s">
        <v>161</v>
      </c>
      <c r="BD81" s="540">
        <v>0.983931094458194</v>
      </c>
      <c r="BE81" s="594">
        <v>0</v>
      </c>
      <c r="BF81" s="565">
        <v>1</v>
      </c>
      <c r="BG81" s="518">
        <v>0</v>
      </c>
      <c r="BH81" s="518">
        <v>-1</v>
      </c>
      <c r="BI81" s="567">
        <v>1.41666666666667</v>
      </c>
      <c r="BJ81" s="572">
        <v>1.316202</v>
      </c>
      <c r="BK81" s="572">
        <v>0</v>
      </c>
      <c r="BL81" s="518" t="s">
        <v>161</v>
      </c>
      <c r="BM81" s="572">
        <v>1.316202</v>
      </c>
      <c r="BN81" s="586">
        <v>-0.266038951467936</v>
      </c>
      <c r="BO81" s="518" t="s">
        <v>161</v>
      </c>
      <c r="BP81" s="518" t="s">
        <v>161</v>
      </c>
      <c r="BQ81" s="518" t="s">
        <v>161</v>
      </c>
      <c r="BR81" s="540">
        <v>0.0150183794720737</v>
      </c>
      <c r="BS81" s="594">
        <v>-3.75884807274368</v>
      </c>
      <c r="BT81" s="565" t="s">
        <v>161</v>
      </c>
      <c r="BU81" s="518" t="s">
        <v>161</v>
      </c>
      <c r="BV81" s="518" t="s">
        <v>161</v>
      </c>
      <c r="BW81" s="567">
        <v>66.5850800919948</v>
      </c>
      <c r="BX81" s="594">
        <v>0.0193739451280938</v>
      </c>
      <c r="BY81" s="565" t="s">
        <v>161</v>
      </c>
      <c r="BZ81" s="518" t="s">
        <v>161</v>
      </c>
      <c r="CA81" s="518" t="s">
        <v>161</v>
      </c>
      <c r="CB81" s="567">
        <v>65.515130729503</v>
      </c>
      <c r="CC81" s="551"/>
    </row>
    <row r="82" s="159" customFormat="1" outlineLevel="2" spans="1:81">
      <c r="A82" s="527" t="s">
        <v>79</v>
      </c>
      <c r="B82" s="580">
        <v>0</v>
      </c>
      <c r="C82" s="517">
        <v>0</v>
      </c>
      <c r="D82" s="518" t="s">
        <v>161</v>
      </c>
      <c r="E82" s="517">
        <v>0</v>
      </c>
      <c r="F82" s="520">
        <v>5.49436400000017</v>
      </c>
      <c r="G82" s="580">
        <v>0</v>
      </c>
      <c r="H82" s="517">
        <v>0</v>
      </c>
      <c r="I82" s="518" t="s">
        <v>161</v>
      </c>
      <c r="J82" s="517">
        <v>0</v>
      </c>
      <c r="K82" s="520">
        <v>0</v>
      </c>
      <c r="L82" s="580">
        <v>0</v>
      </c>
      <c r="M82" s="517">
        <v>0</v>
      </c>
      <c r="N82" s="518" t="s">
        <v>161</v>
      </c>
      <c r="O82" s="517">
        <v>0</v>
      </c>
      <c r="P82" s="520">
        <v>0</v>
      </c>
      <c r="Q82" s="516">
        <v>0</v>
      </c>
      <c r="R82" s="517">
        <v>3.19999999999999e-7</v>
      </c>
      <c r="S82" s="518">
        <v>0</v>
      </c>
      <c r="T82" s="519">
        <v>-3.19999999999999e-7</v>
      </c>
      <c r="U82" s="520">
        <v>-0.897059999999825</v>
      </c>
      <c r="V82" s="586" t="s">
        <v>161</v>
      </c>
      <c r="W82" s="518" t="s">
        <v>161</v>
      </c>
      <c r="X82" s="518" t="s">
        <v>161</v>
      </c>
      <c r="Y82" s="551" t="s">
        <v>161</v>
      </c>
      <c r="Z82" s="540">
        <v>-0.163269124506457</v>
      </c>
      <c r="AA82" s="580">
        <v>0</v>
      </c>
      <c r="AB82" s="517">
        <v>-3.19999999999999e-7</v>
      </c>
      <c r="AC82" s="518">
        <v>0</v>
      </c>
      <c r="AD82" s="517">
        <v>3.19999999999999e-7</v>
      </c>
      <c r="AE82" s="541">
        <v>6.391424</v>
      </c>
      <c r="AF82" s="580">
        <v>0</v>
      </c>
      <c r="AG82" s="517">
        <v>0</v>
      </c>
      <c r="AH82" s="518" t="s">
        <v>161</v>
      </c>
      <c r="AI82" s="517">
        <v>0</v>
      </c>
      <c r="AJ82" s="520">
        <v>0</v>
      </c>
      <c r="AK82" s="580">
        <v>0</v>
      </c>
      <c r="AL82" s="517">
        <v>0</v>
      </c>
      <c r="AM82" s="518" t="s">
        <v>161</v>
      </c>
      <c r="AN82" s="517">
        <v>0</v>
      </c>
      <c r="AO82" s="520">
        <v>0</v>
      </c>
      <c r="AP82" s="580">
        <v>0</v>
      </c>
      <c r="AQ82" s="517">
        <v>0</v>
      </c>
      <c r="AR82" s="551" t="s">
        <v>161</v>
      </c>
      <c r="AS82" s="517">
        <v>0</v>
      </c>
      <c r="AT82" s="520">
        <v>0</v>
      </c>
      <c r="AU82" s="516">
        <v>0</v>
      </c>
      <c r="AV82" s="517">
        <v>3.19999999999999e-7</v>
      </c>
      <c r="AW82" s="551">
        <v>0</v>
      </c>
      <c r="AX82" s="555">
        <v>-3.19999999999999e-7</v>
      </c>
      <c r="AY82" s="520">
        <v>-0.897059999999825</v>
      </c>
      <c r="AZ82" s="586" t="s">
        <v>161</v>
      </c>
      <c r="BA82" s="518" t="s">
        <v>161</v>
      </c>
      <c r="BB82" s="518" t="s">
        <v>161</v>
      </c>
      <c r="BC82" s="551" t="s">
        <v>161</v>
      </c>
      <c r="BD82" s="540">
        <v>-0.163269124506457</v>
      </c>
      <c r="BE82" s="594">
        <v>0</v>
      </c>
      <c r="BF82" s="565">
        <v>16</v>
      </c>
      <c r="BG82" s="518">
        <v>0</v>
      </c>
      <c r="BH82" s="518">
        <v>-16</v>
      </c>
      <c r="BI82" s="567">
        <v>14</v>
      </c>
      <c r="BJ82" s="572" t="s">
        <v>161</v>
      </c>
      <c r="BK82" s="572">
        <v>0</v>
      </c>
      <c r="BL82" s="518" t="s">
        <v>161</v>
      </c>
      <c r="BM82" s="572" t="s">
        <v>161</v>
      </c>
      <c r="BN82" s="586" t="s">
        <v>161</v>
      </c>
      <c r="BO82" s="518" t="s">
        <v>161</v>
      </c>
      <c r="BP82" s="518" t="s">
        <v>161</v>
      </c>
      <c r="BQ82" s="518" t="s">
        <v>161</v>
      </c>
      <c r="BR82" s="540">
        <v>1.16326912450646</v>
      </c>
      <c r="BS82" s="594" t="s">
        <v>161</v>
      </c>
      <c r="BT82" s="565">
        <v>0</v>
      </c>
      <c r="BU82" s="518" t="s">
        <v>161</v>
      </c>
      <c r="BV82" s="518" t="s">
        <v>161</v>
      </c>
      <c r="BW82" s="567">
        <v>0.859646301043426</v>
      </c>
      <c r="BX82" s="594" t="s">
        <v>161</v>
      </c>
      <c r="BY82" s="565">
        <v>-1</v>
      </c>
      <c r="BZ82" s="518" t="s">
        <v>161</v>
      </c>
      <c r="CA82" s="518" t="s">
        <v>161</v>
      </c>
      <c r="CB82" s="567">
        <v>-0.140353698956574</v>
      </c>
      <c r="CC82" s="551"/>
    </row>
    <row r="83" s="159" customFormat="1" outlineLevel="2" spans="1:81">
      <c r="A83" s="527" t="s">
        <v>80</v>
      </c>
      <c r="B83" s="580">
        <v>196.766031</v>
      </c>
      <c r="C83" s="517">
        <v>200</v>
      </c>
      <c r="D83" s="518">
        <v>0.983830154999999</v>
      </c>
      <c r="E83" s="517">
        <v>-3.23396900000017</v>
      </c>
      <c r="F83" s="520">
        <v>112.293354999999</v>
      </c>
      <c r="G83" s="580">
        <v>0</v>
      </c>
      <c r="H83" s="517">
        <v>0</v>
      </c>
      <c r="I83" s="518" t="s">
        <v>161</v>
      </c>
      <c r="J83" s="517">
        <v>0</v>
      </c>
      <c r="K83" s="520">
        <v>0</v>
      </c>
      <c r="L83" s="580">
        <v>178.588673</v>
      </c>
      <c r="M83" s="517">
        <v>179</v>
      </c>
      <c r="N83" s="518">
        <v>0.997702083798883</v>
      </c>
      <c r="O83" s="517">
        <v>-0.411327</v>
      </c>
      <c r="P83" s="520">
        <v>105.998996</v>
      </c>
      <c r="Q83" s="516">
        <v>18.1773579999998</v>
      </c>
      <c r="R83" s="517">
        <v>21</v>
      </c>
      <c r="S83" s="518">
        <v>0.865588476190468</v>
      </c>
      <c r="T83" s="519">
        <v>-2.82264200000017</v>
      </c>
      <c r="U83" s="520">
        <v>6.29435899999946</v>
      </c>
      <c r="V83" s="586">
        <v>0.0923805694896587</v>
      </c>
      <c r="W83" s="518">
        <v>0.105</v>
      </c>
      <c r="X83" s="518">
        <v>0.879814947520559</v>
      </c>
      <c r="Y83" s="551">
        <v>-0.0126194305103413</v>
      </c>
      <c r="Z83" s="540">
        <v>0.0560528180852686</v>
      </c>
      <c r="AA83" s="580">
        <v>10.836323</v>
      </c>
      <c r="AB83" s="517">
        <v>8.65665935</v>
      </c>
      <c r="AC83" s="518">
        <v>1.2517903918675</v>
      </c>
      <c r="AD83" s="517">
        <v>2.17966364999998</v>
      </c>
      <c r="AE83" s="541">
        <v>12.891364</v>
      </c>
      <c r="AF83" s="580">
        <v>4.59195799999999</v>
      </c>
      <c r="AG83" s="517">
        <v>3.917039</v>
      </c>
      <c r="AH83" s="518">
        <v>1.1723033648631</v>
      </c>
      <c r="AI83" s="517">
        <v>0.674918999999995</v>
      </c>
      <c r="AJ83" s="520">
        <v>10.409907</v>
      </c>
      <c r="AK83" s="580">
        <v>0</v>
      </c>
      <c r="AL83" s="517">
        <v>0</v>
      </c>
      <c r="AM83" s="518" t="s">
        <v>161</v>
      </c>
      <c r="AN83" s="517">
        <v>0</v>
      </c>
      <c r="AO83" s="520">
        <v>0</v>
      </c>
      <c r="AP83" s="580">
        <v>0</v>
      </c>
      <c r="AQ83" s="517">
        <v>0</v>
      </c>
      <c r="AR83" s="551" t="s">
        <v>161</v>
      </c>
      <c r="AS83" s="517">
        <v>0</v>
      </c>
      <c r="AT83" s="520">
        <v>0</v>
      </c>
      <c r="AU83" s="516">
        <v>2.74907699999984</v>
      </c>
      <c r="AV83" s="517">
        <v>8.42630164999999</v>
      </c>
      <c r="AW83" s="551">
        <v>0.326249535583602</v>
      </c>
      <c r="AX83" s="555">
        <v>-5.67722465000015</v>
      </c>
      <c r="AY83" s="520">
        <v>-17.0069120000005</v>
      </c>
      <c r="AZ83" s="586">
        <v>0.0139712987349927</v>
      </c>
      <c r="BA83" s="518">
        <v>0.0421315082499999</v>
      </c>
      <c r="BB83" s="518">
        <v>0.331611644474958</v>
      </c>
      <c r="BC83" s="551">
        <v>-0.0281602095150072</v>
      </c>
      <c r="BD83" s="540">
        <v>-0.151450742566206</v>
      </c>
      <c r="BE83" s="594">
        <v>19</v>
      </c>
      <c r="BF83" s="565">
        <v>19</v>
      </c>
      <c r="BG83" s="518">
        <v>1</v>
      </c>
      <c r="BH83" s="518">
        <v>0</v>
      </c>
      <c r="BI83" s="567">
        <v>15.16666667</v>
      </c>
      <c r="BJ83" s="572">
        <v>9.02596472477063</v>
      </c>
      <c r="BK83" s="572">
        <v>8.7719298245614</v>
      </c>
      <c r="BL83" s="518">
        <v>1.02895997862385</v>
      </c>
      <c r="BM83" s="572">
        <v>0.254034900209232</v>
      </c>
      <c r="BN83" s="586">
        <v>0.0550721226876807</v>
      </c>
      <c r="BO83" s="518">
        <v>0.04328329675</v>
      </c>
      <c r="BP83" s="518">
        <v>1.27236432579921</v>
      </c>
      <c r="BQ83" s="518">
        <v>0.0117888259376807</v>
      </c>
      <c r="BR83" s="540">
        <v>0.114800773385033</v>
      </c>
      <c r="BS83" s="594">
        <v>18.158007194876</v>
      </c>
      <c r="BT83" s="565">
        <v>23.1036005823655</v>
      </c>
      <c r="BU83" s="518">
        <v>0.785938413804453</v>
      </c>
      <c r="BV83" s="518">
        <v>-4.94559338748954</v>
      </c>
      <c r="BW83" s="567">
        <v>8.71074271116691</v>
      </c>
      <c r="BX83" s="594">
        <v>0.25369094295176</v>
      </c>
      <c r="BY83" s="565">
        <v>0.973389538540637</v>
      </c>
      <c r="BZ83" s="518">
        <v>0.260626329857735</v>
      </c>
      <c r="CA83" s="518">
        <v>-0.719698595588877</v>
      </c>
      <c r="CB83" s="567">
        <v>-1.3192484519094</v>
      </c>
      <c r="CC83" s="551"/>
    </row>
    <row r="84" s="159" customFormat="1" outlineLevel="2" spans="1:81">
      <c r="A84" s="527" t="s">
        <v>81</v>
      </c>
      <c r="B84" s="580">
        <v>848.764834999999</v>
      </c>
      <c r="C84" s="517">
        <v>1050</v>
      </c>
      <c r="D84" s="518">
        <v>0.808347461904761</v>
      </c>
      <c r="E84" s="517">
        <v>-201.235165000001</v>
      </c>
      <c r="F84" s="520">
        <v>0</v>
      </c>
      <c r="G84" s="580">
        <v>0</v>
      </c>
      <c r="H84" s="517">
        <v>0</v>
      </c>
      <c r="I84" s="518" t="s">
        <v>161</v>
      </c>
      <c r="J84" s="517">
        <v>0</v>
      </c>
      <c r="K84" s="520">
        <v>0</v>
      </c>
      <c r="L84" s="580">
        <v>695.004512</v>
      </c>
      <c r="M84" s="517">
        <v>854.7</v>
      </c>
      <c r="N84" s="518">
        <v>0.813156092196092</v>
      </c>
      <c r="O84" s="517">
        <v>-159.695488</v>
      </c>
      <c r="P84" s="520">
        <v>0</v>
      </c>
      <c r="Q84" s="516">
        <v>153.760322999999</v>
      </c>
      <c r="R84" s="517">
        <v>195.3</v>
      </c>
      <c r="S84" s="518">
        <v>0.787303241167429</v>
      </c>
      <c r="T84" s="519">
        <v>-41.539677000001</v>
      </c>
      <c r="U84" s="520">
        <v>0</v>
      </c>
      <c r="V84" s="587">
        <v>0.181157744359189</v>
      </c>
      <c r="W84" s="518">
        <v>0.186</v>
      </c>
      <c r="X84" s="518">
        <v>0.973966367522521</v>
      </c>
      <c r="Y84" s="551">
        <v>-0.00484225564081106</v>
      </c>
      <c r="Z84" s="540" t="s">
        <v>161</v>
      </c>
      <c r="AA84" s="580">
        <v>39.099014</v>
      </c>
      <c r="AB84" s="517">
        <v>38.63</v>
      </c>
      <c r="AC84" s="518">
        <v>1.01214118560704</v>
      </c>
      <c r="AD84" s="517">
        <v>0.469013999999994</v>
      </c>
      <c r="AE84" s="541">
        <v>0</v>
      </c>
      <c r="AF84" s="580">
        <v>44.049068</v>
      </c>
      <c r="AG84" s="517">
        <v>46.167789</v>
      </c>
      <c r="AH84" s="518">
        <v>0.954108242003965</v>
      </c>
      <c r="AI84" s="517">
        <v>-2.11872100000001</v>
      </c>
      <c r="AJ84" s="520">
        <v>0</v>
      </c>
      <c r="AK84" s="580">
        <v>0.69</v>
      </c>
      <c r="AL84" s="517">
        <v>0</v>
      </c>
      <c r="AM84" s="518" t="s">
        <v>161</v>
      </c>
      <c r="AN84" s="517">
        <v>0.69</v>
      </c>
      <c r="AO84" s="520">
        <v>0</v>
      </c>
      <c r="AP84" s="580">
        <v>0.002104</v>
      </c>
      <c r="AQ84" s="517">
        <v>0</v>
      </c>
      <c r="AR84" s="551" t="s">
        <v>161</v>
      </c>
      <c r="AS84" s="517">
        <v>0.002104</v>
      </c>
      <c r="AT84" s="520">
        <v>0</v>
      </c>
      <c r="AU84" s="516">
        <v>71.3001369999989</v>
      </c>
      <c r="AV84" s="517">
        <v>110.502211</v>
      </c>
      <c r="AW84" s="551">
        <v>0.645237198014065</v>
      </c>
      <c r="AX84" s="555">
        <v>-39.202074000001</v>
      </c>
      <c r="AY84" s="520">
        <v>0</v>
      </c>
      <c r="AZ84" s="561">
        <v>0.0840045841437328</v>
      </c>
      <c r="BA84" s="518">
        <v>0.105240200952381</v>
      </c>
      <c r="BB84" s="518">
        <v>0.79821763340934</v>
      </c>
      <c r="BC84" s="551">
        <v>-0.0212356168086481</v>
      </c>
      <c r="BD84" s="540" t="s">
        <v>161</v>
      </c>
      <c r="BE84" s="594">
        <v>75</v>
      </c>
      <c r="BF84" s="565">
        <v>62</v>
      </c>
      <c r="BG84" s="518">
        <v>1.20967741935484</v>
      </c>
      <c r="BH84" s="518">
        <v>13</v>
      </c>
      <c r="BI84" s="567">
        <v>18.58333333</v>
      </c>
      <c r="BJ84" s="572">
        <v>8.84130036458332</v>
      </c>
      <c r="BK84" s="572">
        <v>14.1129032258065</v>
      </c>
      <c r="BL84" s="518">
        <v>0.62646928297619</v>
      </c>
      <c r="BM84" s="572">
        <v>-5.27160286122313</v>
      </c>
      <c r="BN84" s="586">
        <v>0.0460657798104937</v>
      </c>
      <c r="BO84" s="518">
        <v>0.0367904761904762</v>
      </c>
      <c r="BP84" s="518">
        <v>1.25211154028005</v>
      </c>
      <c r="BQ84" s="518">
        <v>0.00927530362001754</v>
      </c>
      <c r="BR84" s="540" t="s">
        <v>161</v>
      </c>
      <c r="BS84" s="594">
        <v>21.7080879584329</v>
      </c>
      <c r="BT84" s="565">
        <v>27.1809474501683</v>
      </c>
      <c r="BU84" s="518">
        <v>0.798650893175488</v>
      </c>
      <c r="BV84" s="518">
        <v>-5.47285949173537</v>
      </c>
      <c r="BW84" s="567" t="s">
        <v>161</v>
      </c>
      <c r="BX84" s="594">
        <v>1.82357890150373</v>
      </c>
      <c r="BY84" s="565">
        <v>2.86052837173181</v>
      </c>
      <c r="BZ84" s="518">
        <v>0.637497225870794</v>
      </c>
      <c r="CA84" s="518">
        <v>-1.03694947022808</v>
      </c>
      <c r="CB84" s="567" t="s">
        <v>161</v>
      </c>
      <c r="CC84" s="551"/>
    </row>
    <row r="85" s="163" customFormat="1" spans="1:81">
      <c r="A85" s="521" t="s">
        <v>82</v>
      </c>
      <c r="B85" s="522">
        <v>1047.826771</v>
      </c>
      <c r="C85" s="523">
        <v>1253.5</v>
      </c>
      <c r="D85" s="524">
        <v>0.835920838452332</v>
      </c>
      <c r="E85" s="523">
        <v>-205.673229000001</v>
      </c>
      <c r="F85" s="525">
        <v>125.596089999999</v>
      </c>
      <c r="G85" s="522">
        <v>0.75408</v>
      </c>
      <c r="H85" s="523">
        <v>2.2</v>
      </c>
      <c r="I85" s="524">
        <v>0.342763636363636</v>
      </c>
      <c r="J85" s="523">
        <v>-1.44592</v>
      </c>
      <c r="K85" s="525">
        <v>2.044882</v>
      </c>
      <c r="L85" s="522">
        <v>874.819747</v>
      </c>
      <c r="M85" s="523">
        <v>1033.7</v>
      </c>
      <c r="N85" s="524">
        <v>0.846299455354552</v>
      </c>
      <c r="O85" s="523">
        <v>-158.880253</v>
      </c>
      <c r="P85" s="525">
        <v>105.882611</v>
      </c>
      <c r="Q85" s="522">
        <v>172.252943999999</v>
      </c>
      <c r="R85" s="523">
        <v>217.60000032</v>
      </c>
      <c r="S85" s="524">
        <v>0.791603601777048</v>
      </c>
      <c r="T85" s="523">
        <v>-45.3470563200012</v>
      </c>
      <c r="U85" s="525">
        <v>0.0335739999994358</v>
      </c>
      <c r="V85" s="535">
        <v>0.164390669113758</v>
      </c>
      <c r="W85" s="524">
        <v>0.173593937231751</v>
      </c>
      <c r="X85" s="524">
        <v>0.946983931208922</v>
      </c>
      <c r="Y85" s="542">
        <v>-0.00920326811799257</v>
      </c>
      <c r="Z85" s="543">
        <v>0.000267317238931848</v>
      </c>
      <c r="AA85" s="522">
        <v>52.086158</v>
      </c>
      <c r="AB85" s="523">
        <v>49.9533257</v>
      </c>
      <c r="AC85" s="524">
        <v>1.04269650258741</v>
      </c>
      <c r="AD85" s="523">
        <v>2.13283229999998</v>
      </c>
      <c r="AE85" s="525">
        <v>34.406258</v>
      </c>
      <c r="AF85" s="522">
        <v>49.58888</v>
      </c>
      <c r="AG85" s="523">
        <v>50.334828</v>
      </c>
      <c r="AH85" s="524">
        <v>0.985180281136552</v>
      </c>
      <c r="AI85" s="523">
        <v>-0.74594800000002</v>
      </c>
      <c r="AJ85" s="525">
        <v>10.916063</v>
      </c>
      <c r="AK85" s="522">
        <v>0.69</v>
      </c>
      <c r="AL85" s="523">
        <v>0</v>
      </c>
      <c r="AM85" s="524" t="s">
        <v>161</v>
      </c>
      <c r="AN85" s="523">
        <v>0.69</v>
      </c>
      <c r="AO85" s="525">
        <v>0.244468999999999</v>
      </c>
      <c r="AP85" s="522">
        <v>0.002104</v>
      </c>
      <c r="AQ85" s="523">
        <v>0</v>
      </c>
      <c r="AR85" s="524" t="s">
        <v>161</v>
      </c>
      <c r="AS85" s="523">
        <v>0.002104</v>
      </c>
      <c r="AT85" s="525">
        <v>0</v>
      </c>
      <c r="AU85" s="522">
        <v>71.2658019999988</v>
      </c>
      <c r="AV85" s="523">
        <v>117.3118463</v>
      </c>
      <c r="AW85" s="524">
        <v>0.607490242867304</v>
      </c>
      <c r="AX85" s="556">
        <v>-46.0460443000012</v>
      </c>
      <c r="AY85" s="525">
        <v>-27.4092550000005</v>
      </c>
      <c r="AZ85" s="535">
        <v>0.0680129616577613</v>
      </c>
      <c r="BA85" s="524">
        <v>0.0935874322297566</v>
      </c>
      <c r="BB85" s="524">
        <v>0.72673178478484</v>
      </c>
      <c r="BC85" s="542">
        <v>-0.0255744705719953</v>
      </c>
      <c r="BD85" s="543">
        <v>-0.218233346276948</v>
      </c>
      <c r="BE85" s="568">
        <v>100</v>
      </c>
      <c r="BF85" s="569">
        <v>107</v>
      </c>
      <c r="BG85" s="524">
        <v>0.934579439252336</v>
      </c>
      <c r="BH85" s="524">
        <v>-7</v>
      </c>
      <c r="BI85" s="570">
        <v>76.91666667</v>
      </c>
      <c r="BJ85" s="571">
        <v>8.31608548412697</v>
      </c>
      <c r="BK85" s="571">
        <v>9.70201238390093</v>
      </c>
      <c r="BL85" s="524">
        <v>0.857150574032074</v>
      </c>
      <c r="BM85" s="571">
        <v>-1.38592689977396</v>
      </c>
      <c r="BN85" s="535">
        <v>0.049708749042832</v>
      </c>
      <c r="BO85" s="524">
        <v>0.0398510775428799</v>
      </c>
      <c r="BP85" s="524">
        <v>1.24736273415305</v>
      </c>
      <c r="BQ85" s="524">
        <v>0.00985767149995211</v>
      </c>
      <c r="BR85" s="543">
        <v>0.273943703183755</v>
      </c>
      <c r="BS85" s="568">
        <v>20.1171829759453</v>
      </c>
      <c r="BT85" s="569">
        <v>25.0934243603324</v>
      </c>
      <c r="BU85" s="524">
        <v>0.801691418718702</v>
      </c>
      <c r="BV85" s="524">
        <v>-4.97624138438709</v>
      </c>
      <c r="BW85" s="570">
        <v>3.65038505495132</v>
      </c>
      <c r="BX85" s="568">
        <v>1.36822919440514</v>
      </c>
      <c r="BY85" s="569">
        <v>2.34842915173514</v>
      </c>
      <c r="BZ85" s="524">
        <v>0.582614635572133</v>
      </c>
      <c r="CA85" s="524">
        <v>-0.980199957329997</v>
      </c>
      <c r="CB85" s="570">
        <v>-0.796635745741387</v>
      </c>
      <c r="CC85" s="551"/>
    </row>
    <row r="86" s="159" customFormat="1" outlineLevel="2" spans="1:81">
      <c r="A86" s="527" t="s">
        <v>83</v>
      </c>
      <c r="B86" s="516">
        <v>104.578435</v>
      </c>
      <c r="C86" s="517">
        <v>120</v>
      </c>
      <c r="D86" s="551">
        <v>0.87148695833333</v>
      </c>
      <c r="E86" s="555">
        <v>-15.4215650000004</v>
      </c>
      <c r="F86" s="520">
        <v>0</v>
      </c>
      <c r="G86" s="516">
        <v>0.00512000000000068</v>
      </c>
      <c r="H86" s="517">
        <v>0</v>
      </c>
      <c r="I86" s="518" t="s">
        <v>161</v>
      </c>
      <c r="J86" s="519">
        <v>0.00512000000000068</v>
      </c>
      <c r="K86" s="520">
        <v>0</v>
      </c>
      <c r="L86" s="516">
        <v>0</v>
      </c>
      <c r="M86" s="517">
        <v>0</v>
      </c>
      <c r="N86" s="518" t="s">
        <v>161</v>
      </c>
      <c r="O86" s="519">
        <v>0</v>
      </c>
      <c r="P86" s="520">
        <v>0</v>
      </c>
      <c r="Q86" s="516">
        <v>-61.1673320000002</v>
      </c>
      <c r="R86" s="517">
        <v>15</v>
      </c>
      <c r="S86" s="518">
        <v>-4.07782213333335</v>
      </c>
      <c r="T86" s="519">
        <v>-76.1673320000002</v>
      </c>
      <c r="U86" s="520">
        <v>0</v>
      </c>
      <c r="V86" s="533">
        <v>-0.58489431401417</v>
      </c>
      <c r="W86" s="518">
        <v>0.125</v>
      </c>
      <c r="X86" s="518">
        <v>-4.67915451211336</v>
      </c>
      <c r="Y86" s="539">
        <v>-0.70989431401417</v>
      </c>
      <c r="Z86" s="540" t="s">
        <v>161</v>
      </c>
      <c r="AA86" s="516">
        <v>165.745767</v>
      </c>
      <c r="AB86" s="517">
        <v>105</v>
      </c>
      <c r="AC86" s="518">
        <v>1.57853111428571</v>
      </c>
      <c r="AD86" s="519">
        <v>60.7457669999999</v>
      </c>
      <c r="AE86" s="541">
        <v>0</v>
      </c>
      <c r="AF86" s="516">
        <v>17.286921</v>
      </c>
      <c r="AG86" s="517">
        <v>3.58333333</v>
      </c>
      <c r="AH86" s="518">
        <v>4.82425702774349</v>
      </c>
      <c r="AI86" s="519">
        <v>13.70358767</v>
      </c>
      <c r="AJ86" s="520">
        <v>0</v>
      </c>
      <c r="AK86" s="516">
        <v>0</v>
      </c>
      <c r="AL86" s="517">
        <v>0</v>
      </c>
      <c r="AM86" s="518" t="s">
        <v>161</v>
      </c>
      <c r="AN86" s="519">
        <v>0</v>
      </c>
      <c r="AO86" s="520">
        <v>0</v>
      </c>
      <c r="AP86" s="516">
        <v>0.001115</v>
      </c>
      <c r="AQ86" s="517">
        <v>0</v>
      </c>
      <c r="AR86" s="551" t="s">
        <v>161</v>
      </c>
      <c r="AS86" s="519">
        <v>0.001115</v>
      </c>
      <c r="AT86" s="520">
        <v>0</v>
      </c>
      <c r="AU86" s="516">
        <v>-78.4604880000002</v>
      </c>
      <c r="AV86" s="517">
        <v>11.41666667</v>
      </c>
      <c r="AW86" s="551">
        <v>-6.8724515016431</v>
      </c>
      <c r="AX86" s="555">
        <v>-89.8771546700002</v>
      </c>
      <c r="AY86" s="520">
        <v>0</v>
      </c>
      <c r="AZ86" s="533">
        <v>-0.750254945008505</v>
      </c>
      <c r="BA86" s="518">
        <v>0.0951388889166667</v>
      </c>
      <c r="BB86" s="518">
        <v>-7.88589139048768</v>
      </c>
      <c r="BC86" s="539">
        <v>-0.845393833925172</v>
      </c>
      <c r="BD86" s="540" t="s">
        <v>161</v>
      </c>
      <c r="BE86" s="564">
        <v>270</v>
      </c>
      <c r="BF86" s="565">
        <v>72</v>
      </c>
      <c r="BG86" s="518">
        <v>3.75</v>
      </c>
      <c r="BH86" s="566">
        <v>198</v>
      </c>
      <c r="BI86" s="567">
        <v>4.99999999666667</v>
      </c>
      <c r="BJ86" s="572">
        <v>0.433935414937758</v>
      </c>
      <c r="BK86" s="572">
        <v>1.38888888888889</v>
      </c>
      <c r="BL86" s="518">
        <v>0.312433498755186</v>
      </c>
      <c r="BM86" s="572">
        <v>-0.954953473951131</v>
      </c>
      <c r="BN86" s="533">
        <v>1.58489431401417</v>
      </c>
      <c r="BO86" s="518">
        <v>0.875</v>
      </c>
      <c r="BP86" s="518">
        <v>1.81130778744477</v>
      </c>
      <c r="BQ86" s="518">
        <v>0.70989431401417</v>
      </c>
      <c r="BR86" s="540" t="s">
        <v>161</v>
      </c>
      <c r="BS86" s="564">
        <v>0.630956897982195</v>
      </c>
      <c r="BT86" s="565">
        <v>1.14285714285714</v>
      </c>
      <c r="BU86" s="518">
        <v>0.552087285734421</v>
      </c>
      <c r="BV86" s="566">
        <v>-0.511900244874948</v>
      </c>
      <c r="BW86" s="567" t="s">
        <v>161</v>
      </c>
      <c r="BX86" s="564">
        <v>-0.473378532798369</v>
      </c>
      <c r="BY86" s="565">
        <v>0.108730158761905</v>
      </c>
      <c r="BZ86" s="518">
        <v>-4.35370037337078</v>
      </c>
      <c r="CA86" s="566">
        <v>-0.582108691560273</v>
      </c>
      <c r="CB86" s="567" t="s">
        <v>161</v>
      </c>
      <c r="CC86" s="551"/>
    </row>
    <row r="87" s="164" customFormat="1" outlineLevel="2" spans="1:81">
      <c r="A87" s="527" t="s">
        <v>84</v>
      </c>
      <c r="B87" s="516">
        <v>188.56831</v>
      </c>
      <c r="C87" s="517">
        <v>250</v>
      </c>
      <c r="D87" s="551">
        <v>0.754273239999999</v>
      </c>
      <c r="E87" s="555">
        <v>-61.4316900000002</v>
      </c>
      <c r="F87" s="520">
        <v>0</v>
      </c>
      <c r="G87" s="516">
        <v>0</v>
      </c>
      <c r="H87" s="517">
        <v>0</v>
      </c>
      <c r="I87" s="518" t="s">
        <v>161</v>
      </c>
      <c r="J87" s="519">
        <v>0</v>
      </c>
      <c r="K87" s="520">
        <v>0</v>
      </c>
      <c r="L87" s="516">
        <v>155.913241</v>
      </c>
      <c r="M87" s="517">
        <v>205</v>
      </c>
      <c r="N87" s="518">
        <v>0.760552395121951</v>
      </c>
      <c r="O87" s="519">
        <v>-49.086759</v>
      </c>
      <c r="P87" s="520">
        <v>0</v>
      </c>
      <c r="Q87" s="516">
        <v>32.6550689999998</v>
      </c>
      <c r="R87" s="517">
        <v>45</v>
      </c>
      <c r="S87" s="518">
        <v>0.725668199999995</v>
      </c>
      <c r="T87" s="519">
        <v>-12.3449310000002</v>
      </c>
      <c r="U87" s="520">
        <v>0</v>
      </c>
      <c r="V87" s="533">
        <v>0.173173684379946</v>
      </c>
      <c r="W87" s="518">
        <v>0.18</v>
      </c>
      <c r="X87" s="518">
        <v>0.962076024333033</v>
      </c>
      <c r="Y87" s="539">
        <v>-0.00682631562005401</v>
      </c>
      <c r="Z87" s="540" t="s">
        <v>161</v>
      </c>
      <c r="AA87" s="516">
        <v>14.504851</v>
      </c>
      <c r="AB87" s="517">
        <v>15.9</v>
      </c>
      <c r="AC87" s="518">
        <v>0.912254779874213</v>
      </c>
      <c r="AD87" s="519">
        <v>-1.39514900000002</v>
      </c>
      <c r="AE87" s="541">
        <v>0</v>
      </c>
      <c r="AF87" s="516">
        <v>17.447473</v>
      </c>
      <c r="AG87" s="517">
        <v>26.48831433</v>
      </c>
      <c r="AH87" s="518">
        <v>0.658685667295915</v>
      </c>
      <c r="AI87" s="519">
        <v>-9.04084133000001</v>
      </c>
      <c r="AJ87" s="520">
        <v>0</v>
      </c>
      <c r="AK87" s="516">
        <v>5e-6</v>
      </c>
      <c r="AL87" s="517">
        <v>0</v>
      </c>
      <c r="AM87" s="518" t="s">
        <v>161</v>
      </c>
      <c r="AN87" s="519">
        <v>5e-6</v>
      </c>
      <c r="AO87" s="520">
        <v>0</v>
      </c>
      <c r="AP87" s="516">
        <v>0.017429</v>
      </c>
      <c r="AQ87" s="517">
        <v>0</v>
      </c>
      <c r="AR87" s="551" t="s">
        <v>161</v>
      </c>
      <c r="AS87" s="519">
        <v>0.017429</v>
      </c>
      <c r="AT87" s="520">
        <v>0</v>
      </c>
      <c r="AU87" s="516">
        <v>0.685320999999812</v>
      </c>
      <c r="AV87" s="517">
        <v>2.61168567</v>
      </c>
      <c r="AW87" s="551">
        <v>0.262405620964261</v>
      </c>
      <c r="AX87" s="555">
        <v>-1.92636467000019</v>
      </c>
      <c r="AY87" s="520">
        <v>0</v>
      </c>
      <c r="AZ87" s="533">
        <v>0.00363433813454558</v>
      </c>
      <c r="BA87" s="518">
        <v>0.01044674268</v>
      </c>
      <c r="BB87" s="518">
        <v>0.347891993310357</v>
      </c>
      <c r="BC87" s="539">
        <v>-0.00681240454545442</v>
      </c>
      <c r="BD87" s="540" t="s">
        <v>161</v>
      </c>
      <c r="BE87" s="564">
        <v>26</v>
      </c>
      <c r="BF87" s="565">
        <v>0</v>
      </c>
      <c r="BG87" s="518" t="s">
        <v>161</v>
      </c>
      <c r="BH87" s="566">
        <v>26</v>
      </c>
      <c r="BI87" s="567">
        <v>0</v>
      </c>
      <c r="BJ87" s="572">
        <v>4.81041607142857</v>
      </c>
      <c r="BK87" s="572" t="s">
        <v>161</v>
      </c>
      <c r="BL87" s="518" t="s">
        <v>161</v>
      </c>
      <c r="BM87" s="572" t="s">
        <v>161</v>
      </c>
      <c r="BN87" s="533">
        <v>0.0769209365030635</v>
      </c>
      <c r="BO87" s="518">
        <v>0.0636</v>
      </c>
      <c r="BP87" s="518">
        <v>1.20944868715509</v>
      </c>
      <c r="BQ87" s="518">
        <v>0.0133209365030635</v>
      </c>
      <c r="BR87" s="540" t="s">
        <v>161</v>
      </c>
      <c r="BS87" s="564">
        <v>13.0003617410479</v>
      </c>
      <c r="BT87" s="565">
        <v>15.7232704402516</v>
      </c>
      <c r="BU87" s="518">
        <v>0.826823006730645</v>
      </c>
      <c r="BV87" s="566">
        <v>-2.7229086992037</v>
      </c>
      <c r="BW87" s="567" t="s">
        <v>161</v>
      </c>
      <c r="BX87" s="564">
        <v>0.0472477104383777</v>
      </c>
      <c r="BY87" s="565">
        <v>0.164256960377358</v>
      </c>
      <c r="BZ87" s="518">
        <v>0.287645103926387</v>
      </c>
      <c r="CA87" s="566">
        <v>-0.117009249938981</v>
      </c>
      <c r="CB87" s="567" t="s">
        <v>161</v>
      </c>
      <c r="CC87" s="551"/>
    </row>
    <row r="88" s="159" customFormat="1" outlineLevel="2" spans="1:81">
      <c r="A88" s="527" t="s">
        <v>85</v>
      </c>
      <c r="B88" s="516">
        <v>9.086519</v>
      </c>
      <c r="C88" s="517">
        <v>9</v>
      </c>
      <c r="D88" s="518">
        <v>1.00961322222222</v>
      </c>
      <c r="E88" s="519">
        <v>0.0865190000000009</v>
      </c>
      <c r="F88" s="520">
        <v>0</v>
      </c>
      <c r="G88" s="516">
        <v>0</v>
      </c>
      <c r="H88" s="517">
        <v>0</v>
      </c>
      <c r="I88" s="518" t="s">
        <v>161</v>
      </c>
      <c r="J88" s="519">
        <v>0</v>
      </c>
      <c r="K88" s="520">
        <v>0</v>
      </c>
      <c r="L88" s="516">
        <v>8.52547499999999</v>
      </c>
      <c r="M88" s="517">
        <v>8.55</v>
      </c>
      <c r="N88" s="518">
        <v>0.997131578947367</v>
      </c>
      <c r="O88" s="519">
        <v>-0.0245250000000112</v>
      </c>
      <c r="P88" s="520">
        <v>0</v>
      </c>
      <c r="Q88" s="516">
        <v>0.561044000000011</v>
      </c>
      <c r="R88" s="517">
        <v>0.449999999999999</v>
      </c>
      <c r="S88" s="518">
        <v>1.24676444444447</v>
      </c>
      <c r="T88" s="519">
        <v>0.111044000000012</v>
      </c>
      <c r="U88" s="520">
        <v>0</v>
      </c>
      <c r="V88" s="533">
        <v>0.0617446571123674</v>
      </c>
      <c r="W88" s="518">
        <v>0.0499999999999999</v>
      </c>
      <c r="X88" s="518">
        <v>1.23489314224735</v>
      </c>
      <c r="Y88" s="539">
        <v>0.0117446571123675</v>
      </c>
      <c r="Z88" s="540" t="s">
        <v>161</v>
      </c>
      <c r="AA88" s="516">
        <v>1.463798</v>
      </c>
      <c r="AB88" s="517">
        <v>2.6</v>
      </c>
      <c r="AC88" s="518">
        <v>0.562999230769231</v>
      </c>
      <c r="AD88" s="519">
        <v>-1.136202</v>
      </c>
      <c r="AE88" s="541">
        <v>0</v>
      </c>
      <c r="AF88" s="516">
        <v>5.014864</v>
      </c>
      <c r="AG88" s="517">
        <v>4.84333333</v>
      </c>
      <c r="AH88" s="518">
        <v>1.03541583003126</v>
      </c>
      <c r="AI88" s="519">
        <v>0.171530669999999</v>
      </c>
      <c r="AJ88" s="520">
        <v>0</v>
      </c>
      <c r="AK88" s="516">
        <v>0</v>
      </c>
      <c r="AL88" s="517">
        <v>0</v>
      </c>
      <c r="AM88" s="518" t="s">
        <v>161</v>
      </c>
      <c r="AN88" s="519">
        <v>0</v>
      </c>
      <c r="AO88" s="520">
        <v>0</v>
      </c>
      <c r="AP88" s="516">
        <v>0</v>
      </c>
      <c r="AQ88" s="517">
        <v>0</v>
      </c>
      <c r="AR88" s="551" t="s">
        <v>161</v>
      </c>
      <c r="AS88" s="519">
        <v>0</v>
      </c>
      <c r="AT88" s="520">
        <v>0</v>
      </c>
      <c r="AU88" s="516">
        <v>-5.91761799999999</v>
      </c>
      <c r="AV88" s="517">
        <v>-6.99333333</v>
      </c>
      <c r="AW88" s="551">
        <v>1.15382011399134</v>
      </c>
      <c r="AX88" s="555">
        <v>1.07571533000001</v>
      </c>
      <c r="AY88" s="520">
        <v>0</v>
      </c>
      <c r="AZ88" s="533">
        <v>-0.651252476333345</v>
      </c>
      <c r="BA88" s="518">
        <v>-0.777037036666667</v>
      </c>
      <c r="BB88" s="518">
        <v>1.16187717495798</v>
      </c>
      <c r="BC88" s="539">
        <v>0.125784560333322</v>
      </c>
      <c r="BD88" s="540" t="s">
        <v>161</v>
      </c>
      <c r="BE88" s="564">
        <v>3</v>
      </c>
      <c r="BF88" s="565">
        <v>0</v>
      </c>
      <c r="BG88" s="518" t="s">
        <v>161</v>
      </c>
      <c r="BH88" s="566">
        <v>3</v>
      </c>
      <c r="BI88" s="567">
        <v>0</v>
      </c>
      <c r="BJ88" s="572">
        <v>1.9753302173913</v>
      </c>
      <c r="BK88" s="572" t="s">
        <v>161</v>
      </c>
      <c r="BL88" s="518" t="s">
        <v>161</v>
      </c>
      <c r="BM88" s="572" t="s">
        <v>161</v>
      </c>
      <c r="BN88" s="533">
        <v>0.161095574663961</v>
      </c>
      <c r="BO88" s="518">
        <v>0.288888888888889</v>
      </c>
      <c r="BP88" s="518">
        <v>0.557638527682942</v>
      </c>
      <c r="BQ88" s="518">
        <v>-0.127793314224928</v>
      </c>
      <c r="BR88" s="540" t="s">
        <v>161</v>
      </c>
      <c r="BS88" s="564">
        <v>6.20749515985129</v>
      </c>
      <c r="BT88" s="565">
        <v>3.46153846153846</v>
      </c>
      <c r="BU88" s="518">
        <v>1.79327637951259</v>
      </c>
      <c r="BV88" s="566">
        <v>2.74595669831283</v>
      </c>
      <c r="BW88" s="567" t="s">
        <v>161</v>
      </c>
      <c r="BX88" s="564">
        <v>-4.0426465946804</v>
      </c>
      <c r="BY88" s="565">
        <v>-2.68974358846154</v>
      </c>
      <c r="BZ88" s="518">
        <v>0.497014134721783</v>
      </c>
      <c r="CA88" s="566">
        <v>-1.35290300621886</v>
      </c>
      <c r="CB88" s="567" t="s">
        <v>161</v>
      </c>
      <c r="CC88" s="551"/>
    </row>
    <row r="89" s="159" customFormat="1" outlineLevel="2" spans="1:81">
      <c r="A89" s="527" t="s">
        <v>86</v>
      </c>
      <c r="B89" s="516">
        <v>0</v>
      </c>
      <c r="C89" s="517">
        <v>0</v>
      </c>
      <c r="D89" s="518" t="s">
        <v>161</v>
      </c>
      <c r="E89" s="519">
        <v>0</v>
      </c>
      <c r="F89" s="520">
        <v>0</v>
      </c>
      <c r="G89" s="516">
        <v>0</v>
      </c>
      <c r="H89" s="517">
        <v>0</v>
      </c>
      <c r="I89" s="518" t="s">
        <v>161</v>
      </c>
      <c r="J89" s="519">
        <v>0</v>
      </c>
      <c r="K89" s="520">
        <v>0</v>
      </c>
      <c r="L89" s="516">
        <v>0</v>
      </c>
      <c r="M89" s="517">
        <v>0</v>
      </c>
      <c r="N89" s="518" t="s">
        <v>161</v>
      </c>
      <c r="O89" s="519">
        <v>0</v>
      </c>
      <c r="P89" s="520">
        <v>0</v>
      </c>
      <c r="Q89" s="516">
        <v>0</v>
      </c>
      <c r="R89" s="517">
        <v>0</v>
      </c>
      <c r="S89" s="518" t="s">
        <v>161</v>
      </c>
      <c r="T89" s="519">
        <v>0</v>
      </c>
      <c r="U89" s="520">
        <v>0</v>
      </c>
      <c r="V89" s="533" t="s">
        <v>161</v>
      </c>
      <c r="W89" s="518" t="s">
        <v>161</v>
      </c>
      <c r="X89" s="518" t="s">
        <v>161</v>
      </c>
      <c r="Y89" s="539" t="s">
        <v>161</v>
      </c>
      <c r="Z89" s="540" t="s">
        <v>161</v>
      </c>
      <c r="AA89" s="516">
        <v>0</v>
      </c>
      <c r="AB89" s="517">
        <v>0</v>
      </c>
      <c r="AC89" s="518" t="s">
        <v>161</v>
      </c>
      <c r="AD89" s="519">
        <v>0</v>
      </c>
      <c r="AE89" s="541">
        <v>0</v>
      </c>
      <c r="AF89" s="516">
        <v>0</v>
      </c>
      <c r="AG89" s="517">
        <v>0</v>
      </c>
      <c r="AH89" s="518" t="s">
        <v>161</v>
      </c>
      <c r="AI89" s="519">
        <v>0</v>
      </c>
      <c r="AJ89" s="520">
        <v>0</v>
      </c>
      <c r="AK89" s="516">
        <v>0</v>
      </c>
      <c r="AL89" s="517">
        <v>0</v>
      </c>
      <c r="AM89" s="518" t="s">
        <v>161</v>
      </c>
      <c r="AN89" s="519">
        <v>0</v>
      </c>
      <c r="AO89" s="520">
        <v>0</v>
      </c>
      <c r="AP89" s="516">
        <v>0</v>
      </c>
      <c r="AQ89" s="517">
        <v>0</v>
      </c>
      <c r="AR89" s="551" t="s">
        <v>161</v>
      </c>
      <c r="AS89" s="519">
        <v>0</v>
      </c>
      <c r="AT89" s="520">
        <v>0</v>
      </c>
      <c r="AU89" s="516">
        <v>0</v>
      </c>
      <c r="AV89" s="517">
        <v>0</v>
      </c>
      <c r="AW89" s="551" t="s">
        <v>161</v>
      </c>
      <c r="AX89" s="555">
        <v>0</v>
      </c>
      <c r="AY89" s="520">
        <v>0</v>
      </c>
      <c r="AZ89" s="533" t="s">
        <v>161</v>
      </c>
      <c r="BA89" s="518" t="s">
        <v>161</v>
      </c>
      <c r="BB89" s="518" t="s">
        <v>161</v>
      </c>
      <c r="BC89" s="539" t="s">
        <v>161</v>
      </c>
      <c r="BD89" s="540" t="s">
        <v>161</v>
      </c>
      <c r="BE89" s="564">
        <v>0</v>
      </c>
      <c r="BF89" s="565">
        <v>0</v>
      </c>
      <c r="BG89" s="518" t="s">
        <v>161</v>
      </c>
      <c r="BH89" s="566">
        <v>0</v>
      </c>
      <c r="BI89" s="567">
        <v>0</v>
      </c>
      <c r="BJ89" s="572">
        <v>0</v>
      </c>
      <c r="BK89" s="572" t="s">
        <v>161</v>
      </c>
      <c r="BL89" s="518" t="s">
        <v>161</v>
      </c>
      <c r="BM89" s="572" t="s">
        <v>161</v>
      </c>
      <c r="BN89" s="533" t="s">
        <v>161</v>
      </c>
      <c r="BO89" s="518" t="s">
        <v>161</v>
      </c>
      <c r="BP89" s="518" t="s">
        <v>161</v>
      </c>
      <c r="BQ89" s="518" t="s">
        <v>161</v>
      </c>
      <c r="BR89" s="540" t="s">
        <v>161</v>
      </c>
      <c r="BS89" s="564" t="s">
        <v>161</v>
      </c>
      <c r="BT89" s="565" t="s">
        <v>161</v>
      </c>
      <c r="BU89" s="518" t="s">
        <v>161</v>
      </c>
      <c r="BV89" s="566" t="s">
        <v>161</v>
      </c>
      <c r="BW89" s="567" t="s">
        <v>161</v>
      </c>
      <c r="BX89" s="564" t="s">
        <v>161</v>
      </c>
      <c r="BY89" s="565" t="s">
        <v>161</v>
      </c>
      <c r="BZ89" s="518" t="s">
        <v>161</v>
      </c>
      <c r="CA89" s="566" t="s">
        <v>161</v>
      </c>
      <c r="CB89" s="567" t="s">
        <v>161</v>
      </c>
      <c r="CC89" s="551"/>
    </row>
    <row r="90" s="159" customFormat="1" outlineLevel="2" spans="1:81">
      <c r="A90" s="527" t="s">
        <v>87</v>
      </c>
      <c r="B90" s="516">
        <v>0</v>
      </c>
      <c r="C90" s="517">
        <v>0</v>
      </c>
      <c r="D90" s="518" t="s">
        <v>161</v>
      </c>
      <c r="E90" s="519">
        <v>0</v>
      </c>
      <c r="F90" s="520">
        <v>0</v>
      </c>
      <c r="G90" s="516">
        <v>0</v>
      </c>
      <c r="H90" s="517">
        <v>0</v>
      </c>
      <c r="I90" s="518" t="s">
        <v>161</v>
      </c>
      <c r="J90" s="519">
        <v>0</v>
      </c>
      <c r="K90" s="520">
        <v>0</v>
      </c>
      <c r="L90" s="516">
        <v>0</v>
      </c>
      <c r="M90" s="517">
        <v>0</v>
      </c>
      <c r="N90" s="518" t="s">
        <v>161</v>
      </c>
      <c r="O90" s="519">
        <v>0</v>
      </c>
      <c r="P90" s="520">
        <v>0</v>
      </c>
      <c r="Q90" s="516">
        <v>0</v>
      </c>
      <c r="R90" s="517">
        <v>0</v>
      </c>
      <c r="S90" s="518" t="s">
        <v>161</v>
      </c>
      <c r="T90" s="519">
        <v>0</v>
      </c>
      <c r="U90" s="520">
        <v>0</v>
      </c>
      <c r="V90" s="533" t="s">
        <v>161</v>
      </c>
      <c r="W90" s="518" t="s">
        <v>161</v>
      </c>
      <c r="X90" s="518" t="s">
        <v>161</v>
      </c>
      <c r="Y90" s="539" t="s">
        <v>161</v>
      </c>
      <c r="Z90" s="540" t="s">
        <v>161</v>
      </c>
      <c r="AA90" s="516">
        <v>0</v>
      </c>
      <c r="AB90" s="517">
        <v>0</v>
      </c>
      <c r="AC90" s="518" t="s">
        <v>161</v>
      </c>
      <c r="AD90" s="519">
        <v>0</v>
      </c>
      <c r="AE90" s="541">
        <v>0</v>
      </c>
      <c r="AF90" s="516">
        <v>0</v>
      </c>
      <c r="AG90" s="517">
        <v>0</v>
      </c>
      <c r="AH90" s="518" t="s">
        <v>161</v>
      </c>
      <c r="AI90" s="519">
        <v>0</v>
      </c>
      <c r="AJ90" s="520">
        <v>0</v>
      </c>
      <c r="AK90" s="516">
        <v>0</v>
      </c>
      <c r="AL90" s="517">
        <v>0</v>
      </c>
      <c r="AM90" s="518" t="s">
        <v>161</v>
      </c>
      <c r="AN90" s="519">
        <v>0</v>
      </c>
      <c r="AO90" s="520">
        <v>0</v>
      </c>
      <c r="AP90" s="516">
        <v>0</v>
      </c>
      <c r="AQ90" s="517">
        <v>0</v>
      </c>
      <c r="AR90" s="551" t="s">
        <v>161</v>
      </c>
      <c r="AS90" s="519">
        <v>0</v>
      </c>
      <c r="AT90" s="520">
        <v>0</v>
      </c>
      <c r="AU90" s="516">
        <v>0</v>
      </c>
      <c r="AV90" s="517">
        <v>0</v>
      </c>
      <c r="AW90" s="551" t="s">
        <v>161</v>
      </c>
      <c r="AX90" s="555">
        <v>0</v>
      </c>
      <c r="AY90" s="520">
        <v>0</v>
      </c>
      <c r="AZ90" s="533" t="s">
        <v>161</v>
      </c>
      <c r="BA90" s="518" t="s">
        <v>161</v>
      </c>
      <c r="BB90" s="518" t="s">
        <v>161</v>
      </c>
      <c r="BC90" s="539" t="s">
        <v>161</v>
      </c>
      <c r="BD90" s="540" t="s">
        <v>161</v>
      </c>
      <c r="BE90" s="564">
        <v>0</v>
      </c>
      <c r="BF90" s="565">
        <v>0</v>
      </c>
      <c r="BG90" s="518" t="s">
        <v>161</v>
      </c>
      <c r="BH90" s="566">
        <v>0</v>
      </c>
      <c r="BI90" s="567">
        <v>0</v>
      </c>
      <c r="BJ90" s="572">
        <v>0</v>
      </c>
      <c r="BK90" s="572" t="s">
        <v>161</v>
      </c>
      <c r="BL90" s="518" t="s">
        <v>161</v>
      </c>
      <c r="BM90" s="572" t="s">
        <v>161</v>
      </c>
      <c r="BN90" s="533" t="s">
        <v>161</v>
      </c>
      <c r="BO90" s="518" t="s">
        <v>161</v>
      </c>
      <c r="BP90" s="518" t="s">
        <v>161</v>
      </c>
      <c r="BQ90" s="518" t="s">
        <v>161</v>
      </c>
      <c r="BR90" s="540" t="s">
        <v>161</v>
      </c>
      <c r="BS90" s="564" t="s">
        <v>161</v>
      </c>
      <c r="BT90" s="565" t="s">
        <v>161</v>
      </c>
      <c r="BU90" s="518" t="s">
        <v>161</v>
      </c>
      <c r="BV90" s="566" t="s">
        <v>161</v>
      </c>
      <c r="BW90" s="567" t="s">
        <v>161</v>
      </c>
      <c r="BX90" s="564" t="s">
        <v>161</v>
      </c>
      <c r="BY90" s="565" t="s">
        <v>161</v>
      </c>
      <c r="BZ90" s="518" t="s">
        <v>161</v>
      </c>
      <c r="CA90" s="566" t="s">
        <v>161</v>
      </c>
      <c r="CB90" s="567" t="s">
        <v>161</v>
      </c>
      <c r="CC90" s="551"/>
    </row>
    <row r="91" s="159" customFormat="1" outlineLevel="2" spans="1:81">
      <c r="A91" s="527" t="s">
        <v>88</v>
      </c>
      <c r="B91" s="516">
        <v>0</v>
      </c>
      <c r="C91" s="517">
        <v>0</v>
      </c>
      <c r="D91" s="518" t="s">
        <v>161</v>
      </c>
      <c r="E91" s="519">
        <v>0</v>
      </c>
      <c r="F91" s="520">
        <v>0</v>
      </c>
      <c r="G91" s="516">
        <v>0</v>
      </c>
      <c r="H91" s="517">
        <v>0</v>
      </c>
      <c r="I91" s="518" t="s">
        <v>161</v>
      </c>
      <c r="J91" s="519">
        <v>0</v>
      </c>
      <c r="K91" s="520">
        <v>0</v>
      </c>
      <c r="L91" s="516">
        <v>0</v>
      </c>
      <c r="M91" s="517">
        <v>0</v>
      </c>
      <c r="N91" s="518" t="s">
        <v>161</v>
      </c>
      <c r="O91" s="519">
        <v>0</v>
      </c>
      <c r="P91" s="520">
        <v>0</v>
      </c>
      <c r="Q91" s="516">
        <v>0</v>
      </c>
      <c r="R91" s="517">
        <v>0</v>
      </c>
      <c r="S91" s="518" t="s">
        <v>161</v>
      </c>
      <c r="T91" s="519">
        <v>0</v>
      </c>
      <c r="U91" s="520">
        <v>0</v>
      </c>
      <c r="V91" s="533" t="s">
        <v>161</v>
      </c>
      <c r="W91" s="518" t="s">
        <v>161</v>
      </c>
      <c r="X91" s="518" t="s">
        <v>161</v>
      </c>
      <c r="Y91" s="539" t="s">
        <v>161</v>
      </c>
      <c r="Z91" s="540" t="s">
        <v>161</v>
      </c>
      <c r="AA91" s="516">
        <v>0</v>
      </c>
      <c r="AB91" s="517">
        <v>0</v>
      </c>
      <c r="AC91" s="518" t="s">
        <v>161</v>
      </c>
      <c r="AD91" s="519">
        <v>0</v>
      </c>
      <c r="AE91" s="541">
        <v>0</v>
      </c>
      <c r="AF91" s="516">
        <v>0</v>
      </c>
      <c r="AG91" s="517">
        <v>0</v>
      </c>
      <c r="AH91" s="518" t="s">
        <v>161</v>
      </c>
      <c r="AI91" s="519">
        <v>0</v>
      </c>
      <c r="AJ91" s="520">
        <v>0</v>
      </c>
      <c r="AK91" s="516">
        <v>0</v>
      </c>
      <c r="AL91" s="517">
        <v>0</v>
      </c>
      <c r="AM91" s="518" t="s">
        <v>161</v>
      </c>
      <c r="AN91" s="519">
        <v>0</v>
      </c>
      <c r="AO91" s="520">
        <v>0</v>
      </c>
      <c r="AP91" s="516">
        <v>0</v>
      </c>
      <c r="AQ91" s="517">
        <v>0</v>
      </c>
      <c r="AR91" s="551" t="s">
        <v>161</v>
      </c>
      <c r="AS91" s="519">
        <v>0</v>
      </c>
      <c r="AT91" s="520">
        <v>0</v>
      </c>
      <c r="AU91" s="516">
        <v>0</v>
      </c>
      <c r="AV91" s="517">
        <v>0</v>
      </c>
      <c r="AW91" s="551" t="s">
        <v>161</v>
      </c>
      <c r="AX91" s="555">
        <v>0</v>
      </c>
      <c r="AY91" s="520">
        <v>0</v>
      </c>
      <c r="AZ91" s="533" t="s">
        <v>161</v>
      </c>
      <c r="BA91" s="518" t="s">
        <v>161</v>
      </c>
      <c r="BB91" s="518" t="s">
        <v>161</v>
      </c>
      <c r="BC91" s="539" t="s">
        <v>161</v>
      </c>
      <c r="BD91" s="540" t="s">
        <v>161</v>
      </c>
      <c r="BE91" s="564">
        <v>0</v>
      </c>
      <c r="BF91" s="565">
        <v>45</v>
      </c>
      <c r="BG91" s="518">
        <v>0</v>
      </c>
      <c r="BH91" s="566">
        <v>-45</v>
      </c>
      <c r="BI91" s="567">
        <v>0</v>
      </c>
      <c r="BJ91" s="572" t="s">
        <v>161</v>
      </c>
      <c r="BK91" s="572">
        <v>0</v>
      </c>
      <c r="BL91" s="518" t="s">
        <v>161</v>
      </c>
      <c r="BM91" s="572" t="s">
        <v>161</v>
      </c>
      <c r="BN91" s="533" t="s">
        <v>161</v>
      </c>
      <c r="BO91" s="518" t="s">
        <v>161</v>
      </c>
      <c r="BP91" s="518" t="s">
        <v>161</v>
      </c>
      <c r="BQ91" s="518" t="s">
        <v>161</v>
      </c>
      <c r="BR91" s="540" t="s">
        <v>161</v>
      </c>
      <c r="BS91" s="564" t="s">
        <v>161</v>
      </c>
      <c r="BT91" s="565" t="s">
        <v>161</v>
      </c>
      <c r="BU91" s="518" t="s">
        <v>161</v>
      </c>
      <c r="BV91" s="566" t="s">
        <v>161</v>
      </c>
      <c r="BW91" s="567" t="s">
        <v>161</v>
      </c>
      <c r="BX91" s="564" t="s">
        <v>161</v>
      </c>
      <c r="BY91" s="565" t="s">
        <v>161</v>
      </c>
      <c r="BZ91" s="518" t="s">
        <v>161</v>
      </c>
      <c r="CA91" s="566" t="s">
        <v>161</v>
      </c>
      <c r="CB91" s="567" t="s">
        <v>161</v>
      </c>
      <c r="CC91" s="551"/>
    </row>
    <row r="92" s="159" customFormat="1" outlineLevel="2" spans="1:81">
      <c r="A92" s="527" t="s">
        <v>89</v>
      </c>
      <c r="B92" s="516">
        <v>0</v>
      </c>
      <c r="C92" s="517">
        <v>0</v>
      </c>
      <c r="D92" s="518" t="s">
        <v>161</v>
      </c>
      <c r="E92" s="519">
        <v>0</v>
      </c>
      <c r="F92" s="520">
        <v>0</v>
      </c>
      <c r="G92" s="516">
        <v>0</v>
      </c>
      <c r="H92" s="517">
        <v>0</v>
      </c>
      <c r="I92" s="518" t="s">
        <v>161</v>
      </c>
      <c r="J92" s="519">
        <v>0</v>
      </c>
      <c r="K92" s="520">
        <v>0</v>
      </c>
      <c r="L92" s="516">
        <v>0</v>
      </c>
      <c r="M92" s="517">
        <v>0</v>
      </c>
      <c r="N92" s="518" t="s">
        <v>161</v>
      </c>
      <c r="O92" s="519">
        <v>0</v>
      </c>
      <c r="P92" s="520">
        <v>0</v>
      </c>
      <c r="Q92" s="516">
        <v>0</v>
      </c>
      <c r="R92" s="517">
        <v>0</v>
      </c>
      <c r="S92" s="518" t="s">
        <v>161</v>
      </c>
      <c r="T92" s="519">
        <v>0</v>
      </c>
      <c r="U92" s="520">
        <v>0</v>
      </c>
      <c r="V92" s="533" t="s">
        <v>161</v>
      </c>
      <c r="W92" s="518" t="s">
        <v>161</v>
      </c>
      <c r="X92" s="518" t="s">
        <v>161</v>
      </c>
      <c r="Y92" s="539" t="s">
        <v>161</v>
      </c>
      <c r="Z92" s="540" t="s">
        <v>161</v>
      </c>
      <c r="AA92" s="516">
        <v>0</v>
      </c>
      <c r="AB92" s="517">
        <v>0</v>
      </c>
      <c r="AC92" s="518" t="s">
        <v>161</v>
      </c>
      <c r="AD92" s="519">
        <v>0</v>
      </c>
      <c r="AE92" s="541">
        <v>0</v>
      </c>
      <c r="AF92" s="516">
        <v>0</v>
      </c>
      <c r="AG92" s="517">
        <v>0</v>
      </c>
      <c r="AH92" s="518" t="s">
        <v>161</v>
      </c>
      <c r="AI92" s="519">
        <v>0</v>
      </c>
      <c r="AJ92" s="520">
        <v>0</v>
      </c>
      <c r="AK92" s="516">
        <v>0</v>
      </c>
      <c r="AL92" s="517">
        <v>0</v>
      </c>
      <c r="AM92" s="518" t="s">
        <v>161</v>
      </c>
      <c r="AN92" s="519">
        <v>0</v>
      </c>
      <c r="AO92" s="520">
        <v>0</v>
      </c>
      <c r="AP92" s="516">
        <v>0</v>
      </c>
      <c r="AQ92" s="517">
        <v>0</v>
      </c>
      <c r="AR92" s="551" t="s">
        <v>161</v>
      </c>
      <c r="AS92" s="519">
        <v>0</v>
      </c>
      <c r="AT92" s="520">
        <v>0</v>
      </c>
      <c r="AU92" s="516">
        <v>0</v>
      </c>
      <c r="AV92" s="517">
        <v>0</v>
      </c>
      <c r="AW92" s="551" t="s">
        <v>161</v>
      </c>
      <c r="AX92" s="555">
        <v>0</v>
      </c>
      <c r="AY92" s="520">
        <v>0</v>
      </c>
      <c r="AZ92" s="533" t="s">
        <v>161</v>
      </c>
      <c r="BA92" s="518" t="s">
        <v>161</v>
      </c>
      <c r="BB92" s="518" t="s">
        <v>161</v>
      </c>
      <c r="BC92" s="539" t="s">
        <v>161</v>
      </c>
      <c r="BD92" s="540" t="s">
        <v>161</v>
      </c>
      <c r="BE92" s="564">
        <v>0</v>
      </c>
      <c r="BF92" s="565">
        <v>0</v>
      </c>
      <c r="BG92" s="518" t="s">
        <v>161</v>
      </c>
      <c r="BH92" s="566">
        <v>0</v>
      </c>
      <c r="BI92" s="567">
        <v>0</v>
      </c>
      <c r="BJ92" s="572" t="s">
        <v>161</v>
      </c>
      <c r="BK92" s="572" t="s">
        <v>161</v>
      </c>
      <c r="BL92" s="518" t="s">
        <v>161</v>
      </c>
      <c r="BM92" s="572" t="s">
        <v>161</v>
      </c>
      <c r="BN92" s="533" t="s">
        <v>161</v>
      </c>
      <c r="BO92" s="518" t="s">
        <v>161</v>
      </c>
      <c r="BP92" s="518" t="s">
        <v>161</v>
      </c>
      <c r="BQ92" s="518" t="s">
        <v>161</v>
      </c>
      <c r="BR92" s="540" t="s">
        <v>161</v>
      </c>
      <c r="BS92" s="564" t="s">
        <v>161</v>
      </c>
      <c r="BT92" s="565" t="s">
        <v>161</v>
      </c>
      <c r="BU92" s="518" t="s">
        <v>161</v>
      </c>
      <c r="BV92" s="566" t="s">
        <v>161</v>
      </c>
      <c r="BW92" s="567" t="s">
        <v>161</v>
      </c>
      <c r="BX92" s="564" t="s">
        <v>161</v>
      </c>
      <c r="BY92" s="565" t="s">
        <v>161</v>
      </c>
      <c r="BZ92" s="518" t="s">
        <v>161</v>
      </c>
      <c r="CA92" s="566" t="s">
        <v>161</v>
      </c>
      <c r="CB92" s="567" t="s">
        <v>161</v>
      </c>
      <c r="CC92" s="551"/>
    </row>
    <row r="93" s="159" customFormat="1" outlineLevel="2" spans="1:81">
      <c r="A93" s="527" t="s">
        <v>90</v>
      </c>
      <c r="B93" s="516">
        <v>0</v>
      </c>
      <c r="C93" s="517">
        <v>0</v>
      </c>
      <c r="D93" s="518" t="s">
        <v>161</v>
      </c>
      <c r="E93" s="519">
        <v>0</v>
      </c>
      <c r="F93" s="520">
        <v>0</v>
      </c>
      <c r="G93" s="516">
        <v>0</v>
      </c>
      <c r="H93" s="517">
        <v>0</v>
      </c>
      <c r="I93" s="518" t="s">
        <v>161</v>
      </c>
      <c r="J93" s="519">
        <v>0</v>
      </c>
      <c r="K93" s="520">
        <v>0</v>
      </c>
      <c r="L93" s="516">
        <v>0</v>
      </c>
      <c r="M93" s="517">
        <v>0</v>
      </c>
      <c r="N93" s="518" t="s">
        <v>161</v>
      </c>
      <c r="O93" s="519">
        <v>0</v>
      </c>
      <c r="P93" s="520">
        <v>0</v>
      </c>
      <c r="Q93" s="516">
        <v>0</v>
      </c>
      <c r="R93" s="517">
        <v>0</v>
      </c>
      <c r="S93" s="518" t="s">
        <v>161</v>
      </c>
      <c r="T93" s="519">
        <v>0</v>
      </c>
      <c r="U93" s="520">
        <v>0</v>
      </c>
      <c r="V93" s="533" t="s">
        <v>161</v>
      </c>
      <c r="W93" s="518" t="s">
        <v>161</v>
      </c>
      <c r="X93" s="518" t="s">
        <v>161</v>
      </c>
      <c r="Y93" s="539" t="s">
        <v>161</v>
      </c>
      <c r="Z93" s="540" t="s">
        <v>161</v>
      </c>
      <c r="AA93" s="516">
        <v>0</v>
      </c>
      <c r="AB93" s="517">
        <v>0</v>
      </c>
      <c r="AC93" s="518" t="s">
        <v>161</v>
      </c>
      <c r="AD93" s="519">
        <v>0</v>
      </c>
      <c r="AE93" s="541">
        <v>0</v>
      </c>
      <c r="AF93" s="516">
        <v>0</v>
      </c>
      <c r="AG93" s="517">
        <v>0</v>
      </c>
      <c r="AH93" s="518" t="s">
        <v>161</v>
      </c>
      <c r="AI93" s="519">
        <v>0</v>
      </c>
      <c r="AJ93" s="520">
        <v>0</v>
      </c>
      <c r="AK93" s="516">
        <v>0</v>
      </c>
      <c r="AL93" s="517">
        <v>0</v>
      </c>
      <c r="AM93" s="518" t="s">
        <v>161</v>
      </c>
      <c r="AN93" s="519">
        <v>0</v>
      </c>
      <c r="AO93" s="520">
        <v>0</v>
      </c>
      <c r="AP93" s="516">
        <v>0</v>
      </c>
      <c r="AQ93" s="517">
        <v>0</v>
      </c>
      <c r="AR93" s="551" t="s">
        <v>161</v>
      </c>
      <c r="AS93" s="519">
        <v>0</v>
      </c>
      <c r="AT93" s="520">
        <v>0</v>
      </c>
      <c r="AU93" s="516">
        <v>0</v>
      </c>
      <c r="AV93" s="517">
        <v>0</v>
      </c>
      <c r="AW93" s="551" t="s">
        <v>161</v>
      </c>
      <c r="AX93" s="555">
        <v>0</v>
      </c>
      <c r="AY93" s="520">
        <v>0</v>
      </c>
      <c r="AZ93" s="533" t="s">
        <v>161</v>
      </c>
      <c r="BA93" s="518" t="s">
        <v>161</v>
      </c>
      <c r="BB93" s="518" t="s">
        <v>161</v>
      </c>
      <c r="BC93" s="539" t="s">
        <v>161</v>
      </c>
      <c r="BD93" s="540" t="s">
        <v>161</v>
      </c>
      <c r="BE93" s="564">
        <v>0</v>
      </c>
      <c r="BF93" s="565">
        <v>0</v>
      </c>
      <c r="BG93" s="518" t="s">
        <v>161</v>
      </c>
      <c r="BH93" s="566">
        <v>0</v>
      </c>
      <c r="BI93" s="567">
        <v>0</v>
      </c>
      <c r="BJ93" s="572" t="s">
        <v>161</v>
      </c>
      <c r="BK93" s="572" t="s">
        <v>161</v>
      </c>
      <c r="BL93" s="518" t="s">
        <v>161</v>
      </c>
      <c r="BM93" s="572" t="s">
        <v>161</v>
      </c>
      <c r="BN93" s="533" t="s">
        <v>161</v>
      </c>
      <c r="BO93" s="518" t="s">
        <v>161</v>
      </c>
      <c r="BP93" s="518" t="s">
        <v>161</v>
      </c>
      <c r="BQ93" s="518" t="s">
        <v>161</v>
      </c>
      <c r="BR93" s="540" t="s">
        <v>161</v>
      </c>
      <c r="BS93" s="564" t="s">
        <v>161</v>
      </c>
      <c r="BT93" s="565" t="s">
        <v>161</v>
      </c>
      <c r="BU93" s="518" t="s">
        <v>161</v>
      </c>
      <c r="BV93" s="566" t="s">
        <v>161</v>
      </c>
      <c r="BW93" s="567" t="s">
        <v>161</v>
      </c>
      <c r="BX93" s="564" t="s">
        <v>161</v>
      </c>
      <c r="BY93" s="565" t="s">
        <v>161</v>
      </c>
      <c r="BZ93" s="518" t="s">
        <v>161</v>
      </c>
      <c r="CA93" s="566" t="s">
        <v>161</v>
      </c>
      <c r="CB93" s="567" t="s">
        <v>161</v>
      </c>
      <c r="CC93" s="551"/>
    </row>
    <row r="94" s="163" customFormat="1" spans="1:81">
      <c r="A94" s="521" t="s">
        <v>91</v>
      </c>
      <c r="B94" s="522">
        <v>302.233263999999</v>
      </c>
      <c r="C94" s="523">
        <v>379</v>
      </c>
      <c r="D94" s="524">
        <v>0.797449245382584</v>
      </c>
      <c r="E94" s="523">
        <v>-76.7667360000006</v>
      </c>
      <c r="F94" s="525">
        <v>0</v>
      </c>
      <c r="G94" s="522">
        <v>0.00512000000000068</v>
      </c>
      <c r="H94" s="523">
        <v>0</v>
      </c>
      <c r="I94" s="524" t="s">
        <v>161</v>
      </c>
      <c r="J94" s="523">
        <v>0.00512000000000068</v>
      </c>
      <c r="K94" s="525">
        <v>0</v>
      </c>
      <c r="L94" s="522">
        <v>164.438716</v>
      </c>
      <c r="M94" s="523">
        <v>213.55</v>
      </c>
      <c r="N94" s="524">
        <v>0.770024425193163</v>
      </c>
      <c r="O94" s="523">
        <v>-49.111284</v>
      </c>
      <c r="P94" s="525">
        <v>0</v>
      </c>
      <c r="Q94" s="522">
        <v>-27.9512190000005</v>
      </c>
      <c r="R94" s="523">
        <v>60.45</v>
      </c>
      <c r="S94" s="524">
        <v>-0.462385756823829</v>
      </c>
      <c r="T94" s="523">
        <v>-88.4012190000005</v>
      </c>
      <c r="U94" s="534">
        <v>0</v>
      </c>
      <c r="V94" s="535">
        <v>-0.0924822722359261</v>
      </c>
      <c r="W94" s="524">
        <v>0.159498680738786</v>
      </c>
      <c r="X94" s="524">
        <v>-0.579830954134259</v>
      </c>
      <c r="Y94" s="542">
        <v>-0.251980952974712</v>
      </c>
      <c r="Z94" s="543" t="s">
        <v>161</v>
      </c>
      <c r="AA94" s="522">
        <v>181.714416</v>
      </c>
      <c r="AB94" s="523">
        <v>123.5</v>
      </c>
      <c r="AC94" s="524">
        <v>1.47137178947368</v>
      </c>
      <c r="AD94" s="523">
        <v>58.2144159999998</v>
      </c>
      <c r="AE94" s="544">
        <v>0</v>
      </c>
      <c r="AF94" s="522">
        <v>39.749258</v>
      </c>
      <c r="AG94" s="523">
        <v>34.91498099</v>
      </c>
      <c r="AH94" s="524">
        <v>1.13845853192315</v>
      </c>
      <c r="AI94" s="523">
        <v>4.83427700999997</v>
      </c>
      <c r="AJ94" s="525">
        <v>0</v>
      </c>
      <c r="AK94" s="522">
        <v>5e-6</v>
      </c>
      <c r="AL94" s="523">
        <v>0</v>
      </c>
      <c r="AM94" s="524" t="s">
        <v>161</v>
      </c>
      <c r="AN94" s="523">
        <v>5e-6</v>
      </c>
      <c r="AO94" s="525">
        <v>0</v>
      </c>
      <c r="AP94" s="522">
        <v>0.018544</v>
      </c>
      <c r="AQ94" s="523">
        <v>0</v>
      </c>
      <c r="AR94" s="542" t="s">
        <v>161</v>
      </c>
      <c r="AS94" s="523">
        <v>0.018544</v>
      </c>
      <c r="AT94" s="525">
        <v>0</v>
      </c>
      <c r="AU94" s="522">
        <v>-83.6927850000004</v>
      </c>
      <c r="AV94" s="523">
        <v>7.03501901</v>
      </c>
      <c r="AW94" s="542">
        <v>-11.896596850845</v>
      </c>
      <c r="AX94" s="556">
        <v>-90.7278040100004</v>
      </c>
      <c r="AY94" s="525">
        <v>0</v>
      </c>
      <c r="AZ94" s="535">
        <v>-0.27691453909587</v>
      </c>
      <c r="BA94" s="524">
        <v>0.0185620554353562</v>
      </c>
      <c r="BB94" s="524">
        <v>-14.9183122558947</v>
      </c>
      <c r="BC94" s="542">
        <v>-0.295476594531227</v>
      </c>
      <c r="BD94" s="543" t="s">
        <v>161</v>
      </c>
      <c r="BE94" s="568">
        <v>299</v>
      </c>
      <c r="BF94" s="569">
        <v>117</v>
      </c>
      <c r="BG94" s="524">
        <v>2.55555555555556</v>
      </c>
      <c r="BH94" s="524">
        <v>182</v>
      </c>
      <c r="BI94" s="570">
        <v>4.99999999666667</v>
      </c>
      <c r="BJ94" s="571">
        <v>1.06121230337078</v>
      </c>
      <c r="BK94" s="571">
        <v>2.6994301994302</v>
      </c>
      <c r="BL94" s="524">
        <v>0.393124557765853</v>
      </c>
      <c r="BM94" s="571">
        <v>-1.63821789605942</v>
      </c>
      <c r="BN94" s="535">
        <v>0.601238968851556</v>
      </c>
      <c r="BO94" s="524">
        <v>0.325857519788918</v>
      </c>
      <c r="BP94" s="524">
        <v>1.8450977262732</v>
      </c>
      <c r="BQ94" s="524">
        <v>0.275381449062638</v>
      </c>
      <c r="BR94" s="543" t="s">
        <v>161</v>
      </c>
      <c r="BS94" s="568">
        <v>1.66323217856309</v>
      </c>
      <c r="BT94" s="569">
        <v>3.06882591093117</v>
      </c>
      <c r="BU94" s="524">
        <v>0.541976712539688</v>
      </c>
      <c r="BV94" s="524">
        <v>-1.40559373236808</v>
      </c>
      <c r="BW94" s="570" t="s">
        <v>161</v>
      </c>
      <c r="BX94" s="568">
        <v>-0.460573172136219</v>
      </c>
      <c r="BY94" s="569">
        <v>0.0569637166801619</v>
      </c>
      <c r="BZ94" s="524">
        <v>-8.08537783309032</v>
      </c>
      <c r="CA94" s="524">
        <v>-0.517536888816381</v>
      </c>
      <c r="CB94" s="570" t="s">
        <v>161</v>
      </c>
      <c r="CC94" s="551"/>
    </row>
    <row r="95" s="163" customFormat="1" spans="1:81">
      <c r="A95" s="521" t="s">
        <v>92</v>
      </c>
      <c r="B95" s="522">
        <v>0</v>
      </c>
      <c r="C95" s="523">
        <v>0</v>
      </c>
      <c r="D95" s="524" t="s">
        <v>161</v>
      </c>
      <c r="E95" s="523">
        <v>0</v>
      </c>
      <c r="F95" s="525">
        <v>0</v>
      </c>
      <c r="G95" s="522">
        <v>0</v>
      </c>
      <c r="H95" s="523">
        <v>0</v>
      </c>
      <c r="I95" s="524" t="s">
        <v>161</v>
      </c>
      <c r="J95" s="523">
        <v>0</v>
      </c>
      <c r="K95" s="525">
        <v>0</v>
      </c>
      <c r="L95" s="522">
        <v>0</v>
      </c>
      <c r="M95" s="523">
        <v>0</v>
      </c>
      <c r="N95" s="524" t="s">
        <v>161</v>
      </c>
      <c r="O95" s="523">
        <v>0</v>
      </c>
      <c r="P95" s="525">
        <v>0</v>
      </c>
      <c r="Q95" s="522">
        <v>0</v>
      </c>
      <c r="R95" s="523">
        <v>0</v>
      </c>
      <c r="S95" s="524" t="s">
        <v>161</v>
      </c>
      <c r="T95" s="523">
        <v>0</v>
      </c>
      <c r="U95" s="534">
        <v>0</v>
      </c>
      <c r="V95" s="535" t="s">
        <v>161</v>
      </c>
      <c r="W95" s="524" t="s">
        <v>161</v>
      </c>
      <c r="X95" s="524" t="s">
        <v>161</v>
      </c>
      <c r="Y95" s="542" t="s">
        <v>161</v>
      </c>
      <c r="Z95" s="543" t="s">
        <v>161</v>
      </c>
      <c r="AA95" s="522">
        <v>15.246255</v>
      </c>
      <c r="AB95" s="523">
        <v>18.30321519</v>
      </c>
      <c r="AC95" s="524">
        <v>0.832982338989807</v>
      </c>
      <c r="AD95" s="523">
        <v>-3.05696019000003</v>
      </c>
      <c r="AE95" s="544">
        <v>8.923593</v>
      </c>
      <c r="AF95" s="522">
        <v>3.82497</v>
      </c>
      <c r="AG95" s="523">
        <v>4.24635</v>
      </c>
      <c r="AH95" s="524">
        <v>0.900766540676111</v>
      </c>
      <c r="AI95" s="523">
        <v>-0.421379999999995</v>
      </c>
      <c r="AJ95" s="525">
        <v>2.010889</v>
      </c>
      <c r="AK95" s="522">
        <v>0</v>
      </c>
      <c r="AL95" s="523">
        <v>0</v>
      </c>
      <c r="AM95" s="524" t="s">
        <v>161</v>
      </c>
      <c r="AN95" s="523">
        <v>0</v>
      </c>
      <c r="AO95" s="525">
        <v>0</v>
      </c>
      <c r="AP95" s="522">
        <v>0</v>
      </c>
      <c r="AQ95" s="523">
        <v>0</v>
      </c>
      <c r="AR95" s="542" t="s">
        <v>161</v>
      </c>
      <c r="AS95" s="523">
        <v>0</v>
      </c>
      <c r="AT95" s="525">
        <v>0</v>
      </c>
      <c r="AU95" s="522">
        <v>-19.071225</v>
      </c>
      <c r="AV95" s="544">
        <v>-22.54956519</v>
      </c>
      <c r="AW95" s="542">
        <v>1.15425309360477</v>
      </c>
      <c r="AX95" s="557">
        <v>3.47834019000002</v>
      </c>
      <c r="AY95" s="525">
        <v>-10.934482</v>
      </c>
      <c r="AZ95" s="535" t="s">
        <v>161</v>
      </c>
      <c r="BA95" s="524" t="s">
        <v>161</v>
      </c>
      <c r="BB95" s="524" t="s">
        <v>161</v>
      </c>
      <c r="BC95" s="542" t="s">
        <v>161</v>
      </c>
      <c r="BD95" s="543" t="s">
        <v>161</v>
      </c>
      <c r="BE95" s="568">
        <v>10</v>
      </c>
      <c r="BF95" s="569">
        <v>10</v>
      </c>
      <c r="BG95" s="524">
        <v>1</v>
      </c>
      <c r="BH95" s="524">
        <v>0</v>
      </c>
      <c r="BI95" s="570">
        <v>4.41666667</v>
      </c>
      <c r="BJ95" s="571">
        <v>0</v>
      </c>
      <c r="BK95" s="571">
        <v>0</v>
      </c>
      <c r="BL95" s="524" t="s">
        <v>161</v>
      </c>
      <c r="BM95" s="571">
        <v>0</v>
      </c>
      <c r="BN95" s="535" t="s">
        <v>161</v>
      </c>
      <c r="BO95" s="524" t="s">
        <v>161</v>
      </c>
      <c r="BP95" s="524" t="s">
        <v>161</v>
      </c>
      <c r="BQ95" s="524" t="s">
        <v>161</v>
      </c>
      <c r="BR95" s="543" t="s">
        <v>161</v>
      </c>
      <c r="BS95" s="568">
        <v>0</v>
      </c>
      <c r="BT95" s="569">
        <v>0</v>
      </c>
      <c r="BU95" s="524" t="s">
        <v>161</v>
      </c>
      <c r="BV95" s="524">
        <v>0</v>
      </c>
      <c r="BW95" s="570">
        <v>0</v>
      </c>
      <c r="BX95" s="568">
        <v>-1.25087931429718</v>
      </c>
      <c r="BY95" s="569">
        <v>-1.23200022268874</v>
      </c>
      <c r="BZ95" s="524">
        <v>0.984676064775997</v>
      </c>
      <c r="CA95" s="524">
        <v>-0.01887909160844</v>
      </c>
      <c r="CB95" s="570">
        <v>-1.22534521688741</v>
      </c>
      <c r="CC95" s="551"/>
    </row>
    <row r="96" s="159" customFormat="1" ht="16.2" spans="1:81">
      <c r="A96" s="213" t="s">
        <v>93</v>
      </c>
      <c r="B96" s="214">
        <v>1350.060035</v>
      </c>
      <c r="C96" s="215">
        <v>1632.5</v>
      </c>
      <c r="D96" s="238">
        <v>0.826989301684532</v>
      </c>
      <c r="E96" s="215">
        <v>-282.439965000002</v>
      </c>
      <c r="F96" s="217">
        <v>125.596089999999</v>
      </c>
      <c r="G96" s="214">
        <v>0.7592</v>
      </c>
      <c r="H96" s="215">
        <v>2.2</v>
      </c>
      <c r="I96" s="238">
        <v>0.345090909090909</v>
      </c>
      <c r="J96" s="215">
        <v>-1.4408</v>
      </c>
      <c r="K96" s="217">
        <v>2.044882</v>
      </c>
      <c r="L96" s="214">
        <v>1039.258463</v>
      </c>
      <c r="M96" s="215">
        <v>1247.25</v>
      </c>
      <c r="N96" s="238">
        <v>0.833239898175987</v>
      </c>
      <c r="O96" s="215">
        <v>-207.991537</v>
      </c>
      <c r="P96" s="217">
        <v>105.882611</v>
      </c>
      <c r="Q96" s="214">
        <v>144.301724999998</v>
      </c>
      <c r="R96" s="215">
        <v>278.05000032</v>
      </c>
      <c r="S96" s="238">
        <v>0.518977611343016</v>
      </c>
      <c r="T96" s="215">
        <v>-133.748275320002</v>
      </c>
      <c r="U96" s="217">
        <v>0.0335739999994358</v>
      </c>
      <c r="V96" s="237">
        <v>0.106885413432743</v>
      </c>
      <c r="W96" s="238">
        <v>0.170321592845329</v>
      </c>
      <c r="X96" s="238">
        <v>0.627550574458323</v>
      </c>
      <c r="Y96" s="216">
        <v>-0.0634361794125862</v>
      </c>
      <c r="Z96" s="257">
        <v>0.000267317238931848</v>
      </c>
      <c r="AA96" s="214">
        <v>249.046829</v>
      </c>
      <c r="AB96" s="215">
        <v>191.75654089</v>
      </c>
      <c r="AC96" s="238">
        <v>1.29876575705892</v>
      </c>
      <c r="AD96" s="215">
        <v>57.2902881099998</v>
      </c>
      <c r="AE96" s="328">
        <v>43.329851</v>
      </c>
      <c r="AF96" s="214">
        <v>93.163108</v>
      </c>
      <c r="AG96" s="215">
        <v>89.49615899</v>
      </c>
      <c r="AH96" s="238">
        <v>1.0409732557395</v>
      </c>
      <c r="AI96" s="215">
        <v>3.66694900999995</v>
      </c>
      <c r="AJ96" s="217">
        <v>12.926952</v>
      </c>
      <c r="AK96" s="214">
        <v>0.690005</v>
      </c>
      <c r="AL96" s="215">
        <v>0</v>
      </c>
      <c r="AM96" s="238" t="s">
        <v>161</v>
      </c>
      <c r="AN96" s="215">
        <v>0.690005</v>
      </c>
      <c r="AO96" s="217">
        <v>0.244468999999999</v>
      </c>
      <c r="AP96" s="214">
        <v>0.020648</v>
      </c>
      <c r="AQ96" s="215">
        <v>0</v>
      </c>
      <c r="AR96" s="216" t="s">
        <v>161</v>
      </c>
      <c r="AS96" s="215">
        <v>0.020648</v>
      </c>
      <c r="AT96" s="217">
        <v>0</v>
      </c>
      <c r="AU96" s="214">
        <v>-31.4982080000016</v>
      </c>
      <c r="AV96" s="215">
        <v>101.79730012</v>
      </c>
      <c r="AW96" s="216">
        <v>-0.309420858538204</v>
      </c>
      <c r="AX96" s="562">
        <v>-133.295508120002</v>
      </c>
      <c r="AY96" s="217">
        <v>-38.3437370000005</v>
      </c>
      <c r="AZ96" s="237">
        <v>-0.0233309683891218</v>
      </c>
      <c r="BA96" s="238">
        <v>0.0623566922633997</v>
      </c>
      <c r="BB96" s="238">
        <v>-0.374153399455024</v>
      </c>
      <c r="BC96" s="216">
        <v>-0.0856876606525214</v>
      </c>
      <c r="BD96" s="257">
        <v>-0.305294034233078</v>
      </c>
      <c r="BE96" s="292">
        <v>409</v>
      </c>
      <c r="BF96" s="293">
        <v>234</v>
      </c>
      <c r="BG96" s="238">
        <v>1.74786324786325</v>
      </c>
      <c r="BH96" s="238">
        <v>175</v>
      </c>
      <c r="BI96" s="279">
        <v>86.3333333366667</v>
      </c>
      <c r="BJ96" s="578">
        <v>3.17064357679661</v>
      </c>
      <c r="BK96" s="578">
        <v>5.79723011363636</v>
      </c>
      <c r="BL96" s="238">
        <v>0.546923878239465</v>
      </c>
      <c r="BM96" s="578">
        <v>-2.62658653683975</v>
      </c>
      <c r="BN96" s="237">
        <v>0.184470929102053</v>
      </c>
      <c r="BO96" s="238">
        <v>0.117461893347626</v>
      </c>
      <c r="BP96" s="238">
        <v>1.57047467774178</v>
      </c>
      <c r="BQ96" s="238">
        <v>0.0670090357544266</v>
      </c>
      <c r="BR96" s="257">
        <v>0.344993629976858</v>
      </c>
      <c r="BS96" s="292">
        <v>5.42090835053354</v>
      </c>
      <c r="BT96" s="293">
        <v>8.5133992948719</v>
      </c>
      <c r="BU96" s="238">
        <v>0.636750158517628</v>
      </c>
      <c r="BV96" s="238">
        <v>-3.09249094433835</v>
      </c>
      <c r="BW96" s="279">
        <v>2.89860424398873</v>
      </c>
      <c r="BX96" s="292">
        <v>-0.126475041366624</v>
      </c>
      <c r="BY96" s="293">
        <v>0.53086741994577</v>
      </c>
      <c r="BZ96" s="238">
        <v>-0.238242236412896</v>
      </c>
      <c r="CA96" s="238">
        <v>-0.657342461312395</v>
      </c>
      <c r="CB96" s="279">
        <v>-0.884926583292441</v>
      </c>
      <c r="CC96" s="551"/>
    </row>
    <row r="97" s="159" customFormat="1" ht="16.2" outlineLevel="1" spans="1:16366">
      <c r="A97" s="581" t="s">
        <v>94</v>
      </c>
      <c r="B97" s="582">
        <v>3489.44389509</v>
      </c>
      <c r="C97" s="583">
        <v>4212.12218265</v>
      </c>
      <c r="D97" s="584">
        <v>0.828428935291393</v>
      </c>
      <c r="E97" s="583">
        <v>-722.678287560003</v>
      </c>
      <c r="F97" s="585">
        <v>790.653041999998</v>
      </c>
      <c r="G97" s="582">
        <v>176.198568</v>
      </c>
      <c r="H97" s="583">
        <v>225.29727117</v>
      </c>
      <c r="I97" s="584">
        <v>0.782071469774028</v>
      </c>
      <c r="J97" s="583">
        <v>-49.0987031700004</v>
      </c>
      <c r="K97" s="585">
        <v>6.27267099999998</v>
      </c>
      <c r="L97" s="582">
        <v>2443.965275</v>
      </c>
      <c r="M97" s="583">
        <v>2921.18626375</v>
      </c>
      <c r="N97" s="584">
        <v>0.836634522532164</v>
      </c>
      <c r="O97" s="583">
        <v>-477.220988750002</v>
      </c>
      <c r="P97" s="585">
        <v>373.125485999999</v>
      </c>
      <c r="Q97" s="582">
        <v>597.34694909</v>
      </c>
      <c r="R97" s="583">
        <v>847.38872305</v>
      </c>
      <c r="S97" s="584">
        <v>0.704926715262358</v>
      </c>
      <c r="T97" s="583">
        <v>-250.04177396</v>
      </c>
      <c r="U97" s="585">
        <v>373.923154999999</v>
      </c>
      <c r="V97" s="588">
        <v>0.171186861588613</v>
      </c>
      <c r="W97" s="584">
        <v>0.201178571348298</v>
      </c>
      <c r="X97" s="584">
        <v>0.850919958528979</v>
      </c>
      <c r="Y97" s="589">
        <v>-0.029991709759685</v>
      </c>
      <c r="Z97" s="590">
        <v>0.472929509072831</v>
      </c>
      <c r="AA97" s="582">
        <v>571.730063999999</v>
      </c>
      <c r="AB97" s="583">
        <v>507.00046435</v>
      </c>
      <c r="AC97" s="584">
        <v>1.12767167724981</v>
      </c>
      <c r="AD97" s="583">
        <v>64.7295996499993</v>
      </c>
      <c r="AE97" s="591">
        <v>196.012578</v>
      </c>
      <c r="AF97" s="582">
        <v>247.170987</v>
      </c>
      <c r="AG97" s="583">
        <v>253.73155776</v>
      </c>
      <c r="AH97" s="584">
        <v>0.974143654743153</v>
      </c>
      <c r="AI97" s="583">
        <v>-6.56057076000018</v>
      </c>
      <c r="AJ97" s="585">
        <v>91.2655469999999</v>
      </c>
      <c r="AK97" s="582">
        <v>1.416634</v>
      </c>
      <c r="AL97" s="583">
        <v>0.07</v>
      </c>
      <c r="AM97" s="584">
        <v>20.2376285714286</v>
      </c>
      <c r="AN97" s="583">
        <v>1.346634</v>
      </c>
      <c r="AO97" s="585">
        <v>0.437738999999999</v>
      </c>
      <c r="AP97" s="582">
        <v>3.809486</v>
      </c>
      <c r="AQ97" s="583">
        <v>0</v>
      </c>
      <c r="AR97" s="589" t="s">
        <v>161</v>
      </c>
      <c r="AS97" s="583">
        <v>3.809486</v>
      </c>
      <c r="AT97" s="585">
        <v>0</v>
      </c>
      <c r="AU97" s="582">
        <v>47.9689960900009</v>
      </c>
      <c r="AV97" s="583">
        <v>304.97662562</v>
      </c>
      <c r="AW97" s="589">
        <v>0.157287451103778</v>
      </c>
      <c r="AX97" s="592">
        <v>-257.007629529999</v>
      </c>
      <c r="AY97" s="585">
        <v>124.414499</v>
      </c>
      <c r="AZ97" s="533">
        <v>0.0137468884820009</v>
      </c>
      <c r="BA97" s="518">
        <v>0.0724045059462468</v>
      </c>
      <c r="BB97" s="518">
        <v>0.189862333874726</v>
      </c>
      <c r="BC97" s="539">
        <v>-0.0586576174642459</v>
      </c>
      <c r="BD97" s="540">
        <v>0.157356631026533</v>
      </c>
      <c r="BE97" s="564">
        <v>1328</v>
      </c>
      <c r="BF97" s="565">
        <v>931</v>
      </c>
      <c r="BG97" s="518">
        <v>1.42642320085929</v>
      </c>
      <c r="BH97" s="566">
        <v>397</v>
      </c>
      <c r="BI97" s="567">
        <v>415.916666656667</v>
      </c>
      <c r="BJ97" s="572">
        <v>2.14523785509037</v>
      </c>
      <c r="BK97" s="572">
        <v>3.76755114727191</v>
      </c>
      <c r="BL97" s="518">
        <v>0.569398468987936</v>
      </c>
      <c r="BM97" s="572">
        <v>-1.62231329218154</v>
      </c>
      <c r="BN97" s="533">
        <v>0.163845610128445</v>
      </c>
      <c r="BO97" s="518">
        <v>0.120366988982031</v>
      </c>
      <c r="BP97" s="518">
        <v>1.36121715359105</v>
      </c>
      <c r="BQ97" s="518">
        <v>0.0434786211464145</v>
      </c>
      <c r="BR97" s="540">
        <v>0.247912254285616</v>
      </c>
      <c r="BS97" s="564">
        <v>6.10330663858531</v>
      </c>
      <c r="BT97" s="565">
        <v>8.30792569006845</v>
      </c>
      <c r="BU97" s="518">
        <v>0.734636642920553</v>
      </c>
      <c r="BV97" s="566">
        <v>-2.20461905148315</v>
      </c>
      <c r="BW97" s="567">
        <v>4.0336852362607</v>
      </c>
      <c r="BX97" s="564">
        <v>0.0839014757320878</v>
      </c>
      <c r="BY97" s="565">
        <v>0.601531255027538</v>
      </c>
      <c r="BZ97" s="518">
        <v>0.13947982757479</v>
      </c>
      <c r="CA97" s="566">
        <v>-0.51762977929545</v>
      </c>
      <c r="CB97" s="567">
        <v>0.63472711939945</v>
      </c>
      <c r="CC97" s="551"/>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527" t="s">
        <v>95</v>
      </c>
      <c r="B98" s="516">
        <v>0</v>
      </c>
      <c r="C98" s="517">
        <v>0</v>
      </c>
      <c r="D98" s="518" t="s">
        <v>161</v>
      </c>
      <c r="E98" s="519">
        <v>0</v>
      </c>
      <c r="F98" s="520">
        <v>0</v>
      </c>
      <c r="G98" s="516">
        <v>0</v>
      </c>
      <c r="H98" s="517">
        <v>0</v>
      </c>
      <c r="I98" s="518" t="s">
        <v>161</v>
      </c>
      <c r="J98" s="519">
        <v>0</v>
      </c>
      <c r="K98" s="520">
        <v>0</v>
      </c>
      <c r="L98" s="516">
        <v>0</v>
      </c>
      <c r="M98" s="517">
        <v>0</v>
      </c>
      <c r="N98" s="518" t="s">
        <v>161</v>
      </c>
      <c r="O98" s="519">
        <v>0</v>
      </c>
      <c r="P98" s="520">
        <v>0</v>
      </c>
      <c r="Q98" s="516"/>
      <c r="R98" s="517"/>
      <c r="S98" s="518"/>
      <c r="T98" s="519"/>
      <c r="U98" s="520"/>
      <c r="V98" s="533"/>
      <c r="W98" s="518"/>
      <c r="X98" s="518"/>
      <c r="Y98" s="539"/>
      <c r="Z98" s="540"/>
      <c r="AA98" s="516">
        <v>11.247649</v>
      </c>
      <c r="AB98" s="517">
        <v>11.13550171</v>
      </c>
      <c r="AC98" s="518">
        <v>1.01007114837936</v>
      </c>
      <c r="AD98" s="519">
        <v>0.112147289999987</v>
      </c>
      <c r="AE98" s="541">
        <v>8.61183200000001</v>
      </c>
      <c r="AF98" s="516">
        <v>11.423664</v>
      </c>
      <c r="AG98" s="517">
        <v>19.533813</v>
      </c>
      <c r="AH98" s="518">
        <v>0.584814854119878</v>
      </c>
      <c r="AI98" s="519">
        <v>-8.11014900000002</v>
      </c>
      <c r="AJ98" s="520">
        <v>2.336362</v>
      </c>
      <c r="AK98" s="516">
        <v>0</v>
      </c>
      <c r="AL98" s="517">
        <v>0</v>
      </c>
      <c r="AM98" s="518" t="s">
        <v>161</v>
      </c>
      <c r="AN98" s="519">
        <v>0</v>
      </c>
      <c r="AO98" s="520">
        <v>0</v>
      </c>
      <c r="AP98" s="516">
        <v>0</v>
      </c>
      <c r="AQ98" s="517">
        <v>0</v>
      </c>
      <c r="AR98" s="551" t="s">
        <v>161</v>
      </c>
      <c r="AS98" s="519">
        <v>0</v>
      </c>
      <c r="AT98" s="520">
        <v>0</v>
      </c>
      <c r="AU98" s="516">
        <v>-22.671313</v>
      </c>
      <c r="AV98" s="517">
        <v>-30.66931471</v>
      </c>
      <c r="AW98" s="551">
        <v>1.26078188526959</v>
      </c>
      <c r="AX98" s="555">
        <v>7.99800171000003</v>
      </c>
      <c r="AY98" s="520">
        <v>-10.948194</v>
      </c>
      <c r="AZ98" s="533" t="s">
        <v>161</v>
      </c>
      <c r="BA98" s="518" t="s">
        <v>161</v>
      </c>
      <c r="BB98" s="518" t="s">
        <v>161</v>
      </c>
      <c r="BC98" s="539" t="s">
        <v>161</v>
      </c>
      <c r="BD98" s="540" t="s">
        <v>161</v>
      </c>
      <c r="BE98" s="564">
        <v>9</v>
      </c>
      <c r="BF98" s="565">
        <v>8</v>
      </c>
      <c r="BG98" s="518">
        <v>1.125</v>
      </c>
      <c r="BH98" s="566">
        <v>1</v>
      </c>
      <c r="BI98" s="567">
        <v>7.16666667</v>
      </c>
      <c r="BJ98" s="572">
        <v>0</v>
      </c>
      <c r="BK98" s="572">
        <v>0</v>
      </c>
      <c r="BL98" s="518" t="s">
        <v>161</v>
      </c>
      <c r="BM98" s="572">
        <v>0</v>
      </c>
      <c r="BN98" s="533" t="s">
        <v>161</v>
      </c>
      <c r="BO98" s="518" t="s">
        <v>161</v>
      </c>
      <c r="BP98" s="518" t="s">
        <v>161</v>
      </c>
      <c r="BQ98" s="518" t="s">
        <v>161</v>
      </c>
      <c r="BR98" s="540" t="s">
        <v>161</v>
      </c>
      <c r="BS98" s="564">
        <v>0</v>
      </c>
      <c r="BT98" s="565">
        <v>0</v>
      </c>
      <c r="BU98" s="518" t="s">
        <v>161</v>
      </c>
      <c r="BV98" s="566">
        <v>0</v>
      </c>
      <c r="BW98" s="567">
        <v>0</v>
      </c>
      <c r="BX98" s="564">
        <v>-2.01564904808107</v>
      </c>
      <c r="BY98" s="565">
        <v>-2.75419244760728</v>
      </c>
      <c r="BZ98" s="518">
        <v>1.26815243073077</v>
      </c>
      <c r="CA98" s="566">
        <v>0.738543399526215</v>
      </c>
      <c r="CB98" s="567">
        <v>-1.27129674615111</v>
      </c>
      <c r="CC98" s="551"/>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527" t="s">
        <v>96</v>
      </c>
      <c r="B99" s="516">
        <v>0</v>
      </c>
      <c r="C99" s="517">
        <v>0</v>
      </c>
      <c r="D99" s="518" t="s">
        <v>161</v>
      </c>
      <c r="E99" s="519">
        <v>0</v>
      </c>
      <c r="F99" s="520">
        <v>1.00000000013978e-6</v>
      </c>
      <c r="G99" s="516">
        <v>-8.04630599999999</v>
      </c>
      <c r="H99" s="517">
        <v>-29.55</v>
      </c>
      <c r="I99" s="518">
        <v>0.27229461928934</v>
      </c>
      <c r="J99" s="519">
        <v>21.503694</v>
      </c>
      <c r="K99" s="520">
        <v>0</v>
      </c>
      <c r="L99" s="516">
        <v>-21.5019079999999</v>
      </c>
      <c r="M99" s="517">
        <v>0</v>
      </c>
      <c r="N99" s="518" t="s">
        <v>161</v>
      </c>
      <c r="O99" s="519">
        <v>-21.5019079999999</v>
      </c>
      <c r="P99" s="520">
        <v>0</v>
      </c>
      <c r="Q99" s="516"/>
      <c r="R99" s="517"/>
      <c r="S99" s="518"/>
      <c r="T99" s="519"/>
      <c r="U99" s="520"/>
      <c r="V99" s="533"/>
      <c r="W99" s="518"/>
      <c r="X99" s="518"/>
      <c r="Y99" s="539"/>
      <c r="Z99" s="540"/>
      <c r="AA99" s="516">
        <v>11.52162</v>
      </c>
      <c r="AB99" s="517">
        <v>12.15253994</v>
      </c>
      <c r="AC99" s="518">
        <v>0.948083286036087</v>
      </c>
      <c r="AD99" s="519">
        <v>-0.630919940000002</v>
      </c>
      <c r="AE99" s="541">
        <v>11.853876</v>
      </c>
      <c r="AF99" s="516">
        <v>2.168961</v>
      </c>
      <c r="AG99" s="517">
        <v>1.989675</v>
      </c>
      <c r="AH99" s="518">
        <v>1.0901081834973</v>
      </c>
      <c r="AI99" s="519">
        <v>0.179285999999999</v>
      </c>
      <c r="AJ99" s="520">
        <v>26.181949</v>
      </c>
      <c r="AK99" s="516">
        <v>0</v>
      </c>
      <c r="AL99" s="517">
        <v>0</v>
      </c>
      <c r="AM99" s="518" t="s">
        <v>161</v>
      </c>
      <c r="AN99" s="519">
        <v>0</v>
      </c>
      <c r="AO99" s="520">
        <v>0</v>
      </c>
      <c r="AP99" s="516">
        <v>0</v>
      </c>
      <c r="AQ99" s="517">
        <v>0</v>
      </c>
      <c r="AR99" s="551" t="s">
        <v>161</v>
      </c>
      <c r="AS99" s="519">
        <v>0</v>
      </c>
      <c r="AT99" s="520">
        <v>0</v>
      </c>
      <c r="AU99" s="516">
        <v>15.8576329999999</v>
      </c>
      <c r="AV99" s="517">
        <v>15.40778506</v>
      </c>
      <c r="AW99" s="551">
        <v>1.02919614586056</v>
      </c>
      <c r="AX99" s="555">
        <v>0.449847939999897</v>
      </c>
      <c r="AY99" s="520">
        <v>-38.035824</v>
      </c>
      <c r="AZ99" s="533" t="s">
        <v>161</v>
      </c>
      <c r="BA99" s="518" t="s">
        <v>161</v>
      </c>
      <c r="BB99" s="518" t="s">
        <v>161</v>
      </c>
      <c r="BC99" s="539" t="s">
        <v>161</v>
      </c>
      <c r="BD99" s="540">
        <v>-38035823.9946834</v>
      </c>
      <c r="BE99" s="564">
        <v>8</v>
      </c>
      <c r="BF99" s="565">
        <v>8</v>
      </c>
      <c r="BG99" s="518">
        <v>1</v>
      </c>
      <c r="BH99" s="566">
        <v>0</v>
      </c>
      <c r="BI99" s="567">
        <v>6.83333333</v>
      </c>
      <c r="BJ99" s="572">
        <v>0</v>
      </c>
      <c r="BK99" s="572">
        <v>0</v>
      </c>
      <c r="BL99" s="518" t="s">
        <v>161</v>
      </c>
      <c r="BM99" s="572">
        <v>0</v>
      </c>
      <c r="BN99" s="533" t="s">
        <v>161</v>
      </c>
      <c r="BO99" s="518" t="s">
        <v>161</v>
      </c>
      <c r="BP99" s="518" t="s">
        <v>161</v>
      </c>
      <c r="BQ99" s="518" t="s">
        <v>161</v>
      </c>
      <c r="BR99" s="540">
        <v>11853875.9983431</v>
      </c>
      <c r="BS99" s="564">
        <v>0</v>
      </c>
      <c r="BT99" s="565">
        <v>0</v>
      </c>
      <c r="BU99" s="518" t="s">
        <v>161</v>
      </c>
      <c r="BV99" s="566">
        <v>0</v>
      </c>
      <c r="BW99" s="567">
        <v>8.43605922771403e-8</v>
      </c>
      <c r="BX99" s="564">
        <v>1.37633709495712</v>
      </c>
      <c r="BY99" s="565">
        <v>1.2678654121749</v>
      </c>
      <c r="BZ99" s="518">
        <v>1.08555457207099</v>
      </c>
      <c r="CA99" s="566">
        <v>0.108471682782227</v>
      </c>
      <c r="CB99" s="567">
        <v>-3.20872463994056</v>
      </c>
      <c r="CC99" s="551"/>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527" t="s">
        <v>97</v>
      </c>
      <c r="B100" s="516">
        <v>0</v>
      </c>
      <c r="C100" s="517">
        <v>0</v>
      </c>
      <c r="D100" s="518" t="s">
        <v>161</v>
      </c>
      <c r="E100" s="519">
        <v>0</v>
      </c>
      <c r="F100" s="520">
        <v>0</v>
      </c>
      <c r="G100" s="516">
        <v>0</v>
      </c>
      <c r="H100" s="517">
        <v>0</v>
      </c>
      <c r="I100" s="518" t="s">
        <v>161</v>
      </c>
      <c r="J100" s="519">
        <v>0</v>
      </c>
      <c r="K100" s="520">
        <v>0</v>
      </c>
      <c r="L100" s="516">
        <v>0</v>
      </c>
      <c r="M100" s="517">
        <v>0</v>
      </c>
      <c r="N100" s="518" t="s">
        <v>161</v>
      </c>
      <c r="O100" s="519">
        <v>0</v>
      </c>
      <c r="P100" s="520">
        <v>0</v>
      </c>
      <c r="Q100" s="516"/>
      <c r="R100" s="517"/>
      <c r="S100" s="518"/>
      <c r="T100" s="519"/>
      <c r="U100" s="520"/>
      <c r="V100" s="533"/>
      <c r="W100" s="518"/>
      <c r="X100" s="518"/>
      <c r="Y100" s="539"/>
      <c r="Z100" s="540"/>
      <c r="AA100" s="516">
        <v>14.878472</v>
      </c>
      <c r="AB100" s="517">
        <v>15.94901437</v>
      </c>
      <c r="AC100" s="518">
        <v>0.932877208260988</v>
      </c>
      <c r="AD100" s="519">
        <v>-1.07054237000003</v>
      </c>
      <c r="AE100" s="541">
        <v>11.971115</v>
      </c>
      <c r="AF100" s="516">
        <v>0.553359000000001</v>
      </c>
      <c r="AG100" s="517">
        <v>0.823048</v>
      </c>
      <c r="AH100" s="518">
        <v>0.672328952867878</v>
      </c>
      <c r="AI100" s="519">
        <v>-0.269688999999999</v>
      </c>
      <c r="AJ100" s="520">
        <v>-18.124845</v>
      </c>
      <c r="AK100" s="516">
        <v>0</v>
      </c>
      <c r="AL100" s="517">
        <v>0</v>
      </c>
      <c r="AM100" s="518" t="s">
        <v>161</v>
      </c>
      <c r="AN100" s="519">
        <v>0</v>
      </c>
      <c r="AO100" s="520">
        <v>0</v>
      </c>
      <c r="AP100" s="516">
        <v>0</v>
      </c>
      <c r="AQ100" s="517">
        <v>0</v>
      </c>
      <c r="AR100" s="551" t="s">
        <v>161</v>
      </c>
      <c r="AS100" s="519">
        <v>0</v>
      </c>
      <c r="AT100" s="520">
        <v>0</v>
      </c>
      <c r="AU100" s="516">
        <v>-15.431831</v>
      </c>
      <c r="AV100" s="517">
        <v>-16.77206237</v>
      </c>
      <c r="AW100" s="551">
        <v>1.07990856106028</v>
      </c>
      <c r="AX100" s="555">
        <v>1.34023137000003</v>
      </c>
      <c r="AY100" s="520">
        <v>6.15373</v>
      </c>
      <c r="AZ100" s="533" t="s">
        <v>161</v>
      </c>
      <c r="BA100" s="518" t="s">
        <v>161</v>
      </c>
      <c r="BB100" s="518" t="s">
        <v>161</v>
      </c>
      <c r="BC100" s="539" t="s">
        <v>161</v>
      </c>
      <c r="BD100" s="540" t="s">
        <v>161</v>
      </c>
      <c r="BE100" s="564">
        <v>12</v>
      </c>
      <c r="BF100" s="565">
        <v>13</v>
      </c>
      <c r="BG100" s="518">
        <v>0.923076923076923</v>
      </c>
      <c r="BH100" s="566">
        <v>-1</v>
      </c>
      <c r="BI100" s="567">
        <v>9.75</v>
      </c>
      <c r="BJ100" s="572">
        <v>0</v>
      </c>
      <c r="BK100" s="572">
        <v>0</v>
      </c>
      <c r="BL100" s="518" t="s">
        <v>161</v>
      </c>
      <c r="BM100" s="572">
        <v>0</v>
      </c>
      <c r="BN100" s="533" t="s">
        <v>161</v>
      </c>
      <c r="BO100" s="518" t="s">
        <v>161</v>
      </c>
      <c r="BP100" s="518" t="s">
        <v>161</v>
      </c>
      <c r="BQ100" s="518" t="s">
        <v>161</v>
      </c>
      <c r="BR100" s="540" t="s">
        <v>161</v>
      </c>
      <c r="BS100" s="564">
        <v>0</v>
      </c>
      <c r="BT100" s="565">
        <v>0</v>
      </c>
      <c r="BU100" s="518" t="s">
        <v>161</v>
      </c>
      <c r="BV100" s="566">
        <v>0</v>
      </c>
      <c r="BW100" s="567">
        <v>0</v>
      </c>
      <c r="BX100" s="564">
        <v>-1.0371919240094</v>
      </c>
      <c r="BY100" s="565">
        <v>-1.05160494441262</v>
      </c>
      <c r="BZ100" s="518">
        <v>1.01370573662648</v>
      </c>
      <c r="CA100" s="566">
        <v>0.0144130204032236</v>
      </c>
      <c r="CB100" s="567">
        <v>0.514048190164409</v>
      </c>
      <c r="CC100" s="551"/>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527" t="s">
        <v>98</v>
      </c>
      <c r="B101" s="516">
        <v>0</v>
      </c>
      <c r="C101" s="517">
        <v>0</v>
      </c>
      <c r="D101" s="518" t="s">
        <v>161</v>
      </c>
      <c r="E101" s="519">
        <v>0</v>
      </c>
      <c r="F101" s="520">
        <v>0</v>
      </c>
      <c r="G101" s="516">
        <v>0</v>
      </c>
      <c r="H101" s="517">
        <v>0</v>
      </c>
      <c r="I101" s="518" t="s">
        <v>161</v>
      </c>
      <c r="J101" s="519">
        <v>0</v>
      </c>
      <c r="K101" s="520">
        <v>0</v>
      </c>
      <c r="L101" s="516">
        <v>0</v>
      </c>
      <c r="M101" s="517">
        <v>0</v>
      </c>
      <c r="N101" s="518" t="s">
        <v>161</v>
      </c>
      <c r="O101" s="519">
        <v>0</v>
      </c>
      <c r="P101" s="520">
        <v>0</v>
      </c>
      <c r="Q101" s="516"/>
      <c r="R101" s="517"/>
      <c r="S101" s="518"/>
      <c r="T101" s="519"/>
      <c r="U101" s="520"/>
      <c r="V101" s="533"/>
      <c r="W101" s="518"/>
      <c r="X101" s="518"/>
      <c r="Y101" s="539"/>
      <c r="Z101" s="540"/>
      <c r="AA101" s="516">
        <v>4.021973</v>
      </c>
      <c r="AB101" s="517">
        <v>4.262898</v>
      </c>
      <c r="AC101" s="518">
        <v>0.943483282968534</v>
      </c>
      <c r="AD101" s="519">
        <v>-0.240925000000004</v>
      </c>
      <c r="AE101" s="541">
        <v>7.42444699999997</v>
      </c>
      <c r="AF101" s="516">
        <v>15.304376</v>
      </c>
      <c r="AG101" s="517">
        <v>1.89386</v>
      </c>
      <c r="AH101" s="518">
        <v>8.08104928558605</v>
      </c>
      <c r="AI101" s="519">
        <v>13.410516</v>
      </c>
      <c r="AJ101" s="520">
        <v>3.373663</v>
      </c>
      <c r="AK101" s="516">
        <v>0</v>
      </c>
      <c r="AL101" s="517">
        <v>0</v>
      </c>
      <c r="AM101" s="518" t="s">
        <v>161</v>
      </c>
      <c r="AN101" s="519">
        <v>0</v>
      </c>
      <c r="AO101" s="520">
        <v>0</v>
      </c>
      <c r="AP101" s="516">
        <v>0</v>
      </c>
      <c r="AQ101" s="517">
        <v>0</v>
      </c>
      <c r="AR101" s="551" t="s">
        <v>161</v>
      </c>
      <c r="AS101" s="519">
        <v>0</v>
      </c>
      <c r="AT101" s="520">
        <v>0</v>
      </c>
      <c r="AU101" s="516">
        <v>-19.326349</v>
      </c>
      <c r="AV101" s="517">
        <v>-6.156758</v>
      </c>
      <c r="AW101" s="551">
        <v>-1.13904639422241</v>
      </c>
      <c r="AX101" s="555">
        <v>-13.169591</v>
      </c>
      <c r="AY101" s="520">
        <v>-10.79811</v>
      </c>
      <c r="AZ101" s="533" t="s">
        <v>161</v>
      </c>
      <c r="BA101" s="518" t="s">
        <v>161</v>
      </c>
      <c r="BB101" s="518" t="s">
        <v>161</v>
      </c>
      <c r="BC101" s="539" t="s">
        <v>161</v>
      </c>
      <c r="BD101" s="540" t="s">
        <v>161</v>
      </c>
      <c r="BE101" s="564">
        <v>3</v>
      </c>
      <c r="BF101" s="565">
        <v>4</v>
      </c>
      <c r="BG101" s="518">
        <v>0.75</v>
      </c>
      <c r="BH101" s="566">
        <v>-1</v>
      </c>
      <c r="BI101" s="567">
        <v>4</v>
      </c>
      <c r="BJ101" s="572">
        <v>0</v>
      </c>
      <c r="BK101" s="572">
        <v>0</v>
      </c>
      <c r="BL101" s="518" t="s">
        <v>161</v>
      </c>
      <c r="BM101" s="572">
        <v>0</v>
      </c>
      <c r="BN101" s="533" t="s">
        <v>161</v>
      </c>
      <c r="BO101" s="518" t="s">
        <v>161</v>
      </c>
      <c r="BP101" s="518" t="s">
        <v>161</v>
      </c>
      <c r="BQ101" s="518" t="s">
        <v>161</v>
      </c>
      <c r="BR101" s="540" t="s">
        <v>161</v>
      </c>
      <c r="BS101" s="564">
        <v>0</v>
      </c>
      <c r="BT101" s="565">
        <v>0</v>
      </c>
      <c r="BU101" s="518" t="s">
        <v>161</v>
      </c>
      <c r="BV101" s="566">
        <v>0</v>
      </c>
      <c r="BW101" s="567">
        <v>0</v>
      </c>
      <c r="BX101" s="564">
        <v>-4.80519113380423</v>
      </c>
      <c r="BY101" s="565">
        <v>-1.44426584919461</v>
      </c>
      <c r="BZ101" s="518">
        <v>-1.32708215491202</v>
      </c>
      <c r="CA101" s="566">
        <v>-3.36092528460962</v>
      </c>
      <c r="CB101" s="567">
        <v>-1.45439923000326</v>
      </c>
      <c r="CC101" s="551"/>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527" t="s">
        <v>99</v>
      </c>
      <c r="B102" s="516">
        <v>48.4599999999999</v>
      </c>
      <c r="C102" s="517">
        <v>48.46</v>
      </c>
      <c r="D102" s="518">
        <v>0.999999999999998</v>
      </c>
      <c r="E102" s="519">
        <v>-9.9475983006414e-14</v>
      </c>
      <c r="F102" s="520">
        <v>0</v>
      </c>
      <c r="G102" s="516">
        <v>0</v>
      </c>
      <c r="H102" s="517">
        <v>0</v>
      </c>
      <c r="I102" s="518" t="s">
        <v>161</v>
      </c>
      <c r="J102" s="519">
        <v>0</v>
      </c>
      <c r="K102" s="520">
        <v>0</v>
      </c>
      <c r="L102" s="516">
        <v>0</v>
      </c>
      <c r="M102" s="517">
        <v>0</v>
      </c>
      <c r="N102" s="518" t="s">
        <v>161</v>
      </c>
      <c r="O102" s="519">
        <v>0</v>
      </c>
      <c r="P102" s="520">
        <v>0</v>
      </c>
      <c r="Q102" s="516"/>
      <c r="R102" s="517"/>
      <c r="S102" s="518"/>
      <c r="T102" s="519"/>
      <c r="U102" s="520"/>
      <c r="V102" s="533"/>
      <c r="W102" s="518"/>
      <c r="X102" s="518"/>
      <c r="Y102" s="539"/>
      <c r="Z102" s="540"/>
      <c r="AA102" s="516">
        <v>7.93069999999999</v>
      </c>
      <c r="AB102" s="517">
        <v>7.88608869</v>
      </c>
      <c r="AC102" s="518">
        <v>1.00565696275475</v>
      </c>
      <c r="AD102" s="519">
        <v>0.0446113099999872</v>
      </c>
      <c r="AE102" s="541">
        <v>22.063171</v>
      </c>
      <c r="AF102" s="516">
        <v>5.81440399999999</v>
      </c>
      <c r="AG102" s="517">
        <v>5.468356</v>
      </c>
      <c r="AH102" s="518">
        <v>1.06328190776167</v>
      </c>
      <c r="AI102" s="519">
        <v>0.346047999999988</v>
      </c>
      <c r="AJ102" s="520">
        <v>1.60578799999998</v>
      </c>
      <c r="AK102" s="516">
        <v>0.353949999999999</v>
      </c>
      <c r="AL102" s="517">
        <v>0</v>
      </c>
      <c r="AM102" s="518" t="s">
        <v>161</v>
      </c>
      <c r="AN102" s="519">
        <v>0.353949999999999</v>
      </c>
      <c r="AO102" s="520">
        <v>0</v>
      </c>
      <c r="AP102" s="516">
        <v>0</v>
      </c>
      <c r="AQ102" s="517">
        <v>0</v>
      </c>
      <c r="AR102" s="551" t="s">
        <v>161</v>
      </c>
      <c r="AS102" s="519">
        <v>0</v>
      </c>
      <c r="AT102" s="520">
        <v>0</v>
      </c>
      <c r="AU102" s="516">
        <v>35.0688459999999</v>
      </c>
      <c r="AV102" s="517">
        <v>35.10555531</v>
      </c>
      <c r="AW102" s="551">
        <v>0.998954316213605</v>
      </c>
      <c r="AX102" s="555">
        <v>-0.0367093100000773</v>
      </c>
      <c r="AY102" s="520">
        <v>-23.668959</v>
      </c>
      <c r="AZ102" s="533">
        <v>0.723665827486587</v>
      </c>
      <c r="BA102" s="518">
        <v>0.724423345233182</v>
      </c>
      <c r="BB102" s="518">
        <v>0.998954316213607</v>
      </c>
      <c r="BC102" s="539">
        <v>-0.000757517746595271</v>
      </c>
      <c r="BD102" s="540" t="s">
        <v>161</v>
      </c>
      <c r="BE102" s="564">
        <v>2</v>
      </c>
      <c r="BF102" s="565">
        <v>4</v>
      </c>
      <c r="BG102" s="518">
        <v>0.5</v>
      </c>
      <c r="BH102" s="566">
        <v>-2</v>
      </c>
      <c r="BI102" s="567">
        <v>3.83333333</v>
      </c>
      <c r="BJ102" s="572">
        <v>34.6142857142856</v>
      </c>
      <c r="BK102" s="572">
        <v>10.0958333333333</v>
      </c>
      <c r="BL102" s="518">
        <v>3.42857142857142</v>
      </c>
      <c r="BM102" s="572">
        <v>24.5184523809523</v>
      </c>
      <c r="BN102" s="533">
        <v>0.163654560462237</v>
      </c>
      <c r="BO102" s="518">
        <v>0.162733980396203</v>
      </c>
      <c r="BP102" s="518">
        <v>1.00565696275475</v>
      </c>
      <c r="BQ102" s="518">
        <v>0.000920580066033905</v>
      </c>
      <c r="BR102" s="540" t="s">
        <v>161</v>
      </c>
      <c r="BS102" s="564">
        <v>6.11043161385502</v>
      </c>
      <c r="BT102" s="565">
        <v>6.14499809791005</v>
      </c>
      <c r="BU102" s="518">
        <v>0.994374858461422</v>
      </c>
      <c r="BV102" s="566">
        <v>-0.0345664840550386</v>
      </c>
      <c r="BW102" s="567">
        <v>0</v>
      </c>
      <c r="BX102" s="564">
        <v>4.42191055014059</v>
      </c>
      <c r="BY102" s="565">
        <v>4.45158007853954</v>
      </c>
      <c r="BZ102" s="518">
        <v>0.993335056794331</v>
      </c>
      <c r="CA102" s="566">
        <v>-0.0296695283989523</v>
      </c>
      <c r="CB102" s="567">
        <v>-1.07278137852442</v>
      </c>
      <c r="CC102" s="551"/>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527" t="s">
        <v>100</v>
      </c>
      <c r="B103" s="516">
        <v>0</v>
      </c>
      <c r="C103" s="517">
        <v>0</v>
      </c>
      <c r="D103" s="518" t="s">
        <v>161</v>
      </c>
      <c r="E103" s="519">
        <v>0</v>
      </c>
      <c r="F103" s="520">
        <v>0</v>
      </c>
      <c r="G103" s="516">
        <v>0</v>
      </c>
      <c r="H103" s="517">
        <v>0</v>
      </c>
      <c r="I103" s="518" t="s">
        <v>161</v>
      </c>
      <c r="J103" s="519">
        <v>0</v>
      </c>
      <c r="K103" s="520">
        <v>0</v>
      </c>
      <c r="L103" s="516">
        <v>0</v>
      </c>
      <c r="M103" s="517">
        <v>0</v>
      </c>
      <c r="N103" s="518" t="s">
        <v>161</v>
      </c>
      <c r="O103" s="519">
        <v>0</v>
      </c>
      <c r="P103" s="520">
        <v>0</v>
      </c>
      <c r="Q103" s="516"/>
      <c r="R103" s="517"/>
      <c r="S103" s="518"/>
      <c r="T103" s="519"/>
      <c r="U103" s="520"/>
      <c r="V103" s="533"/>
      <c r="W103" s="518"/>
      <c r="X103" s="518"/>
      <c r="Y103" s="539"/>
      <c r="Z103" s="540"/>
      <c r="AA103" s="516">
        <v>15.0140999999999</v>
      </c>
      <c r="AB103" s="517">
        <v>12.42405525</v>
      </c>
      <c r="AC103" s="518">
        <v>1.20847015711717</v>
      </c>
      <c r="AD103" s="519">
        <v>2.59004474999989</v>
      </c>
      <c r="AE103" s="541">
        <v>15.5485889999999</v>
      </c>
      <c r="AF103" s="516">
        <v>3.035654</v>
      </c>
      <c r="AG103" s="517">
        <v>3.686602</v>
      </c>
      <c r="AH103" s="518">
        <v>0.823428729220024</v>
      </c>
      <c r="AI103" s="519">
        <v>-0.650948000000003</v>
      </c>
      <c r="AJ103" s="520">
        <v>4.040672</v>
      </c>
      <c r="AK103" s="516">
        <v>0</v>
      </c>
      <c r="AL103" s="517">
        <v>0</v>
      </c>
      <c r="AM103" s="518" t="s">
        <v>161</v>
      </c>
      <c r="AN103" s="519">
        <v>0</v>
      </c>
      <c r="AO103" s="520">
        <v>0</v>
      </c>
      <c r="AP103" s="516">
        <v>0.007953</v>
      </c>
      <c r="AQ103" s="517">
        <v>0</v>
      </c>
      <c r="AR103" s="551" t="s">
        <v>161</v>
      </c>
      <c r="AS103" s="519">
        <v>0.007953</v>
      </c>
      <c r="AT103" s="520">
        <v>0</v>
      </c>
      <c r="AU103" s="516">
        <v>-18.0577069999999</v>
      </c>
      <c r="AV103" s="517">
        <v>-16.11065725</v>
      </c>
      <c r="AW103" s="551">
        <v>0.879145231644731</v>
      </c>
      <c r="AX103" s="555">
        <v>-1.94704974999989</v>
      </c>
      <c r="AY103" s="520">
        <v>-19.5892609999999</v>
      </c>
      <c r="AZ103" s="533" t="s">
        <v>161</v>
      </c>
      <c r="BA103" s="518" t="s">
        <v>161</v>
      </c>
      <c r="BB103" s="518" t="s">
        <v>161</v>
      </c>
      <c r="BC103" s="539" t="s">
        <v>161</v>
      </c>
      <c r="BD103" s="540" t="s">
        <v>161</v>
      </c>
      <c r="BE103" s="564">
        <v>11</v>
      </c>
      <c r="BF103" s="565">
        <v>9</v>
      </c>
      <c r="BG103" s="518">
        <v>1.22222222222222</v>
      </c>
      <c r="BH103" s="566">
        <v>2</v>
      </c>
      <c r="BI103" s="567">
        <v>10.83333333</v>
      </c>
      <c r="BJ103" s="572">
        <v>0</v>
      </c>
      <c r="BK103" s="572">
        <v>0</v>
      </c>
      <c r="BL103" s="518" t="s">
        <v>161</v>
      </c>
      <c r="BM103" s="572">
        <v>0</v>
      </c>
      <c r="BN103" s="533" t="s">
        <v>161</v>
      </c>
      <c r="BO103" s="518" t="s">
        <v>161</v>
      </c>
      <c r="BP103" s="518" t="s">
        <v>161</v>
      </c>
      <c r="BQ103" s="518" t="s">
        <v>161</v>
      </c>
      <c r="BR103" s="540" t="s">
        <v>161</v>
      </c>
      <c r="BS103" s="564">
        <v>0</v>
      </c>
      <c r="BT103" s="565">
        <v>0</v>
      </c>
      <c r="BU103" s="518" t="s">
        <v>161</v>
      </c>
      <c r="BV103" s="566">
        <v>0</v>
      </c>
      <c r="BW103" s="567">
        <v>0</v>
      </c>
      <c r="BX103" s="564">
        <v>-1.20271657974837</v>
      </c>
      <c r="BY103" s="565">
        <v>-1.2967309727635</v>
      </c>
      <c r="BZ103" s="518">
        <v>1.07250107770217</v>
      </c>
      <c r="CA103" s="566">
        <v>0.0940143930151314</v>
      </c>
      <c r="CB103" s="567">
        <v>-1.25987387022707</v>
      </c>
      <c r="CC103" s="551"/>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527" t="s">
        <v>101</v>
      </c>
      <c r="B104" s="516">
        <v>0</v>
      </c>
      <c r="C104" s="517">
        <v>0</v>
      </c>
      <c r="D104" s="518" t="s">
        <v>161</v>
      </c>
      <c r="E104" s="519">
        <v>0</v>
      </c>
      <c r="F104" s="520">
        <v>0</v>
      </c>
      <c r="G104" s="516">
        <v>0</v>
      </c>
      <c r="H104" s="517">
        <v>0</v>
      </c>
      <c r="I104" s="518" t="s">
        <v>161</v>
      </c>
      <c r="J104" s="519">
        <v>0</v>
      </c>
      <c r="K104" s="520">
        <v>0</v>
      </c>
      <c r="L104" s="516">
        <v>0</v>
      </c>
      <c r="M104" s="517">
        <v>0</v>
      </c>
      <c r="N104" s="518" t="s">
        <v>161</v>
      </c>
      <c r="O104" s="519">
        <v>0</v>
      </c>
      <c r="P104" s="520">
        <v>0</v>
      </c>
      <c r="Q104" s="516"/>
      <c r="R104" s="517"/>
      <c r="S104" s="518"/>
      <c r="T104" s="519"/>
      <c r="U104" s="520"/>
      <c r="V104" s="533"/>
      <c r="W104" s="518"/>
      <c r="X104" s="518"/>
      <c r="Y104" s="539"/>
      <c r="Z104" s="540"/>
      <c r="AA104" s="516">
        <v>11.286645</v>
      </c>
      <c r="AB104" s="517">
        <v>14.23208665</v>
      </c>
      <c r="AC104" s="518">
        <v>0.793042178393427</v>
      </c>
      <c r="AD104" s="519">
        <v>-2.94544164999999</v>
      </c>
      <c r="AE104" s="541">
        <v>6.15993599999997</v>
      </c>
      <c r="AF104" s="516">
        <v>3.150906</v>
      </c>
      <c r="AG104" s="517">
        <v>6.005523</v>
      </c>
      <c r="AH104" s="518">
        <v>0.524668043066357</v>
      </c>
      <c r="AI104" s="519">
        <v>-2.854617</v>
      </c>
      <c r="AJ104" s="520">
        <v>1.22712</v>
      </c>
      <c r="AK104" s="516">
        <v>0</v>
      </c>
      <c r="AL104" s="517">
        <v>0</v>
      </c>
      <c r="AM104" s="518" t="s">
        <v>161</v>
      </c>
      <c r="AN104" s="519">
        <v>0</v>
      </c>
      <c r="AO104" s="520">
        <v>0</v>
      </c>
      <c r="AP104" s="516">
        <v>0</v>
      </c>
      <c r="AQ104" s="517">
        <v>0</v>
      </c>
      <c r="AR104" s="551" t="s">
        <v>161</v>
      </c>
      <c r="AS104" s="519">
        <v>0</v>
      </c>
      <c r="AT104" s="520">
        <v>0</v>
      </c>
      <c r="AU104" s="516">
        <v>-14.437551</v>
      </c>
      <c r="AV104" s="517">
        <v>-20.23760965</v>
      </c>
      <c r="AW104" s="551">
        <v>1.28659800985933</v>
      </c>
      <c r="AX104" s="555">
        <v>5.80005864999999</v>
      </c>
      <c r="AY104" s="520">
        <v>-7.38705599999997</v>
      </c>
      <c r="AZ104" s="533" t="s">
        <v>161</v>
      </c>
      <c r="BA104" s="518" t="s">
        <v>161</v>
      </c>
      <c r="BB104" s="518" t="s">
        <v>161</v>
      </c>
      <c r="BC104" s="539" t="s">
        <v>161</v>
      </c>
      <c r="BD104" s="540" t="s">
        <v>161</v>
      </c>
      <c r="BE104" s="564">
        <v>5</v>
      </c>
      <c r="BF104" s="565">
        <v>6</v>
      </c>
      <c r="BG104" s="518">
        <v>0.833333333333333</v>
      </c>
      <c r="BH104" s="566">
        <v>-1</v>
      </c>
      <c r="BI104" s="567">
        <v>3.41666667</v>
      </c>
      <c r="BJ104" s="572">
        <v>0</v>
      </c>
      <c r="BK104" s="572">
        <v>0</v>
      </c>
      <c r="BL104" s="518" t="s">
        <v>161</v>
      </c>
      <c r="BM104" s="572">
        <v>0</v>
      </c>
      <c r="BN104" s="533" t="s">
        <v>161</v>
      </c>
      <c r="BO104" s="518" t="s">
        <v>161</v>
      </c>
      <c r="BP104" s="518" t="s">
        <v>161</v>
      </c>
      <c r="BQ104" s="518" t="s">
        <v>161</v>
      </c>
      <c r="BR104" s="540" t="s">
        <v>161</v>
      </c>
      <c r="BS104" s="564">
        <v>0</v>
      </c>
      <c r="BT104" s="565">
        <v>0</v>
      </c>
      <c r="BU104" s="518" t="s">
        <v>161</v>
      </c>
      <c r="BV104" s="566">
        <v>0</v>
      </c>
      <c r="BW104" s="567">
        <v>0</v>
      </c>
      <c r="BX104" s="564">
        <v>-1.27917117974385</v>
      </c>
      <c r="BY104" s="565">
        <v>-1.42197066021939</v>
      </c>
      <c r="BZ104" s="518">
        <v>1.10042364759728</v>
      </c>
      <c r="CA104" s="566">
        <v>0.142799480475538</v>
      </c>
      <c r="CB104" s="567">
        <v>-1.19920986192064</v>
      </c>
      <c r="CC104" s="551"/>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527" t="s">
        <v>102</v>
      </c>
      <c r="B105" s="516">
        <v>0</v>
      </c>
      <c r="C105" s="517">
        <v>0</v>
      </c>
      <c r="D105" s="518" t="s">
        <v>161</v>
      </c>
      <c r="E105" s="519">
        <v>0</v>
      </c>
      <c r="F105" s="520">
        <v>0</v>
      </c>
      <c r="G105" s="516">
        <v>0</v>
      </c>
      <c r="H105" s="517">
        <v>0</v>
      </c>
      <c r="I105" s="518" t="s">
        <v>161</v>
      </c>
      <c r="J105" s="519">
        <v>0</v>
      </c>
      <c r="K105" s="520">
        <v>0</v>
      </c>
      <c r="L105" s="516">
        <v>0</v>
      </c>
      <c r="M105" s="517">
        <v>0</v>
      </c>
      <c r="N105" s="518" t="s">
        <v>161</v>
      </c>
      <c r="O105" s="519">
        <v>0</v>
      </c>
      <c r="P105" s="520">
        <v>0</v>
      </c>
      <c r="Q105" s="516"/>
      <c r="R105" s="517"/>
      <c r="S105" s="518"/>
      <c r="T105" s="519"/>
      <c r="U105" s="520"/>
      <c r="V105" s="533"/>
      <c r="W105" s="518"/>
      <c r="X105" s="518"/>
      <c r="Y105" s="539"/>
      <c r="Z105" s="540"/>
      <c r="AA105" s="516">
        <v>25.3367979999999</v>
      </c>
      <c r="AB105" s="517">
        <v>28.86611874</v>
      </c>
      <c r="AC105" s="518">
        <v>0.877734836061993</v>
      </c>
      <c r="AD105" s="519">
        <v>-3.52932074000008</v>
      </c>
      <c r="AE105" s="541">
        <v>17.6567249999999</v>
      </c>
      <c r="AF105" s="516">
        <v>1.879617</v>
      </c>
      <c r="AG105" s="517">
        <v>4.32326233</v>
      </c>
      <c r="AH105" s="518">
        <v>0.434768204315744</v>
      </c>
      <c r="AI105" s="519">
        <v>-2.44364533</v>
      </c>
      <c r="AJ105" s="520">
        <v>-18.646864</v>
      </c>
      <c r="AK105" s="516">
        <v>0</v>
      </c>
      <c r="AL105" s="517">
        <v>0</v>
      </c>
      <c r="AM105" s="518" t="s">
        <v>161</v>
      </c>
      <c r="AN105" s="519">
        <v>0</v>
      </c>
      <c r="AO105" s="520">
        <v>0</v>
      </c>
      <c r="AP105" s="516">
        <v>0</v>
      </c>
      <c r="AQ105" s="517">
        <v>0</v>
      </c>
      <c r="AR105" s="551" t="s">
        <v>161</v>
      </c>
      <c r="AS105" s="519">
        <v>0</v>
      </c>
      <c r="AT105" s="520">
        <v>0</v>
      </c>
      <c r="AU105" s="516">
        <v>-27.2164149999999</v>
      </c>
      <c r="AV105" s="517">
        <v>-33.18938107</v>
      </c>
      <c r="AW105" s="551">
        <v>1.17996617826052</v>
      </c>
      <c r="AX105" s="555">
        <v>5.97296607000008</v>
      </c>
      <c r="AY105" s="520">
        <v>0.990139000000106</v>
      </c>
      <c r="AZ105" s="533" t="s">
        <v>161</v>
      </c>
      <c r="BA105" s="518" t="s">
        <v>161</v>
      </c>
      <c r="BB105" s="518" t="s">
        <v>161</v>
      </c>
      <c r="BC105" s="539" t="s">
        <v>161</v>
      </c>
      <c r="BD105" s="540" t="s">
        <v>161</v>
      </c>
      <c r="BE105" s="564">
        <v>13</v>
      </c>
      <c r="BF105" s="565">
        <v>14</v>
      </c>
      <c r="BG105" s="518">
        <v>0.928571428571429</v>
      </c>
      <c r="BH105" s="566">
        <v>-1</v>
      </c>
      <c r="BI105" s="567">
        <v>11.66666667</v>
      </c>
      <c r="BJ105" s="572">
        <v>0</v>
      </c>
      <c r="BK105" s="572">
        <v>0</v>
      </c>
      <c r="BL105" s="518" t="s">
        <v>161</v>
      </c>
      <c r="BM105" s="572">
        <v>0</v>
      </c>
      <c r="BN105" s="533" t="s">
        <v>161</v>
      </c>
      <c r="BO105" s="518" t="s">
        <v>161</v>
      </c>
      <c r="BP105" s="518" t="s">
        <v>161</v>
      </c>
      <c r="BQ105" s="518" t="s">
        <v>161</v>
      </c>
      <c r="BR105" s="540" t="s">
        <v>161</v>
      </c>
      <c r="BS105" s="564">
        <v>0</v>
      </c>
      <c r="BT105" s="565">
        <v>0</v>
      </c>
      <c r="BU105" s="518" t="s">
        <v>161</v>
      </c>
      <c r="BV105" s="566">
        <v>0</v>
      </c>
      <c r="BW105" s="567">
        <v>0</v>
      </c>
      <c r="BX105" s="564">
        <v>-1.07418526208403</v>
      </c>
      <c r="BY105" s="565">
        <v>-1.14976943623561</v>
      </c>
      <c r="BZ105" s="518">
        <v>1.06573854876422</v>
      </c>
      <c r="CA105" s="566">
        <v>0.0755841741515857</v>
      </c>
      <c r="CB105" s="567">
        <v>0.0560771604020628</v>
      </c>
      <c r="CC105" s="551"/>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527" t="s">
        <v>103</v>
      </c>
      <c r="B106" s="516">
        <v>0</v>
      </c>
      <c r="C106" s="517">
        <v>0</v>
      </c>
      <c r="D106" s="518" t="s">
        <v>161</v>
      </c>
      <c r="E106" s="519">
        <v>0</v>
      </c>
      <c r="F106" s="520">
        <v>0</v>
      </c>
      <c r="G106" s="516">
        <v>0</v>
      </c>
      <c r="H106" s="517">
        <v>0</v>
      </c>
      <c r="I106" s="518" t="s">
        <v>161</v>
      </c>
      <c r="J106" s="519">
        <v>0</v>
      </c>
      <c r="K106" s="520">
        <v>0</v>
      </c>
      <c r="L106" s="516">
        <v>0</v>
      </c>
      <c r="M106" s="517">
        <v>0</v>
      </c>
      <c r="N106" s="518" t="s">
        <v>161</v>
      </c>
      <c r="O106" s="519">
        <v>0</v>
      </c>
      <c r="P106" s="520">
        <v>0</v>
      </c>
      <c r="Q106" s="516"/>
      <c r="R106" s="517"/>
      <c r="S106" s="518"/>
      <c r="T106" s="519"/>
      <c r="U106" s="520"/>
      <c r="V106" s="533"/>
      <c r="W106" s="518"/>
      <c r="X106" s="518"/>
      <c r="Y106" s="539"/>
      <c r="Z106" s="540"/>
      <c r="AA106" s="516">
        <v>0.378500000000006</v>
      </c>
      <c r="AB106" s="517">
        <v>0</v>
      </c>
      <c r="AC106" s="518" t="s">
        <v>161</v>
      </c>
      <c r="AD106" s="519">
        <v>0.378500000000006</v>
      </c>
      <c r="AE106" s="541">
        <v>0</v>
      </c>
      <c r="AF106" s="516">
        <v>9.85322934354826e-16</v>
      </c>
      <c r="AG106" s="517">
        <v>0</v>
      </c>
      <c r="AH106" s="518" t="s">
        <v>161</v>
      </c>
      <c r="AI106" s="519">
        <v>9.85322934354826e-16</v>
      </c>
      <c r="AJ106" s="520">
        <v>0</v>
      </c>
      <c r="AK106" s="516">
        <v>0</v>
      </c>
      <c r="AL106" s="517">
        <v>0</v>
      </c>
      <c r="AM106" s="518" t="s">
        <v>161</v>
      </c>
      <c r="AN106" s="519">
        <v>0</v>
      </c>
      <c r="AO106" s="520">
        <v>0</v>
      </c>
      <c r="AP106" s="516">
        <v>0</v>
      </c>
      <c r="AQ106" s="517">
        <v>0</v>
      </c>
      <c r="AR106" s="551" t="s">
        <v>161</v>
      </c>
      <c r="AS106" s="519">
        <v>0</v>
      </c>
      <c r="AT106" s="520">
        <v>0</v>
      </c>
      <c r="AU106" s="516">
        <v>-0.378500000000007</v>
      </c>
      <c r="AV106" s="517">
        <v>0</v>
      </c>
      <c r="AW106" s="551" t="s">
        <v>161</v>
      </c>
      <c r="AX106" s="555">
        <v>-0.378500000000007</v>
      </c>
      <c r="AY106" s="520">
        <v>0</v>
      </c>
      <c r="AZ106" s="533" t="s">
        <v>161</v>
      </c>
      <c r="BA106" s="518" t="s">
        <v>161</v>
      </c>
      <c r="BB106" s="518" t="s">
        <v>161</v>
      </c>
      <c r="BC106" s="539" t="s">
        <v>161</v>
      </c>
      <c r="BD106" s="540" t="s">
        <v>161</v>
      </c>
      <c r="BE106" s="564">
        <v>12</v>
      </c>
      <c r="BF106" s="565">
        <v>0</v>
      </c>
      <c r="BG106" s="518" t="s">
        <v>161</v>
      </c>
      <c r="BH106" s="566">
        <v>12</v>
      </c>
      <c r="BI106" s="567">
        <v>0</v>
      </c>
      <c r="BJ106" s="572">
        <v>0</v>
      </c>
      <c r="BK106" s="572" t="s">
        <v>161</v>
      </c>
      <c r="BL106" s="518" t="s">
        <v>161</v>
      </c>
      <c r="BM106" s="572" t="s">
        <v>161</v>
      </c>
      <c r="BN106" s="533" t="s">
        <v>161</v>
      </c>
      <c r="BO106" s="518" t="s">
        <v>161</v>
      </c>
      <c r="BP106" s="518" t="s">
        <v>161</v>
      </c>
      <c r="BQ106" s="518" t="s">
        <v>161</v>
      </c>
      <c r="BR106" s="540" t="s">
        <v>161</v>
      </c>
      <c r="BS106" s="564">
        <v>0</v>
      </c>
      <c r="BT106" s="565" t="s">
        <v>161</v>
      </c>
      <c r="BU106" s="518" t="s">
        <v>161</v>
      </c>
      <c r="BV106" s="566" t="s">
        <v>161</v>
      </c>
      <c r="BW106" s="567" t="s">
        <v>161</v>
      </c>
      <c r="BX106" s="564">
        <v>-1</v>
      </c>
      <c r="BY106" s="565" t="s">
        <v>161</v>
      </c>
      <c r="BZ106" s="518" t="s">
        <v>161</v>
      </c>
      <c r="CA106" s="566" t="s">
        <v>161</v>
      </c>
      <c r="CB106" s="567" t="s">
        <v>161</v>
      </c>
      <c r="CC106" s="551"/>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527" t="s">
        <v>104</v>
      </c>
      <c r="B107" s="516">
        <v>0</v>
      </c>
      <c r="C107" s="517">
        <v>0</v>
      </c>
      <c r="D107" s="518" t="s">
        <v>161</v>
      </c>
      <c r="E107" s="519">
        <v>0</v>
      </c>
      <c r="F107" s="520">
        <v>0</v>
      </c>
      <c r="G107" s="516">
        <v>0</v>
      </c>
      <c r="H107" s="517">
        <v>0</v>
      </c>
      <c r="I107" s="518" t="s">
        <v>161</v>
      </c>
      <c r="J107" s="519">
        <v>0</v>
      </c>
      <c r="K107" s="520">
        <v>0</v>
      </c>
      <c r="L107" s="516">
        <v>0</v>
      </c>
      <c r="M107" s="517">
        <v>0</v>
      </c>
      <c r="N107" s="518" t="s">
        <v>161</v>
      </c>
      <c r="O107" s="519">
        <v>0</v>
      </c>
      <c r="P107" s="520">
        <v>0</v>
      </c>
      <c r="Q107" s="516"/>
      <c r="R107" s="517"/>
      <c r="S107" s="518"/>
      <c r="T107" s="519"/>
      <c r="U107" s="520"/>
      <c r="V107" s="533"/>
      <c r="W107" s="518"/>
      <c r="X107" s="518"/>
      <c r="Y107" s="539"/>
      <c r="Z107" s="540"/>
      <c r="AA107" s="516">
        <v>0</v>
      </c>
      <c r="AB107" s="517">
        <v>0</v>
      </c>
      <c r="AC107" s="518" t="s">
        <v>161</v>
      </c>
      <c r="AD107" s="519">
        <v>0</v>
      </c>
      <c r="AE107" s="541">
        <v>0</v>
      </c>
      <c r="AF107" s="516">
        <v>0</v>
      </c>
      <c r="AG107" s="517">
        <v>0</v>
      </c>
      <c r="AH107" s="518" t="s">
        <v>161</v>
      </c>
      <c r="AI107" s="519">
        <v>0</v>
      </c>
      <c r="AJ107" s="520">
        <v>0</v>
      </c>
      <c r="AK107" s="516">
        <v>0</v>
      </c>
      <c r="AL107" s="517">
        <v>0</v>
      </c>
      <c r="AM107" s="518" t="s">
        <v>161</v>
      </c>
      <c r="AN107" s="519">
        <v>0</v>
      </c>
      <c r="AO107" s="520">
        <v>0</v>
      </c>
      <c r="AP107" s="516">
        <v>0</v>
      </c>
      <c r="AQ107" s="517">
        <v>0</v>
      </c>
      <c r="AR107" s="551" t="s">
        <v>161</v>
      </c>
      <c r="AS107" s="519">
        <v>0</v>
      </c>
      <c r="AT107" s="520">
        <v>0</v>
      </c>
      <c r="AU107" s="516">
        <v>0</v>
      </c>
      <c r="AV107" s="517">
        <v>0</v>
      </c>
      <c r="AW107" s="551" t="s">
        <v>161</v>
      </c>
      <c r="AX107" s="555">
        <v>0</v>
      </c>
      <c r="AY107" s="520">
        <v>0</v>
      </c>
      <c r="AZ107" s="533" t="s">
        <v>161</v>
      </c>
      <c r="BA107" s="518" t="s">
        <v>161</v>
      </c>
      <c r="BB107" s="518" t="s">
        <v>161</v>
      </c>
      <c r="BC107" s="539" t="s">
        <v>161</v>
      </c>
      <c r="BD107" s="540" t="s">
        <v>161</v>
      </c>
      <c r="BE107" s="564">
        <v>0</v>
      </c>
      <c r="BF107" s="565">
        <v>0</v>
      </c>
      <c r="BG107" s="518" t="s">
        <v>161</v>
      </c>
      <c r="BH107" s="566">
        <v>0</v>
      </c>
      <c r="BI107" s="567">
        <v>0</v>
      </c>
      <c r="BJ107" s="572" t="s">
        <v>161</v>
      </c>
      <c r="BK107" s="572" t="s">
        <v>161</v>
      </c>
      <c r="BL107" s="518" t="s">
        <v>161</v>
      </c>
      <c r="BM107" s="572" t="s">
        <v>161</v>
      </c>
      <c r="BN107" s="533" t="s">
        <v>161</v>
      </c>
      <c r="BO107" s="518" t="s">
        <v>161</v>
      </c>
      <c r="BP107" s="518" t="s">
        <v>161</v>
      </c>
      <c r="BQ107" s="518" t="s">
        <v>161</v>
      </c>
      <c r="BR107" s="540" t="s">
        <v>161</v>
      </c>
      <c r="BS107" s="564" t="s">
        <v>161</v>
      </c>
      <c r="BT107" s="565" t="s">
        <v>161</v>
      </c>
      <c r="BU107" s="518" t="s">
        <v>161</v>
      </c>
      <c r="BV107" s="566" t="s">
        <v>161</v>
      </c>
      <c r="BW107" s="567" t="s">
        <v>161</v>
      </c>
      <c r="BX107" s="564" t="s">
        <v>161</v>
      </c>
      <c r="BY107" s="565" t="s">
        <v>161</v>
      </c>
      <c r="BZ107" s="518" t="s">
        <v>161</v>
      </c>
      <c r="CA107" s="566" t="s">
        <v>161</v>
      </c>
      <c r="CB107" s="567" t="s">
        <v>161</v>
      </c>
      <c r="CC107" s="551"/>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1.00000000013978e-6</v>
      </c>
      <c r="G108" s="214">
        <v>-8.04630599999999</v>
      </c>
      <c r="H108" s="215">
        <v>-29.55</v>
      </c>
      <c r="I108" s="238">
        <v>0.27229461928934</v>
      </c>
      <c r="J108" s="215">
        <v>21.503694</v>
      </c>
      <c r="K108" s="217">
        <v>0</v>
      </c>
      <c r="L108" s="214">
        <v>-21.5019079999999</v>
      </c>
      <c r="M108" s="215">
        <v>0</v>
      </c>
      <c r="N108" s="238" t="s">
        <v>161</v>
      </c>
      <c r="O108" s="215">
        <v>-21.5019079999999</v>
      </c>
      <c r="P108" s="217">
        <v>0</v>
      </c>
      <c r="Q108" s="214"/>
      <c r="R108" s="215"/>
      <c r="S108" s="238"/>
      <c r="T108" s="215"/>
      <c r="U108" s="217"/>
      <c r="V108" s="237"/>
      <c r="W108" s="238"/>
      <c r="X108" s="238"/>
      <c r="Y108" s="216"/>
      <c r="Z108" s="257"/>
      <c r="AA108" s="214">
        <v>101.616457</v>
      </c>
      <c r="AB108" s="215">
        <v>106.90830335</v>
      </c>
      <c r="AC108" s="238">
        <v>0.950501072562385</v>
      </c>
      <c r="AD108" s="215">
        <v>-5.29184635000023</v>
      </c>
      <c r="AE108" s="328">
        <v>101.289691</v>
      </c>
      <c r="AF108" s="214">
        <v>43.330941</v>
      </c>
      <c r="AG108" s="215">
        <v>43.72413933</v>
      </c>
      <c r="AH108" s="238">
        <v>0.991007294002234</v>
      </c>
      <c r="AI108" s="215">
        <v>-0.393198330000033</v>
      </c>
      <c r="AJ108" s="217">
        <v>1.99384499999997</v>
      </c>
      <c r="AK108" s="214">
        <v>0.353949999999999</v>
      </c>
      <c r="AL108" s="215">
        <v>0</v>
      </c>
      <c r="AM108" s="238" t="s">
        <v>161</v>
      </c>
      <c r="AN108" s="215">
        <v>0.353949999999999</v>
      </c>
      <c r="AO108" s="217">
        <v>0</v>
      </c>
      <c r="AP108" s="214">
        <v>0.007953</v>
      </c>
      <c r="AQ108" s="215">
        <v>0</v>
      </c>
      <c r="AR108" s="216" t="s">
        <v>161</v>
      </c>
      <c r="AS108" s="215">
        <v>0.007953</v>
      </c>
      <c r="AT108" s="217">
        <v>0</v>
      </c>
      <c r="AU108" s="214">
        <v>-66.5931869999999</v>
      </c>
      <c r="AV108" s="215">
        <v>-72.62244268</v>
      </c>
      <c r="AW108" s="216">
        <v>1.08302193450814</v>
      </c>
      <c r="AX108" s="562">
        <v>6.02925568000006</v>
      </c>
      <c r="AY108" s="217">
        <v>-103.283535</v>
      </c>
      <c r="AZ108" s="237">
        <v>-1.37418875361123</v>
      </c>
      <c r="BA108" s="238">
        <v>-1.49860591580685</v>
      </c>
      <c r="BB108" s="238">
        <v>1.08302193450814</v>
      </c>
      <c r="BC108" s="216">
        <v>0.124417162195624</v>
      </c>
      <c r="BD108" s="257">
        <v>-103283534.985563</v>
      </c>
      <c r="BE108" s="292">
        <v>75</v>
      </c>
      <c r="BF108" s="293">
        <v>66</v>
      </c>
      <c r="BG108" s="238">
        <v>1.13636363636364</v>
      </c>
      <c r="BH108" s="238">
        <v>9</v>
      </c>
      <c r="BI108" s="279">
        <v>57.5</v>
      </c>
      <c r="BJ108" s="578">
        <v>0.544494382022471</v>
      </c>
      <c r="BK108" s="578">
        <v>0.60575</v>
      </c>
      <c r="BL108" s="238">
        <v>0.89887640449438</v>
      </c>
      <c r="BM108" s="578">
        <v>-0.0612556179775292</v>
      </c>
      <c r="BN108" s="237">
        <v>2.09691409409822</v>
      </c>
      <c r="BO108" s="238">
        <v>2.20611439021874</v>
      </c>
      <c r="BP108" s="238">
        <v>0.950501072562387</v>
      </c>
      <c r="BQ108" s="238">
        <v>-0.109200296120512</v>
      </c>
      <c r="BR108" s="257">
        <v>101289690.985842</v>
      </c>
      <c r="BS108" s="292">
        <v>0.476891257879617</v>
      </c>
      <c r="BT108" s="293">
        <v>0.453285652110202</v>
      </c>
      <c r="BU108" s="238">
        <v>1.05207666657774</v>
      </c>
      <c r="BV108" s="238">
        <v>0.0236056057694154</v>
      </c>
      <c r="BW108" s="279">
        <v>9.87267302592305e-9</v>
      </c>
      <c r="BX108" s="292">
        <v>-0.655338603273681</v>
      </c>
      <c r="BY108" s="293">
        <v>-0.679296559802714</v>
      </c>
      <c r="BZ108" s="238">
        <v>1.03526877353242</v>
      </c>
      <c r="CA108" s="238">
        <v>0.0239579565290331</v>
      </c>
      <c r="CB108" s="279">
        <v>-1.01968456987395</v>
      </c>
      <c r="CC108" s="551"/>
    </row>
    <row r="109" s="159" customFormat="1" ht="16.2" spans="1:16366">
      <c r="A109" s="302" t="s">
        <v>106</v>
      </c>
      <c r="B109" s="303">
        <v>3537.90389509</v>
      </c>
      <c r="C109" s="304">
        <v>4260.58218265</v>
      </c>
      <c r="D109" s="312">
        <v>0.830380390148815</v>
      </c>
      <c r="E109" s="306">
        <v>-722.678287560003</v>
      </c>
      <c r="F109" s="307">
        <v>790.653042999998</v>
      </c>
      <c r="G109" s="303">
        <v>168.152262</v>
      </c>
      <c r="H109" s="304">
        <v>195.74727117</v>
      </c>
      <c r="I109" s="312">
        <v>0.859027362143736</v>
      </c>
      <c r="J109" s="304">
        <v>-27.5950091700003</v>
      </c>
      <c r="K109" s="317">
        <v>6.27267099999998</v>
      </c>
      <c r="L109" s="303">
        <v>2422.463367</v>
      </c>
      <c r="M109" s="304">
        <v>2921.18626375</v>
      </c>
      <c r="N109" s="312">
        <v>0.829273845718493</v>
      </c>
      <c r="O109" s="304">
        <v>-498.722896750002</v>
      </c>
      <c r="P109" s="317">
        <v>373.125485999999</v>
      </c>
      <c r="Q109" s="303">
        <v>597.34694909</v>
      </c>
      <c r="R109" s="304">
        <v>847.38872305</v>
      </c>
      <c r="S109" s="312">
        <v>0.704926715262358</v>
      </c>
      <c r="T109" s="304">
        <v>-250.04177396</v>
      </c>
      <c r="U109" s="317">
        <v>373.923154999999</v>
      </c>
      <c r="V109" s="311">
        <v>0.168842050774476</v>
      </c>
      <c r="W109" s="312">
        <v>0.198890359749601</v>
      </c>
      <c r="X109" s="312">
        <v>0.84892023417849</v>
      </c>
      <c r="Y109" s="305">
        <v>-0.0300483089751256</v>
      </c>
      <c r="Z109" s="315">
        <v>0.47292950847468</v>
      </c>
      <c r="AA109" s="303">
        <v>673.346520999999</v>
      </c>
      <c r="AB109" s="304">
        <v>613.9087677</v>
      </c>
      <c r="AC109" s="312">
        <v>1.09681854442751</v>
      </c>
      <c r="AD109" s="306">
        <v>59.437753299999</v>
      </c>
      <c r="AE109" s="304">
        <v>297.302268999999</v>
      </c>
      <c r="AF109" s="303">
        <v>290.501928</v>
      </c>
      <c r="AG109" s="304">
        <v>297.45569709</v>
      </c>
      <c r="AH109" s="312">
        <v>0.976622504937613</v>
      </c>
      <c r="AI109" s="306">
        <v>-6.95376909000021</v>
      </c>
      <c r="AJ109" s="307">
        <v>93.2593919999999</v>
      </c>
      <c r="AK109" s="303">
        <v>1.770584</v>
      </c>
      <c r="AL109" s="304">
        <v>0.07</v>
      </c>
      <c r="AM109" s="312">
        <v>25.2940571428571</v>
      </c>
      <c r="AN109" s="306">
        <v>1.700584</v>
      </c>
      <c r="AO109" s="307">
        <v>0.437738999999999</v>
      </c>
      <c r="AP109" s="303">
        <v>3.817439</v>
      </c>
      <c r="AQ109" s="304">
        <v>0</v>
      </c>
      <c r="AR109" s="305" t="s">
        <v>161</v>
      </c>
      <c r="AS109" s="306">
        <v>3.817439</v>
      </c>
      <c r="AT109" s="307">
        <v>0</v>
      </c>
      <c r="AU109" s="303">
        <v>-18.624190909999</v>
      </c>
      <c r="AV109" s="304">
        <v>232.35418294</v>
      </c>
      <c r="AW109" s="305">
        <v>-0.0801543173199868</v>
      </c>
      <c r="AX109" s="593">
        <v>-250.978373849999</v>
      </c>
      <c r="AY109" s="307">
        <v>21.1309640000001</v>
      </c>
      <c r="AZ109" s="311">
        <v>-0.00526418790963943</v>
      </c>
      <c r="BA109" s="312">
        <v>0.0545357824304377</v>
      </c>
      <c r="BB109" s="312">
        <v>-0.0965272280883489</v>
      </c>
      <c r="BC109" s="305">
        <v>-0.0597999703400772</v>
      </c>
      <c r="BD109" s="315">
        <v>0.0267259630340791</v>
      </c>
      <c r="BE109" s="324">
        <v>1403</v>
      </c>
      <c r="BF109" s="325">
        <v>997</v>
      </c>
      <c r="BG109" s="312">
        <v>1.40722166499498</v>
      </c>
      <c r="BH109" s="312">
        <v>406</v>
      </c>
      <c r="BI109" s="319">
        <v>473.416666656667</v>
      </c>
      <c r="BJ109" s="595">
        <v>2.06219625500699</v>
      </c>
      <c r="BK109" s="595">
        <v>3.55641250638564</v>
      </c>
      <c r="BL109" s="312">
        <v>0.579852942060084</v>
      </c>
      <c r="BM109" s="595">
        <v>-1.49421625137865</v>
      </c>
      <c r="BN109" s="311">
        <v>0.190323576040177</v>
      </c>
      <c r="BO109" s="312">
        <v>0.144090347605538</v>
      </c>
      <c r="BP109" s="312">
        <v>1.32086277257938</v>
      </c>
      <c r="BQ109" s="312">
        <v>0.046233228434639</v>
      </c>
      <c r="BR109" s="315">
        <v>0.376021153187417</v>
      </c>
      <c r="BS109" s="324">
        <v>5.25420980839968</v>
      </c>
      <c r="BT109" s="325">
        <v>6.94009013523656</v>
      </c>
      <c r="BU109" s="312">
        <v>0.757080917684737</v>
      </c>
      <c r="BV109" s="312">
        <v>-1.68588032683687</v>
      </c>
      <c r="BW109" s="319">
        <v>2.65942485289273</v>
      </c>
      <c r="BX109" s="324">
        <v>-0.0276591477480865</v>
      </c>
      <c r="BY109" s="325">
        <v>0.378483245662888</v>
      </c>
      <c r="BZ109" s="312">
        <v>-0.0730789224226909</v>
      </c>
      <c r="CA109" s="312">
        <v>-0.406142393410974</v>
      </c>
      <c r="CB109" s="319">
        <v>0.0710756903103223</v>
      </c>
      <c r="CC109" s="551"/>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527" t="s">
        <v>107</v>
      </c>
      <c r="B110" s="516">
        <v>107.320284</v>
      </c>
      <c r="C110" s="517">
        <v>86.6669184</v>
      </c>
      <c r="D110" s="518">
        <v>1.23830737242412</v>
      </c>
      <c r="E110" s="519">
        <v>20.6533655999998</v>
      </c>
      <c r="F110" s="616">
        <v>59.4977609999999</v>
      </c>
      <c r="G110" s="516">
        <v>0</v>
      </c>
      <c r="H110" s="517">
        <v>0</v>
      </c>
      <c r="I110" s="518" t="s">
        <v>161</v>
      </c>
      <c r="J110" s="519">
        <v>0</v>
      </c>
      <c r="K110" s="520">
        <v>0</v>
      </c>
      <c r="L110" s="516">
        <v>70.5281189999991</v>
      </c>
      <c r="M110" s="517">
        <v>58.1015021</v>
      </c>
      <c r="N110" s="518">
        <v>1.2138777217603</v>
      </c>
      <c r="O110" s="519">
        <v>12.4266168999991</v>
      </c>
      <c r="P110" s="520">
        <v>40.1987280000019</v>
      </c>
      <c r="Q110" s="516">
        <v>36.7921650000007</v>
      </c>
      <c r="R110" s="517">
        <v>28.5654163</v>
      </c>
      <c r="S110" s="518">
        <v>1.28799680752423</v>
      </c>
      <c r="T110" s="519">
        <v>8.22674870000066</v>
      </c>
      <c r="U110" s="520">
        <v>19.299032999998</v>
      </c>
      <c r="V110" s="533">
        <v>0.342825825917501</v>
      </c>
      <c r="W110" s="518">
        <v>0.329599999946462</v>
      </c>
      <c r="X110" s="518">
        <v>1.0401268991905</v>
      </c>
      <c r="Y110" s="539">
        <v>0.013225825971039</v>
      </c>
      <c r="Z110" s="540">
        <v>0.324365701761416</v>
      </c>
      <c r="AA110" s="516">
        <v>4.60505900000001</v>
      </c>
      <c r="AB110" s="517">
        <v>4.32244936</v>
      </c>
      <c r="AC110" s="518">
        <v>1.06538182786253</v>
      </c>
      <c r="AD110" s="519">
        <v>0.282609640000008</v>
      </c>
      <c r="AE110" s="541">
        <v>3.875884</v>
      </c>
      <c r="AF110" s="516">
        <v>0.305794</v>
      </c>
      <c r="AG110" s="517">
        <v>0.18252656</v>
      </c>
      <c r="AH110" s="518">
        <v>1.67533974233668</v>
      </c>
      <c r="AI110" s="519">
        <v>0.12326744</v>
      </c>
      <c r="AJ110" s="520">
        <v>0.30859399999999</v>
      </c>
      <c r="AK110" s="516">
        <v>0</v>
      </c>
      <c r="AL110" s="517">
        <v>0</v>
      </c>
      <c r="AM110" s="518" t="s">
        <v>161</v>
      </c>
      <c r="AN110" s="519">
        <v>0</v>
      </c>
      <c r="AO110" s="520">
        <v>0</v>
      </c>
      <c r="AP110" s="516">
        <v>0</v>
      </c>
      <c r="AQ110" s="517">
        <v>0</v>
      </c>
      <c r="AR110" s="551" t="s">
        <v>161</v>
      </c>
      <c r="AS110" s="519">
        <v>0</v>
      </c>
      <c r="AT110" s="520">
        <v>0</v>
      </c>
      <c r="AU110" s="516">
        <v>31.8813120000006</v>
      </c>
      <c r="AV110" s="517">
        <v>24.06044038</v>
      </c>
      <c r="AW110" s="551">
        <v>1.32505105877038</v>
      </c>
      <c r="AX110" s="555">
        <v>7.82087162000064</v>
      </c>
      <c r="AY110" s="520">
        <v>15.114554999998</v>
      </c>
      <c r="AZ110" s="533">
        <v>0.297066973844392</v>
      </c>
      <c r="BA110" s="518">
        <v>0.277619659544743</v>
      </c>
      <c r="BB110" s="518">
        <v>1.07005020585192</v>
      </c>
      <c r="BC110" s="539">
        <v>0.0194473142996491</v>
      </c>
      <c r="BD110" s="540">
        <v>0.254035693880951</v>
      </c>
      <c r="BE110" s="564">
        <v>9</v>
      </c>
      <c r="BF110" s="565">
        <v>8</v>
      </c>
      <c r="BG110" s="518">
        <v>1.125</v>
      </c>
      <c r="BH110" s="566">
        <v>1</v>
      </c>
      <c r="BI110" s="567">
        <v>7.83333333</v>
      </c>
      <c r="BJ110" s="572">
        <v>9.93706333333331</v>
      </c>
      <c r="BK110" s="572">
        <v>9.027804</v>
      </c>
      <c r="BL110" s="518">
        <v>1.100717664377</v>
      </c>
      <c r="BM110" s="572">
        <v>0.909259333333312</v>
      </c>
      <c r="BN110" s="533">
        <v>0.0429094932324258</v>
      </c>
      <c r="BO110" s="518">
        <v>0.0498742708267334</v>
      </c>
      <c r="BP110" s="518">
        <v>0.86035329481801</v>
      </c>
      <c r="BQ110" s="518">
        <v>-0.00696477759430753</v>
      </c>
      <c r="BR110" s="540">
        <v>0.0651433589240443</v>
      </c>
      <c r="BS110" s="564">
        <v>23.3048662351556</v>
      </c>
      <c r="BT110" s="565">
        <v>20.0504184507092</v>
      </c>
      <c r="BU110" s="518">
        <v>1.16231321019295</v>
      </c>
      <c r="BV110" s="566">
        <v>3.25444778444648</v>
      </c>
      <c r="BW110" s="567">
        <v>15.3507589494422</v>
      </c>
      <c r="BX110" s="564">
        <v>6.92310608832603</v>
      </c>
      <c r="BY110" s="565">
        <v>5.56639034401551</v>
      </c>
      <c r="BZ110" s="518">
        <v>1.24373348983137</v>
      </c>
      <c r="CA110" s="566">
        <v>1.35671574431053</v>
      </c>
      <c r="CB110" s="567">
        <v>3.89964070132078</v>
      </c>
      <c r="CC110" s="551"/>
    </row>
    <row r="111" s="159" customFormat="1" outlineLevel="3" spans="1:81">
      <c r="A111" s="527" t="s">
        <v>108</v>
      </c>
      <c r="B111" s="516">
        <v>86.2459139999998</v>
      </c>
      <c r="C111" s="517">
        <v>66.3497184</v>
      </c>
      <c r="D111" s="518">
        <v>1.29986857638268</v>
      </c>
      <c r="E111" s="519">
        <v>19.8961955999998</v>
      </c>
      <c r="F111" s="616">
        <v>39.119571000002</v>
      </c>
      <c r="G111" s="516">
        <v>0</v>
      </c>
      <c r="H111" s="517">
        <v>0</v>
      </c>
      <c r="I111" s="518" t="s">
        <v>161</v>
      </c>
      <c r="J111" s="519">
        <v>0</v>
      </c>
      <c r="K111" s="520">
        <v>0</v>
      </c>
      <c r="L111" s="516">
        <v>56.1559199999992</v>
      </c>
      <c r="M111" s="517">
        <v>44.58701077</v>
      </c>
      <c r="N111" s="518">
        <v>1.25946815070597</v>
      </c>
      <c r="O111" s="519">
        <v>11.5689092299992</v>
      </c>
      <c r="P111" s="520">
        <v>27.8890639999999</v>
      </c>
      <c r="Q111" s="516">
        <v>30.0899940000005</v>
      </c>
      <c r="R111" s="517">
        <v>21.76270763</v>
      </c>
      <c r="S111" s="518">
        <v>1.38264018023756</v>
      </c>
      <c r="T111" s="519">
        <v>8.32728637000053</v>
      </c>
      <c r="U111" s="520">
        <v>11.2305070000021</v>
      </c>
      <c r="V111" s="533">
        <v>0.348886023748332</v>
      </c>
      <c r="W111" s="518">
        <v>0.327999999921627</v>
      </c>
      <c r="X111" s="518">
        <v>1.0636769019259</v>
      </c>
      <c r="Y111" s="539">
        <v>0.0208860238267047</v>
      </c>
      <c r="Z111" s="540">
        <v>0.287081548005767</v>
      </c>
      <c r="AA111" s="516">
        <v>3.47993800000001</v>
      </c>
      <c r="AB111" s="517">
        <v>3.63964669</v>
      </c>
      <c r="AC111" s="518">
        <v>0.956119727104613</v>
      </c>
      <c r="AD111" s="519">
        <v>-0.159708689999991</v>
      </c>
      <c r="AE111" s="541">
        <v>3.40046300000001</v>
      </c>
      <c r="AF111" s="516">
        <v>0.372542</v>
      </c>
      <c r="AG111" s="517">
        <v>0.13295809</v>
      </c>
      <c r="AH111" s="518">
        <v>2.80195059962127</v>
      </c>
      <c r="AI111" s="519">
        <v>0.23958391</v>
      </c>
      <c r="AJ111" s="520">
        <v>0.237821</v>
      </c>
      <c r="AK111" s="516">
        <v>0</v>
      </c>
      <c r="AL111" s="517">
        <v>0</v>
      </c>
      <c r="AM111" s="518" t="s">
        <v>161</v>
      </c>
      <c r="AN111" s="519">
        <v>0</v>
      </c>
      <c r="AO111" s="520">
        <v>0</v>
      </c>
      <c r="AP111" s="516">
        <v>0</v>
      </c>
      <c r="AQ111" s="517">
        <v>0</v>
      </c>
      <c r="AR111" s="551" t="s">
        <v>161</v>
      </c>
      <c r="AS111" s="519">
        <v>0</v>
      </c>
      <c r="AT111" s="520">
        <v>0</v>
      </c>
      <c r="AU111" s="516">
        <v>26.2375140000005</v>
      </c>
      <c r="AV111" s="517">
        <v>17.99010285</v>
      </c>
      <c r="AW111" s="551">
        <v>1.45844157861502</v>
      </c>
      <c r="AX111" s="555">
        <v>8.24741115000052</v>
      </c>
      <c r="AY111" s="520">
        <v>7.59222300000205</v>
      </c>
      <c r="AZ111" s="533">
        <v>0.304217472841677</v>
      </c>
      <c r="BA111" s="518">
        <v>0.271140605926068</v>
      </c>
      <c r="BB111" s="518">
        <v>1.12199156523471</v>
      </c>
      <c r="BC111" s="539">
        <v>0.0330768669156086</v>
      </c>
      <c r="BD111" s="540">
        <v>0.194077358363712</v>
      </c>
      <c r="BE111" s="564">
        <v>7</v>
      </c>
      <c r="BF111" s="565">
        <v>7</v>
      </c>
      <c r="BG111" s="518">
        <v>1</v>
      </c>
      <c r="BH111" s="566">
        <v>0</v>
      </c>
      <c r="BI111" s="567">
        <v>7.08333333</v>
      </c>
      <c r="BJ111" s="572">
        <v>10.2673707142857</v>
      </c>
      <c r="BK111" s="572">
        <v>7.898776</v>
      </c>
      <c r="BL111" s="518">
        <v>1.29986857638268</v>
      </c>
      <c r="BM111" s="572">
        <v>2.36859471428568</v>
      </c>
      <c r="BN111" s="533">
        <v>0.0403490187372821</v>
      </c>
      <c r="BO111" s="518">
        <v>0.0548554956640178</v>
      </c>
      <c r="BP111" s="518">
        <v>0.735551073759577</v>
      </c>
      <c r="BQ111" s="518">
        <v>-0.0145064769267357</v>
      </c>
      <c r="BR111" s="540">
        <v>0.0869248540583391</v>
      </c>
      <c r="BS111" s="564">
        <v>24.7837501702615</v>
      </c>
      <c r="BT111" s="565">
        <v>18.229714049525</v>
      </c>
      <c r="BU111" s="518">
        <v>1.35952490000288</v>
      </c>
      <c r="BV111" s="566">
        <v>6.55403612073656</v>
      </c>
      <c r="BW111" s="567">
        <v>11.5041895765376</v>
      </c>
      <c r="BX111" s="564">
        <v>7.53964984433644</v>
      </c>
      <c r="BY111" s="565">
        <v>4.94281571324716</v>
      </c>
      <c r="BZ111" s="518">
        <v>1.52537547052979</v>
      </c>
      <c r="CA111" s="566">
        <v>2.59683413108928</v>
      </c>
      <c r="CB111" s="567">
        <v>2.23270272312977</v>
      </c>
      <c r="CC111" s="551"/>
    </row>
    <row r="112" s="159" customFormat="1" outlineLevel="3" spans="1:81">
      <c r="A112" s="527" t="s">
        <v>109</v>
      </c>
      <c r="B112" s="516">
        <v>42.3874589999997</v>
      </c>
      <c r="C112" s="517">
        <v>35.00005825</v>
      </c>
      <c r="D112" s="518">
        <v>1.21106824157928</v>
      </c>
      <c r="E112" s="519">
        <v>7.38740074999971</v>
      </c>
      <c r="F112" s="616">
        <v>20.5211259999998</v>
      </c>
      <c r="G112" s="516">
        <v>0</v>
      </c>
      <c r="H112" s="517">
        <v>0</v>
      </c>
      <c r="I112" s="518" t="s">
        <v>161</v>
      </c>
      <c r="J112" s="519">
        <v>0</v>
      </c>
      <c r="K112" s="520">
        <v>0</v>
      </c>
      <c r="L112" s="516">
        <v>27.9585719999999</v>
      </c>
      <c r="M112" s="517">
        <v>23.27153874</v>
      </c>
      <c r="N112" s="518">
        <v>1.20140624616041</v>
      </c>
      <c r="O112" s="519">
        <v>4.68703325999987</v>
      </c>
      <c r="P112" s="520">
        <v>14.1280399999989</v>
      </c>
      <c r="Q112" s="516">
        <v>14.4288869999998</v>
      </c>
      <c r="R112" s="517">
        <v>11.72851951</v>
      </c>
      <c r="S112" s="518">
        <v>1.23023941663715</v>
      </c>
      <c r="T112" s="519">
        <v>2.70036748999984</v>
      </c>
      <c r="U112" s="520">
        <v>6.39308600000091</v>
      </c>
      <c r="V112" s="533">
        <v>0.340404622980583</v>
      </c>
      <c r="W112" s="518">
        <v>0.335099999726429</v>
      </c>
      <c r="X112" s="518">
        <v>1.01582997092953</v>
      </c>
      <c r="Y112" s="539">
        <v>0.00530462325415443</v>
      </c>
      <c r="Z112" s="540">
        <v>0.311536803584802</v>
      </c>
      <c r="AA112" s="516">
        <v>1.95973200000001</v>
      </c>
      <c r="AB112" s="517">
        <v>2.73521835</v>
      </c>
      <c r="AC112" s="518">
        <v>0.716481007814242</v>
      </c>
      <c r="AD112" s="519">
        <v>-0.775486349999991</v>
      </c>
      <c r="AE112" s="541">
        <v>2.280417</v>
      </c>
      <c r="AF112" s="516">
        <v>0.15918899999999</v>
      </c>
      <c r="AG112" s="517">
        <v>0.0913552599999993</v>
      </c>
      <c r="AH112" s="518">
        <v>1.74252692182138</v>
      </c>
      <c r="AI112" s="519">
        <v>0.067833739999991</v>
      </c>
      <c r="AJ112" s="520">
        <v>0.13352</v>
      </c>
      <c r="AK112" s="516">
        <v>0</v>
      </c>
      <c r="AL112" s="517">
        <v>0</v>
      </c>
      <c r="AM112" s="518" t="s">
        <v>161</v>
      </c>
      <c r="AN112" s="519">
        <v>0</v>
      </c>
      <c r="AO112" s="520">
        <v>0</v>
      </c>
      <c r="AP112" s="516">
        <v>0</v>
      </c>
      <c r="AQ112" s="517">
        <v>0</v>
      </c>
      <c r="AR112" s="551" t="s">
        <v>161</v>
      </c>
      <c r="AS112" s="519">
        <v>0</v>
      </c>
      <c r="AT112" s="520">
        <v>0</v>
      </c>
      <c r="AU112" s="516">
        <v>12.3099659999998</v>
      </c>
      <c r="AV112" s="517">
        <v>8.9019459</v>
      </c>
      <c r="AW112" s="551">
        <v>1.38283990245322</v>
      </c>
      <c r="AX112" s="555">
        <v>3.40802009999983</v>
      </c>
      <c r="AY112" s="520">
        <v>3.97914900000091</v>
      </c>
      <c r="AZ112" s="533">
        <v>0.290415285332389</v>
      </c>
      <c r="BA112" s="518">
        <v>0.254340888132665</v>
      </c>
      <c r="BB112" s="518">
        <v>1.14183483223864</v>
      </c>
      <c r="BC112" s="539">
        <v>0.0360743971997238</v>
      </c>
      <c r="BD112" s="540">
        <v>0.193905003068591</v>
      </c>
      <c r="BE112" s="564">
        <v>4</v>
      </c>
      <c r="BF112" s="565">
        <v>5</v>
      </c>
      <c r="BG112" s="518">
        <v>0.8</v>
      </c>
      <c r="BH112" s="566">
        <v>-1</v>
      </c>
      <c r="BI112" s="567">
        <v>5</v>
      </c>
      <c r="BJ112" s="572">
        <v>7.30818258620685</v>
      </c>
      <c r="BK112" s="572">
        <v>5.83334304166667</v>
      </c>
      <c r="BL112" s="518">
        <v>1.25282921542684</v>
      </c>
      <c r="BM112" s="572">
        <v>1.47483954454018</v>
      </c>
      <c r="BN112" s="533">
        <v>0.0462337692853922</v>
      </c>
      <c r="BO112" s="518">
        <v>0.0781489656520786</v>
      </c>
      <c r="BP112" s="518">
        <v>0.59161076412996</v>
      </c>
      <c r="BQ112" s="518">
        <v>-0.0319151963666864</v>
      </c>
      <c r="BR112" s="540">
        <v>0.111125334935326</v>
      </c>
      <c r="BS112" s="564">
        <v>21.6292120555257</v>
      </c>
      <c r="BT112" s="565">
        <v>12.7960746716985</v>
      </c>
      <c r="BU112" s="518">
        <v>1.6903005500088</v>
      </c>
      <c r="BV112" s="566">
        <v>8.83313738382719</v>
      </c>
      <c r="BW112" s="567">
        <v>8.99884801770897</v>
      </c>
      <c r="BX112" s="564">
        <v>6.28145379062024</v>
      </c>
      <c r="BY112" s="565">
        <v>3.2545649966117</v>
      </c>
      <c r="BZ112" s="518">
        <v>1.93004404495219</v>
      </c>
      <c r="CA112" s="566">
        <v>3.02688879400854</v>
      </c>
      <c r="CB112" s="567">
        <v>1.74492165248764</v>
      </c>
      <c r="CC112" s="551"/>
    </row>
    <row r="113" s="159" customFormat="1" outlineLevel="3" spans="1:81">
      <c r="A113" s="527" t="s">
        <v>110</v>
      </c>
      <c r="B113" s="516">
        <v>19.8217460000001</v>
      </c>
      <c r="C113" s="517">
        <v>11.33594</v>
      </c>
      <c r="D113" s="518">
        <v>1.74857541588965</v>
      </c>
      <c r="E113" s="519">
        <v>8.48580600000007</v>
      </c>
      <c r="F113" s="616">
        <v>11.311979</v>
      </c>
      <c r="G113" s="516">
        <v>0</v>
      </c>
      <c r="H113" s="517">
        <v>0</v>
      </c>
      <c r="I113" s="518" t="s">
        <v>161</v>
      </c>
      <c r="J113" s="519">
        <v>0</v>
      </c>
      <c r="K113" s="520">
        <v>0</v>
      </c>
      <c r="L113" s="516">
        <v>17.645419</v>
      </c>
      <c r="M113" s="517">
        <v>8.4452753</v>
      </c>
      <c r="N113" s="518">
        <v>2.08938351601161</v>
      </c>
      <c r="O113" s="519">
        <v>9.2001437</v>
      </c>
      <c r="P113" s="520">
        <v>3.3521330000001</v>
      </c>
      <c r="Q113" s="516">
        <v>2.17632700000008</v>
      </c>
      <c r="R113" s="517">
        <v>2.8906647</v>
      </c>
      <c r="S113" s="518">
        <v>0.752881162592145</v>
      </c>
      <c r="T113" s="519">
        <v>-0.714337699999925</v>
      </c>
      <c r="U113" s="520">
        <v>7.95984599999989</v>
      </c>
      <c r="V113" s="533">
        <v>0.109794919176145</v>
      </c>
      <c r="W113" s="518">
        <v>0.255</v>
      </c>
      <c r="X113" s="518">
        <v>0.430568310494685</v>
      </c>
      <c r="Y113" s="539">
        <v>-0.145205080823855</v>
      </c>
      <c r="Z113" s="540">
        <v>0.703665203055972</v>
      </c>
      <c r="AA113" s="516">
        <v>2.84608</v>
      </c>
      <c r="AB113" s="517">
        <v>2.44550035</v>
      </c>
      <c r="AC113" s="518">
        <v>1.16380273672829</v>
      </c>
      <c r="AD113" s="519">
        <v>0.400579649999999</v>
      </c>
      <c r="AE113" s="541">
        <v>2.143719</v>
      </c>
      <c r="AF113" s="516">
        <v>0.290679</v>
      </c>
      <c r="AG113" s="517">
        <v>0.26864567</v>
      </c>
      <c r="AH113" s="518">
        <v>1.08201632283893</v>
      </c>
      <c r="AI113" s="519">
        <v>0.02203333</v>
      </c>
      <c r="AJ113" s="520">
        <v>0.290792999999999</v>
      </c>
      <c r="AK113" s="516">
        <v>0</v>
      </c>
      <c r="AL113" s="517">
        <v>0</v>
      </c>
      <c r="AM113" s="518" t="s">
        <v>161</v>
      </c>
      <c r="AN113" s="519">
        <v>0</v>
      </c>
      <c r="AO113" s="520">
        <v>0</v>
      </c>
      <c r="AP113" s="516">
        <v>0</v>
      </c>
      <c r="AQ113" s="517">
        <v>0</v>
      </c>
      <c r="AR113" s="551" t="s">
        <v>161</v>
      </c>
      <c r="AS113" s="519">
        <v>0</v>
      </c>
      <c r="AT113" s="520">
        <v>0</v>
      </c>
      <c r="AU113" s="516">
        <v>-0.960431999999925</v>
      </c>
      <c r="AV113" s="517">
        <v>0.176518680000001</v>
      </c>
      <c r="AW113" s="551">
        <v>-5.44096522815558</v>
      </c>
      <c r="AX113" s="555">
        <v>-1.13695067999993</v>
      </c>
      <c r="AY113" s="520">
        <v>5.52533399999989</v>
      </c>
      <c r="AZ113" s="533">
        <v>-0.0484534510733778</v>
      </c>
      <c r="BA113" s="518">
        <v>0.0155715961799375</v>
      </c>
      <c r="BB113" s="518">
        <v>-3.1116560250776</v>
      </c>
      <c r="BC113" s="539">
        <v>-0.0640250472533153</v>
      </c>
      <c r="BD113" s="540">
        <v>0.488449810594583</v>
      </c>
      <c r="BE113" s="564">
        <v>6</v>
      </c>
      <c r="BF113" s="565">
        <v>5</v>
      </c>
      <c r="BG113" s="518">
        <v>1.2</v>
      </c>
      <c r="BH113" s="566">
        <v>1</v>
      </c>
      <c r="BI113" s="567">
        <v>5</v>
      </c>
      <c r="BJ113" s="572">
        <v>3.19705580645162</v>
      </c>
      <c r="BK113" s="572">
        <v>1.88932333333333</v>
      </c>
      <c r="BL113" s="518">
        <v>1.69216975731256</v>
      </c>
      <c r="BM113" s="572">
        <v>1.30773247311829</v>
      </c>
      <c r="BN113" s="533">
        <v>0.143583718608844</v>
      </c>
      <c r="BO113" s="518">
        <v>0.215729824787358</v>
      </c>
      <c r="BP113" s="518">
        <v>0.665571942824193</v>
      </c>
      <c r="BQ113" s="518">
        <v>-0.0721461061785132</v>
      </c>
      <c r="BR113" s="540">
        <v>0.189508749972043</v>
      </c>
      <c r="BS113" s="564">
        <v>6.96457794580619</v>
      </c>
      <c r="BT113" s="565">
        <v>4.63542767434075</v>
      </c>
      <c r="BU113" s="518">
        <v>1.50246717996667</v>
      </c>
      <c r="BV113" s="566">
        <v>2.32915027146544</v>
      </c>
      <c r="BW113" s="567">
        <v>5.27680120388913</v>
      </c>
      <c r="BX113" s="564">
        <v>-0.337457836743846</v>
      </c>
      <c r="BY113" s="565">
        <v>0.072181007866141</v>
      </c>
      <c r="BZ113" s="518">
        <v>-4.67516105302462</v>
      </c>
      <c r="CA113" s="566">
        <v>-0.409638844609987</v>
      </c>
      <c r="CB113" s="567">
        <v>2.57745254858491</v>
      </c>
      <c r="CC113" s="551"/>
    </row>
    <row r="114" s="159" customFormat="1" outlineLevel="3" spans="1:81">
      <c r="A114" s="527" t="s">
        <v>111</v>
      </c>
      <c r="B114" s="516">
        <v>95.1533480000008</v>
      </c>
      <c r="C114" s="517">
        <v>88.33708609</v>
      </c>
      <c r="D114" s="518">
        <v>1.07716195101858</v>
      </c>
      <c r="E114" s="519">
        <v>6.81626191000076</v>
      </c>
      <c r="F114" s="616">
        <v>35.679701000001</v>
      </c>
      <c r="G114" s="516">
        <v>0</v>
      </c>
      <c r="H114" s="517">
        <v>0</v>
      </c>
      <c r="I114" s="518" t="s">
        <v>161</v>
      </c>
      <c r="J114" s="519">
        <v>0</v>
      </c>
      <c r="K114" s="520">
        <v>0</v>
      </c>
      <c r="L114" s="516">
        <v>60.9602549999999</v>
      </c>
      <c r="M114" s="517">
        <v>59.32718702</v>
      </c>
      <c r="N114" s="518">
        <v>1.02752646909501</v>
      </c>
      <c r="O114" s="519">
        <v>1.63306797999991</v>
      </c>
      <c r="P114" s="520">
        <v>26.1316239999989</v>
      </c>
      <c r="Q114" s="516">
        <v>34.1930930000009</v>
      </c>
      <c r="R114" s="517">
        <v>29.00989907</v>
      </c>
      <c r="S114" s="518">
        <v>1.17866983671656</v>
      </c>
      <c r="T114" s="519">
        <v>5.18319393000085</v>
      </c>
      <c r="U114" s="520">
        <v>9.54807700000215</v>
      </c>
      <c r="V114" s="533">
        <v>0.359347240204313</v>
      </c>
      <c r="W114" s="518">
        <v>0.328399999977858</v>
      </c>
      <c r="X114" s="518">
        <v>1.09423641969714</v>
      </c>
      <c r="Y114" s="539">
        <v>0.0309472402264554</v>
      </c>
      <c r="Z114" s="540">
        <v>0.267605297477181</v>
      </c>
      <c r="AA114" s="516">
        <v>4.27124399999999</v>
      </c>
      <c r="AB114" s="517">
        <v>4.7430007</v>
      </c>
      <c r="AC114" s="518">
        <v>0.900536236479996</v>
      </c>
      <c r="AD114" s="519">
        <v>-0.471756700000013</v>
      </c>
      <c r="AE114" s="541">
        <v>3.878388</v>
      </c>
      <c r="AF114" s="516">
        <v>0.441438999999999</v>
      </c>
      <c r="AG114" s="517">
        <v>0.533675999999999</v>
      </c>
      <c r="AH114" s="518">
        <v>0.827166670414258</v>
      </c>
      <c r="AI114" s="519">
        <v>-0.0922370000000005</v>
      </c>
      <c r="AJ114" s="520">
        <v>0.335875999999999</v>
      </c>
      <c r="AK114" s="516">
        <v>0</v>
      </c>
      <c r="AL114" s="517">
        <v>0</v>
      </c>
      <c r="AM114" s="518" t="s">
        <v>161</v>
      </c>
      <c r="AN114" s="519">
        <v>0</v>
      </c>
      <c r="AO114" s="520">
        <v>0</v>
      </c>
      <c r="AP114" s="516">
        <v>0</v>
      </c>
      <c r="AQ114" s="517">
        <v>0</v>
      </c>
      <c r="AR114" s="551" t="s">
        <v>161</v>
      </c>
      <c r="AS114" s="519">
        <v>0</v>
      </c>
      <c r="AT114" s="520">
        <v>0</v>
      </c>
      <c r="AU114" s="516">
        <v>29.4804100000009</v>
      </c>
      <c r="AV114" s="517">
        <v>23.73322237</v>
      </c>
      <c r="AW114" s="551">
        <v>1.24215791435324</v>
      </c>
      <c r="AX114" s="555">
        <v>5.74718763000087</v>
      </c>
      <c r="AY114" s="520">
        <v>5.33381300000216</v>
      </c>
      <c r="AZ114" s="533">
        <v>0.309819997085133</v>
      </c>
      <c r="BA114" s="518">
        <v>0.268666575053427</v>
      </c>
      <c r="BB114" s="518">
        <v>1.15317656103489</v>
      </c>
      <c r="BC114" s="539">
        <v>0.0411534220317062</v>
      </c>
      <c r="BD114" s="540">
        <v>0.149491527409437</v>
      </c>
      <c r="BE114" s="564">
        <v>9</v>
      </c>
      <c r="BF114" s="565">
        <v>10</v>
      </c>
      <c r="BG114" s="518">
        <v>0.9</v>
      </c>
      <c r="BH114" s="566">
        <v>-1</v>
      </c>
      <c r="BI114" s="567">
        <v>9.91666667</v>
      </c>
      <c r="BJ114" s="572">
        <v>8.81049518518526</v>
      </c>
      <c r="BK114" s="572">
        <v>7.36142384083333</v>
      </c>
      <c r="BL114" s="518">
        <v>1.19684661224287</v>
      </c>
      <c r="BM114" s="572">
        <v>1.44907134435192</v>
      </c>
      <c r="BN114" s="533">
        <v>0.0448880054120634</v>
      </c>
      <c r="BO114" s="518">
        <v>0.0536920664913909</v>
      </c>
      <c r="BP114" s="518">
        <v>0.836026779100798</v>
      </c>
      <c r="BQ114" s="518">
        <v>-0.00880406107932746</v>
      </c>
      <c r="BR114" s="540">
        <v>0.108700126158565</v>
      </c>
      <c r="BS114" s="564">
        <v>22.2776661787529</v>
      </c>
      <c r="BT114" s="565">
        <v>18.6247255013055</v>
      </c>
      <c r="BU114" s="518">
        <v>1.19613393374261</v>
      </c>
      <c r="BV114" s="566">
        <v>3.65294067744732</v>
      </c>
      <c r="BW114" s="567">
        <v>9.19962133752504</v>
      </c>
      <c r="BX114" s="564">
        <v>6.90206647056477</v>
      </c>
      <c r="BY114" s="565">
        <v>5.00384121174597</v>
      </c>
      <c r="BZ114" s="518">
        <v>1.37935361625044</v>
      </c>
      <c r="CA114" s="566">
        <v>1.8982252588188</v>
      </c>
      <c r="CB114" s="567">
        <v>1.37526544533506</v>
      </c>
      <c r="CC114" s="551"/>
    </row>
    <row r="115" s="159" customFormat="1" outlineLevel="3" spans="1:81">
      <c r="A115" s="527" t="s">
        <v>112</v>
      </c>
      <c r="B115" s="516">
        <v>138.191734999999</v>
      </c>
      <c r="C115" s="517">
        <v>139.99363204</v>
      </c>
      <c r="D115" s="518">
        <v>0.987128721401511</v>
      </c>
      <c r="E115" s="519">
        <v>-1.80189704000117</v>
      </c>
      <c r="F115" s="616">
        <v>100.954251999998</v>
      </c>
      <c r="G115" s="516">
        <v>0</v>
      </c>
      <c r="H115" s="517">
        <v>0</v>
      </c>
      <c r="I115" s="518" t="s">
        <v>161</v>
      </c>
      <c r="J115" s="519">
        <v>0</v>
      </c>
      <c r="K115" s="520">
        <v>0</v>
      </c>
      <c r="L115" s="516">
        <v>89.4860859999993</v>
      </c>
      <c r="M115" s="517">
        <v>91.83582262</v>
      </c>
      <c r="N115" s="518">
        <v>0.974413724917307</v>
      </c>
      <c r="O115" s="519">
        <v>-2.34973662000073</v>
      </c>
      <c r="P115" s="520">
        <v>46.7953840000021</v>
      </c>
      <c r="Q115" s="516">
        <v>48.7056489999996</v>
      </c>
      <c r="R115" s="517">
        <v>48.15780942</v>
      </c>
      <c r="S115" s="518">
        <v>1.01137592400065</v>
      </c>
      <c r="T115" s="519">
        <v>0.547839579999561</v>
      </c>
      <c r="U115" s="520">
        <v>54.1588679999957</v>
      </c>
      <c r="V115" s="533">
        <v>0.352449797377535</v>
      </c>
      <c r="W115" s="518">
        <v>0.343999999987428</v>
      </c>
      <c r="X115" s="518">
        <v>1.02456336450702</v>
      </c>
      <c r="Y115" s="539">
        <v>0.00844979739010671</v>
      </c>
      <c r="Z115" s="540">
        <v>0.536469409926358</v>
      </c>
      <c r="AA115" s="516">
        <v>6.16074399999999</v>
      </c>
      <c r="AB115" s="517">
        <v>5.76762137</v>
      </c>
      <c r="AC115" s="518">
        <v>1.06816027002826</v>
      </c>
      <c r="AD115" s="519">
        <v>0.39312262999999</v>
      </c>
      <c r="AE115" s="541">
        <v>5.296093</v>
      </c>
      <c r="AF115" s="516">
        <v>0.140944</v>
      </c>
      <c r="AG115" s="517">
        <v>0.35150099</v>
      </c>
      <c r="AH115" s="518">
        <v>0.400977533519891</v>
      </c>
      <c r="AI115" s="519">
        <v>-0.21055699</v>
      </c>
      <c r="AJ115" s="520">
        <v>0.111583</v>
      </c>
      <c r="AK115" s="516">
        <v>0</v>
      </c>
      <c r="AL115" s="517">
        <v>0</v>
      </c>
      <c r="AM115" s="518" t="s">
        <v>161</v>
      </c>
      <c r="AN115" s="519">
        <v>0</v>
      </c>
      <c r="AO115" s="520">
        <v>0</v>
      </c>
      <c r="AP115" s="516">
        <v>0</v>
      </c>
      <c r="AQ115" s="517">
        <v>0</v>
      </c>
      <c r="AR115" s="551" t="s">
        <v>161</v>
      </c>
      <c r="AS115" s="519">
        <v>0</v>
      </c>
      <c r="AT115" s="520">
        <v>0</v>
      </c>
      <c r="AU115" s="516">
        <v>42.4039609999996</v>
      </c>
      <c r="AV115" s="517">
        <v>42.03868706</v>
      </c>
      <c r="AW115" s="551">
        <v>1.00868899496024</v>
      </c>
      <c r="AX115" s="555">
        <v>0.365273939999568</v>
      </c>
      <c r="AY115" s="520">
        <v>48.7511919999957</v>
      </c>
      <c r="AZ115" s="533">
        <v>0.306848748950145</v>
      </c>
      <c r="BA115" s="518">
        <v>0.300289994961974</v>
      </c>
      <c r="BB115" s="518">
        <v>1.02184140030706</v>
      </c>
      <c r="BC115" s="539">
        <v>0.00655875398817096</v>
      </c>
      <c r="BD115" s="540">
        <v>0.482903800822542</v>
      </c>
      <c r="BE115" s="564">
        <v>11</v>
      </c>
      <c r="BF115" s="565">
        <v>11</v>
      </c>
      <c r="BG115" s="518">
        <v>1</v>
      </c>
      <c r="BH115" s="566">
        <v>0</v>
      </c>
      <c r="BI115" s="567">
        <v>11</v>
      </c>
      <c r="BJ115" s="572">
        <v>10.4690708333332</v>
      </c>
      <c r="BK115" s="572">
        <v>10.6055781848485</v>
      </c>
      <c r="BL115" s="518">
        <v>0.987128721401511</v>
      </c>
      <c r="BM115" s="572">
        <v>-0.13650735151524</v>
      </c>
      <c r="BN115" s="533">
        <v>0.0445811321494736</v>
      </c>
      <c r="BO115" s="518">
        <v>0.0411991694618798</v>
      </c>
      <c r="BP115" s="518">
        <v>1.08208812778916</v>
      </c>
      <c r="BQ115" s="518">
        <v>0.00338196268759388</v>
      </c>
      <c r="BR115" s="540">
        <v>0.052460326287199</v>
      </c>
      <c r="BS115" s="564">
        <v>22.4310140138917</v>
      </c>
      <c r="BT115" s="565">
        <v>24.2723339587044</v>
      </c>
      <c r="BU115" s="518">
        <v>0.924139147560123</v>
      </c>
      <c r="BV115" s="566">
        <v>-1.84131994481269</v>
      </c>
      <c r="BW115" s="567">
        <v>19.0620240241245</v>
      </c>
      <c r="BX115" s="564">
        <v>6.88292858784583</v>
      </c>
      <c r="BY115" s="565">
        <v>7.28873904217468</v>
      </c>
      <c r="BZ115" s="518">
        <v>0.944323640621413</v>
      </c>
      <c r="CA115" s="566">
        <v>-0.405810454328853</v>
      </c>
      <c r="CB115" s="567">
        <v>9.20512385262035</v>
      </c>
      <c r="CC115" s="551"/>
    </row>
    <row r="116" s="159" customFormat="1" outlineLevel="3" spans="1:81">
      <c r="A116" s="527" t="s">
        <v>113</v>
      </c>
      <c r="B116" s="516">
        <v>51.9679099999999</v>
      </c>
      <c r="C116" s="517">
        <v>56.02332</v>
      </c>
      <c r="D116" s="518">
        <v>0.927612108671887</v>
      </c>
      <c r="E116" s="519">
        <v>-4.05541000000009</v>
      </c>
      <c r="F116" s="616">
        <v>37.5522089999999</v>
      </c>
      <c r="G116" s="516">
        <v>0</v>
      </c>
      <c r="H116" s="517">
        <v>0</v>
      </c>
      <c r="I116" s="518" t="s">
        <v>161</v>
      </c>
      <c r="J116" s="519">
        <v>0</v>
      </c>
      <c r="K116" s="520">
        <v>0</v>
      </c>
      <c r="L116" s="516">
        <v>35.208724</v>
      </c>
      <c r="M116" s="517">
        <v>37.66447804</v>
      </c>
      <c r="N116" s="518">
        <v>0.934799201587449</v>
      </c>
      <c r="O116" s="519">
        <v>-2.45575404000001</v>
      </c>
      <c r="P116" s="520">
        <v>23.250038</v>
      </c>
      <c r="Q116" s="516">
        <v>16.7591859999999</v>
      </c>
      <c r="R116" s="517">
        <v>18.35884196</v>
      </c>
      <c r="S116" s="518">
        <v>0.912867273247115</v>
      </c>
      <c r="T116" s="519">
        <v>-1.59965596000008</v>
      </c>
      <c r="U116" s="520">
        <v>14.3021709999999</v>
      </c>
      <c r="V116" s="533">
        <v>0.32249105265153</v>
      </c>
      <c r="W116" s="518">
        <v>0.327699999928601</v>
      </c>
      <c r="X116" s="518">
        <v>0.984104524631655</v>
      </c>
      <c r="Y116" s="539">
        <v>-0.00520894727707161</v>
      </c>
      <c r="Z116" s="540">
        <v>0.380860976780352</v>
      </c>
      <c r="AA116" s="516">
        <v>3.537766</v>
      </c>
      <c r="AB116" s="517">
        <v>3.35820569</v>
      </c>
      <c r="AC116" s="518">
        <v>1.05346912207751</v>
      </c>
      <c r="AD116" s="519">
        <v>0.179560309999998</v>
      </c>
      <c r="AE116" s="541">
        <v>3.377361</v>
      </c>
      <c r="AF116" s="516">
        <v>0.194578</v>
      </c>
      <c r="AG116" s="517">
        <v>0.223357</v>
      </c>
      <c r="AH116" s="518">
        <v>0.871152459963197</v>
      </c>
      <c r="AI116" s="519">
        <v>-0.0287790000000001</v>
      </c>
      <c r="AJ116" s="520">
        <v>0.197535</v>
      </c>
      <c r="AK116" s="516">
        <v>0</v>
      </c>
      <c r="AL116" s="517">
        <v>0</v>
      </c>
      <c r="AM116" s="518" t="s">
        <v>161</v>
      </c>
      <c r="AN116" s="519">
        <v>0</v>
      </c>
      <c r="AO116" s="520">
        <v>0</v>
      </c>
      <c r="AP116" s="516">
        <v>0</v>
      </c>
      <c r="AQ116" s="517">
        <v>0</v>
      </c>
      <c r="AR116" s="551" t="s">
        <v>161</v>
      </c>
      <c r="AS116" s="519">
        <v>0</v>
      </c>
      <c r="AT116" s="520">
        <v>0</v>
      </c>
      <c r="AU116" s="516">
        <v>13.0268419999999</v>
      </c>
      <c r="AV116" s="517">
        <v>14.77727927</v>
      </c>
      <c r="AW116" s="551">
        <v>0.881545361766715</v>
      </c>
      <c r="AX116" s="555">
        <v>-1.75043727000008</v>
      </c>
      <c r="AY116" s="520">
        <v>10.7272749999999</v>
      </c>
      <c r="AZ116" s="533">
        <v>0.250670885167403</v>
      </c>
      <c r="BA116" s="518">
        <v>0.263770145539393</v>
      </c>
      <c r="BB116" s="518">
        <v>0.950338351047262</v>
      </c>
      <c r="BC116" s="539">
        <v>-0.0130992603719901</v>
      </c>
      <c r="BD116" s="540">
        <v>0.285662955273814</v>
      </c>
      <c r="BE116" s="564">
        <v>7</v>
      </c>
      <c r="BF116" s="565">
        <v>7</v>
      </c>
      <c r="BG116" s="518">
        <v>1</v>
      </c>
      <c r="BH116" s="566">
        <v>0</v>
      </c>
      <c r="BI116" s="567">
        <v>7</v>
      </c>
      <c r="BJ116" s="572">
        <v>6.18665595238094</v>
      </c>
      <c r="BK116" s="572">
        <v>6.66944285714286</v>
      </c>
      <c r="BL116" s="518">
        <v>0.927612108671887</v>
      </c>
      <c r="BM116" s="572">
        <v>-0.482786904761915</v>
      </c>
      <c r="BN116" s="533">
        <v>0.068075972268271</v>
      </c>
      <c r="BO116" s="518">
        <v>0.0599429967734865</v>
      </c>
      <c r="BP116" s="518">
        <v>1.13567849344466</v>
      </c>
      <c r="BQ116" s="518">
        <v>0.00813297549478453</v>
      </c>
      <c r="BR116" s="540">
        <v>0.0899377450737987</v>
      </c>
      <c r="BS116" s="564">
        <v>14.689470699871</v>
      </c>
      <c r="BT116" s="565">
        <v>16.682515953929</v>
      </c>
      <c r="BU116" s="518">
        <v>0.880530894766593</v>
      </c>
      <c r="BV116" s="566">
        <v>-1.99304525405792</v>
      </c>
      <c r="BW116" s="567">
        <v>11.1188022245771</v>
      </c>
      <c r="BX116" s="564">
        <v>3.68222262297731</v>
      </c>
      <c r="BY116" s="565">
        <v>4.40034966113109</v>
      </c>
      <c r="BZ116" s="518">
        <v>0.836802278578654</v>
      </c>
      <c r="CA116" s="566">
        <v>-0.718127038153784</v>
      </c>
      <c r="CB116" s="567">
        <v>3.17622990257775</v>
      </c>
      <c r="CC116" s="551"/>
    </row>
    <row r="117" s="159" customFormat="1" outlineLevel="3" spans="1:81">
      <c r="A117" s="527" t="s">
        <v>114</v>
      </c>
      <c r="B117" s="516">
        <v>6.64012599999999</v>
      </c>
      <c r="C117" s="517">
        <v>8.015514</v>
      </c>
      <c r="D117" s="518">
        <v>0.828409257347687</v>
      </c>
      <c r="E117" s="519">
        <v>-1.37538800000001</v>
      </c>
      <c r="F117" s="616">
        <v>0</v>
      </c>
      <c r="G117" s="516">
        <v>0</v>
      </c>
      <c r="H117" s="517">
        <v>0</v>
      </c>
      <c r="I117" s="518" t="s">
        <v>161</v>
      </c>
      <c r="J117" s="519">
        <v>0</v>
      </c>
      <c r="K117" s="520">
        <v>0</v>
      </c>
      <c r="L117" s="516">
        <v>4.59915499999999</v>
      </c>
      <c r="M117" s="517">
        <v>5.6108598</v>
      </c>
      <c r="N117" s="518">
        <v>0.819688098426553</v>
      </c>
      <c r="O117" s="519">
        <v>-1.01170480000001</v>
      </c>
      <c r="P117" s="520">
        <v>0</v>
      </c>
      <c r="Q117" s="516">
        <v>2.040971</v>
      </c>
      <c r="R117" s="517">
        <v>2.4046542</v>
      </c>
      <c r="S117" s="518">
        <v>0.848758628163667</v>
      </c>
      <c r="T117" s="519">
        <v>-0.363683199999999</v>
      </c>
      <c r="U117" s="520">
        <v>0</v>
      </c>
      <c r="V117" s="533">
        <v>0.307369317991858</v>
      </c>
      <c r="W117" s="518">
        <v>0.3</v>
      </c>
      <c r="X117" s="518">
        <v>1.02456439330619</v>
      </c>
      <c r="Y117" s="539">
        <v>0.00736931799185797</v>
      </c>
      <c r="Z117" s="540" t="s">
        <v>161</v>
      </c>
      <c r="AA117" s="516">
        <v>0.616243</v>
      </c>
      <c r="AB117" s="517">
        <v>1.09361336</v>
      </c>
      <c r="AC117" s="518">
        <v>0.563492567428035</v>
      </c>
      <c r="AD117" s="519">
        <v>-0.47737036</v>
      </c>
      <c r="AE117" s="541">
        <v>0</v>
      </c>
      <c r="AF117" s="516">
        <v>0.024808</v>
      </c>
      <c r="AG117" s="517">
        <v>0.18</v>
      </c>
      <c r="AH117" s="518">
        <v>0.137822222222222</v>
      </c>
      <c r="AI117" s="519">
        <v>-0.155192</v>
      </c>
      <c r="AJ117" s="520">
        <v>0</v>
      </c>
      <c r="AK117" s="516">
        <v>0</v>
      </c>
      <c r="AL117" s="517">
        <v>0</v>
      </c>
      <c r="AM117" s="518" t="s">
        <v>161</v>
      </c>
      <c r="AN117" s="519">
        <v>0</v>
      </c>
      <c r="AO117" s="520">
        <v>0</v>
      </c>
      <c r="AP117" s="516">
        <v>0</v>
      </c>
      <c r="AQ117" s="517">
        <v>0</v>
      </c>
      <c r="AR117" s="551" t="s">
        <v>161</v>
      </c>
      <c r="AS117" s="519">
        <v>0</v>
      </c>
      <c r="AT117" s="520">
        <v>0</v>
      </c>
      <c r="AU117" s="516">
        <v>1.39992</v>
      </c>
      <c r="AV117" s="517">
        <v>1.13104084</v>
      </c>
      <c r="AW117" s="551">
        <v>1.23772718940901</v>
      </c>
      <c r="AX117" s="555">
        <v>0.268879160000001</v>
      </c>
      <c r="AY117" s="520">
        <v>0</v>
      </c>
      <c r="AZ117" s="533">
        <v>0.210827324662213</v>
      </c>
      <c r="BA117" s="518">
        <v>0.141106464289127</v>
      </c>
      <c r="BB117" s="518">
        <v>1.49410110815496</v>
      </c>
      <c r="BC117" s="539">
        <v>0.0697208603730859</v>
      </c>
      <c r="BD117" s="540" t="s">
        <v>161</v>
      </c>
      <c r="BE117" s="564">
        <v>1</v>
      </c>
      <c r="BF117" s="565">
        <v>2</v>
      </c>
      <c r="BG117" s="518">
        <v>0.5</v>
      </c>
      <c r="BH117" s="566">
        <v>-1</v>
      </c>
      <c r="BI117" s="567">
        <v>0</v>
      </c>
      <c r="BJ117" s="572">
        <v>5.53343833333333</v>
      </c>
      <c r="BK117" s="572">
        <v>3.3397975</v>
      </c>
      <c r="BL117" s="518">
        <v>1.65681851469537</v>
      </c>
      <c r="BM117" s="572">
        <v>2.19364083333333</v>
      </c>
      <c r="BN117" s="533">
        <v>0.0928059196467056</v>
      </c>
      <c r="BO117" s="518">
        <v>0.136437084384108</v>
      </c>
      <c r="BP117" s="518">
        <v>0.680210369971197</v>
      </c>
      <c r="BQ117" s="518">
        <v>-0.0436311647374025</v>
      </c>
      <c r="BR117" s="540" t="s">
        <v>161</v>
      </c>
      <c r="BS117" s="564">
        <v>10.7751747281511</v>
      </c>
      <c r="BT117" s="565">
        <v>7.32938558833992</v>
      </c>
      <c r="BU117" s="518">
        <v>1.47013342363826</v>
      </c>
      <c r="BV117" s="566">
        <v>3.44578913981113</v>
      </c>
      <c r="BW117" s="567" t="s">
        <v>161</v>
      </c>
      <c r="BX117" s="564">
        <v>2.27170126070398</v>
      </c>
      <c r="BY117" s="565">
        <v>1.03422368578233</v>
      </c>
      <c r="BZ117" s="518">
        <v>2.19652797739356</v>
      </c>
      <c r="CA117" s="566">
        <v>1.23747757492165</v>
      </c>
      <c r="CB117" s="567" t="s">
        <v>161</v>
      </c>
      <c r="CC117" s="551"/>
    </row>
    <row r="118" s="163" customFormat="1" spans="1:81">
      <c r="A118" s="521" t="s">
        <v>115</v>
      </c>
      <c r="B118" s="522">
        <v>547.728521999999</v>
      </c>
      <c r="C118" s="523">
        <v>491.72218718</v>
      </c>
      <c r="D118" s="524">
        <v>1.11389832771466</v>
      </c>
      <c r="E118" s="523">
        <v>56.0063348199988</v>
      </c>
      <c r="F118" s="525">
        <v>304.636599</v>
      </c>
      <c r="G118" s="522">
        <v>0</v>
      </c>
      <c r="H118" s="523">
        <v>0</v>
      </c>
      <c r="I118" s="524" t="s">
        <v>161</v>
      </c>
      <c r="J118" s="523">
        <v>0</v>
      </c>
      <c r="K118" s="525">
        <v>0</v>
      </c>
      <c r="L118" s="522">
        <v>362.542249999997</v>
      </c>
      <c r="M118" s="523">
        <v>328.84367439</v>
      </c>
      <c r="N118" s="524">
        <v>1.10247597334055</v>
      </c>
      <c r="O118" s="523">
        <v>33.6985756099973</v>
      </c>
      <c r="P118" s="525">
        <v>181.745011000002</v>
      </c>
      <c r="Q118" s="522">
        <v>185.186272000001</v>
      </c>
      <c r="R118" s="523">
        <v>162.87851279</v>
      </c>
      <c r="S118" s="524">
        <v>1.1369594971607</v>
      </c>
      <c r="T118" s="523">
        <v>22.3077592100014</v>
      </c>
      <c r="U118" s="534">
        <v>122.891587999999</v>
      </c>
      <c r="V118" s="535">
        <v>0.338098646613845</v>
      </c>
      <c r="W118" s="524">
        <v>0.331240926353353</v>
      </c>
      <c r="X118" s="524">
        <v>1.02070311883253</v>
      </c>
      <c r="Y118" s="542">
        <v>0.00685772026049242</v>
      </c>
      <c r="Z118" s="543">
        <v>0.403403886477863</v>
      </c>
      <c r="AA118" s="522">
        <v>27.476806</v>
      </c>
      <c r="AB118" s="523">
        <v>28.10525587</v>
      </c>
      <c r="AC118" s="524">
        <v>0.977639418302866</v>
      </c>
      <c r="AD118" s="523">
        <v>-0.628449869999997</v>
      </c>
      <c r="AE118" s="544">
        <v>24.252325</v>
      </c>
      <c r="AF118" s="522">
        <v>1.92997299999999</v>
      </c>
      <c r="AG118" s="523">
        <v>1.96401957</v>
      </c>
      <c r="AH118" s="524">
        <v>0.982664851959693</v>
      </c>
      <c r="AI118" s="523">
        <v>-0.0340465700000101</v>
      </c>
      <c r="AJ118" s="525">
        <v>1.61572199999999</v>
      </c>
      <c r="AK118" s="522">
        <v>0</v>
      </c>
      <c r="AL118" s="523">
        <v>0</v>
      </c>
      <c r="AM118" s="524" t="s">
        <v>161</v>
      </c>
      <c r="AN118" s="523">
        <v>0</v>
      </c>
      <c r="AO118" s="525">
        <v>0</v>
      </c>
      <c r="AP118" s="522">
        <v>0</v>
      </c>
      <c r="AQ118" s="523">
        <v>0</v>
      </c>
      <c r="AR118" s="542" t="s">
        <v>161</v>
      </c>
      <c r="AS118" s="523">
        <v>0</v>
      </c>
      <c r="AT118" s="525">
        <v>0</v>
      </c>
      <c r="AU118" s="522">
        <v>155.779493000001</v>
      </c>
      <c r="AV118" s="523">
        <v>132.80923735</v>
      </c>
      <c r="AW118" s="542">
        <v>1.17295676195675</v>
      </c>
      <c r="AX118" s="556">
        <v>22.9702556500014</v>
      </c>
      <c r="AY118" s="525">
        <v>97.0235409999985</v>
      </c>
      <c r="AZ118" s="535">
        <v>0.284410043923186</v>
      </c>
      <c r="BA118" s="524">
        <v>0.270089983353515</v>
      </c>
      <c r="BB118" s="524">
        <v>1.05301959144086</v>
      </c>
      <c r="BC118" s="542">
        <v>0.0143200605696714</v>
      </c>
      <c r="BD118" s="543">
        <v>0.318489443876697</v>
      </c>
      <c r="BE118" s="568">
        <v>54</v>
      </c>
      <c r="BF118" s="569">
        <v>55</v>
      </c>
      <c r="BG118" s="524">
        <v>0.981818181818182</v>
      </c>
      <c r="BH118" s="524">
        <v>-1</v>
      </c>
      <c r="BI118" s="570">
        <v>52.83333333</v>
      </c>
      <c r="BJ118" s="571">
        <v>8.45260064814813</v>
      </c>
      <c r="BK118" s="571">
        <v>7.45033616939394</v>
      </c>
      <c r="BL118" s="524">
        <v>1.13452607452419</v>
      </c>
      <c r="BM118" s="571">
        <v>1.00226447875419</v>
      </c>
      <c r="BN118" s="535">
        <v>0.0501650085697017</v>
      </c>
      <c r="BO118" s="524">
        <v>0.0571567779586724</v>
      </c>
      <c r="BP118" s="524">
        <v>0.877673836092963</v>
      </c>
      <c r="BQ118" s="524">
        <v>-0.00699176938897065</v>
      </c>
      <c r="BR118" s="543">
        <v>0.0796106740936927</v>
      </c>
      <c r="BS118" s="568">
        <v>19.9342136782564</v>
      </c>
      <c r="BT118" s="569">
        <v>17.4957377884922</v>
      </c>
      <c r="BU118" s="524">
        <v>1.13937542498883</v>
      </c>
      <c r="BV118" s="524">
        <v>2.43847588976429</v>
      </c>
      <c r="BW118" s="570">
        <v>12.5611296648878</v>
      </c>
      <c r="BX118" s="568">
        <v>5.66949058780709</v>
      </c>
      <c r="BY118" s="569">
        <v>4.7254235280513</v>
      </c>
      <c r="BZ118" s="524">
        <v>1.19978464451949</v>
      </c>
      <c r="CA118" s="524">
        <v>0.944067059755787</v>
      </c>
      <c r="CB118" s="570">
        <v>4.00058720143321</v>
      </c>
      <c r="CC118" s="551"/>
    </row>
    <row r="119" s="164" customFormat="1" outlineLevel="1" spans="1:81">
      <c r="A119" s="527" t="s">
        <v>116</v>
      </c>
      <c r="B119" s="516">
        <v>89.8139450000002</v>
      </c>
      <c r="C119" s="517">
        <v>59.9980032</v>
      </c>
      <c r="D119" s="518">
        <v>1.49694890179279</v>
      </c>
      <c r="E119" s="519">
        <v>29.8159418000002</v>
      </c>
      <c r="F119" s="616">
        <v>38.1877869999999</v>
      </c>
      <c r="G119" s="516">
        <v>0</v>
      </c>
      <c r="H119" s="517">
        <v>0</v>
      </c>
      <c r="I119" s="518" t="s">
        <v>161</v>
      </c>
      <c r="J119" s="519">
        <v>0</v>
      </c>
      <c r="K119" s="520">
        <v>0</v>
      </c>
      <c r="L119" s="516">
        <v>45.9595169999998</v>
      </c>
      <c r="M119" s="517">
        <v>40.47465296</v>
      </c>
      <c r="N119" s="518">
        <v>1.1355135532705</v>
      </c>
      <c r="O119" s="519">
        <v>5.48486403999981</v>
      </c>
      <c r="P119" s="520">
        <v>25.456596</v>
      </c>
      <c r="Q119" s="516">
        <v>43.8544280000004</v>
      </c>
      <c r="R119" s="517">
        <v>19.52335024</v>
      </c>
      <c r="S119" s="518">
        <v>2.24625525132209</v>
      </c>
      <c r="T119" s="519">
        <v>24.3310777600004</v>
      </c>
      <c r="U119" s="520">
        <v>12.7311909999999</v>
      </c>
      <c r="V119" s="533">
        <v>0.488280834340372</v>
      </c>
      <c r="W119" s="518">
        <v>0.325399999978666</v>
      </c>
      <c r="X119" s="518">
        <v>1.50055572947875</v>
      </c>
      <c r="Y119" s="539">
        <v>0.162880834361706</v>
      </c>
      <c r="Z119" s="540">
        <v>0.33338383813652</v>
      </c>
      <c r="AA119" s="516">
        <v>2.048539</v>
      </c>
      <c r="AB119" s="517">
        <v>2.02432768</v>
      </c>
      <c r="AC119" s="518">
        <v>1.01196017830473</v>
      </c>
      <c r="AD119" s="519">
        <v>0.02421132</v>
      </c>
      <c r="AE119" s="541">
        <v>1.940718</v>
      </c>
      <c r="AF119" s="516">
        <v>0.314916</v>
      </c>
      <c r="AG119" s="517">
        <v>0.122737</v>
      </c>
      <c r="AH119" s="518">
        <v>2.56577886049032</v>
      </c>
      <c r="AI119" s="519">
        <v>0.192179</v>
      </c>
      <c r="AJ119" s="520">
        <v>0.300761</v>
      </c>
      <c r="AK119" s="516">
        <v>0</v>
      </c>
      <c r="AL119" s="517">
        <v>0</v>
      </c>
      <c r="AM119" s="518" t="s">
        <v>161</v>
      </c>
      <c r="AN119" s="519">
        <v>0</v>
      </c>
      <c r="AO119" s="520">
        <v>0</v>
      </c>
      <c r="AP119" s="516">
        <v>0</v>
      </c>
      <c r="AQ119" s="517">
        <v>0</v>
      </c>
      <c r="AR119" s="551" t="s">
        <v>161</v>
      </c>
      <c r="AS119" s="519">
        <v>0</v>
      </c>
      <c r="AT119" s="520">
        <v>0</v>
      </c>
      <c r="AU119" s="516">
        <v>41.4909730000004</v>
      </c>
      <c r="AV119" s="517">
        <v>17.37628556</v>
      </c>
      <c r="AW119" s="551">
        <v>2.387792998494</v>
      </c>
      <c r="AX119" s="555">
        <v>24.1146874400004</v>
      </c>
      <c r="AY119" s="520">
        <v>10.4897119999999</v>
      </c>
      <c r="AZ119" s="533">
        <v>0.461965822790662</v>
      </c>
      <c r="BA119" s="518">
        <v>0.289614397700489</v>
      </c>
      <c r="BB119" s="518">
        <v>1.59510655015299</v>
      </c>
      <c r="BC119" s="539">
        <v>0.172351425090174</v>
      </c>
      <c r="BD119" s="540">
        <v>0.274687611513071</v>
      </c>
      <c r="BE119" s="564">
        <v>4</v>
      </c>
      <c r="BF119" s="565">
        <v>4</v>
      </c>
      <c r="BG119" s="518">
        <v>1</v>
      </c>
      <c r="BH119" s="566">
        <v>0</v>
      </c>
      <c r="BI119" s="567">
        <v>3.91666667</v>
      </c>
      <c r="BJ119" s="572">
        <v>18.7112385416667</v>
      </c>
      <c r="BK119" s="572">
        <v>12.499584</v>
      </c>
      <c r="BL119" s="518">
        <v>1.49694890179279</v>
      </c>
      <c r="BM119" s="572">
        <v>6.21165454166671</v>
      </c>
      <c r="BN119" s="533">
        <v>0.0228086963555603</v>
      </c>
      <c r="BO119" s="518">
        <v>0.0337399175311221</v>
      </c>
      <c r="BP119" s="518">
        <v>0.676015178001586</v>
      </c>
      <c r="BQ119" s="518">
        <v>-0.0109312211755618</v>
      </c>
      <c r="BR119" s="540">
        <v>0.0508203840143972</v>
      </c>
      <c r="BS119" s="564">
        <v>43.8429265930501</v>
      </c>
      <c r="BT119" s="565">
        <v>29.6384838249112</v>
      </c>
      <c r="BU119" s="518">
        <v>1.47925672757255</v>
      </c>
      <c r="BV119" s="566">
        <v>14.2044427681389</v>
      </c>
      <c r="BW119" s="567">
        <v>19.677143716913</v>
      </c>
      <c r="BX119" s="564">
        <v>20.253933657109</v>
      </c>
      <c r="BY119" s="565">
        <v>8.58373164170733</v>
      </c>
      <c r="BZ119" s="518">
        <v>2.35957209550885</v>
      </c>
      <c r="CA119" s="566">
        <v>11.6702020154017</v>
      </c>
      <c r="CB119" s="567">
        <v>5.40506760899826</v>
      </c>
      <c r="CC119" s="551"/>
    </row>
    <row r="120" s="159" customFormat="1" outlineLevel="1" spans="1:81">
      <c r="A120" s="527" t="s">
        <v>117</v>
      </c>
      <c r="B120" s="516">
        <v>22.573763</v>
      </c>
      <c r="C120" s="517">
        <v>12.83317728</v>
      </c>
      <c r="D120" s="518">
        <v>1.75901590911397</v>
      </c>
      <c r="E120" s="519">
        <v>9.74058571999998</v>
      </c>
      <c r="F120" s="616">
        <v>10.629599</v>
      </c>
      <c r="G120" s="516">
        <v>0</v>
      </c>
      <c r="H120" s="517">
        <v>0</v>
      </c>
      <c r="I120" s="518" t="s">
        <v>161</v>
      </c>
      <c r="J120" s="519">
        <v>0</v>
      </c>
      <c r="K120" s="520">
        <v>0</v>
      </c>
      <c r="L120" s="516">
        <v>17.922805</v>
      </c>
      <c r="M120" s="517">
        <v>8.53406289</v>
      </c>
      <c r="N120" s="518">
        <v>2.10014915884924</v>
      </c>
      <c r="O120" s="519">
        <v>9.38874210999998</v>
      </c>
      <c r="P120" s="520">
        <v>4.752013</v>
      </c>
      <c r="Q120" s="516">
        <v>4.650958</v>
      </c>
      <c r="R120" s="517">
        <v>4.29911439</v>
      </c>
      <c r="S120" s="518">
        <v>1.08184095096851</v>
      </c>
      <c r="T120" s="519">
        <v>0.35184361</v>
      </c>
      <c r="U120" s="520">
        <v>5.877586</v>
      </c>
      <c r="V120" s="533">
        <v>0.206033792416444</v>
      </c>
      <c r="W120" s="518">
        <v>0.335000000093508</v>
      </c>
      <c r="X120" s="518">
        <v>0.615026245847565</v>
      </c>
      <c r="Y120" s="539">
        <v>-0.128966207677064</v>
      </c>
      <c r="Z120" s="540">
        <v>0.552945223991987</v>
      </c>
      <c r="AA120" s="516">
        <v>1.986987</v>
      </c>
      <c r="AB120" s="517">
        <v>1.88302868</v>
      </c>
      <c r="AC120" s="518">
        <v>1.05520803857326</v>
      </c>
      <c r="AD120" s="519">
        <v>0.10395832</v>
      </c>
      <c r="AE120" s="541">
        <v>1.371412</v>
      </c>
      <c r="AF120" s="516">
        <v>0.054888</v>
      </c>
      <c r="AG120" s="517">
        <v>0.119466</v>
      </c>
      <c r="AH120" s="518">
        <v>0.459444528150269</v>
      </c>
      <c r="AI120" s="519">
        <v>-0.064578</v>
      </c>
      <c r="AJ120" s="520">
        <v>0.0363659999999999</v>
      </c>
      <c r="AK120" s="580">
        <v>0</v>
      </c>
      <c r="AL120" s="517">
        <v>0</v>
      </c>
      <c r="AM120" s="518" t="s">
        <v>161</v>
      </c>
      <c r="AN120" s="517">
        <v>0</v>
      </c>
      <c r="AO120" s="520">
        <v>0</v>
      </c>
      <c r="AP120" s="580">
        <v>0</v>
      </c>
      <c r="AQ120" s="517">
        <v>0</v>
      </c>
      <c r="AR120" s="551" t="s">
        <v>161</v>
      </c>
      <c r="AS120" s="517">
        <v>0</v>
      </c>
      <c r="AT120" s="520">
        <v>0</v>
      </c>
      <c r="AU120" s="516">
        <v>2.609083</v>
      </c>
      <c r="AV120" s="517">
        <v>2.29661971</v>
      </c>
      <c r="AW120" s="551">
        <v>1.13605356108348</v>
      </c>
      <c r="AX120" s="555">
        <v>0.312463290000001</v>
      </c>
      <c r="AY120" s="520">
        <v>4.469808</v>
      </c>
      <c r="AZ120" s="561">
        <v>0.115580331024119</v>
      </c>
      <c r="BA120" s="518">
        <v>0.178959556148203</v>
      </c>
      <c r="BB120" s="518">
        <v>0.645846097921715</v>
      </c>
      <c r="BC120" s="551">
        <v>-0.063379225124084</v>
      </c>
      <c r="BD120" s="540">
        <v>0.420505797067227</v>
      </c>
      <c r="BE120" s="594">
        <v>4</v>
      </c>
      <c r="BF120" s="565">
        <v>4</v>
      </c>
      <c r="BG120" s="518">
        <v>1</v>
      </c>
      <c r="BH120" s="518">
        <v>0</v>
      </c>
      <c r="BI120" s="567">
        <v>3.41666667</v>
      </c>
      <c r="BJ120" s="572">
        <v>4.70286729166666</v>
      </c>
      <c r="BK120" s="572">
        <v>2.6735786</v>
      </c>
      <c r="BL120" s="518">
        <v>1.75901590911397</v>
      </c>
      <c r="BM120" s="572">
        <v>2.02928869166666</v>
      </c>
      <c r="BN120" s="586">
        <v>0.0880219660319815</v>
      </c>
      <c r="BO120" s="518">
        <v>0.146731291784976</v>
      </c>
      <c r="BP120" s="518">
        <v>0.59988544339248</v>
      </c>
      <c r="BQ120" s="518">
        <v>-0.0587093257529941</v>
      </c>
      <c r="BR120" s="540">
        <v>0.129018225428824</v>
      </c>
      <c r="BS120" s="594">
        <v>11.3608005487706</v>
      </c>
      <c r="BT120" s="565">
        <v>6.81517887449277</v>
      </c>
      <c r="BU120" s="518">
        <v>1.66698494023257</v>
      </c>
      <c r="BV120" s="518">
        <v>4.5456216742778</v>
      </c>
      <c r="BW120" s="567">
        <v>7.75084292685204</v>
      </c>
      <c r="BX120" s="594">
        <v>1.31308508812589</v>
      </c>
      <c r="BY120" s="565">
        <v>1.21964138644983</v>
      </c>
      <c r="BZ120" s="518">
        <v>1.07661571894346</v>
      </c>
      <c r="CA120" s="518">
        <v>0.0934437016760583</v>
      </c>
      <c r="CB120" s="567">
        <v>3.2592743828988</v>
      </c>
      <c r="CC120" s="551"/>
    </row>
    <row r="121" s="159" customFormat="1" outlineLevel="1" spans="1:81">
      <c r="A121" s="527" t="s">
        <v>118</v>
      </c>
      <c r="B121" s="516">
        <v>6.69846999999999</v>
      </c>
      <c r="C121" s="517">
        <v>4.5</v>
      </c>
      <c r="D121" s="518">
        <v>1.48854888888889</v>
      </c>
      <c r="E121" s="519">
        <v>2.19846999999999</v>
      </c>
      <c r="F121" s="616">
        <v>6.78361800000011</v>
      </c>
      <c r="G121" s="516">
        <v>0</v>
      </c>
      <c r="H121" s="517">
        <v>0</v>
      </c>
      <c r="I121" s="518" t="s">
        <v>161</v>
      </c>
      <c r="J121" s="519">
        <v>0</v>
      </c>
      <c r="K121" s="520">
        <v>0</v>
      </c>
      <c r="L121" s="516">
        <v>4.69254999999999</v>
      </c>
      <c r="M121" s="517">
        <v>3.015</v>
      </c>
      <c r="N121" s="518">
        <v>1.55640132669983</v>
      </c>
      <c r="O121" s="519">
        <v>1.67754999999999</v>
      </c>
      <c r="P121" s="520">
        <v>2.310849</v>
      </c>
      <c r="Q121" s="516">
        <v>2.00592</v>
      </c>
      <c r="R121" s="517">
        <v>1.485</v>
      </c>
      <c r="S121" s="518">
        <v>1.35078787878788</v>
      </c>
      <c r="T121" s="519">
        <v>0.52092</v>
      </c>
      <c r="U121" s="520">
        <v>4.47276900000011</v>
      </c>
      <c r="V121" s="533">
        <v>0.299459428794934</v>
      </c>
      <c r="W121" s="518">
        <v>0.33</v>
      </c>
      <c r="X121" s="518">
        <v>0.907452814530104</v>
      </c>
      <c r="Y121" s="539">
        <v>-0.0305405712050658</v>
      </c>
      <c r="Z121" s="540">
        <v>0.65934859539556</v>
      </c>
      <c r="AA121" s="516">
        <v>0.3014</v>
      </c>
      <c r="AB121" s="517">
        <v>0.38566667</v>
      </c>
      <c r="AC121" s="518">
        <v>0.781503882614487</v>
      </c>
      <c r="AD121" s="519">
        <v>-0.08426667</v>
      </c>
      <c r="AE121" s="541">
        <v>0.387399999999999</v>
      </c>
      <c r="AF121" s="516">
        <v>0.029403</v>
      </c>
      <c r="AG121" s="517">
        <v>0.40966267</v>
      </c>
      <c r="AH121" s="518">
        <v>0.0717736863844587</v>
      </c>
      <c r="AI121" s="519">
        <v>-0.38025967</v>
      </c>
      <c r="AJ121" s="520">
        <v>0.025662</v>
      </c>
      <c r="AK121" s="580">
        <v>0</v>
      </c>
      <c r="AL121" s="517">
        <v>0</v>
      </c>
      <c r="AM121" s="518" t="s">
        <v>161</v>
      </c>
      <c r="AN121" s="517">
        <v>0</v>
      </c>
      <c r="AO121" s="520">
        <v>0.02085</v>
      </c>
      <c r="AP121" s="580">
        <v>0</v>
      </c>
      <c r="AQ121" s="517">
        <v>0</v>
      </c>
      <c r="AR121" s="551" t="s">
        <v>161</v>
      </c>
      <c r="AS121" s="517">
        <v>0</v>
      </c>
      <c r="AT121" s="520">
        <v>0</v>
      </c>
      <c r="AU121" s="516">
        <v>1.675117</v>
      </c>
      <c r="AV121" s="517">
        <v>0.68967066</v>
      </c>
      <c r="AW121" s="551">
        <v>2.42886510497634</v>
      </c>
      <c r="AX121" s="555">
        <v>0.98544634</v>
      </c>
      <c r="AY121" s="520">
        <v>4.08055700000011</v>
      </c>
      <c r="AZ121" s="586">
        <v>0.250074569267311</v>
      </c>
      <c r="BA121" s="518">
        <v>0.153260146666667</v>
      </c>
      <c r="BB121" s="518">
        <v>1.63169992138407</v>
      </c>
      <c r="BC121" s="551">
        <v>0.0968144226006439</v>
      </c>
      <c r="BD121" s="540">
        <v>0.601531070882831</v>
      </c>
      <c r="BE121" s="594">
        <v>1</v>
      </c>
      <c r="BF121" s="565">
        <v>1</v>
      </c>
      <c r="BG121" s="518">
        <v>1</v>
      </c>
      <c r="BH121" s="518">
        <v>0</v>
      </c>
      <c r="BI121" s="567">
        <v>1</v>
      </c>
      <c r="BJ121" s="572">
        <v>5.58205833333333</v>
      </c>
      <c r="BK121" s="572">
        <v>3.75</v>
      </c>
      <c r="BL121" s="518">
        <v>1.48854888888889</v>
      </c>
      <c r="BM121" s="572">
        <v>1.83205833333333</v>
      </c>
      <c r="BN121" s="586">
        <v>0.044995349684331</v>
      </c>
      <c r="BO121" s="518">
        <v>0.0857037044444444</v>
      </c>
      <c r="BP121" s="518">
        <v>0.525010557898325</v>
      </c>
      <c r="BQ121" s="518">
        <v>-0.0407083547601135</v>
      </c>
      <c r="BR121" s="540">
        <v>0.0571081685318944</v>
      </c>
      <c r="BS121" s="594">
        <v>22.2245189117452</v>
      </c>
      <c r="BT121" s="565">
        <v>11.6681070728772</v>
      </c>
      <c r="BU121" s="518">
        <v>1.90472360023217</v>
      </c>
      <c r="BV121" s="518">
        <v>10.5564118388679</v>
      </c>
      <c r="BW121" s="567">
        <v>17.510629839959</v>
      </c>
      <c r="BX121" s="594">
        <v>5.55778699402787</v>
      </c>
      <c r="BY121" s="565">
        <v>1.78825580131153</v>
      </c>
      <c r="BZ121" s="518">
        <v>3.10793734875721</v>
      </c>
      <c r="CA121" s="518">
        <v>3.76953119271634</v>
      </c>
      <c r="CB121" s="567">
        <v>10.5331879194634</v>
      </c>
      <c r="CC121" s="551"/>
    </row>
    <row r="122" s="159" customFormat="1" outlineLevel="1" spans="1:81">
      <c r="A122" s="527" t="s">
        <v>119</v>
      </c>
      <c r="B122" s="516">
        <v>26.19907</v>
      </c>
      <c r="C122" s="517">
        <v>19.83312</v>
      </c>
      <c r="D122" s="518">
        <v>1.32097572141952</v>
      </c>
      <c r="E122" s="519">
        <v>6.36594999999999</v>
      </c>
      <c r="F122" s="616">
        <v>13.148278</v>
      </c>
      <c r="G122" s="516">
        <v>0</v>
      </c>
      <c r="H122" s="517">
        <v>0</v>
      </c>
      <c r="I122" s="518" t="s">
        <v>161</v>
      </c>
      <c r="J122" s="519">
        <v>0</v>
      </c>
      <c r="K122" s="520">
        <v>0</v>
      </c>
      <c r="L122" s="516">
        <v>16.7646169999999</v>
      </c>
      <c r="M122" s="517">
        <v>13.51825459</v>
      </c>
      <c r="N122" s="518">
        <v>1.24014656540064</v>
      </c>
      <c r="O122" s="519">
        <v>3.24636240999992</v>
      </c>
      <c r="P122" s="520">
        <v>9.02624999999999</v>
      </c>
      <c r="Q122" s="516">
        <v>9.43445300000007</v>
      </c>
      <c r="R122" s="517">
        <v>6.31486541</v>
      </c>
      <c r="S122" s="518">
        <v>1.49400697995241</v>
      </c>
      <c r="T122" s="519">
        <v>3.11958759000007</v>
      </c>
      <c r="U122" s="520">
        <v>4.12202800000001</v>
      </c>
      <c r="V122" s="533">
        <v>0.360106408357246</v>
      </c>
      <c r="W122" s="518">
        <v>0.318400000100841</v>
      </c>
      <c r="X122" s="518">
        <v>1.13098746307536</v>
      </c>
      <c r="Y122" s="539">
        <v>0.0417064082564045</v>
      </c>
      <c r="Z122" s="540">
        <v>0.313503258753733</v>
      </c>
      <c r="AA122" s="516">
        <v>1.189242</v>
      </c>
      <c r="AB122" s="517">
        <v>1.01777334</v>
      </c>
      <c r="AC122" s="518">
        <v>1.16847430882794</v>
      </c>
      <c r="AD122" s="519">
        <v>0.171468659999999</v>
      </c>
      <c r="AE122" s="541">
        <v>1.08006</v>
      </c>
      <c r="AF122" s="516">
        <v>0.127189</v>
      </c>
      <c r="AG122" s="517">
        <v>0</v>
      </c>
      <c r="AH122" s="518" t="s">
        <v>161</v>
      </c>
      <c r="AI122" s="519">
        <v>0.127189</v>
      </c>
      <c r="AJ122" s="520">
        <v>0.194619</v>
      </c>
      <c r="AK122" s="580">
        <v>0</v>
      </c>
      <c r="AL122" s="517">
        <v>0</v>
      </c>
      <c r="AM122" s="518" t="s">
        <v>161</v>
      </c>
      <c r="AN122" s="517">
        <v>0</v>
      </c>
      <c r="AO122" s="520">
        <v>0.0261</v>
      </c>
      <c r="AP122" s="580">
        <v>0</v>
      </c>
      <c r="AQ122" s="517">
        <v>0</v>
      </c>
      <c r="AR122" s="551" t="s">
        <v>161</v>
      </c>
      <c r="AS122" s="517">
        <v>0</v>
      </c>
      <c r="AT122" s="520">
        <v>0</v>
      </c>
      <c r="AU122" s="516">
        <v>8.11802200000007</v>
      </c>
      <c r="AV122" s="517">
        <v>5.29709207</v>
      </c>
      <c r="AW122" s="551">
        <v>1.53254311851145</v>
      </c>
      <c r="AX122" s="555">
        <v>2.82092993000007</v>
      </c>
      <c r="AY122" s="520">
        <v>2.87344900000001</v>
      </c>
      <c r="AZ122" s="586">
        <v>0.309859166756685</v>
      </c>
      <c r="BA122" s="518">
        <v>0.267083145264083</v>
      </c>
      <c r="BB122" s="518">
        <v>1.16015994363967</v>
      </c>
      <c r="BC122" s="551">
        <v>0.0427760214926018</v>
      </c>
      <c r="BD122" s="540">
        <v>0.218541850119081</v>
      </c>
      <c r="BE122" s="594">
        <v>2</v>
      </c>
      <c r="BF122" s="565">
        <v>2</v>
      </c>
      <c r="BG122" s="518">
        <v>1</v>
      </c>
      <c r="BH122" s="518">
        <v>0</v>
      </c>
      <c r="BI122" s="567">
        <v>2</v>
      </c>
      <c r="BJ122" s="572">
        <v>10.9162791666667</v>
      </c>
      <c r="BK122" s="572">
        <v>8.2638</v>
      </c>
      <c r="BL122" s="518">
        <v>1.32097572141952</v>
      </c>
      <c r="BM122" s="572">
        <v>2.65247916666666</v>
      </c>
      <c r="BN122" s="586">
        <v>0.0453925272919993</v>
      </c>
      <c r="BO122" s="518">
        <v>0.0513168548367579</v>
      </c>
      <c r="BP122" s="518">
        <v>0.884553962560561</v>
      </c>
      <c r="BQ122" s="518">
        <v>-0.00592432754475863</v>
      </c>
      <c r="BR122" s="540">
        <v>0.0821445971860343</v>
      </c>
      <c r="BS122" s="594">
        <v>22.030057801524</v>
      </c>
      <c r="BT122" s="565">
        <v>19.4867749237763</v>
      </c>
      <c r="BU122" s="518">
        <v>1.13051327824619</v>
      </c>
      <c r="BV122" s="518">
        <v>2.54328287774776</v>
      </c>
      <c r="BW122" s="567">
        <v>12.1736551673056</v>
      </c>
      <c r="BX122" s="594">
        <v>6.82621535398185</v>
      </c>
      <c r="BY122" s="565">
        <v>5.20458913769543</v>
      </c>
      <c r="BZ122" s="518">
        <v>1.311576221174</v>
      </c>
      <c r="CA122" s="518">
        <v>1.62162621628641</v>
      </c>
      <c r="CB122" s="567">
        <v>2.66045312297467</v>
      </c>
      <c r="CC122" s="551"/>
    </row>
    <row r="123" s="164" customFormat="1" outlineLevel="1" spans="1:81">
      <c r="A123" s="527" t="s">
        <v>120</v>
      </c>
      <c r="B123" s="516">
        <v>91.2644549999999</v>
      </c>
      <c r="C123" s="517">
        <v>67.0032</v>
      </c>
      <c r="D123" s="518">
        <v>1.36209098968407</v>
      </c>
      <c r="E123" s="519">
        <v>24.2612549999999</v>
      </c>
      <c r="F123" s="616">
        <v>28.740573000001</v>
      </c>
      <c r="G123" s="516">
        <v>0</v>
      </c>
      <c r="H123" s="517">
        <v>0</v>
      </c>
      <c r="I123" s="518" t="s">
        <v>161</v>
      </c>
      <c r="J123" s="519">
        <v>0</v>
      </c>
      <c r="K123" s="520">
        <v>0</v>
      </c>
      <c r="L123" s="516">
        <v>81.4986019999987</v>
      </c>
      <c r="M123" s="517">
        <v>45.83688912</v>
      </c>
      <c r="N123" s="518">
        <v>1.77801337666344</v>
      </c>
      <c r="O123" s="519">
        <v>35.6617128799987</v>
      </c>
      <c r="P123" s="520">
        <v>20.224215</v>
      </c>
      <c r="Q123" s="516">
        <v>9.76585300000117</v>
      </c>
      <c r="R123" s="517">
        <v>21.16631088</v>
      </c>
      <c r="S123" s="518">
        <v>0.461386637254246</v>
      </c>
      <c r="T123" s="519">
        <v>-11.4004578799988</v>
      </c>
      <c r="U123" s="520">
        <v>8.516358000001</v>
      </c>
      <c r="V123" s="533">
        <v>0.107006095637137</v>
      </c>
      <c r="W123" s="518">
        <v>0.3159</v>
      </c>
      <c r="X123" s="518">
        <v>0.338734079256527</v>
      </c>
      <c r="Y123" s="539">
        <v>-0.208893904362863</v>
      </c>
      <c r="Z123" s="540">
        <v>0.296318309311394</v>
      </c>
      <c r="AA123" s="516">
        <v>4.878798</v>
      </c>
      <c r="AB123" s="517">
        <v>4.12852264</v>
      </c>
      <c r="AC123" s="518">
        <v>1.18172974340284</v>
      </c>
      <c r="AD123" s="519">
        <v>0.750275359999996</v>
      </c>
      <c r="AE123" s="541">
        <v>4.14629199999999</v>
      </c>
      <c r="AF123" s="516">
        <v>1.005033</v>
      </c>
      <c r="AG123" s="517">
        <v>0.794581</v>
      </c>
      <c r="AH123" s="518">
        <v>1.26485908925585</v>
      </c>
      <c r="AI123" s="519">
        <v>0.210452</v>
      </c>
      <c r="AJ123" s="520">
        <v>0.8046</v>
      </c>
      <c r="AK123" s="580">
        <v>0</v>
      </c>
      <c r="AL123" s="517">
        <v>0</v>
      </c>
      <c r="AM123" s="518" t="s">
        <v>161</v>
      </c>
      <c r="AN123" s="517">
        <v>0</v>
      </c>
      <c r="AO123" s="520">
        <v>0</v>
      </c>
      <c r="AP123" s="580">
        <v>0</v>
      </c>
      <c r="AQ123" s="517">
        <v>0</v>
      </c>
      <c r="AR123" s="551" t="s">
        <v>161</v>
      </c>
      <c r="AS123" s="517">
        <v>0</v>
      </c>
      <c r="AT123" s="520">
        <v>0</v>
      </c>
      <c r="AU123" s="516">
        <v>3.88202200000117</v>
      </c>
      <c r="AV123" s="517">
        <v>16.24320724</v>
      </c>
      <c r="AW123" s="551">
        <v>0.238993564672464</v>
      </c>
      <c r="AX123" s="555">
        <v>-12.3611852399988</v>
      </c>
      <c r="AY123" s="520">
        <v>3.56546600000101</v>
      </c>
      <c r="AZ123" s="561">
        <v>0.0425359686857405</v>
      </c>
      <c r="BA123" s="518">
        <v>0.242424350478783</v>
      </c>
      <c r="BB123" s="518">
        <v>0.175460792621421</v>
      </c>
      <c r="BC123" s="551">
        <v>-0.199888381793043</v>
      </c>
      <c r="BD123" s="540">
        <v>0.124056886409359</v>
      </c>
      <c r="BE123" s="594">
        <v>8</v>
      </c>
      <c r="BF123" s="565">
        <v>8</v>
      </c>
      <c r="BG123" s="518">
        <v>1</v>
      </c>
      <c r="BH123" s="518">
        <v>0</v>
      </c>
      <c r="BI123" s="567">
        <v>8</v>
      </c>
      <c r="BJ123" s="572">
        <v>9.50671406249999</v>
      </c>
      <c r="BK123" s="572">
        <v>6.9795</v>
      </c>
      <c r="BL123" s="518">
        <v>1.36209098968407</v>
      </c>
      <c r="BM123" s="572">
        <v>2.52721406249999</v>
      </c>
      <c r="BN123" s="586">
        <v>0.0534578111489298</v>
      </c>
      <c r="BO123" s="518">
        <v>0.0616167980036774</v>
      </c>
      <c r="BP123" s="518">
        <v>0.86758502357976</v>
      </c>
      <c r="BQ123" s="518">
        <v>-0.00815898685474763</v>
      </c>
      <c r="BR123" s="540">
        <v>0.144266156419353</v>
      </c>
      <c r="BS123" s="594">
        <v>18.7063401682136</v>
      </c>
      <c r="BT123" s="565">
        <v>16.2293405759306</v>
      </c>
      <c r="BU123" s="518">
        <v>1.15262478353289</v>
      </c>
      <c r="BV123" s="518">
        <v>2.47699959228299</v>
      </c>
      <c r="BW123" s="567">
        <v>6.93163264912387</v>
      </c>
      <c r="BX123" s="594">
        <v>0.795692299619942</v>
      </c>
      <c r="BY123" s="565">
        <v>3.93438734781893</v>
      </c>
      <c r="BZ123" s="518">
        <v>0.202240458113775</v>
      </c>
      <c r="CA123" s="518">
        <v>-3.13869504819899</v>
      </c>
      <c r="CB123" s="567">
        <v>0.859916764183763</v>
      </c>
      <c r="CC123" s="551"/>
    </row>
    <row r="124" s="164" customFormat="1" outlineLevel="1" spans="1:81">
      <c r="A124" s="527" t="s">
        <v>121</v>
      </c>
      <c r="B124" s="516">
        <v>11.7301000000001</v>
      </c>
      <c r="C124" s="517">
        <v>11.83104</v>
      </c>
      <c r="D124" s="518">
        <v>0.991468205669163</v>
      </c>
      <c r="E124" s="519">
        <v>-0.1009399999999</v>
      </c>
      <c r="F124" s="616">
        <v>9.92374199999999</v>
      </c>
      <c r="G124" s="516">
        <v>0</v>
      </c>
      <c r="H124" s="517">
        <v>0</v>
      </c>
      <c r="I124" s="518" t="s">
        <v>161</v>
      </c>
      <c r="J124" s="519">
        <v>0</v>
      </c>
      <c r="K124" s="520">
        <v>0</v>
      </c>
      <c r="L124" s="516">
        <v>7.14937100000008</v>
      </c>
      <c r="M124" s="517">
        <v>8.05457203</v>
      </c>
      <c r="N124" s="518">
        <v>0.887616495745719</v>
      </c>
      <c r="O124" s="519">
        <v>-0.905201029999917</v>
      </c>
      <c r="P124" s="520">
        <v>6.80045599999999</v>
      </c>
      <c r="Q124" s="516">
        <v>4.58072900000002</v>
      </c>
      <c r="R124" s="517">
        <v>3.77646797</v>
      </c>
      <c r="S124" s="518">
        <v>1.21296646400526</v>
      </c>
      <c r="T124" s="519">
        <v>0.804261030000017</v>
      </c>
      <c r="U124" s="520">
        <v>3.123286</v>
      </c>
      <c r="V124" s="533">
        <v>0.390510652083101</v>
      </c>
      <c r="W124" s="518">
        <v>0.319200000169047</v>
      </c>
      <c r="X124" s="518">
        <v>1.22340429785804</v>
      </c>
      <c r="Y124" s="539">
        <v>0.0713106519140537</v>
      </c>
      <c r="Z124" s="540">
        <v>0.314728657798641</v>
      </c>
      <c r="AA124" s="516">
        <v>1.38237</v>
      </c>
      <c r="AB124" s="517">
        <v>1.23694734</v>
      </c>
      <c r="AC124" s="518">
        <v>1.11756576476408</v>
      </c>
      <c r="AD124" s="519">
        <v>0.145422659999999</v>
      </c>
      <c r="AE124" s="541">
        <v>1.262359</v>
      </c>
      <c r="AF124" s="516">
        <v>0.103958</v>
      </c>
      <c r="AG124" s="517">
        <v>1.25</v>
      </c>
      <c r="AH124" s="518">
        <v>0.0831663999999999</v>
      </c>
      <c r="AI124" s="519">
        <v>-1.146042</v>
      </c>
      <c r="AJ124" s="520">
        <v>0.0545069999999999</v>
      </c>
      <c r="AK124" s="516">
        <v>0</v>
      </c>
      <c r="AL124" s="517">
        <v>0</v>
      </c>
      <c r="AM124" s="518" t="s">
        <v>161</v>
      </c>
      <c r="AN124" s="519">
        <v>0</v>
      </c>
      <c r="AO124" s="520">
        <v>0</v>
      </c>
      <c r="AP124" s="516">
        <v>0</v>
      </c>
      <c r="AQ124" s="517">
        <v>0</v>
      </c>
      <c r="AR124" s="551" t="s">
        <v>161</v>
      </c>
      <c r="AS124" s="519">
        <v>0</v>
      </c>
      <c r="AT124" s="520">
        <v>0</v>
      </c>
      <c r="AU124" s="516">
        <v>3.09440100000002</v>
      </c>
      <c r="AV124" s="517">
        <v>1.28952063</v>
      </c>
      <c r="AW124" s="551">
        <v>2.39965218703017</v>
      </c>
      <c r="AX124" s="555">
        <v>1.80488037000002</v>
      </c>
      <c r="AY124" s="520">
        <v>1.80642</v>
      </c>
      <c r="AZ124" s="533">
        <v>0.263800052855474</v>
      </c>
      <c r="BA124" s="518">
        <v>0.108994697845667</v>
      </c>
      <c r="BB124" s="518">
        <v>2.420301703382</v>
      </c>
      <c r="BC124" s="539">
        <v>0.154805355009807</v>
      </c>
      <c r="BD124" s="540">
        <v>0.18203012532974</v>
      </c>
      <c r="BE124" s="564">
        <v>2</v>
      </c>
      <c r="BF124" s="565">
        <v>2</v>
      </c>
      <c r="BG124" s="518">
        <v>1</v>
      </c>
      <c r="BH124" s="566">
        <v>0</v>
      </c>
      <c r="BI124" s="567">
        <v>2</v>
      </c>
      <c r="BJ124" s="572">
        <v>4.88754166666671</v>
      </c>
      <c r="BK124" s="572">
        <v>4.9296</v>
      </c>
      <c r="BL124" s="518">
        <v>0.991468205669163</v>
      </c>
      <c r="BM124" s="572">
        <v>-0.0420583333332916</v>
      </c>
      <c r="BN124" s="533">
        <v>0.117848100186698</v>
      </c>
      <c r="BO124" s="518">
        <v>0.104551023409607</v>
      </c>
      <c r="BP124" s="518">
        <v>1.12718265535284</v>
      </c>
      <c r="BQ124" s="518">
        <v>0.0132970767770908</v>
      </c>
      <c r="BR124" s="540">
        <v>0.127205947111483</v>
      </c>
      <c r="BS124" s="564">
        <v>8.48549954064405</v>
      </c>
      <c r="BT124" s="565">
        <v>9.56470790421846</v>
      </c>
      <c r="BU124" s="518">
        <v>0.887167661116087</v>
      </c>
      <c r="BV124" s="566">
        <v>-1.07920836357441</v>
      </c>
      <c r="BW124" s="567">
        <v>7.86126767425114</v>
      </c>
      <c r="BX124" s="564">
        <v>2.238475227327</v>
      </c>
      <c r="BY124" s="565">
        <v>1.04250244800235</v>
      </c>
      <c r="BZ124" s="518">
        <v>2.14721340138469</v>
      </c>
      <c r="CA124" s="566">
        <v>1.19597277932464</v>
      </c>
      <c r="CB124" s="567">
        <v>1.43098753999457</v>
      </c>
      <c r="CC124" s="551"/>
    </row>
    <row r="125" s="159" customFormat="1" outlineLevel="1" spans="1:81">
      <c r="A125" s="527" t="s">
        <v>122</v>
      </c>
      <c r="B125" s="516">
        <v>0</v>
      </c>
      <c r="C125" s="321">
        <v>0</v>
      </c>
      <c r="D125" s="314" t="s">
        <v>161</v>
      </c>
      <c r="E125" s="519">
        <v>0</v>
      </c>
      <c r="F125" s="616">
        <v>0</v>
      </c>
      <c r="G125" s="320">
        <v>0</v>
      </c>
      <c r="H125" s="321">
        <v>0</v>
      </c>
      <c r="I125" s="314" t="s">
        <v>161</v>
      </c>
      <c r="J125" s="321">
        <v>0</v>
      </c>
      <c r="K125" s="530">
        <v>0</v>
      </c>
      <c r="L125" s="320">
        <v>0</v>
      </c>
      <c r="M125" s="321">
        <v>0</v>
      </c>
      <c r="N125" s="314" t="s">
        <v>161</v>
      </c>
      <c r="O125" s="321">
        <v>0</v>
      </c>
      <c r="P125" s="530">
        <v>0</v>
      </c>
      <c r="Q125" s="320">
        <v>0</v>
      </c>
      <c r="R125" s="321">
        <v>0</v>
      </c>
      <c r="S125" s="314" t="s">
        <v>161</v>
      </c>
      <c r="T125" s="321">
        <v>0</v>
      </c>
      <c r="U125" s="530">
        <v>0</v>
      </c>
      <c r="V125" s="313" t="s">
        <v>161</v>
      </c>
      <c r="W125" s="314" t="s">
        <v>161</v>
      </c>
      <c r="X125" s="314" t="s">
        <v>161</v>
      </c>
      <c r="Y125" s="308" t="s">
        <v>161</v>
      </c>
      <c r="Z125" s="316" t="s">
        <v>161</v>
      </c>
      <c r="AA125" s="320">
        <v>0</v>
      </c>
      <c r="AB125" s="321">
        <v>0</v>
      </c>
      <c r="AC125" s="314" t="s">
        <v>161</v>
      </c>
      <c r="AD125" s="519">
        <v>0</v>
      </c>
      <c r="AE125" s="507">
        <v>0</v>
      </c>
      <c r="AF125" s="320">
        <v>0</v>
      </c>
      <c r="AG125" s="321">
        <v>0</v>
      </c>
      <c r="AH125" s="314" t="s">
        <v>161</v>
      </c>
      <c r="AI125" s="519">
        <v>0</v>
      </c>
      <c r="AJ125" s="530">
        <v>0</v>
      </c>
      <c r="AK125" s="320">
        <v>0</v>
      </c>
      <c r="AL125" s="321">
        <v>0</v>
      </c>
      <c r="AM125" s="314" t="s">
        <v>161</v>
      </c>
      <c r="AN125" s="321">
        <v>0</v>
      </c>
      <c r="AO125" s="530">
        <v>0</v>
      </c>
      <c r="AP125" s="320">
        <v>0</v>
      </c>
      <c r="AQ125" s="321">
        <v>0</v>
      </c>
      <c r="AR125" s="308" t="s">
        <v>161</v>
      </c>
      <c r="AS125" s="321">
        <v>0</v>
      </c>
      <c r="AT125" s="530">
        <v>0</v>
      </c>
      <c r="AU125" s="516">
        <v>0</v>
      </c>
      <c r="AV125" s="517">
        <v>0</v>
      </c>
      <c r="AW125" s="308" t="s">
        <v>161</v>
      </c>
      <c r="AX125" s="555">
        <v>0</v>
      </c>
      <c r="AY125" s="520">
        <v>0</v>
      </c>
      <c r="AZ125" s="313" t="s">
        <v>161</v>
      </c>
      <c r="BA125" s="314" t="s">
        <v>161</v>
      </c>
      <c r="BB125" s="314" t="s">
        <v>161</v>
      </c>
      <c r="BC125" s="308" t="s">
        <v>161</v>
      </c>
      <c r="BD125" s="316" t="s">
        <v>161</v>
      </c>
      <c r="BE125" s="326">
        <v>0</v>
      </c>
      <c r="BF125" s="327">
        <v>0</v>
      </c>
      <c r="BG125" s="314" t="s">
        <v>161</v>
      </c>
      <c r="BH125" s="314">
        <v>0</v>
      </c>
      <c r="BI125" s="322">
        <v>0</v>
      </c>
      <c r="BJ125" s="577" t="s">
        <v>161</v>
      </c>
      <c r="BK125" s="577" t="s">
        <v>161</v>
      </c>
      <c r="BL125" s="314" t="s">
        <v>161</v>
      </c>
      <c r="BM125" s="577" t="s">
        <v>161</v>
      </c>
      <c r="BN125" s="313" t="s">
        <v>161</v>
      </c>
      <c r="BO125" s="314" t="s">
        <v>161</v>
      </c>
      <c r="BP125" s="314" t="s">
        <v>161</v>
      </c>
      <c r="BQ125" s="314" t="s">
        <v>161</v>
      </c>
      <c r="BR125" s="316" t="s">
        <v>161</v>
      </c>
      <c r="BS125" s="326" t="s">
        <v>161</v>
      </c>
      <c r="BT125" s="327" t="s">
        <v>161</v>
      </c>
      <c r="BU125" s="314" t="s">
        <v>161</v>
      </c>
      <c r="BV125" s="314" t="s">
        <v>161</v>
      </c>
      <c r="BW125" s="322" t="s">
        <v>161</v>
      </c>
      <c r="BX125" s="326" t="s">
        <v>161</v>
      </c>
      <c r="BY125" s="327" t="s">
        <v>161</v>
      </c>
      <c r="BZ125" s="314" t="s">
        <v>161</v>
      </c>
      <c r="CA125" s="314" t="s">
        <v>161</v>
      </c>
      <c r="CB125" s="322" t="s">
        <v>161</v>
      </c>
      <c r="CC125" s="551"/>
    </row>
    <row r="126" s="164" customFormat="1" outlineLevel="3" spans="1:81">
      <c r="A126" s="527" t="s">
        <v>123</v>
      </c>
      <c r="B126" s="516">
        <v>248.279803</v>
      </c>
      <c r="C126" s="517">
        <v>175.99854048</v>
      </c>
      <c r="D126" s="518">
        <v>1.41069239735095</v>
      </c>
      <c r="E126" s="519">
        <v>72.2812625200001</v>
      </c>
      <c r="F126" s="616">
        <v>107.413597000001</v>
      </c>
      <c r="G126" s="516">
        <v>0</v>
      </c>
      <c r="H126" s="517">
        <v>0</v>
      </c>
      <c r="I126" s="518" t="s">
        <v>161</v>
      </c>
      <c r="J126" s="519">
        <v>0</v>
      </c>
      <c r="K126" s="520">
        <v>0</v>
      </c>
      <c r="L126" s="516">
        <v>173.987461999999</v>
      </c>
      <c r="M126" s="517">
        <v>119.43343159</v>
      </c>
      <c r="N126" s="518">
        <v>1.45677353219889</v>
      </c>
      <c r="O126" s="519">
        <v>54.5540304099985</v>
      </c>
      <c r="P126" s="520">
        <v>68.570379</v>
      </c>
      <c r="Q126" s="516">
        <v>74.2923410000016</v>
      </c>
      <c r="R126" s="517">
        <v>56.56510889</v>
      </c>
      <c r="S126" s="518">
        <v>1.31339517341821</v>
      </c>
      <c r="T126" s="519">
        <v>17.7272321100016</v>
      </c>
      <c r="U126" s="520">
        <v>38.843218000001</v>
      </c>
      <c r="V126" s="533">
        <v>0.299228290430058</v>
      </c>
      <c r="W126" s="518">
        <v>0.321395329391541</v>
      </c>
      <c r="X126" s="518">
        <v>0.931028745802097</v>
      </c>
      <c r="Y126" s="539">
        <v>-0.0221670389614826</v>
      </c>
      <c r="Z126" s="540">
        <v>0.361622914462129</v>
      </c>
      <c r="AA126" s="516">
        <v>11.787336</v>
      </c>
      <c r="AB126" s="517">
        <v>10.67626635</v>
      </c>
      <c r="AC126" s="518">
        <v>1.10406912056854</v>
      </c>
      <c r="AD126" s="519">
        <v>1.11106964999999</v>
      </c>
      <c r="AE126" s="541">
        <v>10.188241</v>
      </c>
      <c r="AF126" s="516">
        <v>1.635387</v>
      </c>
      <c r="AG126" s="517">
        <v>2.69644667</v>
      </c>
      <c r="AH126" s="518">
        <v>0.606497068232393</v>
      </c>
      <c r="AI126" s="519">
        <v>-1.06105967</v>
      </c>
      <c r="AJ126" s="520">
        <v>1.416515</v>
      </c>
      <c r="AK126" s="516">
        <v>0</v>
      </c>
      <c r="AL126" s="517">
        <v>0</v>
      </c>
      <c r="AM126" s="518" t="s">
        <v>161</v>
      </c>
      <c r="AN126" s="519">
        <v>0</v>
      </c>
      <c r="AO126" s="520">
        <v>0.04695</v>
      </c>
      <c r="AP126" s="516">
        <v>0</v>
      </c>
      <c r="AQ126" s="517">
        <v>0</v>
      </c>
      <c r="AR126" s="551" t="s">
        <v>161</v>
      </c>
      <c r="AS126" s="519">
        <v>0</v>
      </c>
      <c r="AT126" s="520">
        <v>0</v>
      </c>
      <c r="AU126" s="516">
        <v>60.8696180000016</v>
      </c>
      <c r="AV126" s="517">
        <v>43.19239587</v>
      </c>
      <c r="AW126" s="551">
        <v>1.409266996515</v>
      </c>
      <c r="AX126" s="555">
        <v>17.6772221300016</v>
      </c>
      <c r="AY126" s="520">
        <v>27.285412000001</v>
      </c>
      <c r="AZ126" s="533">
        <v>0.245165403164113</v>
      </c>
      <c r="BA126" s="518">
        <v>0.245413375316645</v>
      </c>
      <c r="BB126" s="518">
        <v>0.998989573603265</v>
      </c>
      <c r="BC126" s="539">
        <v>-0.000247972152531861</v>
      </c>
      <c r="BD126" s="540">
        <v>0.254021955898198</v>
      </c>
      <c r="BE126" s="564">
        <v>21</v>
      </c>
      <c r="BF126" s="565">
        <v>21</v>
      </c>
      <c r="BG126" s="518">
        <v>1</v>
      </c>
      <c r="BH126" s="566">
        <v>0</v>
      </c>
      <c r="BI126" s="567">
        <v>20.33333334</v>
      </c>
      <c r="BJ126" s="572">
        <v>9.85237313492064</v>
      </c>
      <c r="BK126" s="572">
        <v>6.98406906666667</v>
      </c>
      <c r="BL126" s="518">
        <v>1.41069239735095</v>
      </c>
      <c r="BM126" s="572">
        <v>2.86830406825397</v>
      </c>
      <c r="BN126" s="533">
        <v>0.0474760164039601</v>
      </c>
      <c r="BO126" s="518">
        <v>0.0606611073073826</v>
      </c>
      <c r="BP126" s="518">
        <v>0.782643418679932</v>
      </c>
      <c r="BQ126" s="518">
        <v>-0.0131850909034225</v>
      </c>
      <c r="BR126" s="540">
        <v>0.0948505709198053</v>
      </c>
      <c r="BS126" s="564">
        <v>21.063266797519</v>
      </c>
      <c r="BT126" s="565">
        <v>16.4850271349778</v>
      </c>
      <c r="BU126" s="518">
        <v>1.27772108744833</v>
      </c>
      <c r="BV126" s="566">
        <v>4.57823966254122</v>
      </c>
      <c r="BW126" s="567">
        <v>10.5428991128107</v>
      </c>
      <c r="BX126" s="564">
        <v>5.16398429636702</v>
      </c>
      <c r="BY126" s="565">
        <v>4.04564615138138</v>
      </c>
      <c r="BZ126" s="518">
        <v>1.2764300443339</v>
      </c>
      <c r="CA126" s="566">
        <v>1.11833814498565</v>
      </c>
      <c r="CB126" s="567">
        <v>2.67812785347354</v>
      </c>
      <c r="CC126" s="551"/>
    </row>
    <row r="127" s="163" customFormat="1" spans="1:81">
      <c r="A127" s="521" t="s">
        <v>124</v>
      </c>
      <c r="B127" s="522">
        <v>796.008324999999</v>
      </c>
      <c r="C127" s="523">
        <v>667.72072766</v>
      </c>
      <c r="D127" s="524">
        <v>1.19212762465766</v>
      </c>
      <c r="E127" s="523">
        <v>128.287597339999</v>
      </c>
      <c r="F127" s="525">
        <v>412.050196000001</v>
      </c>
      <c r="G127" s="522">
        <v>0</v>
      </c>
      <c r="H127" s="523">
        <v>0</v>
      </c>
      <c r="I127" s="524" t="s">
        <v>161</v>
      </c>
      <c r="J127" s="523">
        <v>0</v>
      </c>
      <c r="K127" s="525">
        <v>0</v>
      </c>
      <c r="L127" s="522">
        <v>536.529711999996</v>
      </c>
      <c r="M127" s="523">
        <v>448.27710598</v>
      </c>
      <c r="N127" s="524">
        <v>1.19687065175247</v>
      </c>
      <c r="O127" s="523">
        <v>88.2526060199959</v>
      </c>
      <c r="P127" s="525">
        <v>250.315390000002</v>
      </c>
      <c r="Q127" s="522">
        <v>259.478613000003</v>
      </c>
      <c r="R127" s="523">
        <v>219.44362168</v>
      </c>
      <c r="S127" s="524">
        <v>1.1824386191474</v>
      </c>
      <c r="T127" s="523">
        <v>40.0349913200031</v>
      </c>
      <c r="U127" s="534">
        <v>161.734806</v>
      </c>
      <c r="V127" s="535">
        <v>0.325974747814357</v>
      </c>
      <c r="W127" s="524">
        <v>0.328645813421176</v>
      </c>
      <c r="X127" s="524">
        <v>0.991872509863998</v>
      </c>
      <c r="Y127" s="542">
        <v>-0.00267106560681901</v>
      </c>
      <c r="Z127" s="543">
        <v>0.392512387010244</v>
      </c>
      <c r="AA127" s="522">
        <v>39.264142</v>
      </c>
      <c r="AB127" s="523">
        <v>38.78152222</v>
      </c>
      <c r="AC127" s="524">
        <v>1.0124445806243</v>
      </c>
      <c r="AD127" s="523">
        <v>0.482619779999993</v>
      </c>
      <c r="AE127" s="544">
        <v>34.440566</v>
      </c>
      <c r="AF127" s="522">
        <v>3.56535999999999</v>
      </c>
      <c r="AG127" s="523">
        <v>4.66046624</v>
      </c>
      <c r="AH127" s="524">
        <v>0.765022170828983</v>
      </c>
      <c r="AI127" s="523">
        <v>-1.09510624000001</v>
      </c>
      <c r="AJ127" s="525">
        <v>3.03223699999999</v>
      </c>
      <c r="AK127" s="522">
        <v>0</v>
      </c>
      <c r="AL127" s="523">
        <v>0</v>
      </c>
      <c r="AM127" s="524" t="s">
        <v>161</v>
      </c>
      <c r="AN127" s="523">
        <v>0</v>
      </c>
      <c r="AO127" s="525">
        <v>0.04695</v>
      </c>
      <c r="AP127" s="522">
        <v>0</v>
      </c>
      <c r="AQ127" s="523">
        <v>0</v>
      </c>
      <c r="AR127" s="542" t="s">
        <v>161</v>
      </c>
      <c r="AS127" s="523">
        <v>0</v>
      </c>
      <c r="AT127" s="525">
        <v>0</v>
      </c>
      <c r="AU127" s="522">
        <v>216.649111000003</v>
      </c>
      <c r="AV127" s="523">
        <v>176.00163322</v>
      </c>
      <c r="AW127" s="542">
        <v>1.23094943516345</v>
      </c>
      <c r="AX127" s="556">
        <v>40.6474777800031</v>
      </c>
      <c r="AY127" s="525">
        <v>124.308953</v>
      </c>
      <c r="AZ127" s="535">
        <v>0.272169403504672</v>
      </c>
      <c r="BA127" s="524">
        <v>0.263585696728018</v>
      </c>
      <c r="BB127" s="524">
        <v>1.03256514630045</v>
      </c>
      <c r="BC127" s="542">
        <v>0.00858370677665471</v>
      </c>
      <c r="BD127" s="543">
        <v>0.301684004052747</v>
      </c>
      <c r="BE127" s="568">
        <v>75</v>
      </c>
      <c r="BF127" s="569">
        <v>76</v>
      </c>
      <c r="BG127" s="524">
        <v>0.986842105263158</v>
      </c>
      <c r="BH127" s="524">
        <v>-1</v>
      </c>
      <c r="BI127" s="570">
        <v>73.16666667</v>
      </c>
      <c r="BJ127" s="571">
        <v>8.84453694444443</v>
      </c>
      <c r="BK127" s="571">
        <v>7.32149920679825</v>
      </c>
      <c r="BL127" s="524">
        <v>1.20802265965309</v>
      </c>
      <c r="BM127" s="571">
        <v>1.52303773764619</v>
      </c>
      <c r="BN127" s="535">
        <v>0.0493262956766188</v>
      </c>
      <c r="BO127" s="524">
        <v>0.0580804528203105</v>
      </c>
      <c r="BP127" s="524">
        <v>0.849275328985892</v>
      </c>
      <c r="BQ127" s="524">
        <v>-0.0087541571436917</v>
      </c>
      <c r="BR127" s="543">
        <v>0.083583423413782</v>
      </c>
      <c r="BS127" s="568">
        <v>20.2731623423733</v>
      </c>
      <c r="BT127" s="569">
        <v>17.2174966179035</v>
      </c>
      <c r="BU127" s="524">
        <v>1.17747444894471</v>
      </c>
      <c r="BV127" s="524">
        <v>3.05566572446981</v>
      </c>
      <c r="BW127" s="570">
        <v>11.9640947828791</v>
      </c>
      <c r="BX127" s="568">
        <v>5.51773450187714</v>
      </c>
      <c r="BY127" s="569">
        <v>4.53828584194239</v>
      </c>
      <c r="BZ127" s="524">
        <v>1.21581907663964</v>
      </c>
      <c r="CA127" s="524">
        <v>0.979448659934751</v>
      </c>
      <c r="CB127" s="570">
        <v>3.60937601896553</v>
      </c>
      <c r="CC127" s="551"/>
    </row>
    <row r="128" s="159" customFormat="1" ht="16.2" spans="1:81">
      <c r="A128" s="213" t="s">
        <v>125</v>
      </c>
      <c r="B128" s="214">
        <v>61.0837839999999</v>
      </c>
      <c r="C128" s="215">
        <v>44.9947584</v>
      </c>
      <c r="D128" s="238">
        <v>1.35757555262259</v>
      </c>
      <c r="E128" s="215">
        <v>16.0890255999999</v>
      </c>
      <c r="F128" s="217">
        <v>25.2578910000001</v>
      </c>
      <c r="G128" s="214">
        <v>0</v>
      </c>
      <c r="H128" s="215">
        <v>0</v>
      </c>
      <c r="I128" s="238" t="s">
        <v>161</v>
      </c>
      <c r="J128" s="215">
        <v>0</v>
      </c>
      <c r="K128" s="217">
        <v>0</v>
      </c>
      <c r="L128" s="214">
        <v>25.9100000000001</v>
      </c>
      <c r="M128" s="215">
        <v>30.32196769</v>
      </c>
      <c r="N128" s="238">
        <v>0.854495996595401</v>
      </c>
      <c r="O128" s="215">
        <v>-4.4119676899999</v>
      </c>
      <c r="P128" s="217">
        <v>25.64498</v>
      </c>
      <c r="Q128" s="214">
        <v>35.1737839999998</v>
      </c>
      <c r="R128" s="215">
        <v>14.67279071</v>
      </c>
      <c r="S128" s="238">
        <v>2.39721159356738</v>
      </c>
      <c r="T128" s="215">
        <v>20.5009932899998</v>
      </c>
      <c r="U128" s="217">
        <v>-0.387088999999975</v>
      </c>
      <c r="V128" s="237">
        <v>0.575828504665</v>
      </c>
      <c r="W128" s="238">
        <v>0.326099999905767</v>
      </c>
      <c r="X128" s="238">
        <v>1.76580344934498</v>
      </c>
      <c r="Y128" s="216">
        <v>0.249728504759233</v>
      </c>
      <c r="Z128" s="257">
        <v>-0.0153254679893889</v>
      </c>
      <c r="AA128" s="214">
        <v>2.035914</v>
      </c>
      <c r="AB128" s="215">
        <v>1.84802701</v>
      </c>
      <c r="AC128" s="238">
        <v>1.10166896316088</v>
      </c>
      <c r="AD128" s="215">
        <v>0.18788699</v>
      </c>
      <c r="AE128" s="328">
        <v>1.948443</v>
      </c>
      <c r="AF128" s="214">
        <v>0.314222</v>
      </c>
      <c r="AG128" s="215">
        <v>0.14335501</v>
      </c>
      <c r="AH128" s="238">
        <v>2.1919150227118</v>
      </c>
      <c r="AI128" s="215">
        <v>0.17086699</v>
      </c>
      <c r="AJ128" s="217">
        <v>0.143355000000009</v>
      </c>
      <c r="AK128" s="214">
        <v>0</v>
      </c>
      <c r="AL128" s="215">
        <v>0</v>
      </c>
      <c r="AM128" s="238" t="s">
        <v>161</v>
      </c>
      <c r="AN128" s="215">
        <v>0</v>
      </c>
      <c r="AO128" s="217">
        <v>0</v>
      </c>
      <c r="AP128" s="214">
        <v>0</v>
      </c>
      <c r="AQ128" s="215">
        <v>0</v>
      </c>
      <c r="AR128" s="216" t="s">
        <v>161</v>
      </c>
      <c r="AS128" s="215">
        <v>0</v>
      </c>
      <c r="AT128" s="217">
        <v>0</v>
      </c>
      <c r="AU128" s="214">
        <v>32.8236479999998</v>
      </c>
      <c r="AV128" s="215">
        <v>12.68140869</v>
      </c>
      <c r="AW128" s="216">
        <v>2.5883282214446</v>
      </c>
      <c r="AX128" s="562">
        <v>20.1422393099998</v>
      </c>
      <c r="AY128" s="217">
        <v>-2.47888699999998</v>
      </c>
      <c r="AZ128" s="237">
        <v>0.537354529313375</v>
      </c>
      <c r="BA128" s="238">
        <v>0.281841910945787</v>
      </c>
      <c r="BB128" s="238">
        <v>1.90658134381134</v>
      </c>
      <c r="BC128" s="216">
        <v>0.255512618367588</v>
      </c>
      <c r="BD128" s="257">
        <v>-0.0981430714068714</v>
      </c>
      <c r="BE128" s="292">
        <v>3</v>
      </c>
      <c r="BF128" s="293">
        <v>3</v>
      </c>
      <c r="BG128" s="238">
        <v>1</v>
      </c>
      <c r="BH128" s="238">
        <v>0</v>
      </c>
      <c r="BI128" s="279">
        <v>3</v>
      </c>
      <c r="BJ128" s="578">
        <v>16.9677177777777</v>
      </c>
      <c r="BK128" s="578">
        <v>12.498544</v>
      </c>
      <c r="BL128" s="238">
        <v>1.35757555262259</v>
      </c>
      <c r="BM128" s="578">
        <v>4.46917377777774</v>
      </c>
      <c r="BN128" s="237">
        <v>0.0333298605076595</v>
      </c>
      <c r="BO128" s="238">
        <v>0.0410720509613849</v>
      </c>
      <c r="BP128" s="238">
        <v>0.811497349840055</v>
      </c>
      <c r="BQ128" s="238">
        <v>-0.00774219045372536</v>
      </c>
      <c r="BR128" s="257">
        <v>0.0771419514004551</v>
      </c>
      <c r="BS128" s="292">
        <v>30.0031258687744</v>
      </c>
      <c r="BT128" s="293">
        <v>24.347457129428</v>
      </c>
      <c r="BU128" s="238">
        <v>1.23228991468315</v>
      </c>
      <c r="BV128" s="238">
        <v>5.65566873934637</v>
      </c>
      <c r="BW128" s="279">
        <v>12.963115164262</v>
      </c>
      <c r="BX128" s="292">
        <v>16.1223155791452</v>
      </c>
      <c r="BY128" s="293">
        <v>6.86213384402861</v>
      </c>
      <c r="BZ128" s="238">
        <v>2.34946096150176</v>
      </c>
      <c r="CA128" s="238">
        <v>9.26018173511658</v>
      </c>
      <c r="CB128" s="279">
        <v>-1.27223993722166</v>
      </c>
      <c r="CC128" s="551"/>
    </row>
    <row r="129" s="159" customFormat="1" outlineLevel="2" spans="1:81">
      <c r="A129" s="309" t="s">
        <v>126</v>
      </c>
      <c r="B129" s="516">
        <v>11.897708</v>
      </c>
      <c r="C129" s="321">
        <v>8.9968224</v>
      </c>
      <c r="D129" s="314">
        <v>1.32243446308332</v>
      </c>
      <c r="E129" s="321">
        <v>2.90088559999999</v>
      </c>
      <c r="F129" s="616">
        <v>10.187858</v>
      </c>
      <c r="G129" s="320">
        <v>0</v>
      </c>
      <c r="H129" s="321">
        <v>0</v>
      </c>
      <c r="I129" s="314" t="s">
        <v>161</v>
      </c>
      <c r="J129" s="321">
        <v>0</v>
      </c>
      <c r="K129" s="530">
        <v>0</v>
      </c>
      <c r="L129" s="320">
        <v>7.30451399999999</v>
      </c>
      <c r="M129" s="321">
        <v>5.30812522</v>
      </c>
      <c r="N129" s="314">
        <v>1.3761005434608</v>
      </c>
      <c r="O129" s="321">
        <v>1.99638877999999</v>
      </c>
      <c r="P129" s="530">
        <v>6.570211</v>
      </c>
      <c r="Q129" s="320">
        <v>4.593194</v>
      </c>
      <c r="R129" s="321">
        <v>3.68869718</v>
      </c>
      <c r="S129" s="314">
        <v>1.2452076643494</v>
      </c>
      <c r="T129" s="321">
        <v>0.904496820000001</v>
      </c>
      <c r="U129" s="530">
        <v>3.617647</v>
      </c>
      <c r="V129" s="313">
        <v>0.386057045609121</v>
      </c>
      <c r="W129" s="314">
        <v>0.409999999555399</v>
      </c>
      <c r="X129" s="314">
        <v>0.941602551287217</v>
      </c>
      <c r="Y129" s="308">
        <v>-0.0239429539462775</v>
      </c>
      <c r="Z129" s="316">
        <v>0.355093975593299</v>
      </c>
      <c r="AA129" s="320">
        <v>1.058521</v>
      </c>
      <c r="AB129" s="321">
        <v>0.99536734</v>
      </c>
      <c r="AC129" s="314">
        <v>1.06344759111747</v>
      </c>
      <c r="AD129" s="321">
        <v>0.0631536599999989</v>
      </c>
      <c r="AE129" s="507">
        <v>0</v>
      </c>
      <c r="AF129" s="320">
        <v>0.219371</v>
      </c>
      <c r="AG129" s="321">
        <v>0</v>
      </c>
      <c r="AH129" s="314" t="s">
        <v>161</v>
      </c>
      <c r="AI129" s="321">
        <v>0.219371</v>
      </c>
      <c r="AJ129" s="530">
        <v>0</v>
      </c>
      <c r="AK129" s="320">
        <v>0</v>
      </c>
      <c r="AL129" s="321">
        <v>0</v>
      </c>
      <c r="AM129" s="314" t="s">
        <v>161</v>
      </c>
      <c r="AN129" s="321">
        <v>0</v>
      </c>
      <c r="AO129" s="530">
        <v>0</v>
      </c>
      <c r="AP129" s="320">
        <v>0</v>
      </c>
      <c r="AQ129" s="321">
        <v>0</v>
      </c>
      <c r="AR129" s="308" t="s">
        <v>161</v>
      </c>
      <c r="AS129" s="321">
        <v>0</v>
      </c>
      <c r="AT129" s="530">
        <v>0</v>
      </c>
      <c r="AU129" s="516">
        <v>3.315302</v>
      </c>
      <c r="AV129" s="517">
        <v>2.69332984</v>
      </c>
      <c r="AW129" s="308">
        <v>1.23093055694954</v>
      </c>
      <c r="AX129" s="555">
        <v>0.621972160000002</v>
      </c>
      <c r="AY129" s="520">
        <v>3.617647</v>
      </c>
      <c r="AZ129" s="313">
        <v>0.278650476209368</v>
      </c>
      <c r="BA129" s="314">
        <v>0.299364566760815</v>
      </c>
      <c r="BB129" s="314">
        <v>0.93080647193628</v>
      </c>
      <c r="BC129" s="308">
        <v>-0.0207140905514477</v>
      </c>
      <c r="BD129" s="316">
        <v>0.355093975593299</v>
      </c>
      <c r="BE129" s="326">
        <v>2</v>
      </c>
      <c r="BF129" s="327">
        <v>2</v>
      </c>
      <c r="BG129" s="314">
        <v>1</v>
      </c>
      <c r="BH129" s="314">
        <v>0</v>
      </c>
      <c r="BI129" s="322">
        <v>0.5</v>
      </c>
      <c r="BJ129" s="577">
        <v>4.95737833333333</v>
      </c>
      <c r="BK129" s="577">
        <v>3.748676</v>
      </c>
      <c r="BL129" s="314">
        <v>1.32243446308332</v>
      </c>
      <c r="BM129" s="577">
        <v>1.20870233333333</v>
      </c>
      <c r="BN129" s="313">
        <v>0.0889684803157045</v>
      </c>
      <c r="BO129" s="314">
        <v>0.110635432794583</v>
      </c>
      <c r="BP129" s="314">
        <v>0.804159011886294</v>
      </c>
      <c r="BQ129" s="314">
        <v>-0.0216669524788786</v>
      </c>
      <c r="BR129" s="316">
        <v>0</v>
      </c>
      <c r="BS129" s="326">
        <v>11.2399357216342</v>
      </c>
      <c r="BT129" s="327">
        <v>9.03869560357486</v>
      </c>
      <c r="BU129" s="314">
        <v>1.2435351531463</v>
      </c>
      <c r="BV129" s="314">
        <v>2.20124011805939</v>
      </c>
      <c r="BW129" s="322" t="s">
        <v>161</v>
      </c>
      <c r="BX129" s="326">
        <v>3.13201344139607</v>
      </c>
      <c r="BY129" s="327">
        <v>2.70586519344707</v>
      </c>
      <c r="BZ129" s="314">
        <v>1.15749056862885</v>
      </c>
      <c r="CA129" s="314">
        <v>0.426148247948992</v>
      </c>
      <c r="CB129" s="322" t="s">
        <v>161</v>
      </c>
      <c r="CC129" s="551"/>
    </row>
    <row r="130" s="159" customFormat="1" outlineLevel="2" spans="1:81">
      <c r="A130" s="309" t="s">
        <v>127</v>
      </c>
      <c r="B130" s="516">
        <v>4.472548</v>
      </c>
      <c r="C130" s="321">
        <v>0</v>
      </c>
      <c r="D130" s="314" t="s">
        <v>161</v>
      </c>
      <c r="E130" s="321">
        <v>4.472548</v>
      </c>
      <c r="F130" s="616">
        <v>0</v>
      </c>
      <c r="G130" s="320">
        <v>0</v>
      </c>
      <c r="H130" s="321">
        <v>0</v>
      </c>
      <c r="I130" s="314" t="s">
        <v>161</v>
      </c>
      <c r="J130" s="321">
        <v>0</v>
      </c>
      <c r="K130" s="530">
        <v>0</v>
      </c>
      <c r="L130" s="320">
        <v>2.87708700000001</v>
      </c>
      <c r="M130" s="321">
        <v>0</v>
      </c>
      <c r="N130" s="314" t="s">
        <v>161</v>
      </c>
      <c r="O130" s="321">
        <v>2.87708700000001</v>
      </c>
      <c r="P130" s="530">
        <v>0</v>
      </c>
      <c r="Q130" s="320">
        <v>1.59546099999999</v>
      </c>
      <c r="R130" s="321">
        <v>0</v>
      </c>
      <c r="S130" s="314" t="s">
        <v>161</v>
      </c>
      <c r="T130" s="321">
        <v>1.59546099999999</v>
      </c>
      <c r="U130" s="530">
        <v>0</v>
      </c>
      <c r="V130" s="313">
        <v>0.356723058086798</v>
      </c>
      <c r="W130" s="314" t="s">
        <v>161</v>
      </c>
      <c r="X130" s="314" t="s">
        <v>161</v>
      </c>
      <c r="Y130" s="308" t="s">
        <v>161</v>
      </c>
      <c r="Z130" s="316" t="s">
        <v>161</v>
      </c>
      <c r="AA130" s="320">
        <v>0.596129</v>
      </c>
      <c r="AB130" s="321">
        <v>0</v>
      </c>
      <c r="AC130" s="314" t="s">
        <v>161</v>
      </c>
      <c r="AD130" s="321">
        <v>0.596129</v>
      </c>
      <c r="AE130" s="507">
        <v>0</v>
      </c>
      <c r="AF130" s="320">
        <v>0</v>
      </c>
      <c r="AG130" s="321">
        <v>0</v>
      </c>
      <c r="AH130" s="314" t="s">
        <v>161</v>
      </c>
      <c r="AI130" s="321">
        <v>0</v>
      </c>
      <c r="AJ130" s="530">
        <v>0</v>
      </c>
      <c r="AK130" s="320">
        <v>0</v>
      </c>
      <c r="AL130" s="321">
        <v>0</v>
      </c>
      <c r="AM130" s="314" t="s">
        <v>161</v>
      </c>
      <c r="AN130" s="321">
        <v>0</v>
      </c>
      <c r="AO130" s="530">
        <v>0</v>
      </c>
      <c r="AP130" s="320">
        <v>0</v>
      </c>
      <c r="AQ130" s="321">
        <v>0</v>
      </c>
      <c r="AR130" s="308" t="s">
        <v>161</v>
      </c>
      <c r="AS130" s="321">
        <v>0</v>
      </c>
      <c r="AT130" s="530">
        <v>0</v>
      </c>
      <c r="AU130" s="516">
        <v>0.999331999999991</v>
      </c>
      <c r="AV130" s="517">
        <v>0</v>
      </c>
      <c r="AW130" s="308" t="s">
        <v>161</v>
      </c>
      <c r="AX130" s="555">
        <v>0.999331999999991</v>
      </c>
      <c r="AY130" s="520">
        <v>0</v>
      </c>
      <c r="AZ130" s="313">
        <v>0.223436841818129</v>
      </c>
      <c r="BA130" s="314" t="s">
        <v>161</v>
      </c>
      <c r="BB130" s="314" t="s">
        <v>161</v>
      </c>
      <c r="BC130" s="308" t="s">
        <v>161</v>
      </c>
      <c r="BD130" s="316" t="s">
        <v>161</v>
      </c>
      <c r="BE130" s="326">
        <v>1</v>
      </c>
      <c r="BF130" s="327">
        <v>0</v>
      </c>
      <c r="BG130" s="314" t="s">
        <v>161</v>
      </c>
      <c r="BH130" s="314">
        <v>1</v>
      </c>
      <c r="BI130" s="322">
        <v>0</v>
      </c>
      <c r="BJ130" s="577">
        <v>3.72712333333333</v>
      </c>
      <c r="BK130" s="577" t="s">
        <v>161</v>
      </c>
      <c r="BL130" s="314" t="s">
        <v>161</v>
      </c>
      <c r="BM130" s="577" t="s">
        <v>161</v>
      </c>
      <c r="BN130" s="313">
        <v>0.133286216268668</v>
      </c>
      <c r="BO130" s="314" t="s">
        <v>161</v>
      </c>
      <c r="BP130" s="314" t="s">
        <v>161</v>
      </c>
      <c r="BQ130" s="314" t="s">
        <v>161</v>
      </c>
      <c r="BR130" s="316" t="s">
        <v>161</v>
      </c>
      <c r="BS130" s="326">
        <v>7.50265127178849</v>
      </c>
      <c r="BT130" s="327" t="s">
        <v>161</v>
      </c>
      <c r="BU130" s="314" t="s">
        <v>161</v>
      </c>
      <c r="BV130" s="314" t="s">
        <v>161</v>
      </c>
      <c r="BW130" s="322" t="s">
        <v>161</v>
      </c>
      <c r="BX130" s="326">
        <v>1.67636870543119</v>
      </c>
      <c r="BY130" s="327" t="s">
        <v>161</v>
      </c>
      <c r="BZ130" s="314" t="s">
        <v>161</v>
      </c>
      <c r="CA130" s="314" t="s">
        <v>161</v>
      </c>
      <c r="CB130" s="322" t="s">
        <v>161</v>
      </c>
      <c r="CC130" s="551"/>
    </row>
    <row r="131" s="159" customFormat="1" outlineLevel="2" spans="1:81">
      <c r="A131" s="309" t="s">
        <v>128</v>
      </c>
      <c r="B131" s="516">
        <v>9.36446800000004</v>
      </c>
      <c r="C131" s="321">
        <v>7.0011936</v>
      </c>
      <c r="D131" s="314">
        <v>1.33755307095065</v>
      </c>
      <c r="E131" s="321">
        <v>2.36327440000004</v>
      </c>
      <c r="F131" s="616">
        <v>7.201517</v>
      </c>
      <c r="G131" s="320">
        <v>0.015713</v>
      </c>
      <c r="H131" s="321">
        <v>0</v>
      </c>
      <c r="I131" s="314" t="s">
        <v>161</v>
      </c>
      <c r="J131" s="321">
        <v>0.015713</v>
      </c>
      <c r="K131" s="530">
        <v>0.011062</v>
      </c>
      <c r="L131" s="320">
        <v>2.201973</v>
      </c>
      <c r="M131" s="321">
        <v>2.38040582</v>
      </c>
      <c r="N131" s="314">
        <v>0.925041008343695</v>
      </c>
      <c r="O131" s="321">
        <v>-0.178432820000001</v>
      </c>
      <c r="P131" s="530">
        <v>0.34845500000001</v>
      </c>
      <c r="Q131" s="320">
        <v>7.16249500000004</v>
      </c>
      <c r="R131" s="321">
        <v>4.62078778</v>
      </c>
      <c r="S131" s="314">
        <v>1.55005928447985</v>
      </c>
      <c r="T131" s="321">
        <v>2.54170722000004</v>
      </c>
      <c r="U131" s="530">
        <v>6.85306199999999</v>
      </c>
      <c r="V131" s="313">
        <v>0.764858719149877</v>
      </c>
      <c r="W131" s="314">
        <v>0.660000000571331</v>
      </c>
      <c r="X131" s="314">
        <v>1.1588768461936</v>
      </c>
      <c r="Y131" s="308">
        <v>0.104858718578546</v>
      </c>
      <c r="Z131" s="316">
        <v>0.951613666953781</v>
      </c>
      <c r="AA131" s="320">
        <v>1.79502899999999</v>
      </c>
      <c r="AB131" s="321">
        <v>1.74035101</v>
      </c>
      <c r="AC131" s="314">
        <v>1.03141779427587</v>
      </c>
      <c r="AD131" s="321">
        <v>0.0546779899999899</v>
      </c>
      <c r="AE131" s="507">
        <v>1.979055</v>
      </c>
      <c r="AF131" s="320">
        <v>0.262563999999999</v>
      </c>
      <c r="AG131" s="321">
        <v>0.007305</v>
      </c>
      <c r="AH131" s="314">
        <v>35.9430527036275</v>
      </c>
      <c r="AI131" s="321">
        <v>0.255258999999999</v>
      </c>
      <c r="AJ131" s="530">
        <v>0.0841269999999998</v>
      </c>
      <c r="AK131" s="320">
        <v>0</v>
      </c>
      <c r="AL131" s="321">
        <v>0</v>
      </c>
      <c r="AM131" s="314" t="s">
        <v>161</v>
      </c>
      <c r="AN131" s="321">
        <v>0</v>
      </c>
      <c r="AO131" s="530">
        <v>0</v>
      </c>
      <c r="AP131" s="320">
        <v>0</v>
      </c>
      <c r="AQ131" s="321">
        <v>0</v>
      </c>
      <c r="AR131" s="308" t="s">
        <v>161</v>
      </c>
      <c r="AS131" s="321">
        <v>0</v>
      </c>
      <c r="AT131" s="530">
        <v>0</v>
      </c>
      <c r="AU131" s="516">
        <v>5.08918900000005</v>
      </c>
      <c r="AV131" s="517">
        <v>2.87313177</v>
      </c>
      <c r="AW131" s="308">
        <v>1.77130372269701</v>
      </c>
      <c r="AX131" s="555">
        <v>2.21605723000005</v>
      </c>
      <c r="AY131" s="520">
        <v>4.77881799999999</v>
      </c>
      <c r="AZ131" s="313">
        <v>0.543457353904144</v>
      </c>
      <c r="BA131" s="314">
        <v>0.410377420501556</v>
      </c>
      <c r="BB131" s="314">
        <v>1.32428668526631</v>
      </c>
      <c r="BC131" s="308">
        <v>0.133079933402588</v>
      </c>
      <c r="BD131" s="316">
        <v>0.663584908568569</v>
      </c>
      <c r="BE131" s="326">
        <v>3</v>
      </c>
      <c r="BF131" s="327">
        <v>3</v>
      </c>
      <c r="BG131" s="314">
        <v>1</v>
      </c>
      <c r="BH131" s="314">
        <v>0</v>
      </c>
      <c r="BI131" s="322">
        <v>2.91666667</v>
      </c>
      <c r="BJ131" s="577">
        <v>2.60124111111112</v>
      </c>
      <c r="BK131" s="577">
        <v>1.944776</v>
      </c>
      <c r="BL131" s="314">
        <v>1.33755307095065</v>
      </c>
      <c r="BM131" s="577">
        <v>0.656465111111122</v>
      </c>
      <c r="BN131" s="313">
        <v>0.191685101598936</v>
      </c>
      <c r="BO131" s="314">
        <v>0.248579186554704</v>
      </c>
      <c r="BP131" s="314">
        <v>0.771122893495961</v>
      </c>
      <c r="BQ131" s="314">
        <v>-0.0568940849557683</v>
      </c>
      <c r="BR131" s="316">
        <v>0.274810848880867</v>
      </c>
      <c r="BS131" s="326">
        <v>5.21688953214689</v>
      </c>
      <c r="BT131" s="327">
        <v>4.0228629510779</v>
      </c>
      <c r="BU131" s="314">
        <v>1.29681015624682</v>
      </c>
      <c r="BV131" s="314">
        <v>1.19402658106899</v>
      </c>
      <c r="BW131" s="322">
        <v>3.63886652973263</v>
      </c>
      <c r="BX131" s="326">
        <v>2.83515698075077</v>
      </c>
      <c r="BY131" s="327">
        <v>1.65089212089462</v>
      </c>
      <c r="BZ131" s="314">
        <v>1.71734842323579</v>
      </c>
      <c r="CA131" s="314">
        <v>1.18426485985615</v>
      </c>
      <c r="CB131" s="322">
        <v>2.41469691342585</v>
      </c>
      <c r="CC131" s="551"/>
    </row>
    <row r="132" s="159" customFormat="1" outlineLevel="2" spans="1:81">
      <c r="A132" s="309" t="s">
        <v>129</v>
      </c>
      <c r="B132" s="516">
        <v>53.2979359999999</v>
      </c>
      <c r="C132" s="321">
        <v>41.9989152</v>
      </c>
      <c r="D132" s="314">
        <v>1.26903125345485</v>
      </c>
      <c r="E132" s="321">
        <v>11.2990207999999</v>
      </c>
      <c r="F132" s="616">
        <v>32.745597000001</v>
      </c>
      <c r="G132" s="320">
        <v>0</v>
      </c>
      <c r="H132" s="321">
        <v>0</v>
      </c>
      <c r="I132" s="314" t="s">
        <v>161</v>
      </c>
      <c r="J132" s="321">
        <v>0</v>
      </c>
      <c r="K132" s="530">
        <v>0</v>
      </c>
      <c r="L132" s="320">
        <v>36.4774989999998</v>
      </c>
      <c r="M132" s="321">
        <v>27.92927861</v>
      </c>
      <c r="N132" s="314">
        <v>1.30606663742969</v>
      </c>
      <c r="O132" s="321">
        <v>8.54822038999979</v>
      </c>
      <c r="P132" s="530">
        <v>30.750622</v>
      </c>
      <c r="Q132" s="320">
        <v>16.8204370000001</v>
      </c>
      <c r="R132" s="321">
        <v>14.06963659</v>
      </c>
      <c r="S132" s="314">
        <v>1.19551325241444</v>
      </c>
      <c r="T132" s="321">
        <v>2.75080041000011</v>
      </c>
      <c r="U132" s="530">
        <v>1.99497500000101</v>
      </c>
      <c r="V132" s="313">
        <v>0.315592652593529</v>
      </c>
      <c r="W132" s="314">
        <v>0.33499999995238</v>
      </c>
      <c r="X132" s="314">
        <v>0.942067619816091</v>
      </c>
      <c r="Y132" s="308">
        <v>-0.0194073473588508</v>
      </c>
      <c r="Z132" s="316">
        <v>0.0609234578927037</v>
      </c>
      <c r="AA132" s="320">
        <v>2.242723</v>
      </c>
      <c r="AB132" s="321">
        <v>2.26928268</v>
      </c>
      <c r="AC132" s="314">
        <v>0.988296001977153</v>
      </c>
      <c r="AD132" s="321">
        <v>-0.0265596800000014</v>
      </c>
      <c r="AE132" s="507">
        <v>2.45652999999999</v>
      </c>
      <c r="AF132" s="320">
        <v>0.039855</v>
      </c>
      <c r="AG132" s="321">
        <v>0.022981</v>
      </c>
      <c r="AH132" s="314">
        <v>1.73425873547713</v>
      </c>
      <c r="AI132" s="321">
        <v>0.016874</v>
      </c>
      <c r="AJ132" s="530">
        <v>0.022981</v>
      </c>
      <c r="AK132" s="320">
        <v>0</v>
      </c>
      <c r="AL132" s="321">
        <v>0</v>
      </c>
      <c r="AM132" s="314" t="s">
        <v>161</v>
      </c>
      <c r="AN132" s="321">
        <v>0</v>
      </c>
      <c r="AO132" s="530">
        <v>0</v>
      </c>
      <c r="AP132" s="320">
        <v>0</v>
      </c>
      <c r="AQ132" s="321">
        <v>0</v>
      </c>
      <c r="AR132" s="308" t="s">
        <v>161</v>
      </c>
      <c r="AS132" s="321">
        <v>0</v>
      </c>
      <c r="AT132" s="530">
        <v>0</v>
      </c>
      <c r="AU132" s="516">
        <v>14.5378590000001</v>
      </c>
      <c r="AV132" s="517">
        <v>11.77737291</v>
      </c>
      <c r="AW132" s="308">
        <v>1.23438895168686</v>
      </c>
      <c r="AX132" s="555">
        <v>2.76048609000011</v>
      </c>
      <c r="AY132" s="520">
        <v>-0.484535999998981</v>
      </c>
      <c r="AZ132" s="313">
        <v>0.272765890971841</v>
      </c>
      <c r="BA132" s="314">
        <v>0.280420883585107</v>
      </c>
      <c r="BB132" s="314">
        <v>0.972701774149629</v>
      </c>
      <c r="BC132" s="308">
        <v>-0.0076549926132668</v>
      </c>
      <c r="BD132" s="316">
        <v>-0.0147969817132656</v>
      </c>
      <c r="BE132" s="326">
        <v>4</v>
      </c>
      <c r="BF132" s="327">
        <v>4</v>
      </c>
      <c r="BG132" s="314">
        <v>1</v>
      </c>
      <c r="BH132" s="314">
        <v>0</v>
      </c>
      <c r="BI132" s="322">
        <v>4</v>
      </c>
      <c r="BJ132" s="577">
        <v>11.1037366666666</v>
      </c>
      <c r="BK132" s="577">
        <v>8.749774</v>
      </c>
      <c r="BL132" s="314">
        <v>1.26903125345485</v>
      </c>
      <c r="BM132" s="577">
        <v>2.35396266666665</v>
      </c>
      <c r="BN132" s="313">
        <v>0.0420789840717285</v>
      </c>
      <c r="BO132" s="314">
        <v>0.0540319355677072</v>
      </c>
      <c r="BP132" s="314">
        <v>0.778779875819911</v>
      </c>
      <c r="BQ132" s="314">
        <v>-0.0119529514959788</v>
      </c>
      <c r="BR132" s="316">
        <v>0.0750186353298097</v>
      </c>
      <c r="BS132" s="326">
        <v>23.7648323043015</v>
      </c>
      <c r="BT132" s="327">
        <v>18.5075731508249</v>
      </c>
      <c r="BU132" s="314">
        <v>1.28405988784339</v>
      </c>
      <c r="BV132" s="314">
        <v>5.25725915347657</v>
      </c>
      <c r="BW132" s="322">
        <v>13.3300212087787</v>
      </c>
      <c r="BX132" s="326">
        <v>6.48223565727917</v>
      </c>
      <c r="BY132" s="327">
        <v>5.18991001597033</v>
      </c>
      <c r="BZ132" s="314">
        <v>1.24900733101963</v>
      </c>
      <c r="CA132" s="314">
        <v>1.29232564130884</v>
      </c>
      <c r="CB132" s="322">
        <v>-0.197244080063742</v>
      </c>
      <c r="CC132" s="551"/>
    </row>
    <row r="133" s="159" customFormat="1" outlineLevel="2" spans="1:81">
      <c r="A133" s="309" t="s">
        <v>130</v>
      </c>
      <c r="B133" s="516">
        <v>3.609899</v>
      </c>
      <c r="C133" s="321">
        <v>2.4996</v>
      </c>
      <c r="D133" s="314">
        <v>1.44419067050728</v>
      </c>
      <c r="E133" s="321">
        <v>1.110299</v>
      </c>
      <c r="F133" s="616">
        <v>-3.58017699999999</v>
      </c>
      <c r="G133" s="320">
        <v>0</v>
      </c>
      <c r="H133" s="321">
        <v>0</v>
      </c>
      <c r="I133" s="314" t="s">
        <v>161</v>
      </c>
      <c r="J133" s="321">
        <v>0</v>
      </c>
      <c r="K133" s="530">
        <v>0</v>
      </c>
      <c r="L133" s="320">
        <v>6.531838</v>
      </c>
      <c r="M133" s="321">
        <v>1.99968</v>
      </c>
      <c r="N133" s="314">
        <v>3.26644163066091</v>
      </c>
      <c r="O133" s="321">
        <v>4.532158</v>
      </c>
      <c r="P133" s="530">
        <v>7.097079</v>
      </c>
      <c r="Q133" s="320">
        <v>-2.921939</v>
      </c>
      <c r="R133" s="321">
        <v>0.49992</v>
      </c>
      <c r="S133" s="314">
        <v>-5.84481317010722</v>
      </c>
      <c r="T133" s="321">
        <v>-3.421859</v>
      </c>
      <c r="U133" s="530">
        <v>-10.677256</v>
      </c>
      <c r="V133" s="313">
        <v>-0.809424030977044</v>
      </c>
      <c r="W133" s="314">
        <v>0.2</v>
      </c>
      <c r="X133" s="314">
        <v>-4.04712015488522</v>
      </c>
      <c r="Y133" s="308">
        <v>-1.00942403097704</v>
      </c>
      <c r="Z133" s="316">
        <v>2.9823262928062</v>
      </c>
      <c r="AA133" s="320">
        <v>0.778741999999999</v>
      </c>
      <c r="AB133" s="321">
        <v>0.69772467</v>
      </c>
      <c r="AC133" s="314">
        <v>1.11611647614524</v>
      </c>
      <c r="AD133" s="321">
        <v>0.0810173299999988</v>
      </c>
      <c r="AE133" s="507">
        <v>1.825544</v>
      </c>
      <c r="AF133" s="320">
        <v>0.026415</v>
      </c>
      <c r="AG133" s="321">
        <v>0.070018</v>
      </c>
      <c r="AH133" s="314">
        <v>0.377260133108629</v>
      </c>
      <c r="AI133" s="321">
        <v>-0.043603</v>
      </c>
      <c r="AJ133" s="530">
        <v>-7.831621</v>
      </c>
      <c r="AK133" s="320">
        <v>0</v>
      </c>
      <c r="AL133" s="321">
        <v>0</v>
      </c>
      <c r="AM133" s="314" t="s">
        <v>161</v>
      </c>
      <c r="AN133" s="321">
        <v>0</v>
      </c>
      <c r="AO133" s="530">
        <v>0</v>
      </c>
      <c r="AP133" s="320">
        <v>0</v>
      </c>
      <c r="AQ133" s="321">
        <v>0</v>
      </c>
      <c r="AR133" s="308" t="s">
        <v>161</v>
      </c>
      <c r="AS133" s="321">
        <v>0</v>
      </c>
      <c r="AT133" s="530">
        <v>0</v>
      </c>
      <c r="AU133" s="516">
        <v>-3.727096</v>
      </c>
      <c r="AV133" s="517">
        <v>-0.26782267</v>
      </c>
      <c r="AW133" s="308">
        <v>-11.916282740367</v>
      </c>
      <c r="AX133" s="555">
        <v>-3.45927333</v>
      </c>
      <c r="AY133" s="520">
        <v>-4.67117899999999</v>
      </c>
      <c r="AZ133" s="313">
        <v>-1.03246545124947</v>
      </c>
      <c r="BA133" s="314">
        <v>-0.107146211393823</v>
      </c>
      <c r="BB133" s="314">
        <v>-7.63604254241498</v>
      </c>
      <c r="BC133" s="308">
        <v>-0.925319239855644</v>
      </c>
      <c r="BD133" s="316">
        <v>1.30473409554891</v>
      </c>
      <c r="BE133" s="326">
        <v>1</v>
      </c>
      <c r="BF133" s="327">
        <v>1</v>
      </c>
      <c r="BG133" s="314">
        <v>1</v>
      </c>
      <c r="BH133" s="314">
        <v>0</v>
      </c>
      <c r="BI133" s="322">
        <v>2.33333333</v>
      </c>
      <c r="BJ133" s="577">
        <v>3.00824916666667</v>
      </c>
      <c r="BK133" s="577">
        <v>2.083</v>
      </c>
      <c r="BL133" s="314">
        <v>1.44419067050728</v>
      </c>
      <c r="BM133" s="577">
        <v>0.925249166666667</v>
      </c>
      <c r="BN133" s="313">
        <v>0.215724041032727</v>
      </c>
      <c r="BO133" s="314">
        <v>0.279134529524724</v>
      </c>
      <c r="BP133" s="314">
        <v>0.772831800494318</v>
      </c>
      <c r="BQ133" s="314">
        <v>-0.0634104884919973</v>
      </c>
      <c r="BR133" s="316">
        <v>-0.509903281318214</v>
      </c>
      <c r="BS133" s="326">
        <v>4.6355519543058</v>
      </c>
      <c r="BT133" s="327">
        <v>3.5825019631311</v>
      </c>
      <c r="BU133" s="314">
        <v>1.29394261385256</v>
      </c>
      <c r="BV133" s="314">
        <v>1.0530499911747</v>
      </c>
      <c r="BW133" s="322">
        <v>-1.96115623616851</v>
      </c>
      <c r="BX133" s="326">
        <v>-4.78604724029268</v>
      </c>
      <c r="BY133" s="327">
        <v>-0.383851512660431</v>
      </c>
      <c r="BZ133" s="314">
        <v>-10.4684860745269</v>
      </c>
      <c r="CA133" s="314">
        <v>-4.40219572763225</v>
      </c>
      <c r="CB133" s="322">
        <v>-2.55878740802741</v>
      </c>
      <c r="CC133" s="551"/>
    </row>
    <row r="134" s="159" customFormat="1" ht="16.2" spans="1:81">
      <c r="A134" s="213" t="s">
        <v>131</v>
      </c>
      <c r="B134" s="214">
        <v>143.726343</v>
      </c>
      <c r="C134" s="215">
        <v>105.4912896</v>
      </c>
      <c r="D134" s="238">
        <v>1.36244749253686</v>
      </c>
      <c r="E134" s="215">
        <v>38.2350533999998</v>
      </c>
      <c r="F134" s="217">
        <v>71.8126860000011</v>
      </c>
      <c r="G134" s="214">
        <v>0.015713</v>
      </c>
      <c r="H134" s="215">
        <v>0</v>
      </c>
      <c r="I134" s="238" t="s">
        <v>161</v>
      </c>
      <c r="J134" s="215">
        <v>0.015713</v>
      </c>
      <c r="K134" s="217">
        <v>0.011062</v>
      </c>
      <c r="L134" s="214">
        <v>81.3029109999999</v>
      </c>
      <c r="M134" s="215">
        <v>67.93945734</v>
      </c>
      <c r="N134" s="238">
        <v>1.19669650278664</v>
      </c>
      <c r="O134" s="215">
        <v>13.3634536599999</v>
      </c>
      <c r="P134" s="217">
        <v>70.411347</v>
      </c>
      <c r="Q134" s="214">
        <v>62.4234319999999</v>
      </c>
      <c r="R134" s="215">
        <v>37.55183226</v>
      </c>
      <c r="S134" s="238">
        <v>1.66232719532285</v>
      </c>
      <c r="T134" s="215">
        <v>24.8715997399999</v>
      </c>
      <c r="U134" s="217">
        <v>1.40133900000103</v>
      </c>
      <c r="V134" s="237">
        <v>0.434321438207051</v>
      </c>
      <c r="W134" s="238">
        <v>0.355970928049021</v>
      </c>
      <c r="X134" s="238">
        <v>1.22010367697005</v>
      </c>
      <c r="Y134" s="216">
        <v>0.0783505101580308</v>
      </c>
      <c r="Z134" s="257">
        <v>0.0195138084655545</v>
      </c>
      <c r="AA134" s="214">
        <v>8.50705799999999</v>
      </c>
      <c r="AB134" s="215">
        <v>7.55075271</v>
      </c>
      <c r="AC134" s="238">
        <v>1.12665032569978</v>
      </c>
      <c r="AD134" s="215">
        <v>0.956305289999986</v>
      </c>
      <c r="AE134" s="328">
        <v>8.20957199999997</v>
      </c>
      <c r="AF134" s="214">
        <v>0.862426999999999</v>
      </c>
      <c r="AG134" s="215">
        <v>0.24365901</v>
      </c>
      <c r="AH134" s="238">
        <v>3.53948331317606</v>
      </c>
      <c r="AI134" s="215">
        <v>0.618767989999998</v>
      </c>
      <c r="AJ134" s="217">
        <v>-7.58115799999999</v>
      </c>
      <c r="AK134" s="214">
        <v>0</v>
      </c>
      <c r="AL134" s="215">
        <v>0</v>
      </c>
      <c r="AM134" s="238" t="s">
        <v>161</v>
      </c>
      <c r="AN134" s="215">
        <v>0</v>
      </c>
      <c r="AO134" s="217">
        <v>0</v>
      </c>
      <c r="AP134" s="214">
        <v>0</v>
      </c>
      <c r="AQ134" s="215">
        <v>0</v>
      </c>
      <c r="AR134" s="216" t="s">
        <v>161</v>
      </c>
      <c r="AS134" s="215">
        <v>0</v>
      </c>
      <c r="AT134" s="217">
        <v>0</v>
      </c>
      <c r="AU134" s="214">
        <v>53.0382339999999</v>
      </c>
      <c r="AV134" s="215">
        <v>29.75742054</v>
      </c>
      <c r="AW134" s="216">
        <v>1.78235320930139</v>
      </c>
      <c r="AX134" s="562">
        <v>23.2808134599999</v>
      </c>
      <c r="AY134" s="217">
        <v>0.761863000001045</v>
      </c>
      <c r="AZ134" s="237">
        <v>0.369022357995987</v>
      </c>
      <c r="BA134" s="238">
        <v>0.282084147921915</v>
      </c>
      <c r="BB134" s="238">
        <v>1.30819955929653</v>
      </c>
      <c r="BC134" s="216">
        <v>0.0869382100740717</v>
      </c>
      <c r="BD134" s="257">
        <v>0.0106090308333688</v>
      </c>
      <c r="BE134" s="292">
        <v>14</v>
      </c>
      <c r="BF134" s="293">
        <v>13</v>
      </c>
      <c r="BG134" s="238">
        <v>1.07692307692308</v>
      </c>
      <c r="BH134" s="238">
        <v>1</v>
      </c>
      <c r="BI134" s="279">
        <v>12.75</v>
      </c>
      <c r="BJ134" s="578">
        <v>8.55513946428571</v>
      </c>
      <c r="BK134" s="578">
        <v>6.76226215384615</v>
      </c>
      <c r="BL134" s="238">
        <v>1.26512981449851</v>
      </c>
      <c r="BM134" s="578">
        <v>1.79287731043955</v>
      </c>
      <c r="BN134" s="237">
        <v>0.0591892747177182</v>
      </c>
      <c r="BO134" s="238">
        <v>0.0715770253509158</v>
      </c>
      <c r="BP134" s="238">
        <v>0.826931189547693</v>
      </c>
      <c r="BQ134" s="238">
        <v>-0.0123877506331976</v>
      </c>
      <c r="BR134" s="257">
        <v>0.114319244374174</v>
      </c>
      <c r="BS134" s="292">
        <v>16.8949527557</v>
      </c>
      <c r="BT134" s="293">
        <v>13.9709633796231</v>
      </c>
      <c r="BU134" s="238">
        <v>1.20929046169727</v>
      </c>
      <c r="BV134" s="238">
        <v>2.92398937607692</v>
      </c>
      <c r="BW134" s="279">
        <v>8.74743360555231</v>
      </c>
      <c r="BX134" s="292">
        <v>6.23461530413922</v>
      </c>
      <c r="BY134" s="293">
        <v>3.94098730058927</v>
      </c>
      <c r="BZ134" s="238">
        <v>1.58199324905386</v>
      </c>
      <c r="CA134" s="238">
        <v>2.29362800354996</v>
      </c>
      <c r="CB134" s="279">
        <v>0.0928017928341511</v>
      </c>
      <c r="CC134" s="551"/>
    </row>
    <row r="135" s="159" customFormat="1" ht="16.2" spans="1:81">
      <c r="A135" s="213" t="s">
        <v>132</v>
      </c>
      <c r="B135" s="214">
        <v>185.577986</v>
      </c>
      <c r="C135" s="215">
        <v>456.00000008</v>
      </c>
      <c r="D135" s="238">
        <v>0.406969267472461</v>
      </c>
      <c r="E135" s="215">
        <v>-270.42201408</v>
      </c>
      <c r="F135" s="217">
        <v>276.684339999999</v>
      </c>
      <c r="G135" s="214">
        <v>0</v>
      </c>
      <c r="H135" s="215">
        <v>0</v>
      </c>
      <c r="I135" s="238" t="s">
        <v>161</v>
      </c>
      <c r="J135" s="215">
        <v>0</v>
      </c>
      <c r="K135" s="217">
        <v>0</v>
      </c>
      <c r="L135" s="214">
        <v>115.324942999999</v>
      </c>
      <c r="M135" s="215">
        <v>425.52000009</v>
      </c>
      <c r="N135" s="238">
        <v>0.271021204586405</v>
      </c>
      <c r="O135" s="215">
        <v>-310.195057090001</v>
      </c>
      <c r="P135" s="217">
        <v>222.466604999999</v>
      </c>
      <c r="Q135" s="214">
        <v>70.2530430000009</v>
      </c>
      <c r="R135" s="215">
        <v>30.47999999</v>
      </c>
      <c r="S135" s="238">
        <v>2.30488986296095</v>
      </c>
      <c r="T135" s="215">
        <v>39.7730430100009</v>
      </c>
      <c r="U135" s="217">
        <v>54.2177349999997</v>
      </c>
      <c r="V135" s="237">
        <v>0.378563452024967</v>
      </c>
      <c r="W135" s="238">
        <v>0.0668421052295014</v>
      </c>
      <c r="X135" s="238">
        <v>5.66354771031186</v>
      </c>
      <c r="Y135" s="216">
        <v>0.311721346795466</v>
      </c>
      <c r="Z135" s="257">
        <v>0.195955199343772</v>
      </c>
      <c r="AA135" s="214">
        <v>9.26038099999998</v>
      </c>
      <c r="AB135" s="215">
        <v>15.29517785</v>
      </c>
      <c r="AC135" s="238">
        <v>0.605444480006487</v>
      </c>
      <c r="AD135" s="215">
        <v>-6.03479685000002</v>
      </c>
      <c r="AE135" s="328">
        <v>5.05352700000001</v>
      </c>
      <c r="AF135" s="214">
        <v>2.51353499999999</v>
      </c>
      <c r="AG135" s="215">
        <v>3.384463</v>
      </c>
      <c r="AH135" s="238">
        <v>0.742668777882928</v>
      </c>
      <c r="AI135" s="215">
        <v>-0.870928000000011</v>
      </c>
      <c r="AJ135" s="217">
        <v>5.86404699999998</v>
      </c>
      <c r="AK135" s="214">
        <v>0</v>
      </c>
      <c r="AL135" s="215">
        <v>0</v>
      </c>
      <c r="AM135" s="238" t="s">
        <v>161</v>
      </c>
      <c r="AN135" s="215">
        <v>0</v>
      </c>
      <c r="AO135" s="217">
        <v>0</v>
      </c>
      <c r="AP135" s="214">
        <v>0</v>
      </c>
      <c r="AQ135" s="215">
        <v>0</v>
      </c>
      <c r="AR135" s="216" t="s">
        <v>161</v>
      </c>
      <c r="AS135" s="215">
        <v>0</v>
      </c>
      <c r="AT135" s="217">
        <v>0</v>
      </c>
      <c r="AU135" s="328">
        <v>58.4791270000009</v>
      </c>
      <c r="AV135" s="328">
        <v>11.80035914</v>
      </c>
      <c r="AW135" s="216">
        <v>4.95570739044481</v>
      </c>
      <c r="AX135" s="606">
        <v>46.6787678600009</v>
      </c>
      <c r="AY135" s="217">
        <v>43.3001609999997</v>
      </c>
      <c r="AZ135" s="237">
        <v>0.315118879455891</v>
      </c>
      <c r="BA135" s="238">
        <v>0.0258779805656354</v>
      </c>
      <c r="BB135" s="238">
        <v>12.1771047264156</v>
      </c>
      <c r="BC135" s="216">
        <v>0.289240898890255</v>
      </c>
      <c r="BD135" s="257">
        <v>0.156496609096127</v>
      </c>
      <c r="BE135" s="292">
        <v>6</v>
      </c>
      <c r="BF135" s="293">
        <v>14</v>
      </c>
      <c r="BG135" s="238">
        <v>0.428571428571429</v>
      </c>
      <c r="BH135" s="238">
        <v>-8</v>
      </c>
      <c r="BI135" s="279">
        <v>4.91666667</v>
      </c>
      <c r="BJ135" s="578">
        <v>20.1715202173913</v>
      </c>
      <c r="BK135" s="578">
        <v>25.6179775325843</v>
      </c>
      <c r="BL135" s="238">
        <v>0.787397060979326</v>
      </c>
      <c r="BM135" s="578">
        <v>-5.446457315193</v>
      </c>
      <c r="BN135" s="237">
        <v>0.0499002128409778</v>
      </c>
      <c r="BO135" s="238">
        <v>0.0335420566827119</v>
      </c>
      <c r="BP135" s="238">
        <v>1.48769091033995</v>
      </c>
      <c r="BQ135" s="238">
        <v>0.0163581561582659</v>
      </c>
      <c r="BR135" s="257">
        <v>0.0182645935075329</v>
      </c>
      <c r="BS135" s="292">
        <v>20.0399946827242</v>
      </c>
      <c r="BT135" s="293">
        <v>29.8133179327496</v>
      </c>
      <c r="BU135" s="238">
        <v>0.67218263756918</v>
      </c>
      <c r="BV135" s="238">
        <v>-9.77332325002545</v>
      </c>
      <c r="BW135" s="279">
        <v>54.7507394340623</v>
      </c>
      <c r="BX135" s="292">
        <v>6.31498066872206</v>
      </c>
      <c r="BY135" s="293">
        <v>0.771508462060805</v>
      </c>
      <c r="BZ135" s="238">
        <v>8.18523837295818</v>
      </c>
      <c r="CA135" s="238">
        <v>5.54347220666125</v>
      </c>
      <c r="CB135" s="279">
        <v>8.56830506693636</v>
      </c>
      <c r="CC135" s="551"/>
    </row>
    <row r="136" s="159" customFormat="1" ht="16.2" spans="1:81">
      <c r="A136" s="213" t="s">
        <v>133</v>
      </c>
      <c r="B136" s="214">
        <v>35.854194000001</v>
      </c>
      <c r="C136" s="215">
        <v>6</v>
      </c>
      <c r="D136" s="238">
        <v>5.97569900000016</v>
      </c>
      <c r="E136" s="215">
        <v>29.854194000001</v>
      </c>
      <c r="F136" s="217">
        <v>32.7388459999999</v>
      </c>
      <c r="G136" s="214">
        <v>0</v>
      </c>
      <c r="H136" s="215">
        <v>0</v>
      </c>
      <c r="I136" s="238" t="s">
        <v>161</v>
      </c>
      <c r="J136" s="215">
        <v>0</v>
      </c>
      <c r="K136" s="217">
        <v>0</v>
      </c>
      <c r="L136" s="214">
        <v>-0.07539</v>
      </c>
      <c r="M136" s="215">
        <v>0</v>
      </c>
      <c r="N136" s="238" t="s">
        <v>161</v>
      </c>
      <c r="O136" s="215">
        <v>-0.07539</v>
      </c>
      <c r="P136" s="217">
        <v>1.107813</v>
      </c>
      <c r="Q136" s="214"/>
      <c r="R136" s="215"/>
      <c r="S136" s="238"/>
      <c r="T136" s="215"/>
      <c r="U136" s="217"/>
      <c r="V136" s="237"/>
      <c r="W136" s="238"/>
      <c r="X136" s="238"/>
      <c r="Y136" s="216"/>
      <c r="Z136" s="257"/>
      <c r="AA136" s="214">
        <v>11.648316</v>
      </c>
      <c r="AB136" s="215">
        <v>9.4909764</v>
      </c>
      <c r="AC136" s="238">
        <v>1.22730428452019</v>
      </c>
      <c r="AD136" s="215">
        <v>2.15733959999997</v>
      </c>
      <c r="AE136" s="328">
        <v>10.117379</v>
      </c>
      <c r="AF136" s="214">
        <v>19.8854989999999</v>
      </c>
      <c r="AG136" s="215">
        <v>14.817774</v>
      </c>
      <c r="AH136" s="238">
        <v>1.34200312408598</v>
      </c>
      <c r="AI136" s="215">
        <v>5.06772499999995</v>
      </c>
      <c r="AJ136" s="217">
        <v>5.045368</v>
      </c>
      <c r="AK136" s="214">
        <v>0</v>
      </c>
      <c r="AL136" s="215">
        <v>0</v>
      </c>
      <c r="AM136" s="238" t="s">
        <v>161</v>
      </c>
      <c r="AN136" s="215">
        <v>0</v>
      </c>
      <c r="AO136" s="217">
        <v>0.2</v>
      </c>
      <c r="AP136" s="214">
        <v>0</v>
      </c>
      <c r="AQ136" s="215">
        <v>0</v>
      </c>
      <c r="AR136" s="216" t="s">
        <v>161</v>
      </c>
      <c r="AS136" s="215">
        <v>0</v>
      </c>
      <c r="AT136" s="217">
        <v>0</v>
      </c>
      <c r="AU136" s="328">
        <v>4.39576900000104</v>
      </c>
      <c r="AV136" s="328">
        <v>-18.3087504</v>
      </c>
      <c r="AW136" s="216">
        <v>2.2400911533537</v>
      </c>
      <c r="AX136" s="606">
        <v>22.704519400001</v>
      </c>
      <c r="AY136" s="217">
        <v>16.6682859999999</v>
      </c>
      <c r="AZ136" s="237">
        <v>0.12260124994027</v>
      </c>
      <c r="BA136" s="238">
        <v>-3.0514584</v>
      </c>
      <c r="BB136" s="238">
        <v>2.04017791949589</v>
      </c>
      <c r="BC136" s="216">
        <v>3.17405964994027</v>
      </c>
      <c r="BD136" s="257">
        <v>0.509128696839222</v>
      </c>
      <c r="BE136" s="292">
        <v>8</v>
      </c>
      <c r="BF136" s="293">
        <v>8</v>
      </c>
      <c r="BG136" s="238">
        <v>1</v>
      </c>
      <c r="BH136" s="238">
        <v>0</v>
      </c>
      <c r="BI136" s="279">
        <v>9.08333333</v>
      </c>
      <c r="BJ136" s="578">
        <v>3.7348118750001</v>
      </c>
      <c r="BK136" s="578">
        <v>0.625</v>
      </c>
      <c r="BL136" s="238">
        <v>5.97569900000016</v>
      </c>
      <c r="BM136" s="578">
        <v>3.1098118750001</v>
      </c>
      <c r="BN136" s="237">
        <v>0.324880152096005</v>
      </c>
      <c r="BO136" s="238">
        <v>1.5818294</v>
      </c>
      <c r="BP136" s="238">
        <v>0.205382547635039</v>
      </c>
      <c r="BQ136" s="238">
        <v>-1.256949247904</v>
      </c>
      <c r="BR136" s="257">
        <v>0.309032853509865</v>
      </c>
      <c r="BS136" s="292">
        <v>3.07805815020824</v>
      </c>
      <c r="BT136" s="293">
        <v>0.632179424658563</v>
      </c>
      <c r="BU136" s="238">
        <v>4.86896287690901</v>
      </c>
      <c r="BV136" s="238">
        <v>2.44587872554968</v>
      </c>
      <c r="BW136" s="279">
        <v>3.23590190700575</v>
      </c>
      <c r="BX136" s="292">
        <v>0.377373776604365</v>
      </c>
      <c r="BY136" s="293">
        <v>-1.92906921568154</v>
      </c>
      <c r="BZ136" s="238">
        <v>2.19562479849695</v>
      </c>
      <c r="CA136" s="238">
        <v>2.3064429922859</v>
      </c>
      <c r="CB136" s="279">
        <v>1.64749052101339</v>
      </c>
      <c r="CC136" s="551"/>
    </row>
    <row r="137" s="159" customFormat="1" ht="16.2" spans="1:16366">
      <c r="A137" s="302" t="s">
        <v>134</v>
      </c>
      <c r="B137" s="303">
        <v>1161.166848</v>
      </c>
      <c r="C137" s="304">
        <v>1235.21201734</v>
      </c>
      <c r="D137" s="312">
        <v>0.940054688344552</v>
      </c>
      <c r="E137" s="306">
        <v>-74.0451693400007</v>
      </c>
      <c r="F137" s="307">
        <v>793.286068000001</v>
      </c>
      <c r="G137" s="303">
        <v>0.015713</v>
      </c>
      <c r="H137" s="304">
        <v>0</v>
      </c>
      <c r="I137" s="312" t="s">
        <v>161</v>
      </c>
      <c r="J137" s="304">
        <v>0.015713</v>
      </c>
      <c r="K137" s="317">
        <v>0.011062</v>
      </c>
      <c r="L137" s="303">
        <v>733.082175999995</v>
      </c>
      <c r="M137" s="304">
        <v>941.73656341</v>
      </c>
      <c r="N137" s="312">
        <v>0.778436565471692</v>
      </c>
      <c r="O137" s="304">
        <v>-208.654387410005</v>
      </c>
      <c r="P137" s="317">
        <v>544.301155000001</v>
      </c>
      <c r="Q137" s="303">
        <v>392.155088000004</v>
      </c>
      <c r="R137" s="304">
        <v>287.47545393</v>
      </c>
      <c r="S137" s="312">
        <v>1.36413416393976</v>
      </c>
      <c r="T137" s="304">
        <v>104.679634070004</v>
      </c>
      <c r="U137" s="317">
        <v>217.35388</v>
      </c>
      <c r="V137" s="311">
        <v>0.337725012280065</v>
      </c>
      <c r="W137" s="312">
        <v>0.232733692592363</v>
      </c>
      <c r="X137" s="312">
        <v>1.45112213241766</v>
      </c>
      <c r="Y137" s="305">
        <v>0.104991319687702</v>
      </c>
      <c r="Z137" s="315">
        <v>0.273991802916675</v>
      </c>
      <c r="AA137" s="303">
        <v>68.6798969999999</v>
      </c>
      <c r="AB137" s="304">
        <v>71.11842918</v>
      </c>
      <c r="AC137" s="312">
        <v>0.965711669842592</v>
      </c>
      <c r="AD137" s="306">
        <v>-2.43853218000005</v>
      </c>
      <c r="AE137" s="304">
        <v>57.8210439999999</v>
      </c>
      <c r="AF137" s="303">
        <v>26.8268209999999</v>
      </c>
      <c r="AG137" s="304">
        <v>23.10636225</v>
      </c>
      <c r="AH137" s="312">
        <v>1.16101447340548</v>
      </c>
      <c r="AI137" s="306">
        <v>3.72045874999992</v>
      </c>
      <c r="AJ137" s="307">
        <v>6.36049399999997</v>
      </c>
      <c r="AK137" s="303">
        <v>0</v>
      </c>
      <c r="AL137" s="304">
        <v>0</v>
      </c>
      <c r="AM137" s="312" t="s">
        <v>161</v>
      </c>
      <c r="AN137" s="306">
        <v>0</v>
      </c>
      <c r="AO137" s="307">
        <v>0.24695</v>
      </c>
      <c r="AP137" s="303">
        <v>0</v>
      </c>
      <c r="AQ137" s="304">
        <v>0</v>
      </c>
      <c r="AR137" s="305" t="s">
        <v>161</v>
      </c>
      <c r="AS137" s="306">
        <v>0</v>
      </c>
      <c r="AT137" s="307">
        <v>0</v>
      </c>
      <c r="AU137" s="303">
        <v>332.562241000005</v>
      </c>
      <c r="AV137" s="304">
        <v>199.2506625</v>
      </c>
      <c r="AW137" s="305">
        <v>1.66906466873105</v>
      </c>
      <c r="AX137" s="593">
        <v>133.311578500005</v>
      </c>
      <c r="AY137" s="304">
        <v>185.039263</v>
      </c>
      <c r="AZ137" s="311">
        <v>0.286403492807956</v>
      </c>
      <c r="BA137" s="312">
        <v>0.161308876292413</v>
      </c>
      <c r="BB137" s="312">
        <v>1.77549741459222</v>
      </c>
      <c r="BC137" s="305">
        <v>0.125094616515543</v>
      </c>
      <c r="BD137" s="315">
        <v>0.233256665488294</v>
      </c>
      <c r="BE137" s="324">
        <v>103</v>
      </c>
      <c r="BF137" s="325">
        <v>111</v>
      </c>
      <c r="BG137" s="312">
        <v>0.927927927927928</v>
      </c>
      <c r="BH137" s="312">
        <v>-8</v>
      </c>
      <c r="BI137" s="319">
        <v>99.91666667</v>
      </c>
      <c r="BJ137" s="595">
        <v>9.24495898089171</v>
      </c>
      <c r="BK137" s="595">
        <v>9.2042624242921</v>
      </c>
      <c r="BL137" s="312">
        <v>1.00442149025349</v>
      </c>
      <c r="BM137" s="595">
        <v>0.0406965565996114</v>
      </c>
      <c r="BN137" s="311">
        <v>0.0591473112742536</v>
      </c>
      <c r="BO137" s="312">
        <v>0.0575758883346616</v>
      </c>
      <c r="BP137" s="312">
        <v>1.02729307328196</v>
      </c>
      <c r="BQ137" s="312">
        <v>0.001571422939592</v>
      </c>
      <c r="BR137" s="315">
        <v>0.0728880114405335</v>
      </c>
      <c r="BS137" s="324">
        <v>16.9069392751128</v>
      </c>
      <c r="BT137" s="325">
        <v>17.3683816077221</v>
      </c>
      <c r="BU137" s="312">
        <v>0.973432047784799</v>
      </c>
      <c r="BV137" s="312">
        <v>-0.461442332609341</v>
      </c>
      <c r="BW137" s="319">
        <v>13.7196773548399</v>
      </c>
      <c r="BX137" s="324">
        <v>4.84220646108431</v>
      </c>
      <c r="BY137" s="325">
        <v>2.80167412015947</v>
      </c>
      <c r="BZ137" s="312">
        <v>1.72832608412312</v>
      </c>
      <c r="CA137" s="312">
        <v>2.04053234092485</v>
      </c>
      <c r="CB137" s="319">
        <v>3.20020619136521</v>
      </c>
      <c r="CC137" s="551"/>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96" t="s">
        <v>135</v>
      </c>
      <c r="B138" s="597">
        <v>4699.07074309</v>
      </c>
      <c r="C138" s="598">
        <v>5495.79419999</v>
      </c>
      <c r="D138" s="599">
        <v>0.855030332667578</v>
      </c>
      <c r="E138" s="600">
        <v>-796.723456900004</v>
      </c>
      <c r="F138" s="601">
        <v>1583.939111</v>
      </c>
      <c r="G138" s="597">
        <v>168.167975</v>
      </c>
      <c r="H138" s="598">
        <v>195.74727117</v>
      </c>
      <c r="I138" s="599">
        <v>0.859107634016269</v>
      </c>
      <c r="J138" s="600">
        <v>-27.5792961700003</v>
      </c>
      <c r="K138" s="601">
        <v>6.28373299999998</v>
      </c>
      <c r="L138" s="597">
        <v>3155.54554299999</v>
      </c>
      <c r="M138" s="598">
        <v>3862.92282716</v>
      </c>
      <c r="N138" s="599">
        <v>0.816880296135746</v>
      </c>
      <c r="O138" s="600">
        <v>-707.377284160007</v>
      </c>
      <c r="P138" s="601">
        <v>917.426641</v>
      </c>
      <c r="Q138" s="597">
        <v>989.502037090004</v>
      </c>
      <c r="R138" s="598">
        <v>1134.86417698</v>
      </c>
      <c r="S138" s="599">
        <v>0.871912302072288</v>
      </c>
      <c r="T138" s="600">
        <v>-145.362139889996</v>
      </c>
      <c r="U138" s="601">
        <v>591.277035</v>
      </c>
      <c r="V138" s="603">
        <v>0.210573981790989</v>
      </c>
      <c r="W138" s="599">
        <v>0.20649684753153</v>
      </c>
      <c r="X138" s="599">
        <v>1.01974429299138</v>
      </c>
      <c r="Y138" s="604">
        <v>0.00407713425945985</v>
      </c>
      <c r="Z138" s="605">
        <v>0.37329530592038</v>
      </c>
      <c r="AA138" s="597">
        <v>742.026417999999</v>
      </c>
      <c r="AB138" s="598">
        <v>685.02719688</v>
      </c>
      <c r="AC138" s="599">
        <v>1.08320723816457</v>
      </c>
      <c r="AD138" s="600">
        <v>56.999221119999</v>
      </c>
      <c r="AE138" s="598">
        <v>355.123312999999</v>
      </c>
      <c r="AF138" s="597">
        <v>317.328749</v>
      </c>
      <c r="AG138" s="598">
        <v>320.56205934</v>
      </c>
      <c r="AH138" s="599">
        <v>0.989913621260553</v>
      </c>
      <c r="AI138" s="600">
        <v>-3.23331034000029</v>
      </c>
      <c r="AJ138" s="601">
        <v>99.6198859999999</v>
      </c>
      <c r="AK138" s="597">
        <v>1.770584</v>
      </c>
      <c r="AL138" s="598">
        <v>0.07</v>
      </c>
      <c r="AM138" s="599">
        <v>25.2940571428571</v>
      </c>
      <c r="AN138" s="600">
        <v>1.700584</v>
      </c>
      <c r="AO138" s="601">
        <v>0.684688999999999</v>
      </c>
      <c r="AP138" s="597">
        <v>3.817439</v>
      </c>
      <c r="AQ138" s="598">
        <v>0</v>
      </c>
      <c r="AR138" s="604" t="s">
        <v>161</v>
      </c>
      <c r="AS138" s="600">
        <v>3.817439</v>
      </c>
      <c r="AT138" s="601">
        <v>0</v>
      </c>
      <c r="AU138" s="597">
        <v>313.938050090006</v>
      </c>
      <c r="AV138" s="598">
        <v>431.60484544</v>
      </c>
      <c r="AW138" s="604">
        <v>0.727373785087981</v>
      </c>
      <c r="AX138" s="607">
        <v>-117.666795349994</v>
      </c>
      <c r="AY138" s="601">
        <v>206.170227</v>
      </c>
      <c r="AZ138" s="603">
        <v>0.0668085388056039</v>
      </c>
      <c r="BA138" s="599">
        <v>0.0785336622395331</v>
      </c>
      <c r="BB138" s="599">
        <v>0.850699393106528</v>
      </c>
      <c r="BC138" s="604">
        <v>-0.0117251234339293</v>
      </c>
      <c r="BD138" s="605">
        <v>0.130162975058958</v>
      </c>
      <c r="BE138" s="610">
        <v>1506</v>
      </c>
      <c r="BF138" s="611">
        <v>1108</v>
      </c>
      <c r="BG138" s="599">
        <v>1.35920577617329</v>
      </c>
      <c r="BH138" s="599">
        <v>398</v>
      </c>
      <c r="BI138" s="612">
        <v>573.333333326667</v>
      </c>
      <c r="BJ138" s="613">
        <v>2.55217833102868</v>
      </c>
      <c r="BK138" s="613">
        <v>4.12535219936196</v>
      </c>
      <c r="BL138" s="599">
        <v>0.618657076460867</v>
      </c>
      <c r="BM138" s="613">
        <v>-1.57317386833328</v>
      </c>
      <c r="BN138" s="603">
        <v>0.157909182169933</v>
      </c>
      <c r="BO138" s="599">
        <v>0.124645714877978</v>
      </c>
      <c r="BP138" s="599">
        <v>1.26686410619505</v>
      </c>
      <c r="BQ138" s="599">
        <v>0.0332634672919544</v>
      </c>
      <c r="BR138" s="605">
        <v>0.224202629087047</v>
      </c>
      <c r="BS138" s="610">
        <v>6.33275396818824</v>
      </c>
      <c r="BT138" s="611">
        <v>8.02273869566193</v>
      </c>
      <c r="BU138" s="599">
        <v>0.789350645511176</v>
      </c>
      <c r="BV138" s="599">
        <v>-1.6899847274737</v>
      </c>
      <c r="BW138" s="612">
        <v>4.4602509973768</v>
      </c>
      <c r="BX138" s="610">
        <v>0.423082039230046</v>
      </c>
      <c r="BY138" s="611">
        <v>0.630055050961147</v>
      </c>
      <c r="BZ138" s="599">
        <v>0.671500115084604</v>
      </c>
      <c r="CA138" s="599">
        <v>-0.206973011731101</v>
      </c>
      <c r="CB138" s="612">
        <v>0.580559539328247</v>
      </c>
      <c r="CC138" s="551"/>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136</v>
      </c>
      <c r="B139" s="330">
        <v>6182.25191908999</v>
      </c>
      <c r="C139" s="331">
        <v>7052.50908396</v>
      </c>
      <c r="D139" s="363">
        <v>0.87660318412786</v>
      </c>
      <c r="E139" s="331">
        <v>-870.257164870006</v>
      </c>
      <c r="F139" s="333">
        <v>3008.29009200001</v>
      </c>
      <c r="G139" s="330">
        <v>304.887805</v>
      </c>
      <c r="H139" s="331">
        <v>346.95767117</v>
      </c>
      <c r="I139" s="363">
        <v>0.878746401461211</v>
      </c>
      <c r="J139" s="331">
        <v>-42.0698661700004</v>
      </c>
      <c r="K139" s="333">
        <v>159.708863999999</v>
      </c>
      <c r="L139" s="330">
        <v>3155.56512299999</v>
      </c>
      <c r="M139" s="331">
        <v>3862.92282716</v>
      </c>
      <c r="N139" s="363">
        <v>0.81688536483654</v>
      </c>
      <c r="O139" s="331">
        <v>-707.357704160007</v>
      </c>
      <c r="P139" s="333">
        <v>918.638627</v>
      </c>
      <c r="Q139" s="330">
        <v>1965.33765909</v>
      </c>
      <c r="R139" s="331">
        <v>1332.09931903</v>
      </c>
      <c r="S139" s="363">
        <v>1.47536871388922</v>
      </c>
      <c r="T139" s="331">
        <v>633.238340060002</v>
      </c>
      <c r="U139" s="333">
        <v>1860.99089900001</v>
      </c>
      <c r="V139" s="362">
        <v>0.317899963445568</v>
      </c>
      <c r="W139" s="363">
        <v>0.188883034842122</v>
      </c>
      <c r="X139" s="363">
        <v>1.68305196764381</v>
      </c>
      <c r="Y139" s="332">
        <v>0.129016928603446</v>
      </c>
      <c r="Z139" s="367">
        <v>0.618620825148802</v>
      </c>
      <c r="AA139" s="330">
        <v>1177.937439</v>
      </c>
      <c r="AB139" s="331">
        <v>1157.76324204</v>
      </c>
      <c r="AC139" s="363">
        <v>1.01742514896608</v>
      </c>
      <c r="AD139" s="331">
        <v>20.1741969599984</v>
      </c>
      <c r="AE139" s="331">
        <v>855.653581999998</v>
      </c>
      <c r="AF139" s="330">
        <v>1042.637811</v>
      </c>
      <c r="AG139" s="331">
        <v>1020.92377114</v>
      </c>
      <c r="AH139" s="363">
        <v>1.02126901192217</v>
      </c>
      <c r="AI139" s="331">
        <v>21.7140398600023</v>
      </c>
      <c r="AJ139" s="333">
        <v>967.475957</v>
      </c>
      <c r="AK139" s="330">
        <v>1.828084</v>
      </c>
      <c r="AL139" s="331">
        <v>0.07</v>
      </c>
      <c r="AM139" s="363">
        <v>26.1154857142857</v>
      </c>
      <c r="AN139" s="331">
        <v>1.758084</v>
      </c>
      <c r="AO139" s="333">
        <v>3.27444899999999</v>
      </c>
      <c r="AP139" s="330">
        <v>4.138375</v>
      </c>
      <c r="AQ139" s="331">
        <v>0</v>
      </c>
      <c r="AR139" s="332" t="s">
        <v>161</v>
      </c>
      <c r="AS139" s="331">
        <v>4.138375</v>
      </c>
      <c r="AT139" s="333">
        <v>0.312069</v>
      </c>
      <c r="AU139" s="330">
        <v>498.896297090002</v>
      </c>
      <c r="AV139" s="331">
        <v>664.01157245</v>
      </c>
      <c r="AW139" s="332">
        <v>0.751336750426242</v>
      </c>
      <c r="AX139" s="608">
        <v>-165.115275359998</v>
      </c>
      <c r="AY139" s="333">
        <v>109.775442000012</v>
      </c>
      <c r="AZ139" s="362">
        <v>0.0806981507093677</v>
      </c>
      <c r="BA139" s="363">
        <v>0.0941525299074349</v>
      </c>
      <c r="BB139" s="363">
        <v>0.857100184017416</v>
      </c>
      <c r="BC139" s="332">
        <v>-0.0134543791980672</v>
      </c>
      <c r="BD139" s="367">
        <v>0.0364909761501855</v>
      </c>
      <c r="BE139" s="397">
        <v>2068</v>
      </c>
      <c r="BF139" s="398">
        <v>1676</v>
      </c>
      <c r="BG139" s="363">
        <v>1.23389021479714</v>
      </c>
      <c r="BH139" s="363">
        <v>392</v>
      </c>
      <c r="BI139" s="381">
        <v>1136.5</v>
      </c>
      <c r="BJ139" s="614">
        <v>2.45952097353994</v>
      </c>
      <c r="BK139" s="614">
        <v>3.49930985608812</v>
      </c>
      <c r="BL139" s="363">
        <v>0.702858870660125</v>
      </c>
      <c r="BM139" s="614">
        <v>-1.03978888254818</v>
      </c>
      <c r="BN139" s="362">
        <v>0.19053533476413</v>
      </c>
      <c r="BO139" s="363">
        <v>0.164163310994264</v>
      </c>
      <c r="BP139" s="363">
        <v>1.16064505284489</v>
      </c>
      <c r="BQ139" s="363">
        <v>0.0263720237698658</v>
      </c>
      <c r="BR139" s="396">
        <v>0.284431871871483</v>
      </c>
      <c r="BS139" s="397">
        <v>5.24837034158484</v>
      </c>
      <c r="BT139" s="398">
        <v>6.0914950724583</v>
      </c>
      <c r="BU139" s="363">
        <v>0.861589852598666</v>
      </c>
      <c r="BV139" s="363">
        <v>-0.843124730873455</v>
      </c>
      <c r="BW139" s="381">
        <v>3.51578039908213</v>
      </c>
      <c r="BX139" s="397">
        <v>0.423533780803789</v>
      </c>
      <c r="BY139" s="398">
        <v>0.573529671990622</v>
      </c>
      <c r="BZ139" s="363">
        <v>0.738468821209854</v>
      </c>
      <c r="CA139" s="363">
        <v>-0.149995891186833</v>
      </c>
      <c r="CB139" s="381">
        <v>0.128294258692196</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602"/>
      <c r="D140" s="49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09"/>
      <c r="AX140" s="366"/>
      <c r="AY140" s="334"/>
      <c r="AZ140" s="334"/>
      <c r="BA140" s="334"/>
      <c r="BB140" s="334"/>
      <c r="BC140" s="368"/>
      <c r="BD140" s="334"/>
      <c r="BE140" s="334"/>
      <c r="BF140" s="334"/>
      <c r="BG140" s="334"/>
      <c r="BH140" s="334"/>
      <c r="BI140" s="334"/>
      <c r="BJ140" s="615"/>
      <c r="BK140" s="615"/>
      <c r="BL140" s="334"/>
      <c r="BM140" s="615"/>
      <c r="BN140" s="382"/>
      <c r="BO140" s="382"/>
      <c r="BP140" s="382"/>
      <c r="BQ140" s="382"/>
      <c r="BR140" s="382"/>
      <c r="BS140" s="383"/>
      <c r="BT140" s="383"/>
      <c r="BU140" s="382"/>
      <c r="BV140" s="382"/>
      <c r="BW140" s="415"/>
      <c r="BX140" s="383"/>
      <c r="BY140" s="383"/>
      <c r="BZ140" s="382"/>
      <c r="CA140" s="415"/>
      <c r="CB140" s="382"/>
      <c r="CC140" s="366"/>
    </row>
    <row r="141" s="165" customFormat="1" spans="1:80">
      <c r="A141" s="617"/>
      <c r="B141" s="602"/>
      <c r="C141" s="602"/>
      <c r="D141" s="618"/>
      <c r="E141" s="602"/>
      <c r="F141" s="602"/>
      <c r="G141" s="602"/>
      <c r="H141" s="602"/>
      <c r="I141" s="618"/>
      <c r="J141" s="602"/>
      <c r="K141" s="602"/>
      <c r="L141" s="602"/>
      <c r="M141" s="618"/>
      <c r="N141" s="602"/>
      <c r="O141" s="602"/>
      <c r="P141" s="602"/>
      <c r="Q141" s="618"/>
      <c r="R141" s="602"/>
      <c r="S141" s="618"/>
      <c r="T141" s="618"/>
      <c r="U141" s="618"/>
      <c r="V141" s="618"/>
      <c r="W141" s="602"/>
      <c r="X141" s="602"/>
      <c r="Y141" s="618"/>
      <c r="Z141" s="602"/>
      <c r="AA141" s="602"/>
      <c r="AB141" s="602"/>
      <c r="AC141" s="618"/>
      <c r="AD141" s="602"/>
      <c r="AE141" s="617"/>
      <c r="AF141" s="617"/>
      <c r="AG141" s="617"/>
      <c r="AH141" s="617"/>
      <c r="AI141" s="617"/>
      <c r="AJ141" s="617"/>
      <c r="AK141" s="617"/>
      <c r="AL141" s="617"/>
      <c r="AM141" s="618"/>
      <c r="AN141" s="617"/>
      <c r="AO141" s="617"/>
      <c r="AP141" s="618"/>
      <c r="AQ141" s="618"/>
      <c r="AR141" s="618"/>
      <c r="AS141" s="618"/>
      <c r="AT141" s="618"/>
      <c r="AU141" s="618"/>
      <c r="AV141" s="618"/>
      <c r="AW141" s="618"/>
      <c r="AX141" s="619"/>
      <c r="AY141" s="617"/>
      <c r="AZ141" s="618"/>
      <c r="BA141" s="617"/>
      <c r="BB141" s="617"/>
      <c r="BC141" s="617"/>
      <c r="BD141" s="618"/>
      <c r="BE141" s="618"/>
      <c r="BF141" s="618"/>
      <c r="BG141" s="618"/>
      <c r="BH141" s="618"/>
      <c r="BI141" s="618"/>
      <c r="BJ141" s="620"/>
      <c r="BK141" s="620"/>
      <c r="BL141" s="618"/>
      <c r="BM141" s="620"/>
      <c r="BN141" s="518"/>
      <c r="BO141" s="518"/>
      <c r="BP141" s="518"/>
      <c r="BQ141" s="621"/>
      <c r="BR141" s="621"/>
      <c r="BS141" s="622"/>
      <c r="BT141" s="622"/>
      <c r="BU141" s="622"/>
      <c r="BV141" s="621"/>
      <c r="BW141" s="623"/>
      <c r="BX141" s="622"/>
      <c r="BY141" s="622"/>
      <c r="BZ141" s="622"/>
      <c r="CA141" s="624"/>
      <c r="CB141" s="621"/>
    </row>
    <row r="142" s="159" customFormat="1" spans="20:16366">
      <c r="T142" s="175"/>
      <c r="X142" s="175"/>
      <c r="Y142" s="168"/>
      <c r="Z142" s="167"/>
      <c r="AR142" s="169"/>
      <c r="AX142" s="169"/>
      <c r="AZ142" s="170"/>
      <c r="BA142" s="170"/>
      <c r="BB142" s="170"/>
      <c r="BC142" s="170"/>
      <c r="BD142" s="170"/>
      <c r="BE142" s="170"/>
      <c r="BF142" s="170"/>
      <c r="BG142" s="170"/>
      <c r="BH142" s="170"/>
      <c r="BI142" s="170"/>
      <c r="BJ142" s="170"/>
      <c r="BK142" s="170"/>
      <c r="BL142" s="170"/>
      <c r="BM142" s="170"/>
      <c r="BN142" s="167"/>
      <c r="BO142" s="167"/>
      <c r="BP142" s="167"/>
      <c r="BQ142" s="167"/>
      <c r="BR142" s="167"/>
      <c r="BS142" s="170"/>
      <c r="BT142" s="170"/>
      <c r="BU142" s="170"/>
      <c r="BV142" s="167"/>
      <c r="BW142" s="171"/>
      <c r="BX142" s="170"/>
      <c r="BY142" s="170"/>
      <c r="BZ142" s="170"/>
      <c r="CA142" s="171"/>
      <c r="CB142" s="167"/>
      <c r="XDH142" s="172"/>
      <c r="XDI142" s="172"/>
      <c r="XDJ142" s="172"/>
      <c r="XDK142" s="172"/>
      <c r="XDL142" s="172"/>
      <c r="XDM142" s="172"/>
      <c r="XDN142" s="172"/>
      <c r="XDO142" s="172"/>
      <c r="XDP142" s="172"/>
      <c r="XDQ142" s="172"/>
      <c r="XDR142" s="164"/>
      <c r="XDS142" s="164"/>
      <c r="XDT142" s="164"/>
      <c r="XDU142" s="164"/>
      <c r="XDV142" s="164"/>
      <c r="XDW142" s="164"/>
      <c r="XDX142" s="164"/>
      <c r="XDY142" s="164"/>
      <c r="XDZ142" s="164"/>
      <c r="XEA142" s="164"/>
      <c r="XEB142" s="164"/>
      <c r="XEC142" s="164"/>
      <c r="XED142" s="164"/>
      <c r="XEE142" s="164"/>
      <c r="XEF142" s="164"/>
      <c r="XEG142" s="164"/>
      <c r="XEH142" s="164"/>
      <c r="XEI142" s="164"/>
      <c r="XEJ142" s="164"/>
      <c r="XEK142" s="164"/>
      <c r="XEL142" s="164"/>
    </row>
    <row r="143" s="159" customFormat="1" spans="1:16366">
      <c r="A143" s="172"/>
      <c r="B143" s="172"/>
      <c r="C143" s="172"/>
      <c r="D143" s="172"/>
      <c r="E143" s="172"/>
      <c r="F143" s="172"/>
      <c r="T143" s="175"/>
      <c r="X143" s="175"/>
      <c r="Y143" s="168"/>
      <c r="Z143" s="167"/>
      <c r="AR143" s="169"/>
      <c r="AX143" s="169"/>
      <c r="AZ143" s="170"/>
      <c r="BA143" s="170"/>
      <c r="BB143" s="170"/>
      <c r="BC143" s="170"/>
      <c r="BD143" s="170"/>
      <c r="BE143" s="170"/>
      <c r="BF143" s="170"/>
      <c r="BG143" s="170"/>
      <c r="BH143" s="170"/>
      <c r="BI143" s="170"/>
      <c r="BJ143" s="170"/>
      <c r="BK143" s="170"/>
      <c r="BL143" s="170"/>
      <c r="BM143" s="170"/>
      <c r="BN143" s="167"/>
      <c r="BO143" s="167"/>
      <c r="BP143" s="167"/>
      <c r="BQ143" s="167"/>
      <c r="BR143" s="167"/>
      <c r="BS143" s="170"/>
      <c r="BT143" s="170"/>
      <c r="BU143" s="170"/>
      <c r="BV143" s="167"/>
      <c r="BW143" s="171"/>
      <c r="BX143" s="170"/>
      <c r="BY143" s="170"/>
      <c r="BZ143" s="170"/>
      <c r="CA143" s="171"/>
      <c r="CB143" s="167"/>
      <c r="XDH143" s="172"/>
      <c r="XDI143" s="172"/>
      <c r="XDJ143" s="172"/>
      <c r="XDK143" s="172"/>
      <c r="XDL143" s="172"/>
      <c r="XDM143" s="172"/>
      <c r="XDN143" s="172"/>
      <c r="XDO143" s="172"/>
      <c r="XDP143" s="172"/>
      <c r="XDQ143" s="172"/>
      <c r="XDR143" s="164"/>
      <c r="XDS143" s="164"/>
      <c r="XDT143" s="164"/>
      <c r="XDU143" s="164"/>
      <c r="XDV143" s="164"/>
      <c r="XDW143" s="164"/>
      <c r="XDX143" s="164"/>
      <c r="XDY143" s="164"/>
      <c r="XDZ143" s="164"/>
      <c r="XEA143" s="164"/>
      <c r="XEB143" s="164"/>
      <c r="XEC143" s="164"/>
      <c r="XED143" s="164"/>
      <c r="XEE143" s="164"/>
      <c r="XEF143" s="164"/>
      <c r="XEG143" s="164"/>
      <c r="XEH143" s="164"/>
      <c r="XEI143" s="164"/>
      <c r="XEJ143" s="164"/>
      <c r="XEK143" s="164"/>
      <c r="XEL143" s="164"/>
    </row>
    <row r="144" s="159" customFormat="1" spans="1:16366">
      <c r="A144" s="172"/>
      <c r="B144" s="172"/>
      <c r="C144" s="172"/>
      <c r="D144" s="172"/>
      <c r="E144" s="172"/>
      <c r="F144" s="172"/>
      <c r="T144" s="175"/>
      <c r="X144" s="175"/>
      <c r="Y144" s="168"/>
      <c r="Z144" s="167"/>
      <c r="AR144" s="169"/>
      <c r="AX144" s="169"/>
      <c r="AZ144" s="170"/>
      <c r="BA144" s="170"/>
      <c r="BB144" s="170"/>
      <c r="BC144" s="170"/>
      <c r="BD144" s="170"/>
      <c r="BE144" s="170"/>
      <c r="BF144" s="170"/>
      <c r="BG144" s="170"/>
      <c r="BH144" s="170"/>
      <c r="BI144" s="170"/>
      <c r="BJ144" s="170"/>
      <c r="BK144" s="170"/>
      <c r="BL144" s="170"/>
      <c r="BM144" s="170"/>
      <c r="BN144" s="167"/>
      <c r="BO144" s="167"/>
      <c r="BP144" s="167"/>
      <c r="BQ144" s="167"/>
      <c r="BR144" s="167"/>
      <c r="BS144" s="170"/>
      <c r="BT144" s="170"/>
      <c r="BU144" s="170"/>
      <c r="BV144" s="167"/>
      <c r="BW144" s="171"/>
      <c r="BX144" s="170"/>
      <c r="BY144" s="170"/>
      <c r="BZ144" s="170"/>
      <c r="CA144" s="171"/>
      <c r="CB144" s="167"/>
      <c r="XDH144" s="172"/>
      <c r="XDI144" s="172"/>
      <c r="XDJ144" s="172"/>
      <c r="XDK144" s="172"/>
      <c r="XDL144" s="172"/>
      <c r="XDM144" s="172"/>
      <c r="XDN144" s="172"/>
      <c r="XDO144" s="172"/>
      <c r="XDP144" s="172"/>
      <c r="XDQ144" s="172"/>
      <c r="XDR144" s="164"/>
      <c r="XDS144" s="164"/>
      <c r="XDT144" s="164"/>
      <c r="XDU144" s="164"/>
      <c r="XDV144" s="164"/>
      <c r="XDW144" s="164"/>
      <c r="XDX144" s="164"/>
      <c r="XDY144" s="164"/>
      <c r="XDZ144" s="164"/>
      <c r="XEA144" s="164"/>
      <c r="XEB144" s="164"/>
      <c r="XEC144" s="164"/>
      <c r="XED144" s="164"/>
      <c r="XEE144" s="164"/>
      <c r="XEF144" s="164"/>
      <c r="XEG144" s="164"/>
      <c r="XEH144" s="164"/>
      <c r="XEI144" s="164"/>
      <c r="XEJ144" s="164"/>
      <c r="XEK144" s="164"/>
      <c r="XEL144" s="164"/>
    </row>
    <row r="145" s="159" customFormat="1" spans="1:16366">
      <c r="A145" s="172"/>
      <c r="B145" s="172"/>
      <c r="C145" s="172"/>
      <c r="D145" s="172"/>
      <c r="E145" s="172"/>
      <c r="F145" s="172"/>
      <c r="V145" s="167"/>
      <c r="W145" s="167"/>
      <c r="X145" s="167"/>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H145" s="172"/>
      <c r="XDI145" s="172"/>
      <c r="XDJ145" s="172"/>
      <c r="XDK145" s="172"/>
      <c r="XDL145" s="172"/>
      <c r="XDM145" s="172"/>
      <c r="XDN145" s="172"/>
      <c r="XDO145" s="172"/>
      <c r="XDP145" s="172"/>
      <c r="XDQ145" s="172"/>
      <c r="XDR145" s="164"/>
      <c r="XDS145" s="164"/>
      <c r="XDT145" s="164"/>
      <c r="XDU145" s="164"/>
      <c r="XDV145" s="164"/>
      <c r="XDW145" s="164"/>
      <c r="XDX145" s="164"/>
      <c r="XDY145" s="164"/>
      <c r="XDZ145" s="164"/>
      <c r="XEA145" s="164"/>
      <c r="XEB145" s="164"/>
      <c r="XEC145" s="164"/>
      <c r="XED145" s="164"/>
      <c r="XEE145" s="164"/>
      <c r="XEF145" s="164"/>
      <c r="XEG145" s="164"/>
      <c r="XEH145" s="164"/>
      <c r="XEI145" s="164"/>
      <c r="XEJ145" s="164"/>
      <c r="XEK145" s="164"/>
      <c r="XEL145"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1" s="159" customFormat="1" spans="2:16366">
      <c r="B181" s="436"/>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9"/>
  <sheetViews>
    <sheetView zoomScale="85" zoomScaleNormal="85" workbookViewId="0">
      <pane xSplit="1" ySplit="7" topLeftCell="B8" activePane="bottomRight" state="frozen"/>
      <selection/>
      <selection pane="topRight"/>
      <selection pane="bottomLeft"/>
      <selection pane="bottomRight" activeCell="AW77" sqref="AW77"/>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181</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54"/>
      <c r="AY2" s="173"/>
      <c r="AZ2" s="167"/>
      <c r="BA2" s="167"/>
      <c r="BB2" s="167"/>
      <c r="BC2" s="167"/>
      <c r="BD2" s="167"/>
      <c r="BE2" s="167"/>
      <c r="BF2" s="167">
        <v>-5</v>
      </c>
      <c r="BG2" s="167"/>
      <c r="BH2" s="167"/>
      <c r="BI2" s="167"/>
      <c r="BJ2" s="167"/>
      <c r="BK2" s="167"/>
      <c r="BL2" s="167"/>
      <c r="BM2" s="167"/>
      <c r="BS2" s="167"/>
      <c r="BT2" s="167"/>
      <c r="BU2" s="167"/>
      <c r="BX2" s="167"/>
      <c r="BY2" s="167"/>
      <c r="BZ2" s="167"/>
    </row>
    <row r="3" s="159" customFormat="1" ht="16.2" spans="1:78">
      <c r="A3" s="174" t="s">
        <v>138</v>
      </c>
      <c r="B3" s="174">
        <v>202602</v>
      </c>
      <c r="C3" s="174">
        <v>202502</v>
      </c>
      <c r="D3" s="498"/>
      <c r="E3" s="498"/>
      <c r="S3" s="167"/>
      <c r="T3" s="167"/>
      <c r="U3" s="173"/>
      <c r="V3" s="531"/>
      <c r="Y3" s="167"/>
      <c r="AA3" s="239"/>
      <c r="AW3" s="49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98"/>
      <c r="B4" s="498"/>
      <c r="C4" s="498"/>
      <c r="D4" s="498"/>
      <c r="E4" s="498"/>
      <c r="S4" s="167"/>
      <c r="T4" s="167"/>
      <c r="U4" s="173"/>
      <c r="V4" s="531"/>
      <c r="Y4" s="167"/>
      <c r="AA4" s="239"/>
      <c r="AW4" s="49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8"/>
      <c r="BI6" s="280"/>
      <c r="BJ6" s="563" t="s">
        <v>152</v>
      </c>
      <c r="BK6" s="563"/>
      <c r="BL6" s="563"/>
      <c r="BM6" s="563"/>
      <c r="BN6" s="281" t="s">
        <v>153</v>
      </c>
      <c r="BO6" s="282"/>
      <c r="BP6" s="282"/>
      <c r="BQ6" s="268"/>
      <c r="BR6" s="269"/>
      <c r="BS6" s="267" t="s">
        <v>154</v>
      </c>
      <c r="BT6" s="268"/>
      <c r="BU6" s="268"/>
      <c r="BV6" s="268"/>
      <c r="BW6" s="280"/>
      <c r="BX6" s="267" t="s">
        <v>155</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156</v>
      </c>
      <c r="C7" s="188" t="s">
        <v>188</v>
      </c>
      <c r="D7" s="189" t="s">
        <v>158</v>
      </c>
      <c r="E7" s="188" t="s">
        <v>159</v>
      </c>
      <c r="F7" s="190" t="s">
        <v>160</v>
      </c>
      <c r="G7" s="187" t="s">
        <v>156</v>
      </c>
      <c r="H7" s="188" t="s">
        <v>188</v>
      </c>
      <c r="I7" s="189" t="s">
        <v>158</v>
      </c>
      <c r="J7" s="188" t="s">
        <v>159</v>
      </c>
      <c r="K7" s="190" t="s">
        <v>160</v>
      </c>
      <c r="L7" s="187" t="s">
        <v>156</v>
      </c>
      <c r="M7" s="188" t="s">
        <v>188</v>
      </c>
      <c r="N7" s="189" t="s">
        <v>158</v>
      </c>
      <c r="O7" s="188" t="s">
        <v>159</v>
      </c>
      <c r="P7" s="190" t="s">
        <v>160</v>
      </c>
      <c r="Q7" s="225" t="s">
        <v>156</v>
      </c>
      <c r="R7" s="226" t="s">
        <v>188</v>
      </c>
      <c r="S7" s="226" t="s">
        <v>158</v>
      </c>
      <c r="T7" s="226" t="s">
        <v>159</v>
      </c>
      <c r="U7" s="227" t="s">
        <v>160</v>
      </c>
      <c r="V7" s="228" t="s">
        <v>156</v>
      </c>
      <c r="W7" s="229" t="s">
        <v>188</v>
      </c>
      <c r="X7" s="229" t="s">
        <v>158</v>
      </c>
      <c r="Y7" s="229" t="s">
        <v>159</v>
      </c>
      <c r="Z7" s="245" t="s">
        <v>160</v>
      </c>
      <c r="AA7" s="246" t="s">
        <v>156</v>
      </c>
      <c r="AB7" s="247" t="s">
        <v>188</v>
      </c>
      <c r="AC7" s="226" t="s">
        <v>158</v>
      </c>
      <c r="AD7" s="247" t="s">
        <v>159</v>
      </c>
      <c r="AE7" s="247" t="s">
        <v>160</v>
      </c>
      <c r="AF7" s="187" t="s">
        <v>156</v>
      </c>
      <c r="AG7" s="188" t="s">
        <v>188</v>
      </c>
      <c r="AH7" s="189" t="s">
        <v>158</v>
      </c>
      <c r="AI7" s="188" t="s">
        <v>159</v>
      </c>
      <c r="AJ7" s="190" t="s">
        <v>160</v>
      </c>
      <c r="AK7" s="187" t="s">
        <v>156</v>
      </c>
      <c r="AL7" s="188" t="s">
        <v>189</v>
      </c>
      <c r="AM7" s="189" t="s">
        <v>158</v>
      </c>
      <c r="AN7" s="188" t="s">
        <v>159</v>
      </c>
      <c r="AO7" s="190" t="s">
        <v>160</v>
      </c>
      <c r="AP7" s="187" t="s">
        <v>156</v>
      </c>
      <c r="AQ7" s="188" t="s">
        <v>189</v>
      </c>
      <c r="AR7" s="189" t="s">
        <v>158</v>
      </c>
      <c r="AS7" s="188" t="s">
        <v>159</v>
      </c>
      <c r="AT7" s="190" t="s">
        <v>160</v>
      </c>
      <c r="AU7" s="225" t="s">
        <v>156</v>
      </c>
      <c r="AV7" s="226" t="s">
        <v>188</v>
      </c>
      <c r="AW7" s="226" t="s">
        <v>158</v>
      </c>
      <c r="AX7" s="226" t="s">
        <v>159</v>
      </c>
      <c r="AY7" s="227" t="s">
        <v>160</v>
      </c>
      <c r="AZ7" s="225" t="s">
        <v>156</v>
      </c>
      <c r="BA7" s="226" t="s">
        <v>188</v>
      </c>
      <c r="BB7" s="226" t="s">
        <v>158</v>
      </c>
      <c r="BC7" s="226" t="s">
        <v>159</v>
      </c>
      <c r="BD7" s="227" t="s">
        <v>160</v>
      </c>
      <c r="BE7" s="270" t="s">
        <v>156</v>
      </c>
      <c r="BF7" s="271" t="s">
        <v>189</v>
      </c>
      <c r="BG7" s="272" t="s">
        <v>158</v>
      </c>
      <c r="BH7" s="272" t="s">
        <v>159</v>
      </c>
      <c r="BI7" s="296" t="s">
        <v>160</v>
      </c>
      <c r="BJ7" s="270" t="s">
        <v>156</v>
      </c>
      <c r="BK7" s="271" t="s">
        <v>189</v>
      </c>
      <c r="BL7" s="272" t="s">
        <v>158</v>
      </c>
      <c r="BM7" s="272" t="s">
        <v>159</v>
      </c>
      <c r="BN7" s="283" t="s">
        <v>156</v>
      </c>
      <c r="BO7" s="272" t="s">
        <v>189</v>
      </c>
      <c r="BP7" s="272" t="s">
        <v>158</v>
      </c>
      <c r="BQ7" s="272" t="s">
        <v>159</v>
      </c>
      <c r="BR7" s="284" t="s">
        <v>160</v>
      </c>
      <c r="BS7" s="270" t="s">
        <v>156</v>
      </c>
      <c r="BT7" s="271" t="s">
        <v>189</v>
      </c>
      <c r="BU7" s="272" t="s">
        <v>158</v>
      </c>
      <c r="BV7" s="272" t="s">
        <v>159</v>
      </c>
      <c r="BW7" s="296" t="s">
        <v>160</v>
      </c>
      <c r="BX7" s="270" t="s">
        <v>156</v>
      </c>
      <c r="BY7" s="271" t="s">
        <v>189</v>
      </c>
      <c r="BZ7" s="272" t="s">
        <v>158</v>
      </c>
      <c r="CA7" s="297" t="s">
        <v>159</v>
      </c>
      <c r="CB7" s="298" t="s">
        <v>160</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515" t="s">
        <v>5</v>
      </c>
      <c r="B8" s="516">
        <v>49.72731</v>
      </c>
      <c r="C8" s="517">
        <v>35.1097</v>
      </c>
      <c r="D8" s="518">
        <v>1.41634106813786</v>
      </c>
      <c r="E8" s="519">
        <v>14.61761</v>
      </c>
      <c r="F8" s="520">
        <v>96.385084</v>
      </c>
      <c r="G8" s="516">
        <v>29.2267100000001</v>
      </c>
      <c r="H8" s="517">
        <v>12.33167</v>
      </c>
      <c r="I8" s="518">
        <v>2.37005288010465</v>
      </c>
      <c r="J8" s="519">
        <v>16.8950400000001</v>
      </c>
      <c r="K8" s="520">
        <v>41.299689</v>
      </c>
      <c r="L8" s="516">
        <v>0</v>
      </c>
      <c r="M8" s="517">
        <v>0</v>
      </c>
      <c r="N8" s="518" t="s">
        <v>161</v>
      </c>
      <c r="O8" s="519">
        <v>0</v>
      </c>
      <c r="P8" s="520">
        <v>0</v>
      </c>
      <c r="Q8" s="526">
        <v>20.5005999999999</v>
      </c>
      <c r="R8" s="532">
        <v>22.77803</v>
      </c>
      <c r="S8" s="518">
        <v>0.900016375428422</v>
      </c>
      <c r="T8" s="519">
        <v>-2.27743000000013</v>
      </c>
      <c r="U8" s="520">
        <v>55.085395</v>
      </c>
      <c r="V8" s="533">
        <v>0.412260385691482</v>
      </c>
      <c r="W8" s="518">
        <v>0.648767434640569</v>
      </c>
      <c r="X8" s="518">
        <v>0.635451725347285</v>
      </c>
      <c r="Y8" s="539">
        <v>-0.236507048949088</v>
      </c>
      <c r="Z8" s="540">
        <v>0.571513689815325</v>
      </c>
      <c r="AA8" s="516">
        <v>32.025626</v>
      </c>
      <c r="AB8" s="517">
        <v>31.51770911</v>
      </c>
      <c r="AC8" s="518">
        <v>1.01611528579781</v>
      </c>
      <c r="AD8" s="519">
        <v>0.507916889999958</v>
      </c>
      <c r="AE8" s="541">
        <v>32.2243289999999</v>
      </c>
      <c r="AF8" s="516">
        <v>13.9198569999999</v>
      </c>
      <c r="AG8" s="517">
        <v>10.589799</v>
      </c>
      <c r="AH8" s="518">
        <v>1.31445903741892</v>
      </c>
      <c r="AI8" s="519">
        <v>3.33005799999988</v>
      </c>
      <c r="AJ8" s="520">
        <v>14.688956</v>
      </c>
      <c r="AK8" s="516">
        <v>0</v>
      </c>
      <c r="AL8" s="517">
        <v>0</v>
      </c>
      <c r="AM8" s="518" t="s">
        <v>161</v>
      </c>
      <c r="AN8" s="519">
        <v>0</v>
      </c>
      <c r="AO8" s="520">
        <v>0</v>
      </c>
      <c r="AP8" s="516">
        <v>0</v>
      </c>
      <c r="AQ8" s="517">
        <v>0</v>
      </c>
      <c r="AR8" s="551" t="s">
        <v>161</v>
      </c>
      <c r="AS8" s="519">
        <v>0</v>
      </c>
      <c r="AT8" s="520">
        <v>0</v>
      </c>
      <c r="AU8" s="516">
        <v>-25.444883</v>
      </c>
      <c r="AV8" s="517">
        <v>-19.32947811</v>
      </c>
      <c r="AW8" s="551">
        <v>0.683622865801214</v>
      </c>
      <c r="AX8" s="555">
        <v>-6.11540488999997</v>
      </c>
      <c r="AY8" s="520">
        <v>8.17211000000011</v>
      </c>
      <c r="AZ8" s="533">
        <v>-0.511688305681525</v>
      </c>
      <c r="BA8" s="518">
        <v>-0.550545237071237</v>
      </c>
      <c r="BB8" s="518">
        <v>1.07057899836973</v>
      </c>
      <c r="BC8" s="539">
        <v>0.0388569313897111</v>
      </c>
      <c r="BD8" s="540">
        <v>0.0847860442804627</v>
      </c>
      <c r="BE8" s="564">
        <v>54</v>
      </c>
      <c r="BF8" s="565">
        <v>50</v>
      </c>
      <c r="BG8" s="518">
        <v>1.08</v>
      </c>
      <c r="BH8" s="566">
        <v>4</v>
      </c>
      <c r="BI8" s="567">
        <v>44.66666667</v>
      </c>
      <c r="BJ8" s="518">
        <v>0.751167824773414</v>
      </c>
      <c r="BK8" s="518">
        <v>0.585161666666667</v>
      </c>
      <c r="BL8" s="518">
        <v>1.28369281100109</v>
      </c>
      <c r="BM8" s="518">
        <v>0.166006158106747</v>
      </c>
      <c r="BN8" s="533">
        <v>0.644024903016069</v>
      </c>
      <c r="BO8" s="518">
        <v>0.897692350262178</v>
      </c>
      <c r="BP8" s="518">
        <v>0.71742273711921</v>
      </c>
      <c r="BQ8" s="518">
        <v>-0.25366744724611</v>
      </c>
      <c r="BR8" s="540">
        <v>0.334329002607913</v>
      </c>
      <c r="BS8" s="564">
        <v>1.55273498791249</v>
      </c>
      <c r="BT8" s="565">
        <v>1.11396738504894</v>
      </c>
      <c r="BU8" s="518">
        <v>1.39387832063348</v>
      </c>
      <c r="BV8" s="566">
        <v>0.438767602863549</v>
      </c>
      <c r="BW8" s="567">
        <v>2.99106566346192</v>
      </c>
      <c r="BX8" s="564">
        <v>-0.794516335137368</v>
      </c>
      <c r="BY8" s="565">
        <v>-0.613289438091397</v>
      </c>
      <c r="BZ8" s="518">
        <v>0.704500215086105</v>
      </c>
      <c r="CA8" s="566">
        <v>-0.181226897045971</v>
      </c>
      <c r="CB8" s="567">
        <v>0.253600625788054</v>
      </c>
      <c r="CC8" s="551"/>
    </row>
    <row r="9" s="514" customFormat="1" outlineLevel="1" spans="1:81">
      <c r="A9" s="515" t="s">
        <v>6</v>
      </c>
      <c r="B9" s="516">
        <v>13.148245</v>
      </c>
      <c r="C9" s="517">
        <v>15.56478</v>
      </c>
      <c r="D9" s="518">
        <v>0.84474338859913</v>
      </c>
      <c r="E9" s="519">
        <v>-2.41653500000003</v>
      </c>
      <c r="F9" s="520">
        <v>40.0461100000001</v>
      </c>
      <c r="G9" s="516">
        <v>7.79134199999996</v>
      </c>
      <c r="H9" s="517">
        <v>5.14122</v>
      </c>
      <c r="I9" s="518">
        <v>1.51546558987944</v>
      </c>
      <c r="J9" s="519">
        <v>2.65012199999996</v>
      </c>
      <c r="K9" s="520">
        <v>13.227769</v>
      </c>
      <c r="L9" s="516">
        <v>0</v>
      </c>
      <c r="M9" s="517">
        <v>0</v>
      </c>
      <c r="N9" s="518" t="s">
        <v>161</v>
      </c>
      <c r="O9" s="519">
        <v>0</v>
      </c>
      <c r="P9" s="520">
        <v>0</v>
      </c>
      <c r="Q9" s="526">
        <v>5.356903</v>
      </c>
      <c r="R9" s="532">
        <v>10.42356</v>
      </c>
      <c r="S9" s="518">
        <v>0.513922594583809</v>
      </c>
      <c r="T9" s="519">
        <v>-5.06665699999999</v>
      </c>
      <c r="U9" s="520">
        <v>26.8183410000001</v>
      </c>
      <c r="V9" s="533">
        <v>0.407423424190834</v>
      </c>
      <c r="W9" s="518">
        <v>0.669688874497423</v>
      </c>
      <c r="X9" s="518">
        <v>0.608377172902254</v>
      </c>
      <c r="Y9" s="539">
        <v>-0.262265450306589</v>
      </c>
      <c r="Z9" s="540">
        <v>0.669686543836593</v>
      </c>
      <c r="AA9" s="516">
        <v>13.487362</v>
      </c>
      <c r="AB9" s="517">
        <v>16.16767905</v>
      </c>
      <c r="AC9" s="518">
        <v>0.834217574352455</v>
      </c>
      <c r="AD9" s="519">
        <v>-2.68031704999999</v>
      </c>
      <c r="AE9" s="541">
        <v>15.2486229999999</v>
      </c>
      <c r="AF9" s="516">
        <v>2.42409699999998</v>
      </c>
      <c r="AG9" s="517">
        <v>2.501275</v>
      </c>
      <c r="AH9" s="518">
        <v>0.969144536286487</v>
      </c>
      <c r="AI9" s="519">
        <v>-0.0771780000000173</v>
      </c>
      <c r="AJ9" s="520">
        <v>3.06981400000001</v>
      </c>
      <c r="AK9" s="516">
        <v>0</v>
      </c>
      <c r="AL9" s="517">
        <v>0</v>
      </c>
      <c r="AM9" s="518" t="s">
        <v>161</v>
      </c>
      <c r="AN9" s="519">
        <v>0</v>
      </c>
      <c r="AO9" s="520">
        <v>0</v>
      </c>
      <c r="AP9" s="516">
        <v>0</v>
      </c>
      <c r="AQ9" s="517">
        <v>0</v>
      </c>
      <c r="AR9" s="551" t="s">
        <v>161</v>
      </c>
      <c r="AS9" s="519">
        <v>0</v>
      </c>
      <c r="AT9" s="520">
        <v>0</v>
      </c>
      <c r="AU9" s="516">
        <v>-10.554556</v>
      </c>
      <c r="AV9" s="517">
        <v>-8.24539405</v>
      </c>
      <c r="AW9" s="551">
        <v>0.719945228087675</v>
      </c>
      <c r="AX9" s="555">
        <v>-2.30916194999999</v>
      </c>
      <c r="AY9" s="520">
        <v>8.49990400000019</v>
      </c>
      <c r="AZ9" s="533">
        <v>-0.802734965769197</v>
      </c>
      <c r="BA9" s="518">
        <v>-0.529746906156078</v>
      </c>
      <c r="BB9" s="518">
        <v>0.484682106793297</v>
      </c>
      <c r="BC9" s="539">
        <v>-0.272988059613119</v>
      </c>
      <c r="BD9" s="540">
        <v>0.212252925440203</v>
      </c>
      <c r="BE9" s="564">
        <v>25</v>
      </c>
      <c r="BF9" s="565">
        <v>27</v>
      </c>
      <c r="BG9" s="518">
        <v>0.925925925925926</v>
      </c>
      <c r="BH9" s="566">
        <v>-2</v>
      </c>
      <c r="BI9" s="567">
        <v>28.3333333366667</v>
      </c>
      <c r="BJ9" s="518">
        <v>0.441216275167784</v>
      </c>
      <c r="BK9" s="518">
        <v>0.480394444444444</v>
      </c>
      <c r="BL9" s="518">
        <v>0.918445831899725</v>
      </c>
      <c r="BM9" s="518">
        <v>-0.0391781692766604</v>
      </c>
      <c r="BN9" s="533">
        <v>1.02579180719556</v>
      </c>
      <c r="BO9" s="518">
        <v>1.03873482631942</v>
      </c>
      <c r="BP9" s="518">
        <v>0.98753963110131</v>
      </c>
      <c r="BQ9" s="518">
        <v>-0.0129430191238564</v>
      </c>
      <c r="BR9" s="540">
        <v>0.380776634734307</v>
      </c>
      <c r="BS9" s="564">
        <v>0.974856684353838</v>
      </c>
      <c r="BT9" s="565">
        <v>0.962709610443436</v>
      </c>
      <c r="BU9" s="518">
        <v>1.01261758870861</v>
      </c>
      <c r="BV9" s="566">
        <v>0.0121470739104025</v>
      </c>
      <c r="BW9" s="567">
        <v>2.62621156021762</v>
      </c>
      <c r="BX9" s="564">
        <v>-0.782551547144652</v>
      </c>
      <c r="BY9" s="565">
        <v>-0.509992437659133</v>
      </c>
      <c r="BZ9" s="518">
        <v>0.465562448854016</v>
      </c>
      <c r="CA9" s="566">
        <v>-0.272559109485518</v>
      </c>
      <c r="CB9" s="567">
        <v>0.557421086481071</v>
      </c>
      <c r="CC9" s="551"/>
    </row>
    <row r="10" s="163" customFormat="1" spans="1:81">
      <c r="A10" s="521" t="s">
        <v>7</v>
      </c>
      <c r="B10" s="522">
        <v>62.8755549999999</v>
      </c>
      <c r="C10" s="523">
        <v>50.67448</v>
      </c>
      <c r="D10" s="524">
        <v>1.24077356097191</v>
      </c>
      <c r="E10" s="523">
        <v>12.2010749999999</v>
      </c>
      <c r="F10" s="525">
        <v>136.431194</v>
      </c>
      <c r="G10" s="522">
        <v>37.0180520000001</v>
      </c>
      <c r="H10" s="523">
        <v>17.47289</v>
      </c>
      <c r="I10" s="524">
        <v>2.11859927006924</v>
      </c>
      <c r="J10" s="523">
        <v>19.5451620000001</v>
      </c>
      <c r="K10" s="525">
        <v>54.527458</v>
      </c>
      <c r="L10" s="522">
        <v>0</v>
      </c>
      <c r="M10" s="523">
        <v>0</v>
      </c>
      <c r="N10" s="524" t="s">
        <v>161</v>
      </c>
      <c r="O10" s="523">
        <v>0</v>
      </c>
      <c r="P10" s="525">
        <v>0</v>
      </c>
      <c r="Q10" s="522">
        <v>25.8575029999999</v>
      </c>
      <c r="R10" s="523">
        <v>33.20159</v>
      </c>
      <c r="S10" s="524">
        <v>0.778803153704382</v>
      </c>
      <c r="T10" s="523">
        <v>-7.34408700000013</v>
      </c>
      <c r="U10" s="534">
        <v>81.9037360000001</v>
      </c>
      <c r="V10" s="535">
        <v>0.411248902693581</v>
      </c>
      <c r="W10" s="524">
        <v>0.655193501738942</v>
      </c>
      <c r="X10" s="524">
        <v>0.627675490678844</v>
      </c>
      <c r="Y10" s="542">
        <v>-0.243944599045362</v>
      </c>
      <c r="Z10" s="543">
        <v>0.600329980253636</v>
      </c>
      <c r="AA10" s="522">
        <v>45.512988</v>
      </c>
      <c r="AB10" s="523">
        <v>47.68538816</v>
      </c>
      <c r="AC10" s="524">
        <v>0.954443064346862</v>
      </c>
      <c r="AD10" s="523">
        <v>-2.17240016000003</v>
      </c>
      <c r="AE10" s="544">
        <v>47.4729519999998</v>
      </c>
      <c r="AF10" s="522">
        <v>16.3439539999999</v>
      </c>
      <c r="AG10" s="523">
        <v>13.091074</v>
      </c>
      <c r="AH10" s="524">
        <v>1.24848075872154</v>
      </c>
      <c r="AI10" s="523">
        <v>3.25287999999986</v>
      </c>
      <c r="AJ10" s="525">
        <v>17.75877</v>
      </c>
      <c r="AK10" s="522">
        <v>0</v>
      </c>
      <c r="AL10" s="523">
        <v>0</v>
      </c>
      <c r="AM10" s="524" t="s">
        <v>161</v>
      </c>
      <c r="AN10" s="523">
        <v>0</v>
      </c>
      <c r="AO10" s="525">
        <v>0</v>
      </c>
      <c r="AP10" s="522">
        <v>0</v>
      </c>
      <c r="AQ10" s="523">
        <v>0</v>
      </c>
      <c r="AR10" s="542" t="s">
        <v>161</v>
      </c>
      <c r="AS10" s="523">
        <v>0</v>
      </c>
      <c r="AT10" s="525">
        <v>0</v>
      </c>
      <c r="AU10" s="522">
        <v>-35.999439</v>
      </c>
      <c r="AV10" s="523">
        <v>-27.57487216</v>
      </c>
      <c r="AW10" s="542">
        <v>0.694483920320015</v>
      </c>
      <c r="AX10" s="556">
        <v>-8.42456683999996</v>
      </c>
      <c r="AY10" s="525">
        <v>16.6720140000003</v>
      </c>
      <c r="AZ10" s="535">
        <v>-0.572550635934744</v>
      </c>
      <c r="BA10" s="524">
        <v>-0.544156983159965</v>
      </c>
      <c r="BB10" s="524">
        <v>0.947820842783465</v>
      </c>
      <c r="BC10" s="542">
        <v>-0.028393652774779</v>
      </c>
      <c r="BD10" s="543">
        <v>0.122200894906778</v>
      </c>
      <c r="BE10" s="568">
        <v>79</v>
      </c>
      <c r="BF10" s="569">
        <v>77</v>
      </c>
      <c r="BG10" s="524">
        <v>1.02597402597403</v>
      </c>
      <c r="BH10" s="524">
        <v>2</v>
      </c>
      <c r="BI10" s="570">
        <v>73.0000000066667</v>
      </c>
      <c r="BJ10" s="571">
        <v>0.654953697916666</v>
      </c>
      <c r="BK10" s="571">
        <v>0.548425108225108</v>
      </c>
      <c r="BL10" s="524">
        <v>1.19424455243547</v>
      </c>
      <c r="BM10" s="571">
        <v>0.106528589691558</v>
      </c>
      <c r="BN10" s="535">
        <v>0.723858230754385</v>
      </c>
      <c r="BO10" s="524">
        <v>0.941013862599083</v>
      </c>
      <c r="BP10" s="524">
        <v>0.769232271196394</v>
      </c>
      <c r="BQ10" s="524">
        <v>-0.217155631844699</v>
      </c>
      <c r="BR10" s="543">
        <v>0.347962592777717</v>
      </c>
      <c r="BS10" s="568">
        <v>1.38148598373721</v>
      </c>
      <c r="BT10" s="569">
        <v>1.06268360089616</v>
      </c>
      <c r="BU10" s="524">
        <v>1.29999746168305</v>
      </c>
      <c r="BV10" s="524">
        <v>0.318802382841052</v>
      </c>
      <c r="BW10" s="570">
        <v>2.87387213670641</v>
      </c>
      <c r="BX10" s="568">
        <v>-0.790970678523677</v>
      </c>
      <c r="BY10" s="569">
        <v>-0.578266702317224</v>
      </c>
      <c r="BZ10" s="524">
        <v>0.632169766382695</v>
      </c>
      <c r="CA10" s="524">
        <v>-0.212703976206453</v>
      </c>
      <c r="CB10" s="570">
        <v>0.351189746953178</v>
      </c>
      <c r="CC10" s="551"/>
    </row>
    <row r="11" s="164" customFormat="1" outlineLevel="1" spans="1:81">
      <c r="A11" s="515" t="s">
        <v>8</v>
      </c>
      <c r="B11" s="516">
        <v>13.939387</v>
      </c>
      <c r="C11" s="517">
        <v>15.76</v>
      </c>
      <c r="D11" s="518">
        <v>0.884478870558375</v>
      </c>
      <c r="E11" s="519">
        <v>-1.82061300000001</v>
      </c>
      <c r="F11" s="520">
        <v>88.9083099999998</v>
      </c>
      <c r="G11" s="516">
        <v>0</v>
      </c>
      <c r="H11" s="517">
        <v>0</v>
      </c>
      <c r="I11" s="518" t="s">
        <v>161</v>
      </c>
      <c r="J11" s="519">
        <v>0</v>
      </c>
      <c r="K11" s="520">
        <v>0</v>
      </c>
      <c r="L11" s="516">
        <v>0</v>
      </c>
      <c r="M11" s="517">
        <v>0</v>
      </c>
      <c r="N11" s="518" t="s">
        <v>161</v>
      </c>
      <c r="O11" s="519">
        <v>0</v>
      </c>
      <c r="P11" s="520">
        <v>0.192071</v>
      </c>
      <c r="Q11" s="526">
        <v>13.939387</v>
      </c>
      <c r="R11" s="532">
        <v>15.76</v>
      </c>
      <c r="S11" s="518">
        <v>0.884478870558375</v>
      </c>
      <c r="T11" s="519">
        <v>-1.82061300000001</v>
      </c>
      <c r="U11" s="520">
        <v>88.7162389999998</v>
      </c>
      <c r="V11" s="533">
        <v>1</v>
      </c>
      <c r="W11" s="518">
        <v>1</v>
      </c>
      <c r="X11" s="518">
        <v>1</v>
      </c>
      <c r="Y11" s="539">
        <v>0</v>
      </c>
      <c r="Z11" s="540">
        <v>0.99783967325439</v>
      </c>
      <c r="AA11" s="516">
        <v>10.426741</v>
      </c>
      <c r="AB11" s="517">
        <v>12.17126239</v>
      </c>
      <c r="AC11" s="518">
        <v>0.856668820858442</v>
      </c>
      <c r="AD11" s="519">
        <v>-1.74452139</v>
      </c>
      <c r="AE11" s="541">
        <v>14.509094</v>
      </c>
      <c r="AF11" s="516">
        <v>41.427481</v>
      </c>
      <c r="AG11" s="517">
        <v>44.328168</v>
      </c>
      <c r="AH11" s="518">
        <v>0.934563345816593</v>
      </c>
      <c r="AI11" s="519">
        <v>-2.90068699999999</v>
      </c>
      <c r="AJ11" s="520">
        <v>55.174254</v>
      </c>
      <c r="AK11" s="516">
        <v>0</v>
      </c>
      <c r="AL11" s="517">
        <v>0</v>
      </c>
      <c r="AM11" s="518" t="s">
        <v>161</v>
      </c>
      <c r="AN11" s="519">
        <v>0</v>
      </c>
      <c r="AO11" s="520">
        <v>0</v>
      </c>
      <c r="AP11" s="516">
        <v>0</v>
      </c>
      <c r="AQ11" s="517">
        <v>0</v>
      </c>
      <c r="AR11" s="551" t="s">
        <v>161</v>
      </c>
      <c r="AS11" s="519">
        <v>0</v>
      </c>
      <c r="AT11" s="520">
        <v>0</v>
      </c>
      <c r="AU11" s="516">
        <v>-37.914835</v>
      </c>
      <c r="AV11" s="517">
        <v>-40.73943039</v>
      </c>
      <c r="AW11" s="551">
        <v>1.06933320772922</v>
      </c>
      <c r="AX11" s="555">
        <v>2.82459538999997</v>
      </c>
      <c r="AY11" s="520">
        <v>19.0328909999999</v>
      </c>
      <c r="AZ11" s="533">
        <v>-2.71997864755459</v>
      </c>
      <c r="BA11" s="518">
        <v>-2.58498923794416</v>
      </c>
      <c r="BB11" s="518">
        <v>0.94777950808113</v>
      </c>
      <c r="BC11" s="539">
        <v>-0.13498940961043</v>
      </c>
      <c r="BD11" s="540">
        <v>0.214073251420479</v>
      </c>
      <c r="BE11" s="564">
        <v>15</v>
      </c>
      <c r="BF11" s="565">
        <v>15</v>
      </c>
      <c r="BG11" s="518">
        <v>1</v>
      </c>
      <c r="BH11" s="566">
        <v>0</v>
      </c>
      <c r="BI11" s="567">
        <v>15.58333333</v>
      </c>
      <c r="BJ11" s="572">
        <v>0.783111629213482</v>
      </c>
      <c r="BK11" s="572">
        <v>0.875555555555556</v>
      </c>
      <c r="BL11" s="518">
        <v>0.894416835396109</v>
      </c>
      <c r="BM11" s="572">
        <v>-0.0924439263420732</v>
      </c>
      <c r="BN11" s="533">
        <v>0.74800570498545</v>
      </c>
      <c r="BO11" s="518">
        <v>0.772288222715736</v>
      </c>
      <c r="BP11" s="518">
        <v>0.96855770032994</v>
      </c>
      <c r="BQ11" s="518">
        <v>-0.0242825177302861</v>
      </c>
      <c r="BR11" s="540">
        <v>0.163191652163898</v>
      </c>
      <c r="BS11" s="564">
        <v>1.33688819929449</v>
      </c>
      <c r="BT11" s="565">
        <v>1.2948533599069</v>
      </c>
      <c r="BU11" s="518">
        <v>1.03246301140278</v>
      </c>
      <c r="BV11" s="566">
        <v>0.0420348393875842</v>
      </c>
      <c r="BW11" s="567">
        <v>6.12776442140356</v>
      </c>
      <c r="BX11" s="564">
        <v>-3.63630735624871</v>
      </c>
      <c r="BY11" s="565">
        <v>-3.34718200007518</v>
      </c>
      <c r="BZ11" s="518">
        <v>0.91362126225373</v>
      </c>
      <c r="CA11" s="566">
        <v>-0.28912535617353</v>
      </c>
      <c r="CB11" s="567">
        <v>1.31179045362859</v>
      </c>
      <c r="CC11" s="551"/>
    </row>
    <row r="12" s="159" customFormat="1" outlineLevel="1" spans="1:81">
      <c r="A12" s="515" t="s">
        <v>9</v>
      </c>
      <c r="B12" s="516">
        <v>7.78366199999999</v>
      </c>
      <c r="C12" s="517">
        <v>13.4</v>
      </c>
      <c r="D12" s="518">
        <v>0.580870298507462</v>
      </c>
      <c r="E12" s="519">
        <v>-5.61633800000001</v>
      </c>
      <c r="F12" s="520">
        <v>17.553003</v>
      </c>
      <c r="G12" s="516">
        <v>6.25707099999999</v>
      </c>
      <c r="H12" s="517">
        <v>4.4</v>
      </c>
      <c r="I12" s="518">
        <v>1.42206159090909</v>
      </c>
      <c r="J12" s="519">
        <v>1.85707099999999</v>
      </c>
      <c r="K12" s="520">
        <v>6.04575599999999</v>
      </c>
      <c r="L12" s="516">
        <v>0</v>
      </c>
      <c r="M12" s="517">
        <v>0</v>
      </c>
      <c r="N12" s="518" t="s">
        <v>161</v>
      </c>
      <c r="O12" s="519">
        <v>0</v>
      </c>
      <c r="P12" s="520">
        <v>0</v>
      </c>
      <c r="Q12" s="526">
        <v>1.526591</v>
      </c>
      <c r="R12" s="532">
        <v>9</v>
      </c>
      <c r="S12" s="518">
        <v>0.169621222222222</v>
      </c>
      <c r="T12" s="519">
        <v>-7.473409</v>
      </c>
      <c r="U12" s="520">
        <v>11.507247</v>
      </c>
      <c r="V12" s="533">
        <v>0.196127606774292</v>
      </c>
      <c r="W12" s="518">
        <v>0.671641791044776</v>
      </c>
      <c r="X12" s="518">
        <v>0.292012214530613</v>
      </c>
      <c r="Y12" s="539">
        <v>-0.475514184270484</v>
      </c>
      <c r="Z12" s="540">
        <v>0.655571414190495</v>
      </c>
      <c r="AA12" s="516">
        <v>7.01263500000001</v>
      </c>
      <c r="AB12" s="517">
        <v>6.24366803</v>
      </c>
      <c r="AC12" s="518">
        <v>1.1231594899513</v>
      </c>
      <c r="AD12" s="519">
        <v>0.768966970000007</v>
      </c>
      <c r="AE12" s="541">
        <v>7.87301799999998</v>
      </c>
      <c r="AF12" s="516">
        <v>3.99055699999998</v>
      </c>
      <c r="AG12" s="517">
        <v>1.880662</v>
      </c>
      <c r="AH12" s="518">
        <v>2.12188952613494</v>
      </c>
      <c r="AI12" s="519">
        <v>2.10989499999998</v>
      </c>
      <c r="AJ12" s="520">
        <v>1.483982</v>
      </c>
      <c r="AK12" s="516">
        <v>0</v>
      </c>
      <c r="AL12" s="517">
        <v>0</v>
      </c>
      <c r="AM12" s="518" t="s">
        <v>161</v>
      </c>
      <c r="AN12" s="519">
        <v>0</v>
      </c>
      <c r="AO12" s="520">
        <v>0</v>
      </c>
      <c r="AP12" s="516">
        <v>0</v>
      </c>
      <c r="AQ12" s="517">
        <v>0</v>
      </c>
      <c r="AR12" s="551" t="s">
        <v>161</v>
      </c>
      <c r="AS12" s="519">
        <v>0</v>
      </c>
      <c r="AT12" s="520">
        <v>0</v>
      </c>
      <c r="AU12" s="516">
        <v>-9.47660099999999</v>
      </c>
      <c r="AV12" s="517">
        <v>0.875669969999999</v>
      </c>
      <c r="AW12" s="551">
        <v>-10.8221148659466</v>
      </c>
      <c r="AX12" s="555">
        <v>-10.35227097</v>
      </c>
      <c r="AY12" s="520">
        <v>2.15024700000003</v>
      </c>
      <c r="AZ12" s="533">
        <v>-1.21749903837037</v>
      </c>
      <c r="BA12" s="518">
        <v>0.0653485052238806</v>
      </c>
      <c r="BB12" s="518">
        <v>-18.6308628514039</v>
      </c>
      <c r="BC12" s="539">
        <v>-1.28284754359425</v>
      </c>
      <c r="BD12" s="540">
        <v>0.122500235429802</v>
      </c>
      <c r="BE12" s="564">
        <v>10</v>
      </c>
      <c r="BF12" s="565">
        <v>10</v>
      </c>
      <c r="BG12" s="518">
        <v>1</v>
      </c>
      <c r="BH12" s="566">
        <v>0</v>
      </c>
      <c r="BI12" s="567">
        <v>10.0000000033333</v>
      </c>
      <c r="BJ12" s="572">
        <v>0.648638499999999</v>
      </c>
      <c r="BK12" s="572">
        <v>1.11666666666667</v>
      </c>
      <c r="BL12" s="518">
        <v>0.580870298507462</v>
      </c>
      <c r="BM12" s="572">
        <v>-0.468028166666667</v>
      </c>
      <c r="BN12" s="533">
        <v>0.900942898085762</v>
      </c>
      <c r="BO12" s="518">
        <v>0.465945375373134</v>
      </c>
      <c r="BP12" s="518">
        <v>1.93358051330433</v>
      </c>
      <c r="BQ12" s="518">
        <v>0.434997522712627</v>
      </c>
      <c r="BR12" s="540">
        <v>0.448528266075041</v>
      </c>
      <c r="BS12" s="564">
        <v>1.1099482576806</v>
      </c>
      <c r="BT12" s="565">
        <v>2.14617432182729</v>
      </c>
      <c r="BU12" s="518">
        <v>0.517175257569743</v>
      </c>
      <c r="BV12" s="566">
        <v>-1.03622606414669</v>
      </c>
      <c r="BW12" s="567">
        <v>2.22951389162327</v>
      </c>
      <c r="BX12" s="564">
        <v>-1.351360936367</v>
      </c>
      <c r="BY12" s="565">
        <v>0.140249283881289</v>
      </c>
      <c r="BZ12" s="518">
        <v>-9.63542129392138</v>
      </c>
      <c r="CA12" s="566">
        <v>-1.49161022024829</v>
      </c>
      <c r="CB12" s="567">
        <v>0.273115976617865</v>
      </c>
      <c r="CC12" s="551"/>
    </row>
    <row r="13" s="164" customFormat="1" outlineLevel="1" spans="1:81">
      <c r="A13" s="515" t="s">
        <v>10</v>
      </c>
      <c r="B13" s="516">
        <v>8.86141699999999</v>
      </c>
      <c r="C13" s="517">
        <v>9</v>
      </c>
      <c r="D13" s="518">
        <v>0.984601888888888</v>
      </c>
      <c r="E13" s="519">
        <v>-0.138583000000009</v>
      </c>
      <c r="F13" s="520">
        <v>16.004814</v>
      </c>
      <c r="G13" s="526">
        <v>18.39236</v>
      </c>
      <c r="H13" s="517">
        <v>5.55</v>
      </c>
      <c r="I13" s="518">
        <v>3.31393873873874</v>
      </c>
      <c r="J13" s="519">
        <v>12.84236</v>
      </c>
      <c r="K13" s="520">
        <v>9.77864599999999</v>
      </c>
      <c r="L13" s="526">
        <v>0</v>
      </c>
      <c r="M13" s="517">
        <v>0</v>
      </c>
      <c r="N13" s="518" t="s">
        <v>161</v>
      </c>
      <c r="O13" s="519">
        <v>0</v>
      </c>
      <c r="P13" s="520">
        <v>0</v>
      </c>
      <c r="Q13" s="526">
        <v>-9.53094300000001</v>
      </c>
      <c r="R13" s="532">
        <v>3.45</v>
      </c>
      <c r="S13" s="518">
        <v>-2.76259217391305</v>
      </c>
      <c r="T13" s="519">
        <v>-12.980943</v>
      </c>
      <c r="U13" s="520">
        <v>6.22616799999996</v>
      </c>
      <c r="V13" s="533">
        <v>-1.07555518491005</v>
      </c>
      <c r="W13" s="518">
        <v>0.383333333333333</v>
      </c>
      <c r="X13" s="518">
        <v>-2.80579613454794</v>
      </c>
      <c r="Y13" s="539">
        <v>-1.45888851824338</v>
      </c>
      <c r="Z13" s="540">
        <v>0.38901845407263</v>
      </c>
      <c r="AA13" s="526">
        <v>13.728258</v>
      </c>
      <c r="AB13" s="517">
        <v>17.25445138</v>
      </c>
      <c r="AC13" s="518">
        <v>0.795635728871259</v>
      </c>
      <c r="AD13" s="519">
        <v>-3.52619338</v>
      </c>
      <c r="AE13" s="541">
        <v>18.9174730000001</v>
      </c>
      <c r="AF13" s="526">
        <v>4.281569</v>
      </c>
      <c r="AG13" s="517">
        <v>3.640614</v>
      </c>
      <c r="AH13" s="518">
        <v>1.17605684096144</v>
      </c>
      <c r="AI13" s="519">
        <v>0.640954999999999</v>
      </c>
      <c r="AJ13" s="520">
        <v>1.301618</v>
      </c>
      <c r="AK13" s="526">
        <v>0</v>
      </c>
      <c r="AL13" s="517">
        <v>0</v>
      </c>
      <c r="AM13" s="518" t="s">
        <v>161</v>
      </c>
      <c r="AN13" s="519">
        <v>0</v>
      </c>
      <c r="AO13" s="520">
        <v>0</v>
      </c>
      <c r="AP13" s="526">
        <v>0</v>
      </c>
      <c r="AQ13" s="517">
        <v>0</v>
      </c>
      <c r="AR13" s="551" t="s">
        <v>161</v>
      </c>
      <c r="AS13" s="519">
        <v>0</v>
      </c>
      <c r="AT13" s="520">
        <v>0</v>
      </c>
      <c r="AU13" s="516">
        <v>-27.54077</v>
      </c>
      <c r="AV13" s="517">
        <v>-17.44506538</v>
      </c>
      <c r="AW13" s="551">
        <v>0.421285939600187</v>
      </c>
      <c r="AX13" s="555">
        <v>-10.09570462</v>
      </c>
      <c r="AY13" s="520">
        <v>-13.9929230000001</v>
      </c>
      <c r="AZ13" s="533">
        <v>-3.10794199167019</v>
      </c>
      <c r="BA13" s="518">
        <v>-1.93834059777778</v>
      </c>
      <c r="BB13" s="518">
        <v>0.396596555201235</v>
      </c>
      <c r="BC13" s="539">
        <v>-1.16960139389241</v>
      </c>
      <c r="BD13" s="540">
        <v>-0.874294634101973</v>
      </c>
      <c r="BE13" s="550">
        <v>22</v>
      </c>
      <c r="BF13" s="565">
        <v>24</v>
      </c>
      <c r="BG13" s="518">
        <v>0.916666666666667</v>
      </c>
      <c r="BH13" s="566">
        <v>-2</v>
      </c>
      <c r="BI13" s="567">
        <v>23.75</v>
      </c>
      <c r="BJ13" s="572">
        <v>0.335659734848484</v>
      </c>
      <c r="BK13" s="572">
        <v>0.3125</v>
      </c>
      <c r="BL13" s="518">
        <v>1.07411115151515</v>
      </c>
      <c r="BM13" s="572">
        <v>0.0231597348484845</v>
      </c>
      <c r="BN13" s="533">
        <v>1.54921701574365</v>
      </c>
      <c r="BO13" s="518">
        <v>1.91716126444444</v>
      </c>
      <c r="BP13" s="518">
        <v>0.808078613142948</v>
      </c>
      <c r="BQ13" s="518">
        <v>-0.367944248700798</v>
      </c>
      <c r="BR13" s="540">
        <v>1.18198643233218</v>
      </c>
      <c r="BS13" s="550">
        <v>0.645487358993398</v>
      </c>
      <c r="BT13" s="565">
        <v>0.521604529856689</v>
      </c>
      <c r="BU13" s="518">
        <v>1.23750336135069</v>
      </c>
      <c r="BV13" s="566">
        <v>0.123882829136709</v>
      </c>
      <c r="BW13" s="567">
        <v>0.846033399915512</v>
      </c>
      <c r="BX13" s="550">
        <v>-2.00613726810787</v>
      </c>
      <c r="BY13" s="565">
        <v>-1.01104723620601</v>
      </c>
      <c r="BZ13" s="518">
        <v>0.0157828474602569</v>
      </c>
      <c r="CA13" s="566">
        <v>-0.995090031901858</v>
      </c>
      <c r="CB13" s="567">
        <v>-0.739682461817181</v>
      </c>
      <c r="CC13" s="551"/>
    </row>
    <row r="14" s="163" customFormat="1" spans="1:81">
      <c r="A14" s="521" t="s">
        <v>11</v>
      </c>
      <c r="B14" s="522">
        <v>30.584466</v>
      </c>
      <c r="C14" s="523">
        <v>38.16</v>
      </c>
      <c r="D14" s="524">
        <v>0.801479716981131</v>
      </c>
      <c r="E14" s="523">
        <v>-7.57553400000003</v>
      </c>
      <c r="F14" s="525">
        <v>122.466127</v>
      </c>
      <c r="G14" s="522">
        <v>24.649431</v>
      </c>
      <c r="H14" s="523">
        <v>9.95</v>
      </c>
      <c r="I14" s="524">
        <v>2.47732974874372</v>
      </c>
      <c r="J14" s="523">
        <v>14.699431</v>
      </c>
      <c r="K14" s="525">
        <v>15.824402</v>
      </c>
      <c r="L14" s="522">
        <v>0</v>
      </c>
      <c r="M14" s="523">
        <v>0</v>
      </c>
      <c r="N14" s="524" t="s">
        <v>161</v>
      </c>
      <c r="O14" s="523">
        <v>0</v>
      </c>
      <c r="P14" s="525">
        <v>0.192071</v>
      </c>
      <c r="Q14" s="522">
        <v>5.93503499999997</v>
      </c>
      <c r="R14" s="523">
        <v>28.21</v>
      </c>
      <c r="S14" s="524">
        <v>0.210387628500531</v>
      </c>
      <c r="T14" s="523">
        <v>-22.274965</v>
      </c>
      <c r="U14" s="534">
        <v>106.449654</v>
      </c>
      <c r="V14" s="535">
        <v>0.194053903049999</v>
      </c>
      <c r="W14" s="524">
        <v>0.739255765199161</v>
      </c>
      <c r="X14" s="524">
        <v>0.262499005331016</v>
      </c>
      <c r="Y14" s="542">
        <v>-0.545201862149163</v>
      </c>
      <c r="Z14" s="543">
        <v>0.869217118297535</v>
      </c>
      <c r="AA14" s="522">
        <v>31.167634</v>
      </c>
      <c r="AB14" s="523">
        <v>35.6693818</v>
      </c>
      <c r="AC14" s="524">
        <v>0.873792379547212</v>
      </c>
      <c r="AD14" s="523">
        <v>-4.50174779999998</v>
      </c>
      <c r="AE14" s="544">
        <v>41.2995850000001</v>
      </c>
      <c r="AF14" s="522">
        <v>49.699607</v>
      </c>
      <c r="AG14" s="523">
        <v>49.849444</v>
      </c>
      <c r="AH14" s="524">
        <v>0.996994209203216</v>
      </c>
      <c r="AI14" s="523">
        <v>-0.149837000000012</v>
      </c>
      <c r="AJ14" s="525">
        <v>57.959854</v>
      </c>
      <c r="AK14" s="522">
        <v>0</v>
      </c>
      <c r="AL14" s="523">
        <v>0</v>
      </c>
      <c r="AM14" s="524" t="s">
        <v>161</v>
      </c>
      <c r="AN14" s="523">
        <v>0</v>
      </c>
      <c r="AO14" s="525">
        <v>0</v>
      </c>
      <c r="AP14" s="522">
        <v>0</v>
      </c>
      <c r="AQ14" s="523">
        <v>0</v>
      </c>
      <c r="AR14" s="542" t="s">
        <v>161</v>
      </c>
      <c r="AS14" s="523">
        <v>0</v>
      </c>
      <c r="AT14" s="525">
        <v>0</v>
      </c>
      <c r="AU14" s="522">
        <v>-74.932206</v>
      </c>
      <c r="AV14" s="523">
        <v>-57.3088258</v>
      </c>
      <c r="AW14" s="542">
        <v>0.692484011773279</v>
      </c>
      <c r="AX14" s="556">
        <v>-17.6233802</v>
      </c>
      <c r="AY14" s="525">
        <v>7.19021499999978</v>
      </c>
      <c r="AZ14" s="535">
        <v>-2.45000864164181</v>
      </c>
      <c r="BA14" s="524">
        <v>-1.50180361111111</v>
      </c>
      <c r="BB14" s="524">
        <v>0.368622485979263</v>
      </c>
      <c r="BC14" s="542">
        <v>-0.948205030530699</v>
      </c>
      <c r="BD14" s="543">
        <v>0.0587118673231153</v>
      </c>
      <c r="BE14" s="568">
        <v>47</v>
      </c>
      <c r="BF14" s="569">
        <v>49</v>
      </c>
      <c r="BG14" s="524">
        <v>0.959183673469388</v>
      </c>
      <c r="BH14" s="524">
        <v>-2</v>
      </c>
      <c r="BI14" s="570">
        <v>49.3333333333333</v>
      </c>
      <c r="BJ14" s="571">
        <v>0.544207580071174</v>
      </c>
      <c r="BK14" s="571">
        <v>0.648979591836735</v>
      </c>
      <c r="BL14" s="524">
        <v>0.838558849795205</v>
      </c>
      <c r="BM14" s="571">
        <v>-0.104772011765561</v>
      </c>
      <c r="BN14" s="535">
        <v>1.01906745731641</v>
      </c>
      <c r="BO14" s="524">
        <v>0.934732227463312</v>
      </c>
      <c r="BP14" s="524">
        <v>1.09022394582667</v>
      </c>
      <c r="BQ14" s="524">
        <v>0.0843352298530929</v>
      </c>
      <c r="BR14" s="543">
        <v>0.337232719052184</v>
      </c>
      <c r="BS14" s="568">
        <v>0.981289308004578</v>
      </c>
      <c r="BT14" s="569">
        <v>1.06982510137027</v>
      </c>
      <c r="BU14" s="524">
        <v>0.917242740657051</v>
      </c>
      <c r="BV14" s="524">
        <v>-0.0885357933656959</v>
      </c>
      <c r="BW14" s="570">
        <v>2.96531132213555</v>
      </c>
      <c r="BX14" s="568">
        <v>-2.40416728456193</v>
      </c>
      <c r="BY14" s="569">
        <v>-1.60666720049519</v>
      </c>
      <c r="BZ14" s="524">
        <v>0.503630817993332</v>
      </c>
      <c r="CA14" s="524">
        <v>-0.797500084066739</v>
      </c>
      <c r="CB14" s="570">
        <v>0.174098964916954</v>
      </c>
      <c r="CC14" s="551"/>
    </row>
    <row r="15" s="163" customFormat="1" spans="1:81">
      <c r="A15" s="521" t="s">
        <v>12</v>
      </c>
      <c r="B15" s="522">
        <v>354.492501</v>
      </c>
      <c r="C15" s="523">
        <v>385.59589182</v>
      </c>
      <c r="D15" s="524">
        <v>0.919336820023695</v>
      </c>
      <c r="E15" s="523">
        <v>-31.1033908200005</v>
      </c>
      <c r="F15" s="525">
        <v>429.027812</v>
      </c>
      <c r="G15" s="522">
        <v>0</v>
      </c>
      <c r="H15" s="523">
        <v>0</v>
      </c>
      <c r="I15" s="524" t="s">
        <v>161</v>
      </c>
      <c r="J15" s="523">
        <v>0</v>
      </c>
      <c r="K15" s="525">
        <v>0</v>
      </c>
      <c r="L15" s="522">
        <v>-1.05879118406788e-21</v>
      </c>
      <c r="M15" s="523">
        <v>0</v>
      </c>
      <c r="N15" s="524" t="s">
        <v>161</v>
      </c>
      <c r="O15" s="523">
        <v>-1.05879118406788e-21</v>
      </c>
      <c r="P15" s="525">
        <v>0</v>
      </c>
      <c r="Q15" s="522">
        <v>311.302936</v>
      </c>
      <c r="R15" s="523">
        <v>-391.074495380001</v>
      </c>
      <c r="S15" s="524">
        <v>2.79601952998114</v>
      </c>
      <c r="T15" s="523">
        <v>702.37743138</v>
      </c>
      <c r="U15" s="534">
        <v>429.027812</v>
      </c>
      <c r="V15" s="535">
        <v>0.878165081410284</v>
      </c>
      <c r="W15" s="524">
        <v>-1.01420814815776</v>
      </c>
      <c r="X15" s="524">
        <v>2.86586277482134</v>
      </c>
      <c r="Y15" s="542">
        <v>1.89237322956804</v>
      </c>
      <c r="Z15" s="543">
        <v>1</v>
      </c>
      <c r="AA15" s="522">
        <v>127.665192</v>
      </c>
      <c r="AB15" s="523">
        <v>71.5915559</v>
      </c>
      <c r="AC15" s="524">
        <v>1.78324371352292</v>
      </c>
      <c r="AD15" s="523">
        <v>56.0736360999999</v>
      </c>
      <c r="AE15" s="544">
        <v>85.3811400000001</v>
      </c>
      <c r="AF15" s="522">
        <v>61.2322199999998</v>
      </c>
      <c r="AG15" s="523">
        <v>106.22881207</v>
      </c>
      <c r="AH15" s="524">
        <v>0.576418193960886</v>
      </c>
      <c r="AI15" s="523">
        <v>-44.9965920700002</v>
      </c>
      <c r="AJ15" s="525">
        <v>95.9329120000001</v>
      </c>
      <c r="AK15" s="522">
        <v>0</v>
      </c>
      <c r="AL15" s="523">
        <v>0</v>
      </c>
      <c r="AM15" s="524" t="s">
        <v>161</v>
      </c>
      <c r="AN15" s="523">
        <v>0</v>
      </c>
      <c r="AO15" s="525">
        <v>0</v>
      </c>
      <c r="AP15" s="522">
        <v>0</v>
      </c>
      <c r="AQ15" s="523">
        <v>0</v>
      </c>
      <c r="AR15" s="542" t="s">
        <v>161</v>
      </c>
      <c r="AS15" s="523">
        <v>0</v>
      </c>
      <c r="AT15" s="525">
        <v>0</v>
      </c>
      <c r="AU15" s="522">
        <v>165.595089</v>
      </c>
      <c r="AV15" s="544">
        <v>207.77552385</v>
      </c>
      <c r="AW15" s="542">
        <v>0.79699035734136</v>
      </c>
      <c r="AX15" s="557">
        <v>-42.1804348500002</v>
      </c>
      <c r="AY15" s="525">
        <v>247.713759999999</v>
      </c>
      <c r="AZ15" s="535">
        <v>0.467132840702884</v>
      </c>
      <c r="BA15" s="524">
        <v>0.538842680271583</v>
      </c>
      <c r="BB15" s="524">
        <v>0.866918783173308</v>
      </c>
      <c r="BC15" s="542">
        <v>-0.0717098395686984</v>
      </c>
      <c r="BD15" s="543">
        <v>0.577383920276012</v>
      </c>
      <c r="BE15" s="568">
        <v>63</v>
      </c>
      <c r="BF15" s="569">
        <v>63</v>
      </c>
      <c r="BG15" s="524">
        <v>1</v>
      </c>
      <c r="BH15" s="524">
        <v>0</v>
      </c>
      <c r="BI15" s="570">
        <v>62.75</v>
      </c>
      <c r="BJ15" s="571">
        <v>4.68905424603174</v>
      </c>
      <c r="BK15" s="571">
        <v>5.10047475952381</v>
      </c>
      <c r="BL15" s="524">
        <v>0.919336820023695</v>
      </c>
      <c r="BM15" s="571">
        <v>-0.41142051349207</v>
      </c>
      <c r="BN15" s="535">
        <v>0.360135099162507</v>
      </c>
      <c r="BO15" s="524">
        <v>0.185664726774163</v>
      </c>
      <c r="BP15" s="524">
        <v>1.93970661751257</v>
      </c>
      <c r="BQ15" s="524">
        <v>0.174470372388344</v>
      </c>
      <c r="BR15" s="543">
        <v>0.19901073453019</v>
      </c>
      <c r="BS15" s="568">
        <v>2.77673573702063</v>
      </c>
      <c r="BT15" s="569">
        <v>5.38605268418255</v>
      </c>
      <c r="BU15" s="524">
        <v>0.515541881937988</v>
      </c>
      <c r="BV15" s="524">
        <v>-2.60931694716192</v>
      </c>
      <c r="BW15" s="570">
        <v>5.02485457561236</v>
      </c>
      <c r="BX15" s="568">
        <v>1.29710445271566</v>
      </c>
      <c r="BY15" s="569">
        <v>2.90223506442888</v>
      </c>
      <c r="BZ15" s="524">
        <v>0.446932940964558</v>
      </c>
      <c r="CA15" s="524">
        <v>-1.60513061171321</v>
      </c>
      <c r="CB15" s="570">
        <v>2.90127023368392</v>
      </c>
      <c r="CC15" s="551"/>
    </row>
    <row r="16" s="163" customFormat="1" spans="1:81">
      <c r="A16" s="521" t="s">
        <v>13</v>
      </c>
      <c r="B16" s="522">
        <v>73.0766829999999</v>
      </c>
      <c r="C16" s="523">
        <v>86.76</v>
      </c>
      <c r="D16" s="524">
        <v>0.842285419548177</v>
      </c>
      <c r="E16" s="523">
        <v>-13.6833170000001</v>
      </c>
      <c r="F16" s="525">
        <v>232.886778</v>
      </c>
      <c r="G16" s="522">
        <v>0</v>
      </c>
      <c r="H16" s="523">
        <v>0</v>
      </c>
      <c r="I16" s="524" t="s">
        <v>161</v>
      </c>
      <c r="J16" s="523">
        <v>0</v>
      </c>
      <c r="K16" s="525">
        <v>0</v>
      </c>
      <c r="L16" s="522">
        <v>0</v>
      </c>
      <c r="M16" s="523">
        <v>0</v>
      </c>
      <c r="N16" s="524" t="s">
        <v>161</v>
      </c>
      <c r="O16" s="523">
        <v>0</v>
      </c>
      <c r="P16" s="525">
        <v>0</v>
      </c>
      <c r="Q16" s="522">
        <v>53.7074129999999</v>
      </c>
      <c r="R16" s="523">
        <v>-320.3</v>
      </c>
      <c r="S16" s="524">
        <v>2.16767846706213</v>
      </c>
      <c r="T16" s="523">
        <v>374.007413</v>
      </c>
      <c r="U16" s="534">
        <v>232.886778</v>
      </c>
      <c r="V16" s="535">
        <v>0.734945960806677</v>
      </c>
      <c r="W16" s="524">
        <v>-3.69179345320424</v>
      </c>
      <c r="X16" s="524">
        <v>2.19907559025784</v>
      </c>
      <c r="Y16" s="542">
        <v>4.42673941401092</v>
      </c>
      <c r="Z16" s="543">
        <v>1</v>
      </c>
      <c r="AA16" s="522">
        <v>77.7688220000001</v>
      </c>
      <c r="AB16" s="523">
        <v>80.63461243</v>
      </c>
      <c r="AC16" s="524">
        <v>0.964459549768559</v>
      </c>
      <c r="AD16" s="523">
        <v>-2.86579042999992</v>
      </c>
      <c r="AE16" s="544">
        <v>75.2176289999999</v>
      </c>
      <c r="AF16" s="522">
        <v>38.418328</v>
      </c>
      <c r="AG16" s="523">
        <v>32.123097</v>
      </c>
      <c r="AH16" s="524">
        <v>1.19597210692356</v>
      </c>
      <c r="AI16" s="523">
        <v>6.29523099999997</v>
      </c>
      <c r="AJ16" s="525">
        <v>91.342509</v>
      </c>
      <c r="AK16" s="522">
        <v>0</v>
      </c>
      <c r="AL16" s="523">
        <v>0</v>
      </c>
      <c r="AM16" s="524" t="s">
        <v>161</v>
      </c>
      <c r="AN16" s="523">
        <v>0</v>
      </c>
      <c r="AO16" s="525">
        <v>0</v>
      </c>
      <c r="AP16" s="522">
        <v>0</v>
      </c>
      <c r="AQ16" s="523">
        <v>0</v>
      </c>
      <c r="AR16" s="542" t="s">
        <v>161</v>
      </c>
      <c r="AS16" s="523">
        <v>0</v>
      </c>
      <c r="AT16" s="525">
        <v>0</v>
      </c>
      <c r="AU16" s="522">
        <v>-43.1104670000002</v>
      </c>
      <c r="AV16" s="544">
        <v>-25.99770943</v>
      </c>
      <c r="AW16" s="542">
        <v>0.341759026268177</v>
      </c>
      <c r="AX16" s="557">
        <v>-17.1127575700002</v>
      </c>
      <c r="AY16" s="525">
        <v>66.32664</v>
      </c>
      <c r="AZ16" s="535">
        <v>-0.589934644406346</v>
      </c>
      <c r="BA16" s="524">
        <v>-0.299650869409866</v>
      </c>
      <c r="BB16" s="524">
        <v>0.0312600274840986</v>
      </c>
      <c r="BC16" s="542">
        <v>-0.29028377499648</v>
      </c>
      <c r="BD16" s="543">
        <v>0.284802085243328</v>
      </c>
      <c r="BE16" s="568">
        <v>68</v>
      </c>
      <c r="BF16" s="569">
        <v>70</v>
      </c>
      <c r="BG16" s="524">
        <v>0.971428571428571</v>
      </c>
      <c r="BH16" s="524">
        <v>-2</v>
      </c>
      <c r="BI16" s="570">
        <v>67.83333333</v>
      </c>
      <c r="BJ16" s="571">
        <v>0.895547585784312</v>
      </c>
      <c r="BK16" s="571">
        <v>1.03285714285714</v>
      </c>
      <c r="BL16" s="524">
        <v>0.867058520123124</v>
      </c>
      <c r="BM16" s="571">
        <v>-0.137309557072831</v>
      </c>
      <c r="BN16" s="535">
        <v>1.06420842883633</v>
      </c>
      <c r="BO16" s="524">
        <v>0.92939848351775</v>
      </c>
      <c r="BP16" s="524">
        <v>1.14505074810142</v>
      </c>
      <c r="BQ16" s="524">
        <v>0.134809945318576</v>
      </c>
      <c r="BR16" s="543">
        <v>0.322979387863745</v>
      </c>
      <c r="BS16" s="568">
        <v>0.939665551318236</v>
      </c>
      <c r="BT16" s="569">
        <v>1.07596474250208</v>
      </c>
      <c r="BU16" s="524">
        <v>0.873323738409039</v>
      </c>
      <c r="BV16" s="524">
        <v>-0.136299191183844</v>
      </c>
      <c r="BW16" s="570">
        <v>3.09617281342383</v>
      </c>
      <c r="BX16" s="568">
        <v>-0.554341262877817</v>
      </c>
      <c r="BY16" s="569">
        <v>-0.322413770545111</v>
      </c>
      <c r="BZ16" s="524">
        <v>0.280652647247103</v>
      </c>
      <c r="CA16" s="524">
        <v>-0.231927492332706</v>
      </c>
      <c r="CB16" s="570">
        <v>0.88179647353681</v>
      </c>
      <c r="CC16" s="159"/>
    </row>
    <row r="17" s="164" customFormat="1" outlineLevel="1" spans="1:81">
      <c r="A17" s="527" t="s">
        <v>14</v>
      </c>
      <c r="B17" s="516">
        <v>0</v>
      </c>
      <c r="C17" s="517">
        <v>0</v>
      </c>
      <c r="D17" s="518" t="s">
        <v>161</v>
      </c>
      <c r="E17" s="519">
        <v>0</v>
      </c>
      <c r="F17" s="520">
        <v>0</v>
      </c>
      <c r="G17" s="526">
        <v>0</v>
      </c>
      <c r="H17" s="517">
        <v>0</v>
      </c>
      <c r="I17" s="518" t="s">
        <v>161</v>
      </c>
      <c r="J17" s="519">
        <v>0</v>
      </c>
      <c r="K17" s="520">
        <v>0</v>
      </c>
      <c r="L17" s="526">
        <v>0</v>
      </c>
      <c r="M17" s="517">
        <v>0</v>
      </c>
      <c r="N17" s="518" t="s">
        <v>161</v>
      </c>
      <c r="O17" s="519">
        <v>0</v>
      </c>
      <c r="P17" s="520">
        <v>-0.294775</v>
      </c>
      <c r="Q17" s="526">
        <v>0</v>
      </c>
      <c r="R17" s="532">
        <v>0</v>
      </c>
      <c r="S17" s="518" t="s">
        <v>161</v>
      </c>
      <c r="T17" s="519">
        <v>0</v>
      </c>
      <c r="U17" s="520">
        <v>0.294775</v>
      </c>
      <c r="V17" s="533" t="s">
        <v>161</v>
      </c>
      <c r="W17" s="518" t="s">
        <v>161</v>
      </c>
      <c r="X17" s="518" t="s">
        <v>161</v>
      </c>
      <c r="Y17" s="539" t="s">
        <v>161</v>
      </c>
      <c r="Z17" s="540" t="s">
        <v>161</v>
      </c>
      <c r="AA17" s="526">
        <v>7.483446</v>
      </c>
      <c r="AB17" s="517">
        <v>13.8812287</v>
      </c>
      <c r="AC17" s="518">
        <v>0.539105446767835</v>
      </c>
      <c r="AD17" s="519">
        <v>-6.3977827</v>
      </c>
      <c r="AE17" s="541">
        <v>14.859883</v>
      </c>
      <c r="AF17" s="526">
        <v>12.742861</v>
      </c>
      <c r="AG17" s="517">
        <v>13.19498707</v>
      </c>
      <c r="AH17" s="518">
        <v>0.965735012273869</v>
      </c>
      <c r="AI17" s="519">
        <v>-0.452126070000011</v>
      </c>
      <c r="AJ17" s="520">
        <v>11.776869</v>
      </c>
      <c r="AK17" s="526">
        <v>0</v>
      </c>
      <c r="AL17" s="517">
        <v>0</v>
      </c>
      <c r="AM17" s="518" t="s">
        <v>161</v>
      </c>
      <c r="AN17" s="519">
        <v>0</v>
      </c>
      <c r="AO17" s="520">
        <v>0</v>
      </c>
      <c r="AP17" s="526">
        <v>0</v>
      </c>
      <c r="AQ17" s="517">
        <v>0</v>
      </c>
      <c r="AR17" s="551" t="s">
        <v>161</v>
      </c>
      <c r="AS17" s="519">
        <v>0</v>
      </c>
      <c r="AT17" s="520">
        <v>0.000123</v>
      </c>
      <c r="AU17" s="516">
        <v>-20.226307</v>
      </c>
      <c r="AV17" s="517">
        <v>-27.07621577</v>
      </c>
      <c r="AW17" s="551">
        <v>1.2529861937941</v>
      </c>
      <c r="AX17" s="555">
        <v>6.84990877000001</v>
      </c>
      <c r="AY17" s="520">
        <v>-26.3421</v>
      </c>
      <c r="AZ17" s="533" t="s">
        <v>161</v>
      </c>
      <c r="BA17" s="518" t="s">
        <v>161</v>
      </c>
      <c r="BB17" s="518" t="s">
        <v>161</v>
      </c>
      <c r="BC17" s="539" t="s">
        <v>161</v>
      </c>
      <c r="BD17" s="540" t="s">
        <v>161</v>
      </c>
      <c r="BE17" s="550">
        <v>31</v>
      </c>
      <c r="BF17" s="565">
        <v>26</v>
      </c>
      <c r="BG17" s="518">
        <v>1.19230769230769</v>
      </c>
      <c r="BH17" s="566">
        <v>5</v>
      </c>
      <c r="BI17" s="567">
        <v>26.4166666666667</v>
      </c>
      <c r="BJ17" s="572">
        <v>0</v>
      </c>
      <c r="BK17" s="572">
        <v>0</v>
      </c>
      <c r="BL17" s="518" t="s">
        <v>161</v>
      </c>
      <c r="BM17" s="572">
        <v>0</v>
      </c>
      <c r="BN17" s="533" t="s">
        <v>161</v>
      </c>
      <c r="BO17" s="518" t="s">
        <v>161</v>
      </c>
      <c r="BP17" s="518" t="s">
        <v>161</v>
      </c>
      <c r="BQ17" s="518" t="s">
        <v>161</v>
      </c>
      <c r="BR17" s="540" t="s">
        <v>161</v>
      </c>
      <c r="BS17" s="550">
        <v>0</v>
      </c>
      <c r="BT17" s="565">
        <v>0</v>
      </c>
      <c r="BU17" s="518" t="s">
        <v>161</v>
      </c>
      <c r="BV17" s="566">
        <v>0</v>
      </c>
      <c r="BW17" s="567">
        <v>0</v>
      </c>
      <c r="BX17" s="550">
        <v>-2.7028065679902</v>
      </c>
      <c r="BY17" s="565">
        <v>-1.9505633366591</v>
      </c>
      <c r="BZ17" s="518">
        <v>0.614345652256779</v>
      </c>
      <c r="CA17" s="566">
        <v>-0.752243231331104</v>
      </c>
      <c r="CB17" s="567">
        <v>-1.77269901788594</v>
      </c>
      <c r="CC17" s="551"/>
    </row>
    <row r="18" s="164" customFormat="1" outlineLevel="1" spans="1:81">
      <c r="A18" s="527" t="s">
        <v>15</v>
      </c>
      <c r="B18" s="516">
        <v>28.341405</v>
      </c>
      <c r="C18" s="517">
        <v>24.34</v>
      </c>
      <c r="D18" s="518">
        <v>1.16439626129827</v>
      </c>
      <c r="E18" s="519">
        <v>4.001405</v>
      </c>
      <c r="F18" s="520">
        <v>30.554298</v>
      </c>
      <c r="G18" s="526">
        <v>27.386897</v>
      </c>
      <c r="H18" s="517">
        <v>20.4525</v>
      </c>
      <c r="I18" s="518">
        <v>1.33904886933138</v>
      </c>
      <c r="J18" s="519">
        <v>6.93439699999999</v>
      </c>
      <c r="K18" s="520">
        <v>24.557020000001</v>
      </c>
      <c r="L18" s="526">
        <v>0</v>
      </c>
      <c r="M18" s="517">
        <v>0</v>
      </c>
      <c r="N18" s="518" t="s">
        <v>161</v>
      </c>
      <c r="O18" s="519">
        <v>0</v>
      </c>
      <c r="P18" s="520">
        <v>0</v>
      </c>
      <c r="Q18" s="526">
        <v>0.954508000000011</v>
      </c>
      <c r="R18" s="532">
        <v>3.8875</v>
      </c>
      <c r="S18" s="518">
        <v>0.245532604501611</v>
      </c>
      <c r="T18" s="519">
        <v>-2.93299199999999</v>
      </c>
      <c r="U18" s="520">
        <v>5.99727799999899</v>
      </c>
      <c r="V18" s="533">
        <v>0.0336789231161973</v>
      </c>
      <c r="W18" s="518">
        <v>0.159716516023007</v>
      </c>
      <c r="X18" s="518">
        <v>0.210866878108873</v>
      </c>
      <c r="Y18" s="539">
        <v>-0.12603759290681</v>
      </c>
      <c r="Z18" s="540">
        <v>0.196282631006577</v>
      </c>
      <c r="AA18" s="526">
        <v>24.60296</v>
      </c>
      <c r="AB18" s="517">
        <v>28.02779803</v>
      </c>
      <c r="AC18" s="518">
        <v>0.877805668988546</v>
      </c>
      <c r="AD18" s="519">
        <v>-3.42483803000001</v>
      </c>
      <c r="AE18" s="541">
        <v>28.315788</v>
      </c>
      <c r="AF18" s="526">
        <v>1.102006</v>
      </c>
      <c r="AG18" s="517">
        <v>6.472842</v>
      </c>
      <c r="AH18" s="518">
        <v>0.170250718308897</v>
      </c>
      <c r="AI18" s="519">
        <v>-5.370836</v>
      </c>
      <c r="AJ18" s="520">
        <v>7.695548</v>
      </c>
      <c r="AK18" s="526">
        <v>0</v>
      </c>
      <c r="AL18" s="517">
        <v>0</v>
      </c>
      <c r="AM18" s="518" t="s">
        <v>161</v>
      </c>
      <c r="AN18" s="519">
        <v>0</v>
      </c>
      <c r="AO18" s="520">
        <v>0</v>
      </c>
      <c r="AP18" s="526">
        <v>0</v>
      </c>
      <c r="AQ18" s="517">
        <v>0</v>
      </c>
      <c r="AR18" s="551" t="s">
        <v>161</v>
      </c>
      <c r="AS18" s="519">
        <v>0</v>
      </c>
      <c r="AT18" s="520">
        <v>0</v>
      </c>
      <c r="AU18" s="516">
        <v>-24.750458</v>
      </c>
      <c r="AV18" s="517">
        <v>-30.61314003</v>
      </c>
      <c r="AW18" s="551">
        <v>1.19150867974519</v>
      </c>
      <c r="AX18" s="555">
        <v>5.86268203000002</v>
      </c>
      <c r="AY18" s="520">
        <v>-30.014058000001</v>
      </c>
      <c r="AZ18" s="533">
        <v>-0.873296789626343</v>
      </c>
      <c r="BA18" s="518">
        <v>-1.25772966433854</v>
      </c>
      <c r="BB18" s="518">
        <v>1.30565620388255</v>
      </c>
      <c r="BC18" s="539">
        <v>0.384432874712195</v>
      </c>
      <c r="BD18" s="540">
        <v>-0.982318690483447</v>
      </c>
      <c r="BE18" s="550">
        <v>35</v>
      </c>
      <c r="BF18" s="565">
        <v>37</v>
      </c>
      <c r="BG18" s="518">
        <v>0.945945945945946</v>
      </c>
      <c r="BH18" s="566">
        <v>-2</v>
      </c>
      <c r="BI18" s="567">
        <v>38.8333333366667</v>
      </c>
      <c r="BJ18" s="572">
        <v>0.668429363207547</v>
      </c>
      <c r="BK18" s="572">
        <v>0.548198198198198</v>
      </c>
      <c r="BL18" s="518">
        <v>1.21932061324631</v>
      </c>
      <c r="BM18" s="572">
        <v>0.120231165009349</v>
      </c>
      <c r="BN18" s="533">
        <v>0.868092460483169</v>
      </c>
      <c r="BO18" s="518">
        <v>1.15151183360723</v>
      </c>
      <c r="BP18" s="518">
        <v>0.753871940476529</v>
      </c>
      <c r="BQ18" s="518">
        <v>-0.283419373124062</v>
      </c>
      <c r="BR18" s="540">
        <v>0.926736657474506</v>
      </c>
      <c r="BS18" s="550">
        <v>1.15195102540507</v>
      </c>
      <c r="BT18" s="565">
        <v>0.86842355485605</v>
      </c>
      <c r="BU18" s="518">
        <v>1.32648523748993</v>
      </c>
      <c r="BV18" s="566">
        <v>0.283527470549024</v>
      </c>
      <c r="BW18" s="567">
        <v>1.079055189988</v>
      </c>
      <c r="BX18" s="550">
        <v>-1.00599513229302</v>
      </c>
      <c r="BY18" s="565">
        <v>-1.09224206615278</v>
      </c>
      <c r="BZ18" s="518">
        <v>1.07896320470749</v>
      </c>
      <c r="CA18" s="566">
        <v>0.0862469338597549</v>
      </c>
      <c r="CB18" s="567">
        <v>-1.05997608118838</v>
      </c>
      <c r="CC18" s="551"/>
    </row>
    <row r="19" s="164" customFormat="1" outlineLevel="1" spans="1:81">
      <c r="A19" s="527" t="s">
        <v>16</v>
      </c>
      <c r="B19" s="516">
        <v>2.262264</v>
      </c>
      <c r="C19" s="517">
        <v>6</v>
      </c>
      <c r="D19" s="518">
        <v>0.377044</v>
      </c>
      <c r="E19" s="519">
        <v>-3.737736</v>
      </c>
      <c r="F19" s="520">
        <v>6.470796</v>
      </c>
      <c r="G19" s="526">
        <v>0</v>
      </c>
      <c r="H19" s="517">
        <v>0</v>
      </c>
      <c r="I19" s="518" t="s">
        <v>161</v>
      </c>
      <c r="J19" s="519">
        <v>0</v>
      </c>
      <c r="K19" s="520">
        <v>0</v>
      </c>
      <c r="L19" s="526">
        <v>0</v>
      </c>
      <c r="M19" s="517">
        <v>0</v>
      </c>
      <c r="N19" s="518" t="s">
        <v>161</v>
      </c>
      <c r="O19" s="519">
        <v>0</v>
      </c>
      <c r="P19" s="520">
        <v>0</v>
      </c>
      <c r="Q19" s="526">
        <v>2.262264</v>
      </c>
      <c r="R19" s="532">
        <v>6</v>
      </c>
      <c r="S19" s="518">
        <v>0.377044</v>
      </c>
      <c r="T19" s="519">
        <v>-3.737736</v>
      </c>
      <c r="U19" s="520">
        <v>6.470796</v>
      </c>
      <c r="V19" s="533">
        <v>1</v>
      </c>
      <c r="W19" s="518">
        <v>1</v>
      </c>
      <c r="X19" s="518">
        <v>1</v>
      </c>
      <c r="Y19" s="539">
        <v>0</v>
      </c>
      <c r="Z19" s="540">
        <v>1</v>
      </c>
      <c r="AA19" s="526">
        <v>0</v>
      </c>
      <c r="AB19" s="517">
        <v>0</v>
      </c>
      <c r="AC19" s="518" t="s">
        <v>161</v>
      </c>
      <c r="AD19" s="519">
        <v>0</v>
      </c>
      <c r="AE19" s="541">
        <v>0</v>
      </c>
      <c r="AF19" s="526">
        <v>-2.496632</v>
      </c>
      <c r="AG19" s="517">
        <v>2.3712</v>
      </c>
      <c r="AH19" s="518">
        <v>-1.05289811066127</v>
      </c>
      <c r="AI19" s="519">
        <v>-4.867832</v>
      </c>
      <c r="AJ19" s="520">
        <v>-6.30879</v>
      </c>
      <c r="AK19" s="526">
        <v>0</v>
      </c>
      <c r="AL19" s="517">
        <v>0</v>
      </c>
      <c r="AM19" s="518" t="s">
        <v>161</v>
      </c>
      <c r="AN19" s="519">
        <v>0</v>
      </c>
      <c r="AO19" s="520">
        <v>0</v>
      </c>
      <c r="AP19" s="526">
        <v>0</v>
      </c>
      <c r="AQ19" s="517">
        <v>0</v>
      </c>
      <c r="AR19" s="551" t="s">
        <v>161</v>
      </c>
      <c r="AS19" s="519">
        <v>0</v>
      </c>
      <c r="AT19" s="520">
        <v>0</v>
      </c>
      <c r="AU19" s="516">
        <v>4.758896</v>
      </c>
      <c r="AV19" s="517">
        <v>3.6288</v>
      </c>
      <c r="AW19" s="551">
        <v>1.3114241622575</v>
      </c>
      <c r="AX19" s="555">
        <v>1.130096</v>
      </c>
      <c r="AY19" s="520">
        <v>12.779586</v>
      </c>
      <c r="AZ19" s="533">
        <v>2.10359887263379</v>
      </c>
      <c r="BA19" s="518">
        <v>0.6048</v>
      </c>
      <c r="BB19" s="518">
        <v>3.47817273914316</v>
      </c>
      <c r="BC19" s="539">
        <v>1.49879887263379</v>
      </c>
      <c r="BD19" s="540">
        <v>1.97496351298975</v>
      </c>
      <c r="BE19" s="550">
        <v>0</v>
      </c>
      <c r="BF19" s="565">
        <v>0</v>
      </c>
      <c r="BG19" s="518" t="s">
        <v>161</v>
      </c>
      <c r="BH19" s="566">
        <v>0</v>
      </c>
      <c r="BI19" s="567">
        <v>0</v>
      </c>
      <c r="BJ19" s="572" t="s">
        <v>161</v>
      </c>
      <c r="BK19" s="572" t="s">
        <v>161</v>
      </c>
      <c r="BL19" s="518" t="s">
        <v>161</v>
      </c>
      <c r="BM19" s="572" t="s">
        <v>161</v>
      </c>
      <c r="BN19" s="533">
        <v>0</v>
      </c>
      <c r="BO19" s="518">
        <v>0</v>
      </c>
      <c r="BP19" s="518" t="s">
        <v>161</v>
      </c>
      <c r="BQ19" s="518">
        <v>0</v>
      </c>
      <c r="BR19" s="540">
        <v>0</v>
      </c>
      <c r="BS19" s="550" t="s">
        <v>161</v>
      </c>
      <c r="BT19" s="565" t="s">
        <v>161</v>
      </c>
      <c r="BU19" s="518" t="s">
        <v>161</v>
      </c>
      <c r="BV19" s="566" t="s">
        <v>161</v>
      </c>
      <c r="BW19" s="567" t="s">
        <v>161</v>
      </c>
      <c r="BX19" s="550" t="s">
        <v>161</v>
      </c>
      <c r="BY19" s="565" t="s">
        <v>161</v>
      </c>
      <c r="BZ19" s="518" t="s">
        <v>161</v>
      </c>
      <c r="CA19" s="566" t="s">
        <v>161</v>
      </c>
      <c r="CB19" s="567" t="s">
        <v>161</v>
      </c>
      <c r="CC19" s="551"/>
    </row>
    <row r="20" s="164" customFormat="1" outlineLevel="1" spans="1:81">
      <c r="A20" s="527" t="s">
        <v>17</v>
      </c>
      <c r="B20" s="516">
        <v>44.7354569999999</v>
      </c>
      <c r="C20" s="517">
        <v>44.8</v>
      </c>
      <c r="D20" s="518">
        <v>0.998559308035712</v>
      </c>
      <c r="E20" s="519">
        <v>-0.0645430000000999</v>
      </c>
      <c r="F20" s="520">
        <v>41.90287</v>
      </c>
      <c r="G20" s="526">
        <v>0</v>
      </c>
      <c r="H20" s="517">
        <v>0</v>
      </c>
      <c r="I20" s="518" t="s">
        <v>161</v>
      </c>
      <c r="J20" s="519">
        <v>0</v>
      </c>
      <c r="K20" s="520">
        <v>0</v>
      </c>
      <c r="L20" s="526">
        <v>0</v>
      </c>
      <c r="M20" s="517">
        <v>0</v>
      </c>
      <c r="N20" s="518" t="s">
        <v>161</v>
      </c>
      <c r="O20" s="519">
        <v>0</v>
      </c>
      <c r="P20" s="520">
        <v>0</v>
      </c>
      <c r="Q20" s="516">
        <v>18.9811819999999</v>
      </c>
      <c r="R20" s="532">
        <v>20.17884528</v>
      </c>
      <c r="S20" s="518">
        <v>0.940647580999735</v>
      </c>
      <c r="T20" s="519">
        <v>-1.19766328000008</v>
      </c>
      <c r="U20" s="520">
        <v>41.90287</v>
      </c>
      <c r="V20" s="533">
        <v>0.424298381482947</v>
      </c>
      <c r="W20" s="518">
        <v>0.450420653571429</v>
      </c>
      <c r="X20" s="518">
        <v>0.942004719629627</v>
      </c>
      <c r="Y20" s="539">
        <v>-0.0261222720884817</v>
      </c>
      <c r="Z20" s="540">
        <v>1</v>
      </c>
      <c r="AA20" s="526">
        <v>25.754275</v>
      </c>
      <c r="AB20" s="517">
        <v>24.62115472</v>
      </c>
      <c r="AC20" s="518">
        <v>1.04602222328263</v>
      </c>
      <c r="AD20" s="519">
        <v>1.13312027999998</v>
      </c>
      <c r="AE20" s="541">
        <v>25.995304</v>
      </c>
      <c r="AF20" s="526">
        <v>0.290036999999999</v>
      </c>
      <c r="AG20" s="517">
        <v>0.54</v>
      </c>
      <c r="AH20" s="518">
        <v>0.537105555555553</v>
      </c>
      <c r="AI20" s="519">
        <v>-0.249963000000001</v>
      </c>
      <c r="AJ20" s="520">
        <v>0.314732</v>
      </c>
      <c r="AK20" s="550">
        <v>0.0259999999999999</v>
      </c>
      <c r="AL20" s="517">
        <v>0</v>
      </c>
      <c r="AM20" s="518" t="s">
        <v>161</v>
      </c>
      <c r="AN20" s="519">
        <v>0.0259999999999999</v>
      </c>
      <c r="AO20" s="520">
        <v>0.028</v>
      </c>
      <c r="AP20" s="526">
        <v>0</v>
      </c>
      <c r="AQ20" s="517">
        <v>0</v>
      </c>
      <c r="AR20" s="551" t="s">
        <v>161</v>
      </c>
      <c r="AS20" s="519">
        <v>0</v>
      </c>
      <c r="AT20" s="520">
        <v>0</v>
      </c>
      <c r="AU20" s="516">
        <v>18.7171449999999</v>
      </c>
      <c r="AV20" s="517">
        <v>19.63884528</v>
      </c>
      <c r="AW20" s="551">
        <v>0.95306749114528</v>
      </c>
      <c r="AX20" s="555">
        <v>-0.921700280000074</v>
      </c>
      <c r="AY20" s="520">
        <v>15.620834</v>
      </c>
      <c r="AZ20" s="533">
        <v>0.418396195214905</v>
      </c>
      <c r="BA20" s="518">
        <v>0.438367082142857</v>
      </c>
      <c r="BB20" s="518">
        <v>0.954442548855791</v>
      </c>
      <c r="BC20" s="539">
        <v>-0.0199708869279526</v>
      </c>
      <c r="BD20" s="540">
        <v>0.372786732746469</v>
      </c>
      <c r="BE20" s="550">
        <v>49</v>
      </c>
      <c r="BF20" s="565">
        <v>48</v>
      </c>
      <c r="BG20" s="518">
        <v>1.02083333333333</v>
      </c>
      <c r="BH20" s="566">
        <v>1</v>
      </c>
      <c r="BI20" s="567">
        <v>48.5</v>
      </c>
      <c r="BJ20" s="572">
        <v>0.758228084745761</v>
      </c>
      <c r="BK20" s="572">
        <v>0.777777777777778</v>
      </c>
      <c r="BL20" s="518">
        <v>0.974864680387407</v>
      </c>
      <c r="BM20" s="572">
        <v>-0.0195496930320167</v>
      </c>
      <c r="BN20" s="533">
        <v>0.575701618517053</v>
      </c>
      <c r="BO20" s="518">
        <v>0.549579346428571</v>
      </c>
      <c r="BP20" s="518">
        <v>1.04753139334336</v>
      </c>
      <c r="BQ20" s="518">
        <v>0.0261222720884817</v>
      </c>
      <c r="BR20" s="540">
        <v>0.620370490135878</v>
      </c>
      <c r="BS20" s="550">
        <v>1.73701092342921</v>
      </c>
      <c r="BT20" s="565">
        <v>1.81957347287244</v>
      </c>
      <c r="BU20" s="518">
        <v>0.954625328037517</v>
      </c>
      <c r="BV20" s="566">
        <v>-0.0825625494432223</v>
      </c>
      <c r="BW20" s="567">
        <v>1.61193998731463</v>
      </c>
      <c r="BX20" s="550">
        <v>0.726758761409511</v>
      </c>
      <c r="BY20" s="565">
        <v>0.797641114047635</v>
      </c>
      <c r="BZ20" s="518">
        <v>0.911135031294424</v>
      </c>
      <c r="CA20" s="566">
        <v>-0.0708823526381241</v>
      </c>
      <c r="CB20" s="567">
        <v>0.600909841254406</v>
      </c>
      <c r="CC20" s="551"/>
    </row>
    <row r="21" s="163" customFormat="1" spans="1:81">
      <c r="A21" s="521" t="s">
        <v>18</v>
      </c>
      <c r="B21" s="522">
        <v>75.3391259999999</v>
      </c>
      <c r="C21" s="523">
        <v>75.14</v>
      </c>
      <c r="D21" s="524">
        <v>1.00265006654245</v>
      </c>
      <c r="E21" s="523">
        <v>0.199125999999907</v>
      </c>
      <c r="F21" s="525">
        <v>78.927964</v>
      </c>
      <c r="G21" s="522">
        <v>27.386897</v>
      </c>
      <c r="H21" s="523">
        <v>20.4525</v>
      </c>
      <c r="I21" s="524">
        <v>1.33904886933138</v>
      </c>
      <c r="J21" s="523">
        <v>6.93439699999999</v>
      </c>
      <c r="K21" s="525">
        <v>24.557020000001</v>
      </c>
      <c r="L21" s="522">
        <v>0</v>
      </c>
      <c r="M21" s="523">
        <v>0</v>
      </c>
      <c r="N21" s="524" t="s">
        <v>161</v>
      </c>
      <c r="O21" s="523">
        <v>0</v>
      </c>
      <c r="P21" s="525">
        <v>-0.294775</v>
      </c>
      <c r="Q21" s="522">
        <v>22.1979539999999</v>
      </c>
      <c r="R21" s="523">
        <v>30.06634528</v>
      </c>
      <c r="S21" s="524">
        <v>0.738299044771694</v>
      </c>
      <c r="T21" s="523">
        <v>-7.86839128000006</v>
      </c>
      <c r="U21" s="534">
        <v>54.665718999999</v>
      </c>
      <c r="V21" s="535">
        <v>0.294640450169278</v>
      </c>
      <c r="W21" s="524">
        <v>0.400137680063881</v>
      </c>
      <c r="X21" s="524">
        <v>0.736347674436058</v>
      </c>
      <c r="Y21" s="542">
        <v>-0.105497229894603</v>
      </c>
      <c r="Z21" s="543">
        <v>0.692602675016411</v>
      </c>
      <c r="AA21" s="522">
        <v>57.840681</v>
      </c>
      <c r="AB21" s="523">
        <v>66.53018145</v>
      </c>
      <c r="AC21" s="524">
        <v>0.8693900984393</v>
      </c>
      <c r="AD21" s="523">
        <v>-8.68950045000004</v>
      </c>
      <c r="AE21" s="544">
        <v>69.1709749999999</v>
      </c>
      <c r="AF21" s="522">
        <v>11.638272</v>
      </c>
      <c r="AG21" s="523">
        <v>22.57902907</v>
      </c>
      <c r="AH21" s="524">
        <v>0.515446078922117</v>
      </c>
      <c r="AI21" s="523">
        <v>-10.94075707</v>
      </c>
      <c r="AJ21" s="525">
        <v>13.478359</v>
      </c>
      <c r="AK21" s="522">
        <v>0.0259999999999999</v>
      </c>
      <c r="AL21" s="523">
        <v>0</v>
      </c>
      <c r="AM21" s="524" t="s">
        <v>161</v>
      </c>
      <c r="AN21" s="523">
        <v>0.0259999999999999</v>
      </c>
      <c r="AO21" s="525">
        <v>0.028</v>
      </c>
      <c r="AP21" s="522">
        <v>0</v>
      </c>
      <c r="AQ21" s="523">
        <v>0</v>
      </c>
      <c r="AR21" s="542" t="s">
        <v>161</v>
      </c>
      <c r="AS21" s="523">
        <v>0</v>
      </c>
      <c r="AT21" s="525">
        <v>0.000123</v>
      </c>
      <c r="AU21" s="522">
        <v>-21.500724</v>
      </c>
      <c r="AV21" s="523">
        <v>-34.42171052</v>
      </c>
      <c r="AW21" s="542">
        <v>1.37537316782943</v>
      </c>
      <c r="AX21" s="556">
        <v>12.92098652</v>
      </c>
      <c r="AY21" s="525">
        <v>-27.9557380000009</v>
      </c>
      <c r="AZ21" s="535">
        <v>-0.285385896300417</v>
      </c>
      <c r="BA21" s="524">
        <v>-0.458101018365717</v>
      </c>
      <c r="BB21" s="524">
        <v>1.37702409543088</v>
      </c>
      <c r="BC21" s="542">
        <v>0.1727151220653</v>
      </c>
      <c r="BD21" s="543">
        <v>-0.354193071545605</v>
      </c>
      <c r="BE21" s="568">
        <v>115</v>
      </c>
      <c r="BF21" s="569">
        <v>111</v>
      </c>
      <c r="BG21" s="524">
        <v>1.03603603603604</v>
      </c>
      <c r="BH21" s="524">
        <v>4</v>
      </c>
      <c r="BI21" s="570">
        <v>113.750000003333</v>
      </c>
      <c r="BJ21" s="571">
        <v>0.547522718023255</v>
      </c>
      <c r="BK21" s="571">
        <v>0.564114114114114</v>
      </c>
      <c r="BL21" s="524">
        <v>0.970588581856502</v>
      </c>
      <c r="BM21" s="571">
        <v>-0.016591396090859</v>
      </c>
      <c r="BN21" s="535">
        <v>0.767737616175691</v>
      </c>
      <c r="BO21" s="524">
        <v>0.885416308890072</v>
      </c>
      <c r="BP21" s="524">
        <v>0.867092246288191</v>
      </c>
      <c r="BQ21" s="524">
        <v>-0.117678692714381</v>
      </c>
      <c r="BR21" s="543">
        <v>0.87638108845681</v>
      </c>
      <c r="BS21" s="568">
        <v>1.3025283364143</v>
      </c>
      <c r="BT21" s="569">
        <v>1.12941222107549</v>
      </c>
      <c r="BU21" s="524">
        <v>1.15327983185267</v>
      </c>
      <c r="BV21" s="524">
        <v>0.173116115338804</v>
      </c>
      <c r="BW21" s="570">
        <v>1.14105611493838</v>
      </c>
      <c r="BX21" s="568">
        <v>-0.371723216744285</v>
      </c>
      <c r="BY21" s="569">
        <v>-0.51738488862937</v>
      </c>
      <c r="BZ21" s="524">
        <v>1.28153445353026</v>
      </c>
      <c r="CA21" s="524">
        <v>0.145661671885085</v>
      </c>
      <c r="CB21" s="570">
        <v>-0.404154170155921</v>
      </c>
      <c r="CC21" s="551"/>
    </row>
    <row r="22" s="164" customFormat="1" outlineLevel="1" spans="1:81">
      <c r="A22" s="527" t="s">
        <v>19</v>
      </c>
      <c r="B22" s="516">
        <v>1.316667</v>
      </c>
      <c r="C22" s="517">
        <v>1.24</v>
      </c>
      <c r="D22" s="518">
        <v>1.06182822580645</v>
      </c>
      <c r="E22" s="519">
        <v>0.076667</v>
      </c>
      <c r="F22" s="520">
        <v>1.316667</v>
      </c>
      <c r="G22" s="526">
        <v>0</v>
      </c>
      <c r="H22" s="517">
        <v>0</v>
      </c>
      <c r="I22" s="518" t="s">
        <v>161</v>
      </c>
      <c r="J22" s="519">
        <v>0</v>
      </c>
      <c r="K22" s="520">
        <v>0</v>
      </c>
      <c r="L22" s="526">
        <v>0</v>
      </c>
      <c r="M22" s="517">
        <v>0</v>
      </c>
      <c r="N22" s="518" t="s">
        <v>161</v>
      </c>
      <c r="O22" s="519">
        <v>0</v>
      </c>
      <c r="P22" s="520">
        <v>0</v>
      </c>
      <c r="Q22" s="526">
        <v>0</v>
      </c>
      <c r="R22" s="532">
        <v>0</v>
      </c>
      <c r="S22" s="518" t="s">
        <v>161</v>
      </c>
      <c r="T22" s="519">
        <v>0</v>
      </c>
      <c r="U22" s="520">
        <v>1.316667</v>
      </c>
      <c r="V22" s="533">
        <v>0</v>
      </c>
      <c r="W22" s="518">
        <v>0</v>
      </c>
      <c r="X22" s="518" t="s">
        <v>161</v>
      </c>
      <c r="Y22" s="539">
        <v>0</v>
      </c>
      <c r="Z22" s="540">
        <v>1</v>
      </c>
      <c r="AA22" s="526">
        <v>53.1153910000001</v>
      </c>
      <c r="AB22" s="517">
        <v>63.4228636</v>
      </c>
      <c r="AC22" s="518">
        <v>0.83748017647062</v>
      </c>
      <c r="AD22" s="519">
        <v>-10.3074725999999</v>
      </c>
      <c r="AE22" s="541">
        <v>52.412892</v>
      </c>
      <c r="AF22" s="526">
        <v>13.140929</v>
      </c>
      <c r="AG22" s="517">
        <v>11.08998867</v>
      </c>
      <c r="AH22" s="518">
        <v>1.18493619705384</v>
      </c>
      <c r="AI22" s="519">
        <v>2.05094032999998</v>
      </c>
      <c r="AJ22" s="520">
        <v>10.75544</v>
      </c>
      <c r="AK22" s="526">
        <v>0</v>
      </c>
      <c r="AL22" s="517">
        <v>0</v>
      </c>
      <c r="AM22" s="518" t="s">
        <v>161</v>
      </c>
      <c r="AN22" s="519">
        <v>0</v>
      </c>
      <c r="AO22" s="520">
        <v>0</v>
      </c>
      <c r="AP22" s="526">
        <v>1.287944</v>
      </c>
      <c r="AQ22" s="517">
        <v>0</v>
      </c>
      <c r="AR22" s="551" t="s">
        <v>161</v>
      </c>
      <c r="AS22" s="519">
        <v>1.287944</v>
      </c>
      <c r="AT22" s="520">
        <v>0</v>
      </c>
      <c r="AU22" s="516">
        <v>-66.227597</v>
      </c>
      <c r="AV22" s="517">
        <v>-73.27285227</v>
      </c>
      <c r="AW22" s="551">
        <v>1.09615096248798</v>
      </c>
      <c r="AX22" s="555">
        <v>7.04525526999997</v>
      </c>
      <c r="AY22" s="520">
        <v>-61.8516649999999</v>
      </c>
      <c r="AZ22" s="533">
        <v>-50.2994280254613</v>
      </c>
      <c r="BA22" s="518">
        <v>-59.0910098951613</v>
      </c>
      <c r="BB22" s="518">
        <v>1.14878036244935</v>
      </c>
      <c r="BC22" s="539">
        <v>8.79158186970001</v>
      </c>
      <c r="BD22" s="540">
        <v>-46.9759362086237</v>
      </c>
      <c r="BE22" s="550">
        <v>77</v>
      </c>
      <c r="BF22" s="565">
        <v>79</v>
      </c>
      <c r="BG22" s="518">
        <v>0.974683544303797</v>
      </c>
      <c r="BH22" s="566">
        <v>-2</v>
      </c>
      <c r="BI22" s="567">
        <v>77.5</v>
      </c>
      <c r="BJ22" s="572">
        <v>0.0142805531453362</v>
      </c>
      <c r="BK22" s="572">
        <v>0.013107822410148</v>
      </c>
      <c r="BL22" s="518">
        <v>1.08946800608775</v>
      </c>
      <c r="BM22" s="572">
        <v>0.00117273073518823</v>
      </c>
      <c r="BN22" s="533">
        <v>40.3407930782803</v>
      </c>
      <c r="BO22" s="518">
        <v>51.1474706451613</v>
      </c>
      <c r="BP22" s="518">
        <v>0.788715308292506</v>
      </c>
      <c r="BQ22" s="518">
        <v>-10.806677566881</v>
      </c>
      <c r="BR22" s="540">
        <v>39.8072496690507</v>
      </c>
      <c r="BS22" s="550">
        <v>0.0247888036821568</v>
      </c>
      <c r="BT22" s="565">
        <v>0.0195513089383747</v>
      </c>
      <c r="BU22" s="518">
        <v>1.26788460866178</v>
      </c>
      <c r="BV22" s="566">
        <v>0.0052374947437821</v>
      </c>
      <c r="BW22" s="567">
        <v>0.025121052278512</v>
      </c>
      <c r="BX22" s="550">
        <v>-1.24686264664794</v>
      </c>
      <c r="BY22" s="565">
        <v>-1.15530658994086</v>
      </c>
      <c r="BZ22" s="518">
        <v>0.920751722958866</v>
      </c>
      <c r="CA22" s="566">
        <v>-0.0915560567070808</v>
      </c>
      <c r="CB22" s="567">
        <v>-1.18008494932888</v>
      </c>
      <c r="CC22" s="551"/>
    </row>
    <row r="23" s="164" customFormat="1" outlineLevel="1" spans="1:81">
      <c r="A23" s="527" t="s">
        <v>20</v>
      </c>
      <c r="B23" s="516">
        <v>2.53571199999989</v>
      </c>
      <c r="C23" s="517">
        <v>3.62</v>
      </c>
      <c r="D23" s="518">
        <v>0.700472928176765</v>
      </c>
      <c r="E23" s="519">
        <v>-1.08428800000011</v>
      </c>
      <c r="F23" s="520">
        <v>3.50417599999696</v>
      </c>
      <c r="G23" s="526">
        <v>0</v>
      </c>
      <c r="H23" s="517">
        <v>0</v>
      </c>
      <c r="I23" s="518" t="s">
        <v>161</v>
      </c>
      <c r="J23" s="519">
        <v>0</v>
      </c>
      <c r="K23" s="520">
        <v>0</v>
      </c>
      <c r="L23" s="526">
        <v>-8.77076189453874e-14</v>
      </c>
      <c r="M23" s="517">
        <v>0</v>
      </c>
      <c r="N23" s="518" t="s">
        <v>161</v>
      </c>
      <c r="O23" s="519">
        <v>-8.77076189453874e-14</v>
      </c>
      <c r="P23" s="520">
        <v>0.65085900000068</v>
      </c>
      <c r="Q23" s="526">
        <v>0</v>
      </c>
      <c r="R23" s="532">
        <v>0</v>
      </c>
      <c r="S23" s="518" t="s">
        <v>161</v>
      </c>
      <c r="T23" s="519">
        <v>0</v>
      </c>
      <c r="U23" s="520">
        <v>2.85331699999628</v>
      </c>
      <c r="V23" s="533">
        <v>0</v>
      </c>
      <c r="W23" s="518">
        <v>0</v>
      </c>
      <c r="X23" s="518" t="s">
        <v>161</v>
      </c>
      <c r="Y23" s="539">
        <v>0</v>
      </c>
      <c r="Z23" s="540">
        <v>0.814261897803865</v>
      </c>
      <c r="AA23" s="526">
        <v>21.409893</v>
      </c>
      <c r="AB23" s="517">
        <v>19.88003212</v>
      </c>
      <c r="AC23" s="518">
        <v>1.07695464830064</v>
      </c>
      <c r="AD23" s="519">
        <v>1.52986087999998</v>
      </c>
      <c r="AE23" s="541">
        <v>23.916433</v>
      </c>
      <c r="AF23" s="526">
        <v>-1.832454</v>
      </c>
      <c r="AG23" s="517">
        <v>2.822604</v>
      </c>
      <c r="AH23" s="518">
        <v>-0.649206902562315</v>
      </c>
      <c r="AI23" s="519">
        <v>-4.655058</v>
      </c>
      <c r="AJ23" s="520">
        <v>1.874746</v>
      </c>
      <c r="AK23" s="526">
        <v>0</v>
      </c>
      <c r="AL23" s="517">
        <v>0</v>
      </c>
      <c r="AM23" s="518" t="s">
        <v>161</v>
      </c>
      <c r="AN23" s="519">
        <v>0</v>
      </c>
      <c r="AO23" s="520">
        <v>0.2</v>
      </c>
      <c r="AP23" s="526">
        <v>0.759633</v>
      </c>
      <c r="AQ23" s="517">
        <v>0</v>
      </c>
      <c r="AR23" s="551" t="s">
        <v>161</v>
      </c>
      <c r="AS23" s="519">
        <v>0.759633</v>
      </c>
      <c r="AT23" s="520">
        <v>1.01541299999999</v>
      </c>
      <c r="AU23" s="516">
        <v>-17.80136</v>
      </c>
      <c r="AV23" s="517">
        <v>-19.08263612</v>
      </c>
      <c r="AW23" s="551">
        <v>1.06714355982804</v>
      </c>
      <c r="AX23" s="555">
        <v>1.28127612</v>
      </c>
      <c r="AY23" s="520">
        <v>-23.7532750000037</v>
      </c>
      <c r="AZ23" s="533">
        <v>-7.02026097601021</v>
      </c>
      <c r="BA23" s="518">
        <v>-5.27144644198895</v>
      </c>
      <c r="BB23" s="518">
        <v>0.668247690028429</v>
      </c>
      <c r="BC23" s="539">
        <v>-1.74881453402126</v>
      </c>
      <c r="BD23" s="540">
        <v>-6.77856220692804</v>
      </c>
      <c r="BE23" s="550">
        <v>19</v>
      </c>
      <c r="BF23" s="565">
        <v>23</v>
      </c>
      <c r="BG23" s="518">
        <v>0.826086956521739</v>
      </c>
      <c r="BH23" s="566">
        <v>-4</v>
      </c>
      <c r="BI23" s="567">
        <v>24.5</v>
      </c>
      <c r="BJ23" s="572">
        <v>0.111215438596486</v>
      </c>
      <c r="BK23" s="572">
        <v>0.128368794326241</v>
      </c>
      <c r="BL23" s="518">
        <v>0.866374411165998</v>
      </c>
      <c r="BM23" s="572">
        <v>-0.0171533557297548</v>
      </c>
      <c r="BN23" s="533">
        <v>8.44334569541057</v>
      </c>
      <c r="BO23" s="518">
        <v>5.4917215801105</v>
      </c>
      <c r="BP23" s="518">
        <v>1.53746790915076</v>
      </c>
      <c r="BQ23" s="518">
        <v>2.95162411530007</v>
      </c>
      <c r="BR23" s="540">
        <v>6.82512322441017</v>
      </c>
      <c r="BS23" s="550">
        <v>0.118436462993995</v>
      </c>
      <c r="BT23" s="565">
        <v>0.182092261126588</v>
      </c>
      <c r="BU23" s="518">
        <v>0.65042007969608</v>
      </c>
      <c r="BV23" s="566">
        <v>-0.0636557981325933</v>
      </c>
      <c r="BW23" s="567">
        <v>0.146517501167376</v>
      </c>
      <c r="BX23" s="550">
        <v>-0.831454879293419</v>
      </c>
      <c r="BY23" s="565">
        <v>-0.959889602029476</v>
      </c>
      <c r="BZ23" s="518">
        <v>1.13380155641285</v>
      </c>
      <c r="CA23" s="566">
        <v>0.128434722736057</v>
      </c>
      <c r="CB23" s="567">
        <v>-0.993177996066709</v>
      </c>
      <c r="CC23" s="551"/>
    </row>
    <row r="24" s="164" customFormat="1" outlineLevel="1" spans="1:81">
      <c r="A24" s="527" t="s">
        <v>21</v>
      </c>
      <c r="B24" s="516">
        <v>0</v>
      </c>
      <c r="C24" s="517">
        <v>63.16</v>
      </c>
      <c r="D24" s="518">
        <v>0</v>
      </c>
      <c r="E24" s="519">
        <v>-63.16</v>
      </c>
      <c r="F24" s="520">
        <v>0</v>
      </c>
      <c r="G24" s="526">
        <v>0</v>
      </c>
      <c r="H24" s="517">
        <v>0</v>
      </c>
      <c r="I24" s="518" t="s">
        <v>161</v>
      </c>
      <c r="J24" s="519">
        <v>0</v>
      </c>
      <c r="K24" s="520">
        <v>0</v>
      </c>
      <c r="L24" s="526">
        <v>0</v>
      </c>
      <c r="M24" s="517">
        <v>0</v>
      </c>
      <c r="N24" s="518" t="s">
        <v>161</v>
      </c>
      <c r="O24" s="519">
        <v>0</v>
      </c>
      <c r="P24" s="520">
        <v>0</v>
      </c>
      <c r="Q24" s="526">
        <v>0</v>
      </c>
      <c r="R24" s="532">
        <v>63.16</v>
      </c>
      <c r="S24" s="518">
        <v>0</v>
      </c>
      <c r="T24" s="519">
        <v>-63.16</v>
      </c>
      <c r="U24" s="520">
        <v>0</v>
      </c>
      <c r="V24" s="533" t="s">
        <v>161</v>
      </c>
      <c r="W24" s="518">
        <v>1</v>
      </c>
      <c r="X24" s="518" t="s">
        <v>161</v>
      </c>
      <c r="Y24" s="539" t="s">
        <v>161</v>
      </c>
      <c r="Z24" s="540" t="s">
        <v>161</v>
      </c>
      <c r="AA24" s="526">
        <v>3.70261599999999</v>
      </c>
      <c r="AB24" s="517">
        <v>3.29445267</v>
      </c>
      <c r="AC24" s="518">
        <v>1.12389412472573</v>
      </c>
      <c r="AD24" s="519">
        <v>0.408163329999989</v>
      </c>
      <c r="AE24" s="541">
        <v>4.98878999999999</v>
      </c>
      <c r="AF24" s="526">
        <v>40.6098489999999</v>
      </c>
      <c r="AG24" s="517">
        <v>107.285706</v>
      </c>
      <c r="AH24" s="518">
        <v>0.378520592482282</v>
      </c>
      <c r="AI24" s="519">
        <v>-66.6758570000001</v>
      </c>
      <c r="AJ24" s="520">
        <v>170.373189</v>
      </c>
      <c r="AK24" s="526">
        <v>0.850655</v>
      </c>
      <c r="AL24" s="517">
        <v>0</v>
      </c>
      <c r="AM24" s="518" t="s">
        <v>161</v>
      </c>
      <c r="AN24" s="519">
        <v>0.850655</v>
      </c>
      <c r="AO24" s="520">
        <v>0</v>
      </c>
      <c r="AP24" s="526">
        <v>0</v>
      </c>
      <c r="AQ24" s="517">
        <v>0</v>
      </c>
      <c r="AR24" s="551" t="s">
        <v>161</v>
      </c>
      <c r="AS24" s="519">
        <v>0</v>
      </c>
      <c r="AT24" s="520">
        <v>0</v>
      </c>
      <c r="AU24" s="516">
        <v>-43.4618099999999</v>
      </c>
      <c r="AV24" s="517">
        <v>-47.42015867</v>
      </c>
      <c r="AW24" s="551">
        <v>1.08347396510304</v>
      </c>
      <c r="AX24" s="555">
        <v>3.95834867000011</v>
      </c>
      <c r="AY24" s="520">
        <v>-175.361979</v>
      </c>
      <c r="AZ24" s="533" t="s">
        <v>161</v>
      </c>
      <c r="BA24" s="518">
        <v>-0.750794152469918</v>
      </c>
      <c r="BB24" s="518" t="s">
        <v>161</v>
      </c>
      <c r="BC24" s="539" t="s">
        <v>161</v>
      </c>
      <c r="BD24" s="540" t="s">
        <v>161</v>
      </c>
      <c r="BE24" s="550">
        <v>1</v>
      </c>
      <c r="BF24" s="565">
        <v>1</v>
      </c>
      <c r="BG24" s="518">
        <v>1</v>
      </c>
      <c r="BH24" s="566">
        <v>0</v>
      </c>
      <c r="BI24" s="567">
        <v>2</v>
      </c>
      <c r="BJ24" s="572">
        <v>0</v>
      </c>
      <c r="BK24" s="572">
        <v>52.6333333333333</v>
      </c>
      <c r="BL24" s="518">
        <v>0</v>
      </c>
      <c r="BM24" s="572">
        <v>-52.6333333333333</v>
      </c>
      <c r="BN24" s="533" t="s">
        <v>161</v>
      </c>
      <c r="BO24" s="518">
        <v>0.0521604285940469</v>
      </c>
      <c r="BP24" s="518" t="s">
        <v>161</v>
      </c>
      <c r="BQ24" s="518" t="s">
        <v>161</v>
      </c>
      <c r="BR24" s="540" t="s">
        <v>161</v>
      </c>
      <c r="BS24" s="550">
        <v>0</v>
      </c>
      <c r="BT24" s="565">
        <v>19.1716216096072</v>
      </c>
      <c r="BU24" s="518">
        <v>0</v>
      </c>
      <c r="BV24" s="566">
        <v>-19.1716216096072</v>
      </c>
      <c r="BW24" s="567">
        <v>0</v>
      </c>
      <c r="BX24" s="550">
        <v>-11.7381359557675</v>
      </c>
      <c r="BY24" s="565">
        <v>-14.393941397859</v>
      </c>
      <c r="BZ24" s="518">
        <v>1.18450856292124</v>
      </c>
      <c r="CA24" s="566">
        <v>2.65580544209147</v>
      </c>
      <c r="CB24" s="567">
        <v>-35.1512048011643</v>
      </c>
      <c r="CC24" s="551"/>
    </row>
    <row r="25" s="164" customFormat="1" outlineLevel="1" spans="1:81">
      <c r="A25" s="527" t="s">
        <v>22</v>
      </c>
      <c r="B25" s="516">
        <v>254.773555999999</v>
      </c>
      <c r="C25" s="517">
        <v>226.44661463</v>
      </c>
      <c r="D25" s="518">
        <v>1.12509324290974</v>
      </c>
      <c r="E25" s="519">
        <v>28.3269413699995</v>
      </c>
      <c r="F25" s="520">
        <v>216.261998</v>
      </c>
      <c r="G25" s="526">
        <v>0</v>
      </c>
      <c r="H25" s="517">
        <v>0</v>
      </c>
      <c r="I25" s="518" t="s">
        <v>161</v>
      </c>
      <c r="J25" s="519">
        <v>0</v>
      </c>
      <c r="K25" s="520">
        <v>0</v>
      </c>
      <c r="L25" s="526">
        <v>0</v>
      </c>
      <c r="M25" s="517">
        <v>0</v>
      </c>
      <c r="N25" s="518" t="s">
        <v>161</v>
      </c>
      <c r="O25" s="519">
        <v>0</v>
      </c>
      <c r="P25" s="520">
        <v>0</v>
      </c>
      <c r="Q25" s="526">
        <v>180.636696</v>
      </c>
      <c r="R25" s="532">
        <v>156.17460993</v>
      </c>
      <c r="S25" s="518">
        <v>1.15663292567828</v>
      </c>
      <c r="T25" s="519">
        <v>24.4620860699996</v>
      </c>
      <c r="U25" s="520">
        <v>145.152791</v>
      </c>
      <c r="V25" s="533">
        <v>0.709008810945827</v>
      </c>
      <c r="W25" s="518">
        <v>0.689675180992128</v>
      </c>
      <c r="X25" s="518">
        <v>1.02803295012862</v>
      </c>
      <c r="Y25" s="539">
        <v>0.0193336299536984</v>
      </c>
      <c r="Z25" s="540">
        <v>0.671189540198366</v>
      </c>
      <c r="AA25" s="526">
        <v>74.1368599999998</v>
      </c>
      <c r="AB25" s="517">
        <v>70.2720047</v>
      </c>
      <c r="AC25" s="518">
        <v>1.05499850639667</v>
      </c>
      <c r="AD25" s="519">
        <v>3.86485529999983</v>
      </c>
      <c r="AE25" s="541">
        <v>71.1092069999999</v>
      </c>
      <c r="AF25" s="526">
        <v>148.892569</v>
      </c>
      <c r="AG25" s="517">
        <v>157.32559599</v>
      </c>
      <c r="AH25" s="518">
        <v>0.946397616122579</v>
      </c>
      <c r="AI25" s="519">
        <v>-8.43302699000003</v>
      </c>
      <c r="AJ25" s="520">
        <v>103.26551</v>
      </c>
      <c r="AK25" s="526">
        <v>0</v>
      </c>
      <c r="AL25" s="517">
        <v>0</v>
      </c>
      <c r="AM25" s="518" t="s">
        <v>161</v>
      </c>
      <c r="AN25" s="519">
        <v>0</v>
      </c>
      <c r="AO25" s="520">
        <v>0</v>
      </c>
      <c r="AP25" s="526">
        <v>0</v>
      </c>
      <c r="AQ25" s="517">
        <v>0</v>
      </c>
      <c r="AR25" s="551" t="s">
        <v>161</v>
      </c>
      <c r="AS25" s="519">
        <v>0</v>
      </c>
      <c r="AT25" s="520">
        <v>0.0185999999999999</v>
      </c>
      <c r="AU25" s="516">
        <v>31.7441269999997</v>
      </c>
      <c r="AV25" s="517">
        <v>-1.15098606000001</v>
      </c>
      <c r="AW25" s="551">
        <v>29.5799404555772</v>
      </c>
      <c r="AX25" s="555">
        <v>32.8951130599997</v>
      </c>
      <c r="AY25" s="520">
        <v>41.8686809999998</v>
      </c>
      <c r="AZ25" s="533">
        <v>0.124597417009792</v>
      </c>
      <c r="BA25" s="518">
        <v>-0.00508281416297898</v>
      </c>
      <c r="BB25" s="518">
        <v>26.51347088731</v>
      </c>
      <c r="BC25" s="539">
        <v>0.129680231172771</v>
      </c>
      <c r="BD25" s="540">
        <v>0.193601656265101</v>
      </c>
      <c r="BE25" s="550">
        <v>91</v>
      </c>
      <c r="BF25" s="565">
        <v>96</v>
      </c>
      <c r="BG25" s="518">
        <v>0.947916666666667</v>
      </c>
      <c r="BH25" s="566">
        <v>-5</v>
      </c>
      <c r="BI25" s="567">
        <v>91</v>
      </c>
      <c r="BJ25" s="572">
        <v>2.33309117216117</v>
      </c>
      <c r="BK25" s="572">
        <v>1.96568241866319</v>
      </c>
      <c r="BL25" s="518">
        <v>1.18691155295973</v>
      </c>
      <c r="BM25" s="572">
        <v>0.367408753497973</v>
      </c>
      <c r="BN25" s="533">
        <v>0.290991189054173</v>
      </c>
      <c r="BO25" s="518">
        <v>0.310324819007872</v>
      </c>
      <c r="BP25" s="518">
        <v>0.93769873123423</v>
      </c>
      <c r="BQ25" s="518">
        <v>-0.0193336299536984</v>
      </c>
      <c r="BR25" s="540">
        <v>0.328810459801634</v>
      </c>
      <c r="BS25" s="550">
        <v>3.43653016866374</v>
      </c>
      <c r="BT25" s="565">
        <v>3.22242997900414</v>
      </c>
      <c r="BU25" s="518">
        <v>1.06644060260567</v>
      </c>
      <c r="BV25" s="566">
        <v>0.214100189659597</v>
      </c>
      <c r="BW25" s="567">
        <v>3.04126578151828</v>
      </c>
      <c r="BX25" s="550">
        <v>0.428182782491728</v>
      </c>
      <c r="BY25" s="565">
        <v>-0.0163790127364903</v>
      </c>
      <c r="BZ25" s="518">
        <v>28.1421606650194</v>
      </c>
      <c r="CA25" s="566">
        <v>0.444561795228219</v>
      </c>
      <c r="CB25" s="567">
        <v>0.588794092444315</v>
      </c>
      <c r="CC25" s="551"/>
    </row>
    <row r="26" s="164" customFormat="1" outlineLevel="1" spans="1:81">
      <c r="A26" s="527" t="s">
        <v>23</v>
      </c>
      <c r="B26" s="516">
        <v>0</v>
      </c>
      <c r="C26" s="517">
        <v>0</v>
      </c>
      <c r="D26" s="518" t="s">
        <v>161</v>
      </c>
      <c r="E26" s="519">
        <v>0</v>
      </c>
      <c r="F26" s="520">
        <v>0</v>
      </c>
      <c r="G26" s="526">
        <v>0</v>
      </c>
      <c r="H26" s="517">
        <v>0</v>
      </c>
      <c r="I26" s="518" t="s">
        <v>161</v>
      </c>
      <c r="J26" s="519">
        <v>0</v>
      </c>
      <c r="K26" s="520">
        <v>0</v>
      </c>
      <c r="L26" s="526">
        <v>0</v>
      </c>
      <c r="M26" s="517">
        <v>0</v>
      </c>
      <c r="N26" s="518" t="s">
        <v>161</v>
      </c>
      <c r="O26" s="519">
        <v>0</v>
      </c>
      <c r="P26" s="520">
        <v>0</v>
      </c>
      <c r="Q26" s="526">
        <v>0</v>
      </c>
      <c r="R26" s="532">
        <v>0</v>
      </c>
      <c r="S26" s="518" t="s">
        <v>161</v>
      </c>
      <c r="T26" s="519">
        <v>0</v>
      </c>
      <c r="U26" s="520">
        <v>0</v>
      </c>
      <c r="V26" s="533" t="s">
        <v>161</v>
      </c>
      <c r="W26" s="518" t="s">
        <v>161</v>
      </c>
      <c r="X26" s="518" t="s">
        <v>161</v>
      </c>
      <c r="Y26" s="539" t="s">
        <v>161</v>
      </c>
      <c r="Z26" s="540" t="s">
        <v>161</v>
      </c>
      <c r="AA26" s="526">
        <v>0</v>
      </c>
      <c r="AB26" s="517">
        <v>0</v>
      </c>
      <c r="AC26" s="518" t="s">
        <v>161</v>
      </c>
      <c r="AD26" s="519">
        <v>0</v>
      </c>
      <c r="AE26" s="541">
        <v>0</v>
      </c>
      <c r="AF26" s="526">
        <v>0</v>
      </c>
      <c r="AG26" s="517">
        <v>0</v>
      </c>
      <c r="AH26" s="518" t="s">
        <v>161</v>
      </c>
      <c r="AI26" s="519">
        <v>0</v>
      </c>
      <c r="AJ26" s="520">
        <v>0.000214999999999999</v>
      </c>
      <c r="AK26" s="526">
        <v>0</v>
      </c>
      <c r="AL26" s="517">
        <v>0</v>
      </c>
      <c r="AM26" s="518" t="s">
        <v>161</v>
      </c>
      <c r="AN26" s="519">
        <v>0</v>
      </c>
      <c r="AO26" s="520">
        <v>0</v>
      </c>
      <c r="AP26" s="526">
        <v>0</v>
      </c>
      <c r="AQ26" s="517">
        <v>0</v>
      </c>
      <c r="AR26" s="551" t="s">
        <v>161</v>
      </c>
      <c r="AS26" s="519">
        <v>0</v>
      </c>
      <c r="AT26" s="520">
        <v>0</v>
      </c>
      <c r="AU26" s="516">
        <v>0</v>
      </c>
      <c r="AV26" s="517">
        <v>0</v>
      </c>
      <c r="AW26" s="551" t="s">
        <v>161</v>
      </c>
      <c r="AX26" s="555">
        <v>0</v>
      </c>
      <c r="AY26" s="520">
        <v>-0.000214999999999999</v>
      </c>
      <c r="AZ26" s="533" t="s">
        <v>161</v>
      </c>
      <c r="BA26" s="518" t="s">
        <v>161</v>
      </c>
      <c r="BB26" s="518" t="s">
        <v>161</v>
      </c>
      <c r="BC26" s="539" t="s">
        <v>161</v>
      </c>
      <c r="BD26" s="540" t="s">
        <v>161</v>
      </c>
      <c r="BE26" s="550">
        <v>0</v>
      </c>
      <c r="BF26" s="565">
        <v>0</v>
      </c>
      <c r="BG26" s="518" t="s">
        <v>161</v>
      </c>
      <c r="BH26" s="566">
        <v>0</v>
      </c>
      <c r="BI26" s="567">
        <v>1.5</v>
      </c>
      <c r="BJ26" s="572" t="s">
        <v>161</v>
      </c>
      <c r="BK26" s="572" t="s">
        <v>161</v>
      </c>
      <c r="BL26" s="518" t="s">
        <v>161</v>
      </c>
      <c r="BM26" s="572" t="s">
        <v>161</v>
      </c>
      <c r="BN26" s="533" t="s">
        <v>161</v>
      </c>
      <c r="BO26" s="518" t="s">
        <v>161</v>
      </c>
      <c r="BP26" s="518" t="s">
        <v>161</v>
      </c>
      <c r="BQ26" s="518" t="s">
        <v>161</v>
      </c>
      <c r="BR26" s="540" t="s">
        <v>161</v>
      </c>
      <c r="BS26" s="550" t="s">
        <v>161</v>
      </c>
      <c r="BT26" s="565" t="s">
        <v>161</v>
      </c>
      <c r="BU26" s="518" t="s">
        <v>161</v>
      </c>
      <c r="BV26" s="566" t="s">
        <v>161</v>
      </c>
      <c r="BW26" s="567" t="s">
        <v>161</v>
      </c>
      <c r="BX26" s="550" t="s">
        <v>161</v>
      </c>
      <c r="BY26" s="565" t="s">
        <v>161</v>
      </c>
      <c r="BZ26" s="518" t="s">
        <v>161</v>
      </c>
      <c r="CA26" s="566" t="s">
        <v>161</v>
      </c>
      <c r="CB26" s="567" t="s">
        <v>161</v>
      </c>
      <c r="CC26" s="551"/>
    </row>
    <row r="27" s="163" customFormat="1" spans="1:81">
      <c r="A27" s="521" t="s">
        <v>24</v>
      </c>
      <c r="B27" s="522">
        <v>258.625934999999</v>
      </c>
      <c r="C27" s="523">
        <v>294.46661463</v>
      </c>
      <c r="D27" s="524">
        <v>0.878286101549968</v>
      </c>
      <c r="E27" s="523">
        <v>-35.8406796300006</v>
      </c>
      <c r="F27" s="525">
        <v>221.082840999997</v>
      </c>
      <c r="G27" s="522">
        <v>0</v>
      </c>
      <c r="H27" s="523">
        <v>0</v>
      </c>
      <c r="I27" s="524" t="s">
        <v>161</v>
      </c>
      <c r="J27" s="523">
        <v>0</v>
      </c>
      <c r="K27" s="525">
        <v>0</v>
      </c>
      <c r="L27" s="522">
        <v>-8.77076189453874e-14</v>
      </c>
      <c r="M27" s="523">
        <v>0</v>
      </c>
      <c r="N27" s="524" t="s">
        <v>161</v>
      </c>
      <c r="O27" s="523">
        <v>-8.77076189453874e-14</v>
      </c>
      <c r="P27" s="525">
        <v>0.65085900000068</v>
      </c>
      <c r="Q27" s="522">
        <v>258.625934999999</v>
      </c>
      <c r="R27" s="523">
        <v>294.46661463</v>
      </c>
      <c r="S27" s="524">
        <v>0.878286101549968</v>
      </c>
      <c r="T27" s="523">
        <v>-35.8406796300005</v>
      </c>
      <c r="U27" s="534">
        <v>220.431981999996</v>
      </c>
      <c r="V27" s="535">
        <v>1</v>
      </c>
      <c r="W27" s="524">
        <v>1</v>
      </c>
      <c r="X27" s="524">
        <v>1</v>
      </c>
      <c r="Y27" s="542">
        <v>0</v>
      </c>
      <c r="Z27" s="543">
        <v>0.997056040183595</v>
      </c>
      <c r="AA27" s="522">
        <v>152.36476</v>
      </c>
      <c r="AB27" s="523">
        <v>156.86935309</v>
      </c>
      <c r="AC27" s="524">
        <v>0.971284428721933</v>
      </c>
      <c r="AD27" s="523">
        <v>-4.50459309000016</v>
      </c>
      <c r="AE27" s="544">
        <v>152.427322</v>
      </c>
      <c r="AF27" s="522">
        <v>200.810893</v>
      </c>
      <c r="AG27" s="523">
        <v>278.52389466</v>
      </c>
      <c r="AH27" s="524">
        <v>0.720982640448619</v>
      </c>
      <c r="AI27" s="523">
        <v>-77.7130016600001</v>
      </c>
      <c r="AJ27" s="525">
        <v>286.2691</v>
      </c>
      <c r="AK27" s="522">
        <v>0.850655</v>
      </c>
      <c r="AL27" s="523">
        <v>0</v>
      </c>
      <c r="AM27" s="524" t="s">
        <v>161</v>
      </c>
      <c r="AN27" s="523">
        <v>0.850655</v>
      </c>
      <c r="AO27" s="525">
        <v>0.2</v>
      </c>
      <c r="AP27" s="522">
        <v>2.047577</v>
      </c>
      <c r="AQ27" s="523">
        <v>0</v>
      </c>
      <c r="AR27" s="542" t="s">
        <v>161</v>
      </c>
      <c r="AS27" s="523">
        <v>2.047577</v>
      </c>
      <c r="AT27" s="525">
        <v>1.03401299999999</v>
      </c>
      <c r="AU27" s="522">
        <v>-95.7466400000003</v>
      </c>
      <c r="AV27" s="523">
        <v>-140.92663312</v>
      </c>
      <c r="AW27" s="542">
        <v>1.32059229770663</v>
      </c>
      <c r="AX27" s="556">
        <v>45.1799931199998</v>
      </c>
      <c r="AY27" s="525">
        <v>-219.098453000004</v>
      </c>
      <c r="AZ27" s="535">
        <v>-0.370212832676663</v>
      </c>
      <c r="BA27" s="524">
        <v>-0.478582719121064</v>
      </c>
      <c r="BB27" s="524">
        <v>1.22643919664176</v>
      </c>
      <c r="BC27" s="542">
        <v>0.108369886444402</v>
      </c>
      <c r="BD27" s="543">
        <v>-0.991024233309934</v>
      </c>
      <c r="BE27" s="568">
        <v>188</v>
      </c>
      <c r="BF27" s="569">
        <v>199</v>
      </c>
      <c r="BG27" s="524">
        <v>0.944723618090452</v>
      </c>
      <c r="BH27" s="524">
        <v>-11</v>
      </c>
      <c r="BI27" s="570">
        <v>196.5</v>
      </c>
      <c r="BJ27" s="571">
        <v>1.14740876220053</v>
      </c>
      <c r="BK27" s="571">
        <v>1.23104772002508</v>
      </c>
      <c r="BL27" s="524">
        <v>0.93205872001221</v>
      </c>
      <c r="BM27" s="571">
        <v>-0.0836389578245542</v>
      </c>
      <c r="BN27" s="535">
        <v>0.589131789895705</v>
      </c>
      <c r="BO27" s="524">
        <v>0.532723729265906</v>
      </c>
      <c r="BP27" s="524">
        <v>1.10588614234911</v>
      </c>
      <c r="BQ27" s="524">
        <v>0.0564080606297989</v>
      </c>
      <c r="BR27" s="543">
        <v>0.689457948480055</v>
      </c>
      <c r="BS27" s="568">
        <v>1.69741306979383</v>
      </c>
      <c r="BT27" s="569">
        <v>1.87714559172726</v>
      </c>
      <c r="BU27" s="524">
        <v>0.904252220645257</v>
      </c>
      <c r="BV27" s="524">
        <v>-0.17973252193343</v>
      </c>
      <c r="BW27" s="570">
        <v>1.45041478193783</v>
      </c>
      <c r="BX27" s="568">
        <v>-0.628404100790763</v>
      </c>
      <c r="BY27" s="569">
        <v>-0.89836944147495</v>
      </c>
      <c r="BZ27" s="524">
        <v>1.30050592575918</v>
      </c>
      <c r="CA27" s="524">
        <v>0.269965340684187</v>
      </c>
      <c r="CB27" s="570">
        <v>-1.43739619725133</v>
      </c>
      <c r="CC27" s="551"/>
    </row>
    <row r="28" s="159" customFormat="1" ht="16.2" spans="1:16366">
      <c r="A28" s="204" t="s">
        <v>25</v>
      </c>
      <c r="B28" s="205">
        <v>854.994265999999</v>
      </c>
      <c r="C28" s="206">
        <v>930.79698645</v>
      </c>
      <c r="D28" s="234">
        <v>0.918561489182396</v>
      </c>
      <c r="E28" s="208">
        <v>-75.8027204500014</v>
      </c>
      <c r="F28" s="209">
        <v>1220.822716</v>
      </c>
      <c r="G28" s="205">
        <v>89.0543800000001</v>
      </c>
      <c r="H28" s="206">
        <v>47.87539</v>
      </c>
      <c r="I28" s="234">
        <v>1.86012855456635</v>
      </c>
      <c r="J28" s="206">
        <v>41.1789900000001</v>
      </c>
      <c r="K28" s="209">
        <v>94.908880000001</v>
      </c>
      <c r="L28" s="205">
        <v>-8.77076200041786e-14</v>
      </c>
      <c r="M28" s="206">
        <v>0</v>
      </c>
      <c r="N28" s="234" t="s">
        <v>161</v>
      </c>
      <c r="O28" s="206">
        <v>-8.77076200041786e-14</v>
      </c>
      <c r="P28" s="209">
        <v>0.54815500000068</v>
      </c>
      <c r="Q28" s="205">
        <v>677.626775999999</v>
      </c>
      <c r="R28" s="206">
        <v>-325.429945470001</v>
      </c>
      <c r="S28" s="234">
        <v>-2.08225083595592</v>
      </c>
      <c r="T28" s="208">
        <v>1003.05672147</v>
      </c>
      <c r="U28" s="209">
        <v>1125.36568099999</v>
      </c>
      <c r="V28" s="233">
        <v>0.792551252033777</v>
      </c>
      <c r="W28" s="234">
        <v>-0.349625052731605</v>
      </c>
      <c r="X28" s="234">
        <v>4.26686058633845</v>
      </c>
      <c r="Y28" s="207">
        <v>1.14217630476538</v>
      </c>
      <c r="Z28" s="251">
        <v>0.921809257192752</v>
      </c>
      <c r="AA28" s="205">
        <v>492.320077</v>
      </c>
      <c r="AB28" s="206">
        <v>458.98047283</v>
      </c>
      <c r="AC28" s="234">
        <v>1.07263839344718</v>
      </c>
      <c r="AD28" s="208">
        <v>33.3396041699998</v>
      </c>
      <c r="AE28" s="206">
        <v>470.969603</v>
      </c>
      <c r="AF28" s="205">
        <v>378.143273999999</v>
      </c>
      <c r="AG28" s="206">
        <v>502.3953508</v>
      </c>
      <c r="AH28" s="234">
        <v>0.752680679464599</v>
      </c>
      <c r="AI28" s="208">
        <v>-124.252076800001</v>
      </c>
      <c r="AJ28" s="209">
        <v>562.741504</v>
      </c>
      <c r="AK28" s="205">
        <v>0.876655</v>
      </c>
      <c r="AL28" s="206">
        <v>0</v>
      </c>
      <c r="AM28" s="234" t="s">
        <v>161</v>
      </c>
      <c r="AN28" s="208">
        <v>0.876655</v>
      </c>
      <c r="AO28" s="209">
        <v>0.228</v>
      </c>
      <c r="AP28" s="205">
        <v>2.047577</v>
      </c>
      <c r="AQ28" s="206">
        <v>0</v>
      </c>
      <c r="AR28" s="207" t="s">
        <v>161</v>
      </c>
      <c r="AS28" s="208">
        <v>2.047577</v>
      </c>
      <c r="AT28" s="209">
        <v>1.03413599999999</v>
      </c>
      <c r="AU28" s="205">
        <v>-105.694387000001</v>
      </c>
      <c r="AV28" s="206">
        <v>-78.45422718</v>
      </c>
      <c r="AW28" s="207">
        <v>0.652789138340467</v>
      </c>
      <c r="AX28" s="558">
        <v>-27.2401598200006</v>
      </c>
      <c r="AY28" s="209">
        <v>90.8484379999949</v>
      </c>
      <c r="AZ28" s="233">
        <v>-0.123619995131056</v>
      </c>
      <c r="BA28" s="234">
        <v>-0.0842871521095265</v>
      </c>
      <c r="BB28" s="234">
        <v>0.533347111189394</v>
      </c>
      <c r="BC28" s="207">
        <v>-0.0393328430215295</v>
      </c>
      <c r="BD28" s="251">
        <v>0.0744157499769157</v>
      </c>
      <c r="BE28" s="290">
        <v>560</v>
      </c>
      <c r="BF28" s="291">
        <v>569</v>
      </c>
      <c r="BG28" s="234">
        <v>0.984182776801406</v>
      </c>
      <c r="BH28" s="234">
        <v>-9</v>
      </c>
      <c r="BI28" s="277">
        <v>563.166666673333</v>
      </c>
      <c r="BJ28" s="573">
        <v>1.27155601725163</v>
      </c>
      <c r="BK28" s="573">
        <v>1.36240776705211</v>
      </c>
      <c r="BL28" s="234">
        <v>0.933315302512512</v>
      </c>
      <c r="BM28" s="573">
        <v>-0.0908517498004737</v>
      </c>
      <c r="BN28" s="233">
        <v>0.575816817232317</v>
      </c>
      <c r="BO28" s="234">
        <v>0.493104811802756</v>
      </c>
      <c r="BP28" s="234">
        <v>1.16773716956274</v>
      </c>
      <c r="BQ28" s="234">
        <v>0.0827120054295603</v>
      </c>
      <c r="BR28" s="251">
        <v>0.385780504267748</v>
      </c>
      <c r="BS28" s="290">
        <v>1.73666341460212</v>
      </c>
      <c r="BT28" s="291">
        <v>2.02796642025064</v>
      </c>
      <c r="BU28" s="234">
        <v>0.856357086222111</v>
      </c>
      <c r="BV28" s="234">
        <v>-0.291303005648517</v>
      </c>
      <c r="BW28" s="277">
        <v>2.59214757857737</v>
      </c>
      <c r="BX28" s="290">
        <v>-0.214686322857397</v>
      </c>
      <c r="BY28" s="291">
        <v>-0.170931514136677</v>
      </c>
      <c r="BZ28" s="234">
        <v>0.744021405638908</v>
      </c>
      <c r="CA28" s="234">
        <v>-0.0437548087207198</v>
      </c>
      <c r="CB28" s="277">
        <v>0.192896606110681</v>
      </c>
      <c r="CC28" s="551"/>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527" t="s">
        <v>26</v>
      </c>
      <c r="B29" s="516">
        <v>42.4844</v>
      </c>
      <c r="C29" s="517">
        <v>140.7</v>
      </c>
      <c r="D29" s="518">
        <v>0.301950248756219</v>
      </c>
      <c r="E29" s="519">
        <v>-98.2156</v>
      </c>
      <c r="F29" s="517">
        <v>217.086675</v>
      </c>
      <c r="G29" s="516">
        <v>0.843014999999998</v>
      </c>
      <c r="H29" s="517">
        <v>0.55</v>
      </c>
      <c r="I29" s="518">
        <v>1.53275454545454</v>
      </c>
      <c r="J29" s="519">
        <v>0.293014999999998</v>
      </c>
      <c r="K29" s="520">
        <v>0.28881</v>
      </c>
      <c r="L29" s="516">
        <v>38.81108</v>
      </c>
      <c r="M29" s="517">
        <v>119.15756</v>
      </c>
      <c r="N29" s="518">
        <v>0.325712275410809</v>
      </c>
      <c r="O29" s="519">
        <v>-80.34648</v>
      </c>
      <c r="P29" s="520">
        <v>187.872941</v>
      </c>
      <c r="Q29" s="516">
        <v>3.67331999999998</v>
      </c>
      <c r="R29" s="517">
        <v>21.54244</v>
      </c>
      <c r="S29" s="518">
        <v>0.170515503350595</v>
      </c>
      <c r="T29" s="519">
        <v>-17.86912</v>
      </c>
      <c r="U29" s="520">
        <v>29.2137339999998</v>
      </c>
      <c r="V29" s="533">
        <v>0.0864627957556181</v>
      </c>
      <c r="W29" s="518">
        <v>0.153109026297086</v>
      </c>
      <c r="X29" s="518">
        <v>0.564713902548433</v>
      </c>
      <c r="Y29" s="539">
        <v>-0.066646230541468</v>
      </c>
      <c r="Z29" s="540">
        <v>0.134571751121988</v>
      </c>
      <c r="AA29" s="516">
        <v>14.257542</v>
      </c>
      <c r="AB29" s="517">
        <v>17.81132445</v>
      </c>
      <c r="AC29" s="518">
        <v>0.800476238587635</v>
      </c>
      <c r="AD29" s="519">
        <v>-3.55378245000002</v>
      </c>
      <c r="AE29" s="541">
        <v>-29.182158</v>
      </c>
      <c r="AF29" s="516">
        <v>17.556583</v>
      </c>
      <c r="AG29" s="517">
        <v>15.29162034</v>
      </c>
      <c r="AH29" s="518">
        <v>1.14811789788393</v>
      </c>
      <c r="AI29" s="519">
        <v>2.26496265999999</v>
      </c>
      <c r="AJ29" s="520">
        <v>31.057581999999</v>
      </c>
      <c r="AK29" s="516">
        <v>0.1</v>
      </c>
      <c r="AL29" s="517">
        <v>0</v>
      </c>
      <c r="AM29" s="518" t="s">
        <v>161</v>
      </c>
      <c r="AN29" s="519">
        <v>0.1</v>
      </c>
      <c r="AO29" s="520">
        <v>0</v>
      </c>
      <c r="AP29" s="516">
        <v>0</v>
      </c>
      <c r="AQ29" s="517">
        <v>0</v>
      </c>
      <c r="AR29" s="551" t="s">
        <v>161</v>
      </c>
      <c r="AS29" s="519">
        <v>0</v>
      </c>
      <c r="AT29" s="520">
        <v>0.0839479999999999</v>
      </c>
      <c r="AU29" s="516">
        <v>-28.88382</v>
      </c>
      <c r="AV29" s="517">
        <v>-12.11050479</v>
      </c>
      <c r="AW29" s="551">
        <v>-0.38502197066552</v>
      </c>
      <c r="AX29" s="555">
        <v>-16.77331521</v>
      </c>
      <c r="AY29" s="520">
        <v>26.9655520000008</v>
      </c>
      <c r="AZ29" s="533">
        <v>-0.679868845976405</v>
      </c>
      <c r="BA29" s="518">
        <v>-0.0860732394456289</v>
      </c>
      <c r="BB29" s="518">
        <v>-5.89872497369949</v>
      </c>
      <c r="BC29" s="539">
        <v>-0.593795606530776</v>
      </c>
      <c r="BD29" s="540">
        <v>0.124215601901871</v>
      </c>
      <c r="BE29" s="564">
        <v>34</v>
      </c>
      <c r="BF29" s="565">
        <v>43</v>
      </c>
      <c r="BG29" s="518">
        <v>0.790697674418605</v>
      </c>
      <c r="BH29" s="566">
        <v>-9</v>
      </c>
      <c r="BI29" s="567">
        <v>35.75</v>
      </c>
      <c r="BJ29" s="572">
        <v>1.02125961538462</v>
      </c>
      <c r="BK29" s="572">
        <v>2.72674418604651</v>
      </c>
      <c r="BL29" s="518">
        <v>0.374534443168771</v>
      </c>
      <c r="BM29" s="572">
        <v>-1.7054845706619</v>
      </c>
      <c r="BN29" s="533">
        <v>0.335594759488188</v>
      </c>
      <c r="BO29" s="518">
        <v>0.126590792110874</v>
      </c>
      <c r="BP29" s="518">
        <v>2.65102029849263</v>
      </c>
      <c r="BQ29" s="518">
        <v>0.209003967377314</v>
      </c>
      <c r="BR29" s="540">
        <v>-0.134426297698834</v>
      </c>
      <c r="BS29" s="564">
        <v>2.97978431345319</v>
      </c>
      <c r="BT29" s="565">
        <v>7.89946870009434</v>
      </c>
      <c r="BU29" s="518">
        <v>0.377213256559597</v>
      </c>
      <c r="BV29" s="566">
        <v>-4.91968438664115</v>
      </c>
      <c r="BW29" s="567">
        <v>-7.43902061663842</v>
      </c>
      <c r="BX29" s="564">
        <v>-2.02586252244602</v>
      </c>
      <c r="BY29" s="565">
        <v>-0.679932860916471</v>
      </c>
      <c r="BZ29" s="518">
        <v>-0.979503769997803</v>
      </c>
      <c r="CA29" s="566">
        <v>-1.34592966152955</v>
      </c>
      <c r="CB29" s="567">
        <v>-0.924042423456169</v>
      </c>
      <c r="CC29" s="551"/>
    </row>
    <row r="30" s="159" customFormat="1" outlineLevel="2" spans="1:81">
      <c r="A30" s="527" t="s">
        <v>27</v>
      </c>
      <c r="B30" s="516">
        <v>17.451471</v>
      </c>
      <c r="C30" s="517">
        <v>30</v>
      </c>
      <c r="D30" s="518">
        <v>0.5817157</v>
      </c>
      <c r="E30" s="519">
        <v>-12.548529</v>
      </c>
      <c r="F30" s="517">
        <v>44.8890399999999</v>
      </c>
      <c r="G30" s="516">
        <v>11.5059189999999</v>
      </c>
      <c r="H30" s="517">
        <v>19.2</v>
      </c>
      <c r="I30" s="518">
        <v>0.599266614583327</v>
      </c>
      <c r="J30" s="519">
        <v>-7.69408100000013</v>
      </c>
      <c r="K30" s="520">
        <v>89.1992190000001</v>
      </c>
      <c r="L30" s="516">
        <v>0</v>
      </c>
      <c r="M30" s="517">
        <v>0</v>
      </c>
      <c r="N30" s="518" t="s">
        <v>161</v>
      </c>
      <c r="O30" s="519">
        <v>0</v>
      </c>
      <c r="P30" s="520">
        <v>0</v>
      </c>
      <c r="Q30" s="516">
        <v>5.94555200000013</v>
      </c>
      <c r="R30" s="517">
        <v>10.8</v>
      </c>
      <c r="S30" s="518">
        <v>0.550514074074086</v>
      </c>
      <c r="T30" s="536">
        <v>-4.85444799999987</v>
      </c>
      <c r="U30" s="537">
        <v>-44.3101790000002</v>
      </c>
      <c r="V30" s="533">
        <v>0.340690592787286</v>
      </c>
      <c r="W30" s="518">
        <v>0.36</v>
      </c>
      <c r="X30" s="518">
        <v>0.946362757742461</v>
      </c>
      <c r="Y30" s="539">
        <v>-0.0193094072127141</v>
      </c>
      <c r="Z30" s="537">
        <v>-0.987104625093348</v>
      </c>
      <c r="AA30" s="545">
        <v>8.99582200000001</v>
      </c>
      <c r="AB30" s="517">
        <v>14.07374005</v>
      </c>
      <c r="AC30" s="546">
        <v>0.639191996444471</v>
      </c>
      <c r="AD30" s="536">
        <v>-5.07791804999999</v>
      </c>
      <c r="AE30" s="546">
        <v>14.956951</v>
      </c>
      <c r="AF30" s="547">
        <v>4.66612299999996</v>
      </c>
      <c r="AG30" s="517">
        <v>6.463564</v>
      </c>
      <c r="AH30" s="546">
        <v>0.721911781178304</v>
      </c>
      <c r="AI30" s="536">
        <v>-1.79744100000004</v>
      </c>
      <c r="AJ30" s="537">
        <v>3.67893099999999</v>
      </c>
      <c r="AK30" s="545">
        <v>0</v>
      </c>
      <c r="AL30" s="517">
        <v>0</v>
      </c>
      <c r="AM30" s="546" t="s">
        <v>161</v>
      </c>
      <c r="AN30" s="536">
        <v>0</v>
      </c>
      <c r="AO30" s="537">
        <v>0</v>
      </c>
      <c r="AP30" s="545">
        <v>0</v>
      </c>
      <c r="AQ30" s="517">
        <v>0</v>
      </c>
      <c r="AR30" s="552" t="s">
        <v>161</v>
      </c>
      <c r="AS30" s="536">
        <v>0</v>
      </c>
      <c r="AT30" s="537">
        <v>0</v>
      </c>
      <c r="AU30" s="516">
        <v>-7.71639299999984</v>
      </c>
      <c r="AV30" s="553">
        <v>-9.73730405</v>
      </c>
      <c r="AW30" s="551">
        <v>1.20754318029128</v>
      </c>
      <c r="AX30" s="555">
        <v>2.02091105000016</v>
      </c>
      <c r="AY30" s="520">
        <v>-62.9460610000002</v>
      </c>
      <c r="AZ30" s="559">
        <v>-0.44216289847428</v>
      </c>
      <c r="BA30" s="518">
        <v>-0.324576801666667</v>
      </c>
      <c r="BB30" s="546">
        <v>0.637724889136189</v>
      </c>
      <c r="BC30" s="560">
        <v>-0.117586096807613</v>
      </c>
      <c r="BD30" s="537">
        <v>-1.40225901467263</v>
      </c>
      <c r="BE30" s="545">
        <v>38</v>
      </c>
      <c r="BF30" s="553">
        <v>38</v>
      </c>
      <c r="BG30" s="518">
        <v>1</v>
      </c>
      <c r="BH30" s="574">
        <v>0</v>
      </c>
      <c r="BI30" s="537">
        <v>38.66666667</v>
      </c>
      <c r="BJ30" s="572">
        <v>0.384393634361234</v>
      </c>
      <c r="BK30" s="572">
        <v>0.657894736842105</v>
      </c>
      <c r="BL30" s="546">
        <v>0.584278324229075</v>
      </c>
      <c r="BM30" s="572">
        <v>-0.273501102480872</v>
      </c>
      <c r="BN30" s="559">
        <v>0.515476431757529</v>
      </c>
      <c r="BO30" s="546">
        <v>0.469124668333333</v>
      </c>
      <c r="BP30" s="546">
        <v>1.09880478805105</v>
      </c>
      <c r="BQ30" s="546">
        <v>0.0463517634241961</v>
      </c>
      <c r="BR30" s="537">
        <v>0.333198281807765</v>
      </c>
      <c r="BS30" s="545">
        <v>1.93995290258077</v>
      </c>
      <c r="BT30" s="553">
        <v>2.1316295379493</v>
      </c>
      <c r="BU30" s="518">
        <v>0.910079762005493</v>
      </c>
      <c r="BV30" s="574">
        <v>-0.191676635368521</v>
      </c>
      <c r="BW30" s="537">
        <v>3.00121595638041</v>
      </c>
      <c r="BX30" s="545">
        <v>-0.857775198308707</v>
      </c>
      <c r="BY30" s="553">
        <v>-0.691877497765777</v>
      </c>
      <c r="BZ30" s="518">
        <v>0.760220991319056</v>
      </c>
      <c r="CA30" s="566">
        <v>-0.16589770054293</v>
      </c>
      <c r="CB30" s="567">
        <v>-4.20848212981377</v>
      </c>
      <c r="CC30" s="551"/>
    </row>
    <row r="31" s="159" customFormat="1" outlineLevel="2" spans="1:81">
      <c r="A31" s="527" t="s">
        <v>28</v>
      </c>
      <c r="B31" s="516">
        <v>18.8668999999999</v>
      </c>
      <c r="C31" s="517">
        <v>40</v>
      </c>
      <c r="D31" s="518">
        <v>0.471672499999998</v>
      </c>
      <c r="E31" s="519">
        <v>-21.1331000000001</v>
      </c>
      <c r="F31" s="517">
        <v>32.5986519999999</v>
      </c>
      <c r="G31" s="516">
        <v>12.6948410000001</v>
      </c>
      <c r="H31" s="517">
        <v>25.4</v>
      </c>
      <c r="I31" s="518">
        <v>0.499796889763782</v>
      </c>
      <c r="J31" s="519">
        <v>-12.7051589999999</v>
      </c>
      <c r="K31" s="520">
        <v>84.5014940000001</v>
      </c>
      <c r="L31" s="516">
        <v>0</v>
      </c>
      <c r="M31" s="517">
        <v>0</v>
      </c>
      <c r="N31" s="518" t="s">
        <v>161</v>
      </c>
      <c r="O31" s="519">
        <v>0</v>
      </c>
      <c r="P31" s="520">
        <v>0</v>
      </c>
      <c r="Q31" s="516">
        <v>6.17205899999983</v>
      </c>
      <c r="R31" s="517">
        <v>14.6</v>
      </c>
      <c r="S31" s="518">
        <v>0.422743767123276</v>
      </c>
      <c r="T31" s="519">
        <v>-8.42794100000017</v>
      </c>
      <c r="U31" s="520">
        <v>-51.9028420000002</v>
      </c>
      <c r="V31" s="533">
        <v>0.327136890533149</v>
      </c>
      <c r="W31" s="518">
        <v>0.365</v>
      </c>
      <c r="X31" s="518">
        <v>0.896265453515475</v>
      </c>
      <c r="Y31" s="539">
        <v>-0.0378631094668515</v>
      </c>
      <c r="Z31" s="540">
        <v>-1.59217755384487</v>
      </c>
      <c r="AA31" s="516">
        <v>7.768929</v>
      </c>
      <c r="AB31" s="517">
        <v>11.05043428</v>
      </c>
      <c r="AC31" s="518">
        <v>0.703042867198518</v>
      </c>
      <c r="AD31" s="519">
        <v>-3.28150528</v>
      </c>
      <c r="AE31" s="541">
        <v>12.40777</v>
      </c>
      <c r="AF31" s="548">
        <v>5.593962</v>
      </c>
      <c r="AG31" s="517">
        <v>3.58683333</v>
      </c>
      <c r="AH31" s="518">
        <v>1.55958236286379</v>
      </c>
      <c r="AI31" s="519">
        <v>2.00712867</v>
      </c>
      <c r="AJ31" s="520">
        <v>5.88483899999999</v>
      </c>
      <c r="AK31" s="516">
        <v>0</v>
      </c>
      <c r="AL31" s="517">
        <v>0</v>
      </c>
      <c r="AM31" s="518" t="s">
        <v>161</v>
      </c>
      <c r="AN31" s="519">
        <v>0</v>
      </c>
      <c r="AO31" s="520">
        <v>0</v>
      </c>
      <c r="AP31" s="516">
        <v>0</v>
      </c>
      <c r="AQ31" s="517">
        <v>0</v>
      </c>
      <c r="AR31" s="551" t="s">
        <v>161</v>
      </c>
      <c r="AS31" s="519">
        <v>0</v>
      </c>
      <c r="AT31" s="520">
        <v>0</v>
      </c>
      <c r="AU31" s="516">
        <v>-7.19083200000017</v>
      </c>
      <c r="AV31" s="517">
        <v>-0.0372676099999998</v>
      </c>
      <c r="AW31" s="551">
        <v>-190.951251770645</v>
      </c>
      <c r="AX31" s="555">
        <v>-7.15356439000017</v>
      </c>
      <c r="AY31" s="520">
        <v>-70.1954510000002</v>
      </c>
      <c r="AZ31" s="533">
        <v>-0.381134791619196</v>
      </c>
      <c r="BA31" s="518">
        <v>-0.000931690249999995</v>
      </c>
      <c r="BB31" s="518">
        <v>-407.078866736233</v>
      </c>
      <c r="BC31" s="539">
        <v>-0.380203101369196</v>
      </c>
      <c r="BD31" s="540">
        <v>-2.15332373252736</v>
      </c>
      <c r="BE31" s="564">
        <v>37</v>
      </c>
      <c r="BF31" s="565">
        <v>36</v>
      </c>
      <c r="BG31" s="518">
        <v>1.02777777777778</v>
      </c>
      <c r="BH31" s="566">
        <v>1</v>
      </c>
      <c r="BI31" s="567">
        <v>36.25</v>
      </c>
      <c r="BJ31" s="572">
        <v>0.424930180180178</v>
      </c>
      <c r="BK31" s="572">
        <v>0.925925925925926</v>
      </c>
      <c r="BL31" s="518">
        <v>0.458924594594592</v>
      </c>
      <c r="BM31" s="572">
        <v>-0.500995745745748</v>
      </c>
      <c r="BN31" s="533">
        <v>0.411775596414887</v>
      </c>
      <c r="BO31" s="518">
        <v>0.276260857</v>
      </c>
      <c r="BP31" s="518">
        <v>1.49053181433839</v>
      </c>
      <c r="BQ31" s="518">
        <v>0.135514739414887</v>
      </c>
      <c r="BR31" s="540">
        <v>0.380622180328194</v>
      </c>
      <c r="BS31" s="564">
        <v>2.42850719835384</v>
      </c>
      <c r="BT31" s="565">
        <v>3.61976724049618</v>
      </c>
      <c r="BU31" s="518">
        <v>0.670901479847901</v>
      </c>
      <c r="BV31" s="566">
        <v>-1.19126004214234</v>
      </c>
      <c r="BW31" s="567">
        <v>2.62727726255402</v>
      </c>
      <c r="BX31" s="564">
        <v>-0.925588584990308</v>
      </c>
      <c r="BY31" s="565">
        <v>-0.00337250184523968</v>
      </c>
      <c r="BZ31" s="518">
        <v>-272.451617067841</v>
      </c>
      <c r="CA31" s="566">
        <v>-0.922216083145068</v>
      </c>
      <c r="CB31" s="567">
        <v>-5.65737848138708</v>
      </c>
      <c r="CC31" s="551"/>
    </row>
    <row r="32" s="159" customFormat="1" outlineLevel="2" spans="1:81">
      <c r="A32" s="527" t="s">
        <v>29</v>
      </c>
      <c r="B32" s="516">
        <v>-1.83258699999999</v>
      </c>
      <c r="C32" s="517">
        <v>7</v>
      </c>
      <c r="D32" s="518">
        <v>-0.261798142857141</v>
      </c>
      <c r="E32" s="519">
        <v>-8.83258699999999</v>
      </c>
      <c r="F32" s="517">
        <v>4.38460300000001</v>
      </c>
      <c r="G32" s="516">
        <v>0</v>
      </c>
      <c r="H32" s="517">
        <v>0</v>
      </c>
      <c r="I32" s="518" t="s">
        <v>161</v>
      </c>
      <c r="J32" s="519">
        <v>0</v>
      </c>
      <c r="K32" s="520">
        <v>0</v>
      </c>
      <c r="L32" s="516">
        <v>9.76996261670138e-15</v>
      </c>
      <c r="M32" s="517">
        <v>5.005</v>
      </c>
      <c r="N32" s="518">
        <v>1.95204048285742e-15</v>
      </c>
      <c r="O32" s="519">
        <v>-5.00499999999999</v>
      </c>
      <c r="P32" s="520">
        <v>-41.7643179999999</v>
      </c>
      <c r="Q32" s="516">
        <v>-1.832587</v>
      </c>
      <c r="R32" s="517">
        <v>1.995</v>
      </c>
      <c r="S32" s="518">
        <v>-0.918589974937343</v>
      </c>
      <c r="T32" s="519">
        <v>-3.827587</v>
      </c>
      <c r="U32" s="520">
        <v>46.1489209999999</v>
      </c>
      <c r="V32" s="533">
        <v>1.00000000000001</v>
      </c>
      <c r="W32" s="518">
        <v>0.285</v>
      </c>
      <c r="X32" s="518">
        <v>3.50877192982458</v>
      </c>
      <c r="Y32" s="539">
        <v>0.715000000000005</v>
      </c>
      <c r="Z32" s="540">
        <v>10.5252222379084</v>
      </c>
      <c r="AA32" s="516">
        <v>0.866586999999997</v>
      </c>
      <c r="AB32" s="517">
        <v>0.7122</v>
      </c>
      <c r="AC32" s="518">
        <v>1.2167747823645</v>
      </c>
      <c r="AD32" s="519">
        <v>0.154386999999997</v>
      </c>
      <c r="AE32" s="541">
        <v>0.323241999999999</v>
      </c>
      <c r="AF32" s="516">
        <v>0.149273</v>
      </c>
      <c r="AG32" s="517">
        <v>0.357503</v>
      </c>
      <c r="AH32" s="518">
        <v>0.417543349286579</v>
      </c>
      <c r="AI32" s="519">
        <v>-0.20823</v>
      </c>
      <c r="AJ32" s="520">
        <v>0.145237</v>
      </c>
      <c r="AK32" s="516">
        <v>0</v>
      </c>
      <c r="AL32" s="517">
        <v>0</v>
      </c>
      <c r="AM32" s="518" t="s">
        <v>161</v>
      </c>
      <c r="AN32" s="519">
        <v>0</v>
      </c>
      <c r="AO32" s="520">
        <v>0.01887</v>
      </c>
      <c r="AP32" s="516">
        <v>0</v>
      </c>
      <c r="AQ32" s="517">
        <v>0</v>
      </c>
      <c r="AR32" s="551" t="s">
        <v>161</v>
      </c>
      <c r="AS32" s="519">
        <v>0</v>
      </c>
      <c r="AT32" s="520">
        <v>0</v>
      </c>
      <c r="AU32" s="516">
        <v>-2.848447</v>
      </c>
      <c r="AV32" s="517">
        <v>0.925297</v>
      </c>
      <c r="AW32" s="551">
        <v>-3.07841374174994</v>
      </c>
      <c r="AX32" s="555">
        <v>-3.773744</v>
      </c>
      <c r="AY32" s="520">
        <v>45.6993119999999</v>
      </c>
      <c r="AZ32" s="533">
        <v>1.55433111770411</v>
      </c>
      <c r="BA32" s="518">
        <v>0.132185285714286</v>
      </c>
      <c r="BB32" s="518">
        <v>11.7587302497779</v>
      </c>
      <c r="BC32" s="539">
        <v>1.42214583198982</v>
      </c>
      <c r="BD32" s="540">
        <v>10.4226795447615</v>
      </c>
      <c r="BE32" s="564">
        <v>4</v>
      </c>
      <c r="BF32" s="565">
        <v>3</v>
      </c>
      <c r="BG32" s="518">
        <v>1.33333333333333</v>
      </c>
      <c r="BH32" s="566">
        <v>1</v>
      </c>
      <c r="BI32" s="567">
        <v>1.83333333333333</v>
      </c>
      <c r="BJ32" s="572">
        <v>-0.381788958333331</v>
      </c>
      <c r="BK32" s="572">
        <v>1.94444444444444</v>
      </c>
      <c r="BL32" s="518">
        <v>-0.196348607142856</v>
      </c>
      <c r="BM32" s="572">
        <v>-2.32623340277778</v>
      </c>
      <c r="BN32" s="533">
        <v>-0.472876321833562</v>
      </c>
      <c r="BO32" s="518">
        <v>0.101742857142857</v>
      </c>
      <c r="BP32" s="518">
        <v>-4.64775941145034</v>
      </c>
      <c r="BQ32" s="518">
        <v>-0.574619178976419</v>
      </c>
      <c r="BR32" s="540">
        <v>0.07372206788163</v>
      </c>
      <c r="BS32" s="564">
        <v>-2.11471785291032</v>
      </c>
      <c r="BT32" s="565">
        <v>9.828699803426</v>
      </c>
      <c r="BU32" s="518">
        <v>-0.215157436406104</v>
      </c>
      <c r="BV32" s="566">
        <v>-11.9434176563363</v>
      </c>
      <c r="BW32" s="567">
        <v>13.5644594452454</v>
      </c>
      <c r="BX32" s="564">
        <v>-3.28697176394292</v>
      </c>
      <c r="BY32" s="565">
        <v>1.29920949171581</v>
      </c>
      <c r="BZ32" s="518">
        <v>-2.52997825593312</v>
      </c>
      <c r="CA32" s="566">
        <v>-4.58618125565873</v>
      </c>
      <c r="CB32" s="567">
        <v>141.378013995706</v>
      </c>
      <c r="CC32" s="551"/>
    </row>
    <row r="33" s="159" customFormat="1" outlineLevel="2" spans="1:81">
      <c r="A33" s="527" t="s">
        <v>30</v>
      </c>
      <c r="B33" s="516">
        <v>17.453731</v>
      </c>
      <c r="C33" s="517">
        <v>20</v>
      </c>
      <c r="D33" s="518">
        <v>0.872686549999999</v>
      </c>
      <c r="E33" s="519">
        <v>-2.54626900000002</v>
      </c>
      <c r="F33" s="517">
        <v>19.525684</v>
      </c>
      <c r="G33" s="516">
        <v>0</v>
      </c>
      <c r="H33" s="517">
        <v>0</v>
      </c>
      <c r="I33" s="518" t="s">
        <v>161</v>
      </c>
      <c r="J33" s="519">
        <v>0</v>
      </c>
      <c r="K33" s="520">
        <v>0</v>
      </c>
      <c r="L33" s="516">
        <v>12.215701</v>
      </c>
      <c r="M33" s="517">
        <v>13.8</v>
      </c>
      <c r="N33" s="518">
        <v>0.885195724637681</v>
      </c>
      <c r="O33" s="519">
        <v>-1.584299</v>
      </c>
      <c r="P33" s="520">
        <v>13.6380940000001</v>
      </c>
      <c r="Q33" s="516">
        <v>5.23802999999998</v>
      </c>
      <c r="R33" s="517">
        <v>6.2</v>
      </c>
      <c r="S33" s="518">
        <v>0.844843548387093</v>
      </c>
      <c r="T33" s="519">
        <v>-0.961970000000022</v>
      </c>
      <c r="U33" s="520">
        <v>5.88758999999988</v>
      </c>
      <c r="V33" s="533">
        <v>0.300109472295636</v>
      </c>
      <c r="W33" s="518">
        <v>0.31</v>
      </c>
      <c r="X33" s="518">
        <v>0.968095071921407</v>
      </c>
      <c r="Y33" s="539">
        <v>-0.00989052770436388</v>
      </c>
      <c r="Z33" s="540">
        <v>0.301530537931469</v>
      </c>
      <c r="AA33" s="516">
        <v>1.85034300000001</v>
      </c>
      <c r="AB33" s="517">
        <v>2.96130835</v>
      </c>
      <c r="AC33" s="518">
        <v>0.624839692901283</v>
      </c>
      <c r="AD33" s="519">
        <v>-1.11096534999999</v>
      </c>
      <c r="AE33" s="541">
        <v>-6.765197</v>
      </c>
      <c r="AF33" s="516">
        <v>1.002493</v>
      </c>
      <c r="AG33" s="517">
        <v>1.309107</v>
      </c>
      <c r="AH33" s="518">
        <v>0.765783851129051</v>
      </c>
      <c r="AI33" s="519">
        <v>-0.306614000000001</v>
      </c>
      <c r="AJ33" s="520">
        <v>0.699023</v>
      </c>
      <c r="AK33" s="516">
        <v>0.01176</v>
      </c>
      <c r="AL33" s="517">
        <v>0.14</v>
      </c>
      <c r="AM33" s="518">
        <v>0.084</v>
      </c>
      <c r="AN33" s="519">
        <v>-0.12824</v>
      </c>
      <c r="AO33" s="520">
        <v>0.03996</v>
      </c>
      <c r="AP33" s="516">
        <v>0</v>
      </c>
      <c r="AQ33" s="517">
        <v>0</v>
      </c>
      <c r="AR33" s="551" t="s">
        <v>161</v>
      </c>
      <c r="AS33" s="519">
        <v>0</v>
      </c>
      <c r="AT33" s="520">
        <v>0</v>
      </c>
      <c r="AU33" s="516">
        <v>2.39695399999997</v>
      </c>
      <c r="AV33" s="517">
        <v>2.06958465</v>
      </c>
      <c r="AW33" s="551">
        <v>1.15818118384284</v>
      </c>
      <c r="AX33" s="555">
        <v>0.327369349999973</v>
      </c>
      <c r="AY33" s="520">
        <v>11.9937239999999</v>
      </c>
      <c r="AZ33" s="533">
        <v>0.137331897689954</v>
      </c>
      <c r="BA33" s="518">
        <v>0.1034792325</v>
      </c>
      <c r="BB33" s="518">
        <v>1.32714453298592</v>
      </c>
      <c r="BC33" s="539">
        <v>0.0338526651899539</v>
      </c>
      <c r="BD33" s="540">
        <v>0.614253718333242</v>
      </c>
      <c r="BE33" s="564">
        <v>7</v>
      </c>
      <c r="BF33" s="565">
        <v>7</v>
      </c>
      <c r="BG33" s="518">
        <v>1</v>
      </c>
      <c r="BH33" s="566">
        <v>0</v>
      </c>
      <c r="BI33" s="567">
        <v>7.58333333</v>
      </c>
      <c r="BJ33" s="572">
        <v>2.1285037804878</v>
      </c>
      <c r="BK33" s="572">
        <v>2.38095238095238</v>
      </c>
      <c r="BL33" s="518">
        <v>0.893971587804877</v>
      </c>
      <c r="BM33" s="572">
        <v>-0.252448600464579</v>
      </c>
      <c r="BN33" s="533">
        <v>0.106014181151297</v>
      </c>
      <c r="BO33" s="518">
        <v>0.1480654175</v>
      </c>
      <c r="BP33" s="518">
        <v>0.715995557512928</v>
      </c>
      <c r="BQ33" s="518">
        <v>-0.042051236348703</v>
      </c>
      <c r="BR33" s="540">
        <v>-0.346476825088433</v>
      </c>
      <c r="BS33" s="564">
        <v>9.43270031556307</v>
      </c>
      <c r="BT33" s="565">
        <v>6.75377152129396</v>
      </c>
      <c r="BU33" s="518">
        <v>1.39665671037623</v>
      </c>
      <c r="BV33" s="566">
        <v>2.67892879426911</v>
      </c>
      <c r="BW33" s="567">
        <v>-2.88619592304555</v>
      </c>
      <c r="BX33" s="564">
        <v>1.2954106346769</v>
      </c>
      <c r="BY33" s="565">
        <v>0.698875093503856</v>
      </c>
      <c r="BZ33" s="518">
        <v>1.85356531763391</v>
      </c>
      <c r="CA33" s="566">
        <v>0.596535541173047</v>
      </c>
      <c r="CB33" s="567">
        <v>-1.77285657756897</v>
      </c>
      <c r="CC33" s="551"/>
    </row>
    <row r="34" s="159" customFormat="1" outlineLevel="2" spans="1:81">
      <c r="A34" s="527" t="s">
        <v>31</v>
      </c>
      <c r="B34" s="516">
        <v>26.158988</v>
      </c>
      <c r="C34" s="517">
        <v>26</v>
      </c>
      <c r="D34" s="518">
        <v>1.00611492307692</v>
      </c>
      <c r="E34" s="519">
        <v>0.158987999999997</v>
      </c>
      <c r="F34" s="517">
        <v>29.3240170000001</v>
      </c>
      <c r="G34" s="516">
        <v>0</v>
      </c>
      <c r="H34" s="517">
        <v>0</v>
      </c>
      <c r="I34" s="518" t="s">
        <v>161</v>
      </c>
      <c r="J34" s="519">
        <v>0</v>
      </c>
      <c r="K34" s="520">
        <v>0</v>
      </c>
      <c r="L34" s="516">
        <v>20.035098</v>
      </c>
      <c r="M34" s="517">
        <v>18.2</v>
      </c>
      <c r="N34" s="518">
        <v>1.10082956043956</v>
      </c>
      <c r="O34" s="519">
        <v>1.835098</v>
      </c>
      <c r="P34" s="520">
        <v>-213.582344999999</v>
      </c>
      <c r="Q34" s="516">
        <v>6.12389</v>
      </c>
      <c r="R34" s="517">
        <v>7.8</v>
      </c>
      <c r="S34" s="518">
        <v>0.785114102564103</v>
      </c>
      <c r="T34" s="519">
        <v>-1.67611</v>
      </c>
      <c r="U34" s="520">
        <v>242.906361999999</v>
      </c>
      <c r="V34" s="533">
        <v>0.234102710701194</v>
      </c>
      <c r="W34" s="518">
        <v>0.3</v>
      </c>
      <c r="X34" s="518">
        <v>0.78034236900398</v>
      </c>
      <c r="Y34" s="539">
        <v>-0.0658972892988061</v>
      </c>
      <c r="Z34" s="540">
        <v>8.28352957236378</v>
      </c>
      <c r="AA34" s="516">
        <v>2.00316</v>
      </c>
      <c r="AB34" s="517">
        <v>2.65137602</v>
      </c>
      <c r="AC34" s="518">
        <v>0.755517129554486</v>
      </c>
      <c r="AD34" s="519">
        <v>-0.648216020000004</v>
      </c>
      <c r="AE34" s="541">
        <v>2.40245199999999</v>
      </c>
      <c r="AF34" s="516">
        <v>0.101464</v>
      </c>
      <c r="AG34" s="517">
        <v>0.34</v>
      </c>
      <c r="AH34" s="518">
        <v>0.298423529411764</v>
      </c>
      <c r="AI34" s="519">
        <v>-0.238536</v>
      </c>
      <c r="AJ34" s="520">
        <v>0.775982999999998</v>
      </c>
      <c r="AK34" s="516">
        <v>0.024</v>
      </c>
      <c r="AL34" s="517">
        <v>0</v>
      </c>
      <c r="AM34" s="518" t="s">
        <v>161</v>
      </c>
      <c r="AN34" s="519">
        <v>0.024</v>
      </c>
      <c r="AO34" s="520">
        <v>0.0747699999999999</v>
      </c>
      <c r="AP34" s="516">
        <v>0</v>
      </c>
      <c r="AQ34" s="517">
        <v>0</v>
      </c>
      <c r="AR34" s="551" t="s">
        <v>161</v>
      </c>
      <c r="AS34" s="519">
        <v>0</v>
      </c>
      <c r="AT34" s="520">
        <v>0</v>
      </c>
      <c r="AU34" s="516">
        <v>4.04326600000001</v>
      </c>
      <c r="AV34" s="517">
        <v>4.80862398</v>
      </c>
      <c r="AW34" s="551">
        <v>0.840836384133327</v>
      </c>
      <c r="AX34" s="555">
        <v>-0.765357979999995</v>
      </c>
      <c r="AY34" s="520">
        <v>239.802696999999</v>
      </c>
      <c r="AZ34" s="533">
        <v>0.154565077211703</v>
      </c>
      <c r="BA34" s="518">
        <v>0.184947076153846</v>
      </c>
      <c r="BB34" s="518">
        <v>0.835725984027612</v>
      </c>
      <c r="BC34" s="539">
        <v>-0.0303819989421434</v>
      </c>
      <c r="BD34" s="540">
        <v>8.17768919585602</v>
      </c>
      <c r="BE34" s="564">
        <v>6</v>
      </c>
      <c r="BF34" s="565">
        <v>6</v>
      </c>
      <c r="BG34" s="518">
        <v>1</v>
      </c>
      <c r="BH34" s="566">
        <v>0</v>
      </c>
      <c r="BI34" s="567">
        <v>6</v>
      </c>
      <c r="BJ34" s="572">
        <v>3.63319277777778</v>
      </c>
      <c r="BK34" s="572">
        <v>3.61111111111111</v>
      </c>
      <c r="BL34" s="518">
        <v>1.00611492307692</v>
      </c>
      <c r="BM34" s="572">
        <v>0.0220816666666663</v>
      </c>
      <c r="BN34" s="533">
        <v>0.0765763568529485</v>
      </c>
      <c r="BO34" s="518">
        <v>0.101976000769231</v>
      </c>
      <c r="BP34" s="518">
        <v>0.750925279235444</v>
      </c>
      <c r="BQ34" s="518">
        <v>-0.0253996439162823</v>
      </c>
      <c r="BR34" s="540">
        <v>0.0819277931805858</v>
      </c>
      <c r="BS34" s="564">
        <v>13.0588609996206</v>
      </c>
      <c r="BT34" s="565">
        <v>9.80622884263696</v>
      </c>
      <c r="BU34" s="518">
        <v>1.33169041934259</v>
      </c>
      <c r="BV34" s="566">
        <v>3.25263215698366</v>
      </c>
      <c r="BW34" s="567">
        <v>12.2058700860622</v>
      </c>
      <c r="BX34" s="564">
        <v>2.01844385870325</v>
      </c>
      <c r="BY34" s="565">
        <v>1.81363335254122</v>
      </c>
      <c r="BZ34" s="518">
        <v>1.11292828612523</v>
      </c>
      <c r="CA34" s="566">
        <v>0.204810506162034</v>
      </c>
      <c r="CB34" s="567">
        <v>99.8158119288128</v>
      </c>
      <c r="CC34" s="551"/>
    </row>
    <row r="35" s="159" customFormat="1" outlineLevel="2" spans="1:81">
      <c r="A35" s="527" t="s">
        <v>32</v>
      </c>
      <c r="B35" s="516">
        <v>23.92236</v>
      </c>
      <c r="C35" s="517">
        <v>35</v>
      </c>
      <c r="D35" s="518">
        <v>0.683496</v>
      </c>
      <c r="E35" s="519">
        <v>-11.07764</v>
      </c>
      <c r="F35" s="517">
        <v>24.402084</v>
      </c>
      <c r="G35" s="516">
        <v>0</v>
      </c>
      <c r="H35" s="517">
        <v>0</v>
      </c>
      <c r="I35" s="518" t="s">
        <v>161</v>
      </c>
      <c r="J35" s="519">
        <v>0</v>
      </c>
      <c r="K35" s="520">
        <v>0</v>
      </c>
      <c r="L35" s="516">
        <v>15.792368</v>
      </c>
      <c r="M35" s="517">
        <v>24.5</v>
      </c>
      <c r="N35" s="518">
        <v>0.644586448979592</v>
      </c>
      <c r="O35" s="519">
        <v>-8.70763199999999</v>
      </c>
      <c r="P35" s="520">
        <v>13.7550149999999</v>
      </c>
      <c r="Q35" s="516">
        <v>8.12999199999998</v>
      </c>
      <c r="R35" s="517">
        <v>10.5</v>
      </c>
      <c r="S35" s="518">
        <v>0.774284952380951</v>
      </c>
      <c r="T35" s="519">
        <v>-2.37000800000002</v>
      </c>
      <c r="U35" s="520">
        <v>10.6470690000001</v>
      </c>
      <c r="V35" s="533">
        <v>0.339849078435405</v>
      </c>
      <c r="W35" s="518">
        <v>0.3</v>
      </c>
      <c r="X35" s="518">
        <v>1.13283026145135</v>
      </c>
      <c r="Y35" s="539">
        <v>0.0398490784354046</v>
      </c>
      <c r="Z35" s="540">
        <v>0.436318021034601</v>
      </c>
      <c r="AA35" s="516">
        <v>1.210382</v>
      </c>
      <c r="AB35" s="517">
        <v>2.08670901</v>
      </c>
      <c r="AC35" s="518">
        <v>0.580043501130039</v>
      </c>
      <c r="AD35" s="519">
        <v>-0.876327010000003</v>
      </c>
      <c r="AE35" s="541">
        <v>1.91415</v>
      </c>
      <c r="AF35" s="516">
        <v>0.417908</v>
      </c>
      <c r="AG35" s="517">
        <v>1.020265</v>
      </c>
      <c r="AH35" s="518">
        <v>0.409607307905299</v>
      </c>
      <c r="AI35" s="519">
        <v>-0.602357</v>
      </c>
      <c r="AJ35" s="520">
        <v>0.50857999999999</v>
      </c>
      <c r="AK35" s="516">
        <v>0.12608</v>
      </c>
      <c r="AL35" s="517">
        <v>0.05</v>
      </c>
      <c r="AM35" s="518">
        <v>2.5216</v>
      </c>
      <c r="AN35" s="519">
        <v>0.0760799999999999</v>
      </c>
      <c r="AO35" s="520">
        <v>0</v>
      </c>
      <c r="AP35" s="516">
        <v>0</v>
      </c>
      <c r="AQ35" s="517">
        <v>0</v>
      </c>
      <c r="AR35" s="551" t="s">
        <v>161</v>
      </c>
      <c r="AS35" s="519">
        <v>0</v>
      </c>
      <c r="AT35" s="520">
        <v>0</v>
      </c>
      <c r="AU35" s="516">
        <v>6.62778199999998</v>
      </c>
      <c r="AV35" s="517">
        <v>7.44302599</v>
      </c>
      <c r="AW35" s="551">
        <v>0.890468743345069</v>
      </c>
      <c r="AX35" s="555">
        <v>-0.815243990000015</v>
      </c>
      <c r="AY35" s="520">
        <v>8.22433900000011</v>
      </c>
      <c r="AZ35" s="533">
        <v>0.27705385254632</v>
      </c>
      <c r="BA35" s="518">
        <v>0.212657885428571</v>
      </c>
      <c r="BB35" s="518">
        <v>1.30281485677322</v>
      </c>
      <c r="BC35" s="539">
        <v>0.0643959671177488</v>
      </c>
      <c r="BD35" s="540">
        <v>0.337034287727233</v>
      </c>
      <c r="BE35" s="564">
        <v>6</v>
      </c>
      <c r="BF35" s="565">
        <v>6</v>
      </c>
      <c r="BG35" s="518">
        <v>1</v>
      </c>
      <c r="BH35" s="566">
        <v>0</v>
      </c>
      <c r="BI35" s="567">
        <v>3</v>
      </c>
      <c r="BJ35" s="572">
        <v>3.32255</v>
      </c>
      <c r="BK35" s="572">
        <v>4.86111111111111</v>
      </c>
      <c r="BL35" s="518">
        <v>0.683496</v>
      </c>
      <c r="BM35" s="572">
        <v>-1.53856111111111</v>
      </c>
      <c r="BN35" s="533">
        <v>0.0505962622416851</v>
      </c>
      <c r="BO35" s="518">
        <v>0.0596202574285714</v>
      </c>
      <c r="BP35" s="518">
        <v>0.848642129771116</v>
      </c>
      <c r="BQ35" s="518">
        <v>-0.00902399518688635</v>
      </c>
      <c r="BR35" s="540">
        <v>0.0784420707673984</v>
      </c>
      <c r="BS35" s="564">
        <v>19.7643058141975</v>
      </c>
      <c r="BT35" s="565">
        <v>16.7728225796083</v>
      </c>
      <c r="BU35" s="518">
        <v>1.17835300053947</v>
      </c>
      <c r="BV35" s="566">
        <v>2.99148323458928</v>
      </c>
      <c r="BW35" s="567">
        <v>12.7482611080636</v>
      </c>
      <c r="BX35" s="564">
        <v>5.47577706872706</v>
      </c>
      <c r="BY35" s="565">
        <v>3.56687298244809</v>
      </c>
      <c r="BZ35" s="518">
        <v>1.53517579562612</v>
      </c>
      <c r="CA35" s="566">
        <v>1.90890408627898</v>
      </c>
      <c r="CB35" s="567">
        <v>4.29660110231701</v>
      </c>
      <c r="CC35" s="551"/>
    </row>
    <row r="36" s="159" customFormat="1" outlineLevel="2" spans="1:81">
      <c r="A36" s="527" t="s">
        <v>33</v>
      </c>
      <c r="B36" s="516">
        <v>14.480778</v>
      </c>
      <c r="C36" s="517">
        <v>5</v>
      </c>
      <c r="D36" s="518">
        <v>2.8961556</v>
      </c>
      <c r="E36" s="519">
        <v>9.480778</v>
      </c>
      <c r="F36" s="517">
        <v>0</v>
      </c>
      <c r="G36" s="516">
        <v>0</v>
      </c>
      <c r="H36" s="517">
        <v>1</v>
      </c>
      <c r="I36" s="518">
        <v>0</v>
      </c>
      <c r="J36" s="519">
        <v>-1</v>
      </c>
      <c r="K36" s="520">
        <v>0</v>
      </c>
      <c r="L36" s="516">
        <v>12.260746</v>
      </c>
      <c r="M36" s="517">
        <v>3</v>
      </c>
      <c r="N36" s="518">
        <v>4.08691533333333</v>
      </c>
      <c r="O36" s="519">
        <v>9.26074599999999</v>
      </c>
      <c r="P36" s="520">
        <v>0</v>
      </c>
      <c r="Q36" s="516">
        <v>2.22003200000001</v>
      </c>
      <c r="R36" s="517">
        <v>2</v>
      </c>
      <c r="S36" s="518">
        <v>1.110016</v>
      </c>
      <c r="T36" s="519">
        <v>0.220032000000007</v>
      </c>
      <c r="U36" s="520">
        <v>0</v>
      </c>
      <c r="V36" s="533">
        <v>0.153308889895281</v>
      </c>
      <c r="W36" s="518">
        <v>0.4</v>
      </c>
      <c r="X36" s="518">
        <v>0.383272224738202</v>
      </c>
      <c r="Y36" s="539">
        <v>-0.246691110104719</v>
      </c>
      <c r="Z36" s="540" t="s">
        <v>161</v>
      </c>
      <c r="AA36" s="516">
        <v>8.41472599999997</v>
      </c>
      <c r="AB36" s="517">
        <v>11.22422</v>
      </c>
      <c r="AC36" s="518">
        <v>0.749693608999108</v>
      </c>
      <c r="AD36" s="519">
        <v>-2.80949400000003</v>
      </c>
      <c r="AE36" s="541">
        <v>1.86</v>
      </c>
      <c r="AF36" s="516">
        <v>17.980876</v>
      </c>
      <c r="AG36" s="517">
        <v>15.518399</v>
      </c>
      <c r="AH36" s="518">
        <v>1.15868112425773</v>
      </c>
      <c r="AI36" s="519">
        <v>2.46247699999999</v>
      </c>
      <c r="AJ36" s="520">
        <v>0.499848999999999</v>
      </c>
      <c r="AK36" s="516">
        <v>0.0018</v>
      </c>
      <c r="AL36" s="517">
        <v>0</v>
      </c>
      <c r="AM36" s="518" t="s">
        <v>161</v>
      </c>
      <c r="AN36" s="519">
        <v>0.0018</v>
      </c>
      <c r="AO36" s="520">
        <v>0</v>
      </c>
      <c r="AP36" s="516">
        <v>0</v>
      </c>
      <c r="AQ36" s="517">
        <v>0</v>
      </c>
      <c r="AR36" s="551" t="s">
        <v>161</v>
      </c>
      <c r="AS36" s="519">
        <v>0</v>
      </c>
      <c r="AT36" s="520">
        <v>0</v>
      </c>
      <c r="AU36" s="516">
        <v>-24.17377</v>
      </c>
      <c r="AV36" s="517">
        <v>-25.742619</v>
      </c>
      <c r="AW36" s="551">
        <v>1.06094364369065</v>
      </c>
      <c r="AX36" s="555">
        <v>1.56884900000005</v>
      </c>
      <c r="AY36" s="520">
        <v>-2.359849</v>
      </c>
      <c r="AZ36" s="533">
        <v>-1.66936956011617</v>
      </c>
      <c r="BA36" s="518">
        <v>-5.1485238</v>
      </c>
      <c r="BB36" s="518">
        <v>1.67575762976639</v>
      </c>
      <c r="BC36" s="539">
        <v>3.47915423988383</v>
      </c>
      <c r="BD36" s="540" t="s">
        <v>161</v>
      </c>
      <c r="BE36" s="564">
        <v>47</v>
      </c>
      <c r="BF36" s="565">
        <v>50</v>
      </c>
      <c r="BG36" s="518">
        <v>0.94</v>
      </c>
      <c r="BH36" s="566">
        <v>-3</v>
      </c>
      <c r="BI36" s="567">
        <v>16.08333333</v>
      </c>
      <c r="BJ36" s="572">
        <v>0.260445647482014</v>
      </c>
      <c r="BK36" s="572">
        <v>0.0833333333333333</v>
      </c>
      <c r="BL36" s="518">
        <v>3.12534776978417</v>
      </c>
      <c r="BM36" s="572">
        <v>0.177112314148681</v>
      </c>
      <c r="BN36" s="533">
        <v>0.581096264302924</v>
      </c>
      <c r="BO36" s="518">
        <v>2.244844</v>
      </c>
      <c r="BP36" s="518">
        <v>0.258858194290082</v>
      </c>
      <c r="BQ36" s="518">
        <v>-1.66374773569708</v>
      </c>
      <c r="BR36" s="540" t="s">
        <v>161</v>
      </c>
      <c r="BS36" s="564">
        <v>1.72088526709011</v>
      </c>
      <c r="BT36" s="565">
        <v>0.44546525281935</v>
      </c>
      <c r="BU36" s="518">
        <v>3.86311896651562</v>
      </c>
      <c r="BV36" s="566">
        <v>1.27542001427076</v>
      </c>
      <c r="BW36" s="567">
        <v>0</v>
      </c>
      <c r="BX36" s="564">
        <v>-2.87279348133261</v>
      </c>
      <c r="BY36" s="565">
        <v>-2.29348845621344</v>
      </c>
      <c r="BZ36" s="518">
        <v>0.747413149802546</v>
      </c>
      <c r="CA36" s="566">
        <v>-0.579305025119173</v>
      </c>
      <c r="CB36" s="567">
        <v>-1.26873602150538</v>
      </c>
      <c r="CC36" s="551"/>
    </row>
    <row r="37" s="159" customFormat="1" outlineLevel="2" spans="1:81">
      <c r="A37" s="527" t="s">
        <v>34</v>
      </c>
      <c r="B37" s="516">
        <v>24.559951</v>
      </c>
      <c r="C37" s="517">
        <v>50</v>
      </c>
      <c r="D37" s="518">
        <v>0.49119902</v>
      </c>
      <c r="E37" s="519">
        <v>-25.440049</v>
      </c>
      <c r="F37" s="517">
        <v>242.601054</v>
      </c>
      <c r="G37" s="516">
        <v>0</v>
      </c>
      <c r="H37" s="517">
        <v>0</v>
      </c>
      <c r="I37" s="518" t="s">
        <v>161</v>
      </c>
      <c r="J37" s="519">
        <v>0</v>
      </c>
      <c r="K37" s="520">
        <v>0</v>
      </c>
      <c r="L37" s="516">
        <v>18.543773</v>
      </c>
      <c r="M37" s="517">
        <v>39</v>
      </c>
      <c r="N37" s="518">
        <v>0.475481358974359</v>
      </c>
      <c r="O37" s="519">
        <v>-20.456227</v>
      </c>
      <c r="P37" s="520">
        <v>193.630654999998</v>
      </c>
      <c r="Q37" s="516">
        <v>6.01617799999999</v>
      </c>
      <c r="R37" s="517">
        <v>11</v>
      </c>
      <c r="S37" s="518">
        <v>0.546925272727272</v>
      </c>
      <c r="T37" s="519">
        <v>-4.98382200000001</v>
      </c>
      <c r="U37" s="520">
        <v>48.970399000002</v>
      </c>
      <c r="V37" s="533">
        <v>0.244958876343035</v>
      </c>
      <c r="W37" s="518">
        <v>0.22</v>
      </c>
      <c r="X37" s="518">
        <v>1.11344943792288</v>
      </c>
      <c r="Y37" s="539">
        <v>0.0249588763430347</v>
      </c>
      <c r="Z37" s="540">
        <v>0.201855672894158</v>
      </c>
      <c r="AA37" s="516">
        <v>6.362448</v>
      </c>
      <c r="AB37" s="517">
        <v>16.92622409</v>
      </c>
      <c r="AC37" s="518">
        <v>0.375892931948061</v>
      </c>
      <c r="AD37" s="519">
        <v>-10.56377609</v>
      </c>
      <c r="AE37" s="541">
        <v>19.505885</v>
      </c>
      <c r="AF37" s="516">
        <v>27.694593</v>
      </c>
      <c r="AG37" s="517">
        <v>29.072304</v>
      </c>
      <c r="AH37" s="518">
        <v>0.952610876661168</v>
      </c>
      <c r="AI37" s="519">
        <v>-1.37771100000001</v>
      </c>
      <c r="AJ37" s="520">
        <v>30.375319</v>
      </c>
      <c r="AK37" s="516">
        <v>0</v>
      </c>
      <c r="AL37" s="517">
        <v>0</v>
      </c>
      <c r="AM37" s="518" t="s">
        <v>161</v>
      </c>
      <c r="AN37" s="519">
        <v>0</v>
      </c>
      <c r="AO37" s="520">
        <v>0</v>
      </c>
      <c r="AP37" s="516">
        <v>0</v>
      </c>
      <c r="AQ37" s="517">
        <v>0</v>
      </c>
      <c r="AR37" s="551" t="s">
        <v>161</v>
      </c>
      <c r="AS37" s="519">
        <v>0</v>
      </c>
      <c r="AT37" s="520">
        <v>0.004681</v>
      </c>
      <c r="AU37" s="516">
        <v>-28.040863</v>
      </c>
      <c r="AV37" s="517">
        <v>-34.99852809</v>
      </c>
      <c r="AW37" s="551">
        <v>1.19879879154084</v>
      </c>
      <c r="AX37" s="555">
        <v>6.95766509</v>
      </c>
      <c r="AY37" s="520">
        <v>-0.915485999998021</v>
      </c>
      <c r="AZ37" s="533">
        <v>-1.14173122739537</v>
      </c>
      <c r="BA37" s="518">
        <v>-0.6999705618</v>
      </c>
      <c r="BB37" s="518">
        <v>0.368886793668349</v>
      </c>
      <c r="BC37" s="539">
        <v>-0.441760665595365</v>
      </c>
      <c r="BD37" s="540">
        <v>-0.00377362746329215</v>
      </c>
      <c r="BE37" s="564">
        <v>30</v>
      </c>
      <c r="BF37" s="565">
        <v>38</v>
      </c>
      <c r="BG37" s="518">
        <v>0.789473684210526</v>
      </c>
      <c r="BH37" s="566">
        <v>-8</v>
      </c>
      <c r="BI37" s="567">
        <v>21.9999999966667</v>
      </c>
      <c r="BJ37" s="572">
        <v>0.678451685082873</v>
      </c>
      <c r="BK37" s="572">
        <v>1.09649122807018</v>
      </c>
      <c r="BL37" s="518">
        <v>0.61874793679558</v>
      </c>
      <c r="BM37" s="572">
        <v>-0.418039542987303</v>
      </c>
      <c r="BN37" s="533">
        <v>0.259057845840165</v>
      </c>
      <c r="BO37" s="518">
        <v>0.3385244818</v>
      </c>
      <c r="BP37" s="518">
        <v>0.76525586705784</v>
      </c>
      <c r="BQ37" s="518">
        <v>-0.0794666359598351</v>
      </c>
      <c r="BR37" s="540">
        <v>0.0804031337802844</v>
      </c>
      <c r="BS37" s="564">
        <v>3.86014172532333</v>
      </c>
      <c r="BT37" s="565">
        <v>2.95399610297845</v>
      </c>
      <c r="BU37" s="518">
        <v>1.30675247723964</v>
      </c>
      <c r="BV37" s="566">
        <v>0.906145622344879</v>
      </c>
      <c r="BW37" s="567">
        <v>12.4373261710504</v>
      </c>
      <c r="BX37" s="564">
        <v>-4.40724434997347</v>
      </c>
      <c r="BY37" s="565">
        <v>-2.06771031175684</v>
      </c>
      <c r="BZ37" s="518">
        <v>-0.131461223032175</v>
      </c>
      <c r="CA37" s="566">
        <v>-2.33953403821663</v>
      </c>
      <c r="CB37" s="567">
        <v>-0.046933835608998</v>
      </c>
      <c r="CC37" s="551"/>
    </row>
    <row r="38" s="159" customFormat="1" outlineLevel="2" spans="1:81">
      <c r="A38" s="527" t="s">
        <v>35</v>
      </c>
      <c r="B38" s="516">
        <v>0</v>
      </c>
      <c r="C38" s="517">
        <v>0</v>
      </c>
      <c r="D38" s="518" t="s">
        <v>161</v>
      </c>
      <c r="E38" s="519">
        <v>0</v>
      </c>
      <c r="F38" s="517">
        <v>20.744949</v>
      </c>
      <c r="G38" s="516">
        <v>0</v>
      </c>
      <c r="H38" s="517">
        <v>0</v>
      </c>
      <c r="I38" s="518" t="s">
        <v>161</v>
      </c>
      <c r="J38" s="519">
        <v>0</v>
      </c>
      <c r="K38" s="520">
        <v>12.0391010000001</v>
      </c>
      <c r="L38" s="516">
        <v>0</v>
      </c>
      <c r="M38" s="517">
        <v>0</v>
      </c>
      <c r="N38" s="518" t="s">
        <v>161</v>
      </c>
      <c r="O38" s="519">
        <v>0</v>
      </c>
      <c r="P38" s="520">
        <v>0</v>
      </c>
      <c r="Q38" s="516">
        <v>0</v>
      </c>
      <c r="R38" s="517">
        <v>0</v>
      </c>
      <c r="S38" s="518" t="s">
        <v>161</v>
      </c>
      <c r="T38" s="519">
        <v>0</v>
      </c>
      <c r="U38" s="520">
        <v>8.7058479999999</v>
      </c>
      <c r="V38" s="533" t="s">
        <v>161</v>
      </c>
      <c r="W38" s="518" t="s">
        <v>161</v>
      </c>
      <c r="X38" s="518" t="s">
        <v>161</v>
      </c>
      <c r="Y38" s="539" t="s">
        <v>161</v>
      </c>
      <c r="Z38" s="540">
        <v>0.419661094370485</v>
      </c>
      <c r="AA38" s="516">
        <v>0</v>
      </c>
      <c r="AB38" s="517">
        <v>0</v>
      </c>
      <c r="AC38" s="518" t="s">
        <v>161</v>
      </c>
      <c r="AD38" s="519">
        <v>0</v>
      </c>
      <c r="AE38" s="541">
        <v>6.09135999999998</v>
      </c>
      <c r="AF38" s="516">
        <v>0.0245639999999999</v>
      </c>
      <c r="AG38" s="517">
        <v>0</v>
      </c>
      <c r="AH38" s="518" t="s">
        <v>161</v>
      </c>
      <c r="AI38" s="519">
        <v>0.0245639999999999</v>
      </c>
      <c r="AJ38" s="520">
        <v>4.623469</v>
      </c>
      <c r="AK38" s="516">
        <v>0</v>
      </c>
      <c r="AL38" s="517">
        <v>0</v>
      </c>
      <c r="AM38" s="518" t="s">
        <v>161</v>
      </c>
      <c r="AN38" s="519">
        <v>0</v>
      </c>
      <c r="AO38" s="520">
        <v>0.0266</v>
      </c>
      <c r="AP38" s="516">
        <v>0</v>
      </c>
      <c r="AQ38" s="517">
        <v>0</v>
      </c>
      <c r="AR38" s="551" t="s">
        <v>161</v>
      </c>
      <c r="AS38" s="519">
        <v>0</v>
      </c>
      <c r="AT38" s="520">
        <v>0</v>
      </c>
      <c r="AU38" s="516">
        <v>-0.0245639999999999</v>
      </c>
      <c r="AV38" s="517">
        <v>0</v>
      </c>
      <c r="AW38" s="551" t="s">
        <v>161</v>
      </c>
      <c r="AX38" s="555">
        <v>-0.0245639999999999</v>
      </c>
      <c r="AY38" s="520">
        <v>-1.98238100000008</v>
      </c>
      <c r="AZ38" s="533" t="s">
        <v>161</v>
      </c>
      <c r="BA38" s="518" t="s">
        <v>161</v>
      </c>
      <c r="BB38" s="518" t="s">
        <v>161</v>
      </c>
      <c r="BC38" s="539" t="s">
        <v>161</v>
      </c>
      <c r="BD38" s="540">
        <v>-0.0955596950370948</v>
      </c>
      <c r="BE38" s="564">
        <v>1</v>
      </c>
      <c r="BF38" s="565">
        <v>0</v>
      </c>
      <c r="BG38" s="518" t="s">
        <v>161</v>
      </c>
      <c r="BH38" s="566">
        <v>1</v>
      </c>
      <c r="BI38" s="567">
        <v>19</v>
      </c>
      <c r="BJ38" s="572">
        <v>0</v>
      </c>
      <c r="BK38" s="572" t="s">
        <v>161</v>
      </c>
      <c r="BL38" s="518" t="s">
        <v>161</v>
      </c>
      <c r="BM38" s="572" t="s">
        <v>161</v>
      </c>
      <c r="BN38" s="533" t="s">
        <v>161</v>
      </c>
      <c r="BO38" s="518" t="s">
        <v>161</v>
      </c>
      <c r="BP38" s="518" t="s">
        <v>161</v>
      </c>
      <c r="BQ38" s="518" t="s">
        <v>161</v>
      </c>
      <c r="BR38" s="540">
        <v>0.293630994224183</v>
      </c>
      <c r="BS38" s="564" t="s">
        <v>161</v>
      </c>
      <c r="BT38" s="565" t="s">
        <v>161</v>
      </c>
      <c r="BU38" s="518" t="s">
        <v>161</v>
      </c>
      <c r="BV38" s="566" t="s">
        <v>161</v>
      </c>
      <c r="BW38" s="567">
        <v>3.40563503060073</v>
      </c>
      <c r="BX38" s="564" t="s">
        <v>161</v>
      </c>
      <c r="BY38" s="565" t="s">
        <v>161</v>
      </c>
      <c r="BZ38" s="518" t="s">
        <v>161</v>
      </c>
      <c r="CA38" s="566" t="s">
        <v>161</v>
      </c>
      <c r="CB38" s="567">
        <v>-0.325441444931853</v>
      </c>
      <c r="CC38" s="551"/>
    </row>
    <row r="39" s="159" customFormat="1" outlineLevel="2" spans="1:81">
      <c r="A39" s="527" t="s">
        <v>36</v>
      </c>
      <c r="B39" s="516">
        <v>0</v>
      </c>
      <c r="C39" s="517">
        <v>0</v>
      </c>
      <c r="D39" s="518" t="s">
        <v>161</v>
      </c>
      <c r="E39" s="519">
        <v>0</v>
      </c>
      <c r="F39" s="517">
        <v>0</v>
      </c>
      <c r="G39" s="516">
        <v>0</v>
      </c>
      <c r="H39" s="517">
        <v>0</v>
      </c>
      <c r="I39" s="518" t="s">
        <v>161</v>
      </c>
      <c r="J39" s="519">
        <v>0</v>
      </c>
      <c r="K39" s="520">
        <v>0</v>
      </c>
      <c r="L39" s="516">
        <v>0</v>
      </c>
      <c r="M39" s="517">
        <v>0</v>
      </c>
      <c r="N39" s="518" t="s">
        <v>161</v>
      </c>
      <c r="O39" s="519">
        <v>0</v>
      </c>
      <c r="P39" s="520">
        <v>0</v>
      </c>
      <c r="Q39" s="516">
        <v>0</v>
      </c>
      <c r="R39" s="517">
        <v>0</v>
      </c>
      <c r="S39" s="518" t="s">
        <v>161</v>
      </c>
      <c r="T39" s="519">
        <v>0</v>
      </c>
      <c r="U39" s="520">
        <v>0</v>
      </c>
      <c r="V39" s="533" t="s">
        <v>161</v>
      </c>
      <c r="W39" s="518" t="s">
        <v>161</v>
      </c>
      <c r="X39" s="518" t="s">
        <v>161</v>
      </c>
      <c r="Y39" s="539" t="s">
        <v>161</v>
      </c>
      <c r="Z39" s="540" t="s">
        <v>161</v>
      </c>
      <c r="AA39" s="516">
        <v>0</v>
      </c>
      <c r="AB39" s="517">
        <v>0</v>
      </c>
      <c r="AC39" s="518" t="s">
        <v>161</v>
      </c>
      <c r="AD39" s="519">
        <v>0</v>
      </c>
      <c r="AE39" s="541">
        <v>0</v>
      </c>
      <c r="AF39" s="516">
        <v>0</v>
      </c>
      <c r="AG39" s="517">
        <v>0</v>
      </c>
      <c r="AH39" s="518" t="s">
        <v>161</v>
      </c>
      <c r="AI39" s="519">
        <v>0</v>
      </c>
      <c r="AJ39" s="520">
        <v>0</v>
      </c>
      <c r="AK39" s="516">
        <v>0</v>
      </c>
      <c r="AL39" s="517">
        <v>0</v>
      </c>
      <c r="AM39" s="518" t="s">
        <v>161</v>
      </c>
      <c r="AN39" s="519">
        <v>0</v>
      </c>
      <c r="AO39" s="520">
        <v>0</v>
      </c>
      <c r="AP39" s="516">
        <v>0</v>
      </c>
      <c r="AQ39" s="517">
        <v>0</v>
      </c>
      <c r="AR39" s="551" t="s">
        <v>161</v>
      </c>
      <c r="AS39" s="519">
        <v>0</v>
      </c>
      <c r="AT39" s="520">
        <v>0</v>
      </c>
      <c r="AU39" s="516">
        <v>0</v>
      </c>
      <c r="AV39" s="517">
        <v>0</v>
      </c>
      <c r="AW39" s="551" t="s">
        <v>161</v>
      </c>
      <c r="AX39" s="555">
        <v>0</v>
      </c>
      <c r="AY39" s="520">
        <v>0</v>
      </c>
      <c r="AZ39" s="533" t="s">
        <v>161</v>
      </c>
      <c r="BA39" s="518" t="s">
        <v>161</v>
      </c>
      <c r="BB39" s="518" t="s">
        <v>161</v>
      </c>
      <c r="BC39" s="539" t="s">
        <v>161</v>
      </c>
      <c r="BD39" s="540" t="s">
        <v>161</v>
      </c>
      <c r="BE39" s="564">
        <v>0</v>
      </c>
      <c r="BF39" s="565">
        <v>0</v>
      </c>
      <c r="BG39" s="518" t="s">
        <v>161</v>
      </c>
      <c r="BH39" s="566">
        <v>0</v>
      </c>
      <c r="BI39" s="567">
        <v>0</v>
      </c>
      <c r="BJ39" s="572" t="s">
        <v>161</v>
      </c>
      <c r="BK39" s="572" t="s">
        <v>161</v>
      </c>
      <c r="BL39" s="518" t="s">
        <v>161</v>
      </c>
      <c r="BM39" s="572" t="s">
        <v>161</v>
      </c>
      <c r="BN39" s="533" t="s">
        <v>161</v>
      </c>
      <c r="BO39" s="518" t="s">
        <v>161</v>
      </c>
      <c r="BP39" s="518" t="s">
        <v>161</v>
      </c>
      <c r="BQ39" s="518" t="s">
        <v>161</v>
      </c>
      <c r="BR39" s="540" t="s">
        <v>161</v>
      </c>
      <c r="BS39" s="564" t="s">
        <v>161</v>
      </c>
      <c r="BT39" s="565" t="s">
        <v>161</v>
      </c>
      <c r="BU39" s="518" t="s">
        <v>161</v>
      </c>
      <c r="BV39" s="566" t="s">
        <v>161</v>
      </c>
      <c r="BW39" s="567" t="s">
        <v>161</v>
      </c>
      <c r="BX39" s="564" t="s">
        <v>161</v>
      </c>
      <c r="BY39" s="565" t="s">
        <v>161</v>
      </c>
      <c r="BZ39" s="518" t="s">
        <v>161</v>
      </c>
      <c r="CA39" s="566" t="s">
        <v>161</v>
      </c>
      <c r="CB39" s="567" t="s">
        <v>161</v>
      </c>
      <c r="CC39" s="551"/>
    </row>
    <row r="40" s="159" customFormat="1" outlineLevel="2" spans="1:81">
      <c r="A40" s="527" t="s">
        <v>37</v>
      </c>
      <c r="B40" s="516">
        <v>0</v>
      </c>
      <c r="C40" s="517">
        <v>0</v>
      </c>
      <c r="D40" s="518" t="s">
        <v>161</v>
      </c>
      <c r="E40" s="519">
        <v>0</v>
      </c>
      <c r="F40" s="517">
        <v>0</v>
      </c>
      <c r="G40" s="516">
        <v>0</v>
      </c>
      <c r="H40" s="517">
        <v>0</v>
      </c>
      <c r="I40" s="518" t="s">
        <v>161</v>
      </c>
      <c r="J40" s="519">
        <v>0</v>
      </c>
      <c r="K40" s="520">
        <v>0</v>
      </c>
      <c r="L40" s="516">
        <v>0</v>
      </c>
      <c r="M40" s="517">
        <v>0</v>
      </c>
      <c r="N40" s="518" t="s">
        <v>161</v>
      </c>
      <c r="O40" s="519">
        <v>0</v>
      </c>
      <c r="P40" s="520">
        <v>0</v>
      </c>
      <c r="Q40" s="516"/>
      <c r="R40" s="517"/>
      <c r="S40" s="518" t="s">
        <v>161</v>
      </c>
      <c r="T40" s="519">
        <v>0</v>
      </c>
      <c r="U40" s="520"/>
      <c r="V40" s="533" t="s">
        <v>161</v>
      </c>
      <c r="W40" s="518" t="s">
        <v>161</v>
      </c>
      <c r="X40" s="518" t="s">
        <v>161</v>
      </c>
      <c r="Y40" s="539" t="s">
        <v>161</v>
      </c>
      <c r="Z40" s="540" t="s">
        <v>161</v>
      </c>
      <c r="AA40" s="516">
        <v>0</v>
      </c>
      <c r="AB40" s="517">
        <v>0</v>
      </c>
      <c r="AC40" s="518" t="s">
        <v>161</v>
      </c>
      <c r="AD40" s="519">
        <v>0</v>
      </c>
      <c r="AE40" s="541">
        <v>0</v>
      </c>
      <c r="AF40" s="516">
        <v>0.360088999999999</v>
      </c>
      <c r="AG40" s="517">
        <v>0.360089</v>
      </c>
      <c r="AH40" s="518">
        <v>0.999999999999997</v>
      </c>
      <c r="AI40" s="519">
        <v>-9.99200722162641e-16</v>
      </c>
      <c r="AJ40" s="520">
        <v>0.360088999999999</v>
      </c>
      <c r="AK40" s="516">
        <v>0</v>
      </c>
      <c r="AL40" s="517">
        <v>0</v>
      </c>
      <c r="AM40" s="518" t="s">
        <v>161</v>
      </c>
      <c r="AN40" s="519">
        <v>0</v>
      </c>
      <c r="AO40" s="520">
        <v>0</v>
      </c>
      <c r="AP40" s="516">
        <v>0</v>
      </c>
      <c r="AQ40" s="517">
        <v>0</v>
      </c>
      <c r="AR40" s="551" t="s">
        <v>161</v>
      </c>
      <c r="AS40" s="519">
        <v>0</v>
      </c>
      <c r="AT40" s="520">
        <v>0</v>
      </c>
      <c r="AU40" s="516">
        <v>-0.360088999999999</v>
      </c>
      <c r="AV40" s="517">
        <v>-0.360089</v>
      </c>
      <c r="AW40" s="551">
        <v>1</v>
      </c>
      <c r="AX40" s="555">
        <v>9.99200722162641e-16</v>
      </c>
      <c r="AY40" s="520">
        <v>-0.360088999999999</v>
      </c>
      <c r="AZ40" s="533" t="s">
        <v>161</v>
      </c>
      <c r="BA40" s="518" t="s">
        <v>161</v>
      </c>
      <c r="BB40" s="518" t="s">
        <v>161</v>
      </c>
      <c r="BC40" s="539" t="s">
        <v>161</v>
      </c>
      <c r="BD40" s="540" t="s">
        <v>161</v>
      </c>
      <c r="BE40" s="564">
        <v>0</v>
      </c>
      <c r="BF40" s="565">
        <v>0</v>
      </c>
      <c r="BG40" s="518" t="s">
        <v>161</v>
      </c>
      <c r="BH40" s="566">
        <v>0</v>
      </c>
      <c r="BI40" s="567">
        <v>0</v>
      </c>
      <c r="BJ40" s="572" t="s">
        <v>161</v>
      </c>
      <c r="BK40" s="572" t="s">
        <v>161</v>
      </c>
      <c r="BL40" s="518" t="s">
        <v>161</v>
      </c>
      <c r="BM40" s="572" t="s">
        <v>161</v>
      </c>
      <c r="BN40" s="533" t="s">
        <v>161</v>
      </c>
      <c r="BO40" s="518" t="s">
        <v>161</v>
      </c>
      <c r="BP40" s="518" t="s">
        <v>161</v>
      </c>
      <c r="BQ40" s="518" t="s">
        <v>161</v>
      </c>
      <c r="BR40" s="540" t="s">
        <v>161</v>
      </c>
      <c r="BS40" s="564" t="s">
        <v>161</v>
      </c>
      <c r="BT40" s="565" t="s">
        <v>161</v>
      </c>
      <c r="BU40" s="518" t="s">
        <v>161</v>
      </c>
      <c r="BV40" s="566" t="s">
        <v>161</v>
      </c>
      <c r="BW40" s="567" t="s">
        <v>161</v>
      </c>
      <c r="BX40" s="564" t="s">
        <v>161</v>
      </c>
      <c r="BY40" s="565" t="s">
        <v>161</v>
      </c>
      <c r="BZ40" s="518" t="s">
        <v>161</v>
      </c>
      <c r="CA40" s="566" t="s">
        <v>161</v>
      </c>
      <c r="CB40" s="567" t="s">
        <v>161</v>
      </c>
      <c r="CC40" s="551"/>
    </row>
    <row r="41" s="163" customFormat="1" spans="1:81">
      <c r="A41" s="521" t="s">
        <v>38</v>
      </c>
      <c r="B41" s="522">
        <v>183.545992</v>
      </c>
      <c r="C41" s="523">
        <v>353.7</v>
      </c>
      <c r="D41" s="524">
        <v>0.518931275091885</v>
      </c>
      <c r="E41" s="523">
        <v>-170.154008</v>
      </c>
      <c r="F41" s="525">
        <v>635.556758</v>
      </c>
      <c r="G41" s="522">
        <v>25.0437749999999</v>
      </c>
      <c r="H41" s="523">
        <v>46.15</v>
      </c>
      <c r="I41" s="524">
        <v>0.542660346695557</v>
      </c>
      <c r="J41" s="523">
        <v>-21.1062250000001</v>
      </c>
      <c r="K41" s="525">
        <v>186.028624</v>
      </c>
      <c r="L41" s="522">
        <v>117.658766</v>
      </c>
      <c r="M41" s="523">
        <v>222.66256</v>
      </c>
      <c r="N41" s="524">
        <v>0.528417377398338</v>
      </c>
      <c r="O41" s="523">
        <v>-105.003794</v>
      </c>
      <c r="P41" s="525">
        <v>153.550041999999</v>
      </c>
      <c r="Q41" s="522">
        <v>41.6864659999999</v>
      </c>
      <c r="R41" s="523">
        <v>86.43744</v>
      </c>
      <c r="S41" s="524">
        <v>0.48227326029091</v>
      </c>
      <c r="T41" s="523">
        <v>-44.7509740000001</v>
      </c>
      <c r="U41" s="534">
        <v>296.266902</v>
      </c>
      <c r="V41" s="535">
        <v>0.227117277505029</v>
      </c>
      <c r="W41" s="524">
        <v>0.244380661577608</v>
      </c>
      <c r="X41" s="524">
        <v>0.929358632712039</v>
      </c>
      <c r="Y41" s="542">
        <v>-0.0172633840725786</v>
      </c>
      <c r="Z41" s="543">
        <v>0.466153334491017</v>
      </c>
      <c r="AA41" s="522">
        <v>51.7299389999999</v>
      </c>
      <c r="AB41" s="523">
        <v>79.49753625</v>
      </c>
      <c r="AC41" s="524">
        <v>0.650711222512885</v>
      </c>
      <c r="AD41" s="523">
        <v>-27.7675972500001</v>
      </c>
      <c r="AE41" s="544">
        <v>23.5144549999999</v>
      </c>
      <c r="AF41" s="522">
        <v>75.5479279999999</v>
      </c>
      <c r="AG41" s="523">
        <v>73.31968467</v>
      </c>
      <c r="AH41" s="524">
        <v>1.03039079259586</v>
      </c>
      <c r="AI41" s="523">
        <v>2.22824332999991</v>
      </c>
      <c r="AJ41" s="525">
        <v>78.6089009999989</v>
      </c>
      <c r="AK41" s="522">
        <v>0.26364</v>
      </c>
      <c r="AL41" s="523">
        <v>0.19</v>
      </c>
      <c r="AM41" s="524">
        <v>1.38757894736842</v>
      </c>
      <c r="AN41" s="523">
        <v>0.0736399999999999</v>
      </c>
      <c r="AO41" s="525">
        <v>0.1602</v>
      </c>
      <c r="AP41" s="522">
        <v>0</v>
      </c>
      <c r="AQ41" s="523">
        <v>0</v>
      </c>
      <c r="AR41" s="542" t="s">
        <v>161</v>
      </c>
      <c r="AS41" s="523">
        <v>0</v>
      </c>
      <c r="AT41" s="525">
        <v>0.0886289999999999</v>
      </c>
      <c r="AU41" s="522">
        <v>-86.170776</v>
      </c>
      <c r="AV41" s="523">
        <v>-67.73978092</v>
      </c>
      <c r="AW41" s="542">
        <v>0.727914752163624</v>
      </c>
      <c r="AX41" s="556">
        <v>-18.43099508</v>
      </c>
      <c r="AY41" s="525">
        <v>193.926307000001</v>
      </c>
      <c r="AZ41" s="535">
        <v>-0.469477840736506</v>
      </c>
      <c r="BA41" s="524">
        <v>-0.191517616398077</v>
      </c>
      <c r="BB41" s="524">
        <v>-0.451355909529894</v>
      </c>
      <c r="BC41" s="542">
        <v>-0.277960224338429</v>
      </c>
      <c r="BD41" s="543">
        <v>0.305128227430478</v>
      </c>
      <c r="BE41" s="568">
        <v>210</v>
      </c>
      <c r="BF41" s="569">
        <v>227</v>
      </c>
      <c r="BG41" s="524">
        <v>0.92511013215859</v>
      </c>
      <c r="BH41" s="524">
        <v>-17</v>
      </c>
      <c r="BI41" s="570">
        <v>186.16666666</v>
      </c>
      <c r="BJ41" s="571">
        <v>0.72951507154213</v>
      </c>
      <c r="BK41" s="571">
        <v>1.29845814977974</v>
      </c>
      <c r="BL41" s="524">
        <v>0.561831793859418</v>
      </c>
      <c r="BM41" s="571">
        <v>-0.568943078237606</v>
      </c>
      <c r="BN41" s="535">
        <v>0.281836385727235</v>
      </c>
      <c r="BO41" s="524">
        <v>0.224759785835454</v>
      </c>
      <c r="BP41" s="524">
        <v>1.25394489356547</v>
      </c>
      <c r="BQ41" s="524">
        <v>0.0570765998917812</v>
      </c>
      <c r="BR41" s="543">
        <v>0.0369981983576044</v>
      </c>
      <c r="BS41" s="568">
        <v>3.54815790523163</v>
      </c>
      <c r="BT41" s="569">
        <v>4.44919448682914</v>
      </c>
      <c r="BU41" s="524">
        <v>0.797483210890234</v>
      </c>
      <c r="BV41" s="524">
        <v>-0.901036581597512</v>
      </c>
      <c r="BW41" s="570">
        <v>27.028343119158</v>
      </c>
      <c r="BX41" s="568">
        <v>-1.66578151194031</v>
      </c>
      <c r="BY41" s="569">
        <v>-0.852099123008985</v>
      </c>
      <c r="BZ41" s="524">
        <v>0.0450848182333514</v>
      </c>
      <c r="CA41" s="524">
        <v>-0.813682388931327</v>
      </c>
      <c r="CB41" s="570">
        <v>8.24711042633145</v>
      </c>
      <c r="CC41" s="551"/>
    </row>
    <row r="42" s="159" customFormat="1" outlineLevel="2" spans="1:81">
      <c r="A42" s="527" t="s">
        <v>39</v>
      </c>
      <c r="B42" s="516">
        <v>0</v>
      </c>
      <c r="C42" s="517">
        <v>3.33962264</v>
      </c>
      <c r="D42" s="518">
        <v>0</v>
      </c>
      <c r="E42" s="519">
        <v>-3.33962264</v>
      </c>
      <c r="F42" s="520">
        <v>0</v>
      </c>
      <c r="G42" s="516">
        <v>0</v>
      </c>
      <c r="H42" s="517">
        <v>0</v>
      </c>
      <c r="I42" s="518" t="s">
        <v>161</v>
      </c>
      <c r="J42" s="519">
        <v>0</v>
      </c>
      <c r="K42" s="520">
        <v>0</v>
      </c>
      <c r="L42" s="516">
        <v>0</v>
      </c>
      <c r="M42" s="517">
        <v>0</v>
      </c>
      <c r="N42" s="518" t="s">
        <v>161</v>
      </c>
      <c r="O42" s="519">
        <v>0</v>
      </c>
      <c r="P42" s="520">
        <v>0</v>
      </c>
      <c r="Q42" s="516">
        <v>0</v>
      </c>
      <c r="R42" s="517">
        <v>3.33962264</v>
      </c>
      <c r="S42" s="518">
        <v>0</v>
      </c>
      <c r="T42" s="519">
        <v>-3.33962264</v>
      </c>
      <c r="U42" s="520">
        <v>0</v>
      </c>
      <c r="V42" s="533" t="s">
        <v>161</v>
      </c>
      <c r="W42" s="518" t="s">
        <v>161</v>
      </c>
      <c r="X42" s="518" t="s">
        <v>161</v>
      </c>
      <c r="Y42" s="539" t="s">
        <v>161</v>
      </c>
      <c r="Z42" s="540" t="s">
        <v>161</v>
      </c>
      <c r="AA42" s="516">
        <v>0</v>
      </c>
      <c r="AB42" s="517">
        <v>0</v>
      </c>
      <c r="AC42" s="518" t="s">
        <v>161</v>
      </c>
      <c r="AD42" s="519">
        <v>0</v>
      </c>
      <c r="AE42" s="541">
        <v>0</v>
      </c>
      <c r="AF42" s="516">
        <v>0.280997</v>
      </c>
      <c r="AG42" s="517">
        <v>1.3878785</v>
      </c>
      <c r="AH42" s="518">
        <v>0.202465129332287</v>
      </c>
      <c r="AI42" s="519">
        <v>-1.1068815</v>
      </c>
      <c r="AJ42" s="520">
        <v>0</v>
      </c>
      <c r="AK42" s="516">
        <v>0</v>
      </c>
      <c r="AL42" s="517">
        <v>0</v>
      </c>
      <c r="AM42" s="518" t="s">
        <v>161</v>
      </c>
      <c r="AN42" s="519">
        <v>0</v>
      </c>
      <c r="AO42" s="520">
        <v>0</v>
      </c>
      <c r="AP42" s="516">
        <v>0</v>
      </c>
      <c r="AQ42" s="517">
        <v>0</v>
      </c>
      <c r="AR42" s="551" t="s">
        <v>161</v>
      </c>
      <c r="AS42" s="519">
        <v>0</v>
      </c>
      <c r="AT42" s="520">
        <v>0</v>
      </c>
      <c r="AU42" s="516">
        <v>-0.280997</v>
      </c>
      <c r="AV42" s="517">
        <v>1.95174414</v>
      </c>
      <c r="AW42" s="551">
        <v>-0.143972252428538</v>
      </c>
      <c r="AX42" s="555">
        <v>-2.23274114</v>
      </c>
      <c r="AY42" s="520">
        <v>0</v>
      </c>
      <c r="AZ42" s="533" t="s">
        <v>161</v>
      </c>
      <c r="BA42" s="518">
        <v>0.58442056195906</v>
      </c>
      <c r="BB42" s="518" t="s">
        <v>161</v>
      </c>
      <c r="BC42" s="539" t="s">
        <v>161</v>
      </c>
      <c r="BD42" s="540" t="s">
        <v>161</v>
      </c>
      <c r="BE42" s="564">
        <v>0</v>
      </c>
      <c r="BF42" s="565">
        <v>0</v>
      </c>
      <c r="BG42" s="518" t="s">
        <v>161</v>
      </c>
      <c r="BH42" s="566">
        <v>0</v>
      </c>
      <c r="BI42" s="567">
        <v>0</v>
      </c>
      <c r="BJ42" s="572" t="s">
        <v>161</v>
      </c>
      <c r="BK42" s="572" t="s">
        <v>161</v>
      </c>
      <c r="BL42" s="518" t="s">
        <v>161</v>
      </c>
      <c r="BM42" s="572" t="s">
        <v>161</v>
      </c>
      <c r="BN42" s="533" t="s">
        <v>161</v>
      </c>
      <c r="BO42" s="518">
        <v>0</v>
      </c>
      <c r="BP42" s="518" t="s">
        <v>161</v>
      </c>
      <c r="BQ42" s="518" t="s">
        <v>161</v>
      </c>
      <c r="BR42" s="540" t="s">
        <v>161</v>
      </c>
      <c r="BS42" s="564" t="s">
        <v>161</v>
      </c>
      <c r="BT42" s="565" t="s">
        <v>161</v>
      </c>
      <c r="BU42" s="518" t="s">
        <v>161</v>
      </c>
      <c r="BV42" s="566" t="s">
        <v>161</v>
      </c>
      <c r="BW42" s="567" t="s">
        <v>161</v>
      </c>
      <c r="BX42" s="564" t="s">
        <v>161</v>
      </c>
      <c r="BY42" s="565" t="s">
        <v>161</v>
      </c>
      <c r="BZ42" s="518" t="s">
        <v>161</v>
      </c>
      <c r="CA42" s="566" t="s">
        <v>161</v>
      </c>
      <c r="CB42" s="567" t="s">
        <v>161</v>
      </c>
      <c r="CC42" s="551"/>
    </row>
    <row r="43" s="159" customFormat="1" outlineLevel="2" spans="1:81">
      <c r="A43" s="527" t="s">
        <v>40</v>
      </c>
      <c r="B43" s="516">
        <v>15.5109999999999</v>
      </c>
      <c r="C43" s="517">
        <v>16.44</v>
      </c>
      <c r="D43" s="518">
        <v>0.943491484184909</v>
      </c>
      <c r="E43" s="519">
        <v>-0.929000000000102</v>
      </c>
      <c r="F43" s="520">
        <v>0</v>
      </c>
      <c r="G43" s="516">
        <v>0</v>
      </c>
      <c r="H43" s="517">
        <v>0</v>
      </c>
      <c r="I43" s="518" t="s">
        <v>161</v>
      </c>
      <c r="J43" s="519">
        <v>0</v>
      </c>
      <c r="K43" s="520">
        <v>0</v>
      </c>
      <c r="L43" s="516">
        <v>0</v>
      </c>
      <c r="M43" s="517">
        <v>0</v>
      </c>
      <c r="N43" s="518" t="s">
        <v>161</v>
      </c>
      <c r="O43" s="519">
        <v>0</v>
      </c>
      <c r="P43" s="520">
        <v>0</v>
      </c>
      <c r="Q43" s="516">
        <v>8.11836399999991</v>
      </c>
      <c r="R43" s="517">
        <v>2.44</v>
      </c>
      <c r="S43" s="518">
        <v>3.3271983606557</v>
      </c>
      <c r="T43" s="519">
        <v>5.67836399999991</v>
      </c>
      <c r="U43" s="520">
        <v>0</v>
      </c>
      <c r="V43" s="533">
        <v>0.523393978466892</v>
      </c>
      <c r="W43" s="518">
        <v>0.148418491484185</v>
      </c>
      <c r="X43" s="518">
        <v>3.52647418278512</v>
      </c>
      <c r="Y43" s="539">
        <v>0.374975486982707</v>
      </c>
      <c r="Z43" s="540" t="s">
        <v>161</v>
      </c>
      <c r="AA43" s="516">
        <v>7.39263599999999</v>
      </c>
      <c r="AB43" s="517">
        <v>14</v>
      </c>
      <c r="AC43" s="518">
        <v>0.528045428571428</v>
      </c>
      <c r="AD43" s="519">
        <v>-6.60736400000001</v>
      </c>
      <c r="AE43" s="541">
        <v>0</v>
      </c>
      <c r="AF43" s="516">
        <v>0.398768999999999</v>
      </c>
      <c r="AG43" s="517">
        <v>0.36</v>
      </c>
      <c r="AH43" s="518">
        <v>1.10769166666666</v>
      </c>
      <c r="AI43" s="519">
        <v>0.0387689999999991</v>
      </c>
      <c r="AJ43" s="520">
        <v>0</v>
      </c>
      <c r="AK43" s="516">
        <v>0</v>
      </c>
      <c r="AL43" s="517">
        <v>0</v>
      </c>
      <c r="AM43" s="518" t="s">
        <v>161</v>
      </c>
      <c r="AN43" s="519">
        <v>0</v>
      </c>
      <c r="AO43" s="520">
        <v>0</v>
      </c>
      <c r="AP43" s="516">
        <v>0</v>
      </c>
      <c r="AQ43" s="517">
        <v>0</v>
      </c>
      <c r="AR43" s="551" t="s">
        <v>161</v>
      </c>
      <c r="AS43" s="519">
        <v>0</v>
      </c>
      <c r="AT43" s="520">
        <v>0</v>
      </c>
      <c r="AU43" s="516">
        <v>7.71959499999991</v>
      </c>
      <c r="AV43" s="517">
        <v>2.08</v>
      </c>
      <c r="AW43" s="551">
        <v>3.71134374999996</v>
      </c>
      <c r="AX43" s="555">
        <v>5.63959499999991</v>
      </c>
      <c r="AY43" s="520">
        <v>0</v>
      </c>
      <c r="AZ43" s="561">
        <v>0.497685191154662</v>
      </c>
      <c r="BA43" s="518">
        <v>0.126520681265207</v>
      </c>
      <c r="BB43" s="518">
        <v>3.93362718393396</v>
      </c>
      <c r="BC43" s="539">
        <v>0.371164509889455</v>
      </c>
      <c r="BD43" s="540" t="s">
        <v>161</v>
      </c>
      <c r="BE43" s="564">
        <v>34</v>
      </c>
      <c r="BF43" s="565">
        <v>0</v>
      </c>
      <c r="BG43" s="518" t="s">
        <v>161</v>
      </c>
      <c r="BH43" s="566">
        <v>34</v>
      </c>
      <c r="BI43" s="567">
        <v>0</v>
      </c>
      <c r="BJ43" s="572">
        <v>0.382044334975367</v>
      </c>
      <c r="BK43" s="572" t="s">
        <v>161</v>
      </c>
      <c r="BL43" s="518" t="s">
        <v>161</v>
      </c>
      <c r="BM43" s="572" t="s">
        <v>161</v>
      </c>
      <c r="BN43" s="533">
        <v>0.476606021533108</v>
      </c>
      <c r="BO43" s="518">
        <v>0.851581508515815</v>
      </c>
      <c r="BP43" s="518">
        <v>0.559671642428878</v>
      </c>
      <c r="BQ43" s="518">
        <v>-0.374975486982707</v>
      </c>
      <c r="BR43" s="540" t="s">
        <v>161</v>
      </c>
      <c r="BS43" s="564">
        <v>2.09816904281503</v>
      </c>
      <c r="BT43" s="565">
        <v>1.17428571428571</v>
      </c>
      <c r="BU43" s="518">
        <v>1.78676195860161</v>
      </c>
      <c r="BV43" s="566">
        <v>0.923883328529314</v>
      </c>
      <c r="BW43" s="567" t="s">
        <v>161</v>
      </c>
      <c r="BX43" s="564">
        <v>1.04422766114819</v>
      </c>
      <c r="BY43" s="565">
        <v>0.148571428571429</v>
      </c>
      <c r="BZ43" s="518">
        <v>7.02845541157436</v>
      </c>
      <c r="CA43" s="566">
        <v>0.895656232576763</v>
      </c>
      <c r="CB43" s="567" t="s">
        <v>161</v>
      </c>
      <c r="CC43" s="551"/>
    </row>
    <row r="44" s="159" customFormat="1" outlineLevel="2" spans="1:81">
      <c r="A44" s="527" t="s">
        <v>41</v>
      </c>
      <c r="B44" s="516">
        <v>97.0289</v>
      </c>
      <c r="C44" s="517">
        <v>90.75</v>
      </c>
      <c r="D44" s="518">
        <v>1.06918898071625</v>
      </c>
      <c r="E44" s="519">
        <v>6.27889999999999</v>
      </c>
      <c r="F44" s="520">
        <v>0</v>
      </c>
      <c r="G44" s="516">
        <v>0</v>
      </c>
      <c r="H44" s="517">
        <v>0</v>
      </c>
      <c r="I44" s="518" t="s">
        <v>161</v>
      </c>
      <c r="J44" s="519">
        <v>0</v>
      </c>
      <c r="K44" s="520">
        <v>0</v>
      </c>
      <c r="L44" s="516">
        <v>0</v>
      </c>
      <c r="M44" s="517">
        <v>0</v>
      </c>
      <c r="N44" s="518" t="s">
        <v>161</v>
      </c>
      <c r="O44" s="519">
        <v>0</v>
      </c>
      <c r="P44" s="520">
        <v>0</v>
      </c>
      <c r="Q44" s="516">
        <v>66.278848</v>
      </c>
      <c r="R44" s="517">
        <v>41.75</v>
      </c>
      <c r="S44" s="518">
        <v>1.58751731736527</v>
      </c>
      <c r="T44" s="519">
        <v>24.528848</v>
      </c>
      <c r="U44" s="520">
        <v>0</v>
      </c>
      <c r="V44" s="533">
        <v>0.683083576130411</v>
      </c>
      <c r="W44" s="518">
        <v>0.460055096418733</v>
      </c>
      <c r="X44" s="518">
        <v>1.48478645590023</v>
      </c>
      <c r="Y44" s="539">
        <v>0.223028479711678</v>
      </c>
      <c r="Z44" s="540" t="s">
        <v>161</v>
      </c>
      <c r="AA44" s="516">
        <v>30.750052</v>
      </c>
      <c r="AB44" s="517">
        <v>49</v>
      </c>
      <c r="AC44" s="518">
        <v>0.627552081632653</v>
      </c>
      <c r="AD44" s="519">
        <v>-18.249948</v>
      </c>
      <c r="AE44" s="541">
        <v>0</v>
      </c>
      <c r="AF44" s="516">
        <v>1.377401</v>
      </c>
      <c r="AG44" s="517">
        <v>1.529397</v>
      </c>
      <c r="AH44" s="518">
        <v>0.900617040572199</v>
      </c>
      <c r="AI44" s="519">
        <v>-0.151996</v>
      </c>
      <c r="AJ44" s="520">
        <v>0</v>
      </c>
      <c r="AK44" s="516">
        <v>0</v>
      </c>
      <c r="AL44" s="517">
        <v>0</v>
      </c>
      <c r="AM44" s="518" t="s">
        <v>161</v>
      </c>
      <c r="AN44" s="519">
        <v>0</v>
      </c>
      <c r="AO44" s="520">
        <v>0</v>
      </c>
      <c r="AP44" s="516">
        <v>0</v>
      </c>
      <c r="AQ44" s="517">
        <v>0</v>
      </c>
      <c r="AR44" s="551" t="s">
        <v>161</v>
      </c>
      <c r="AS44" s="519">
        <v>0</v>
      </c>
      <c r="AT44" s="520">
        <v>0</v>
      </c>
      <c r="AU44" s="516">
        <v>64.901447</v>
      </c>
      <c r="AV44" s="517">
        <v>40.220603</v>
      </c>
      <c r="AW44" s="551">
        <v>1.61363684676731</v>
      </c>
      <c r="AX44" s="555">
        <v>24.680844</v>
      </c>
      <c r="AY44" s="520">
        <v>0</v>
      </c>
      <c r="AZ44" s="561">
        <v>0.668887795285734</v>
      </c>
      <c r="BA44" s="518">
        <v>0.443202236914601</v>
      </c>
      <c r="BB44" s="518">
        <v>1.50921574751578</v>
      </c>
      <c r="BC44" s="539">
        <v>0.225685558371134</v>
      </c>
      <c r="BD44" s="540" t="s">
        <v>161</v>
      </c>
      <c r="BE44" s="564">
        <v>311</v>
      </c>
      <c r="BF44" s="565">
        <v>0</v>
      </c>
      <c r="BG44" s="518" t="s">
        <v>161</v>
      </c>
      <c r="BH44" s="566">
        <v>311</v>
      </c>
      <c r="BI44" s="567">
        <v>0</v>
      </c>
      <c r="BJ44" s="572">
        <v>0.259574371321562</v>
      </c>
      <c r="BK44" s="572" t="s">
        <v>161</v>
      </c>
      <c r="BL44" s="518" t="s">
        <v>161</v>
      </c>
      <c r="BM44" s="572" t="s">
        <v>161</v>
      </c>
      <c r="BN44" s="533">
        <v>0.316916423869589</v>
      </c>
      <c r="BO44" s="518">
        <v>0.539944903581267</v>
      </c>
      <c r="BP44" s="518">
        <v>0.586942152370719</v>
      </c>
      <c r="BQ44" s="518">
        <v>-0.223028479711678</v>
      </c>
      <c r="BR44" s="540" t="s">
        <v>161</v>
      </c>
      <c r="BS44" s="564">
        <v>3.15540604614262</v>
      </c>
      <c r="BT44" s="565">
        <v>1.85204081632653</v>
      </c>
      <c r="BU44" s="518">
        <v>1.70374541334423</v>
      </c>
      <c r="BV44" s="566">
        <v>1.30336522981609</v>
      </c>
      <c r="BW44" s="567" t="s">
        <v>161</v>
      </c>
      <c r="BX44" s="564">
        <v>2.11061259343561</v>
      </c>
      <c r="BY44" s="565">
        <v>0.820828632653061</v>
      </c>
      <c r="BZ44" s="518">
        <v>2.57131940757689</v>
      </c>
      <c r="CA44" s="566">
        <v>1.28978396078255</v>
      </c>
      <c r="CB44" s="567" t="s">
        <v>161</v>
      </c>
      <c r="CC44" s="551"/>
    </row>
    <row r="45" s="159" customFormat="1" outlineLevel="2" spans="1:81">
      <c r="A45" s="528" t="s">
        <v>42</v>
      </c>
      <c r="B45" s="504">
        <v>0</v>
      </c>
      <c r="C45" s="321">
        <v>0</v>
      </c>
      <c r="D45" s="314" t="s">
        <v>161</v>
      </c>
      <c r="E45" s="529">
        <v>0</v>
      </c>
      <c r="F45" s="530">
        <v>0</v>
      </c>
      <c r="G45" s="504">
        <v>0</v>
      </c>
      <c r="H45" s="517">
        <v>0</v>
      </c>
      <c r="I45" s="314" t="s">
        <v>161</v>
      </c>
      <c r="J45" s="529">
        <v>0</v>
      </c>
      <c r="K45" s="530">
        <v>0</v>
      </c>
      <c r="L45" s="504">
        <v>0</v>
      </c>
      <c r="M45" s="517">
        <v>0</v>
      </c>
      <c r="N45" s="314" t="s">
        <v>161</v>
      </c>
      <c r="O45" s="529">
        <v>0</v>
      </c>
      <c r="P45" s="530">
        <v>0</v>
      </c>
      <c r="Q45" s="504">
        <v>0</v>
      </c>
      <c r="R45" s="321">
        <v>0</v>
      </c>
      <c r="S45" s="314" t="s">
        <v>161</v>
      </c>
      <c r="T45" s="529">
        <v>0</v>
      </c>
      <c r="U45" s="530">
        <v>0</v>
      </c>
      <c r="V45" s="538" t="s">
        <v>161</v>
      </c>
      <c r="W45" s="314" t="s">
        <v>161</v>
      </c>
      <c r="X45" s="314" t="s">
        <v>161</v>
      </c>
      <c r="Y45" s="549" t="s">
        <v>161</v>
      </c>
      <c r="Z45" s="316" t="s">
        <v>161</v>
      </c>
      <c r="AA45" s="504">
        <v>1.393532</v>
      </c>
      <c r="AB45" s="517">
        <v>2.12555556</v>
      </c>
      <c r="AC45" s="314">
        <v>0.655608362455602</v>
      </c>
      <c r="AD45" s="529">
        <v>-0.732023559999999</v>
      </c>
      <c r="AE45" s="507">
        <v>0</v>
      </c>
      <c r="AF45" s="504">
        <v>0.308483</v>
      </c>
      <c r="AG45" s="517">
        <v>0.26</v>
      </c>
      <c r="AH45" s="314">
        <v>1.18647307692308</v>
      </c>
      <c r="AI45" s="529">
        <v>0.0484829999999998</v>
      </c>
      <c r="AJ45" s="530">
        <v>0</v>
      </c>
      <c r="AK45" s="504">
        <v>0</v>
      </c>
      <c r="AL45" s="517">
        <v>0</v>
      </c>
      <c r="AM45" s="314" t="s">
        <v>161</v>
      </c>
      <c r="AN45" s="529">
        <v>0</v>
      </c>
      <c r="AO45" s="530">
        <v>0</v>
      </c>
      <c r="AP45" s="504">
        <v>0</v>
      </c>
      <c r="AQ45" s="517">
        <v>0</v>
      </c>
      <c r="AR45" s="308" t="s">
        <v>161</v>
      </c>
      <c r="AS45" s="529">
        <v>0</v>
      </c>
      <c r="AT45" s="530">
        <v>0</v>
      </c>
      <c r="AU45" s="516">
        <v>-1.702015</v>
      </c>
      <c r="AV45" s="517">
        <v>-2.38555556</v>
      </c>
      <c r="AW45" s="551">
        <v>1.2865330707284</v>
      </c>
      <c r="AX45" s="555">
        <v>0.68354056</v>
      </c>
      <c r="AY45" s="520">
        <v>0</v>
      </c>
      <c r="AZ45" s="538" t="s">
        <v>161</v>
      </c>
      <c r="BA45" s="314" t="s">
        <v>161</v>
      </c>
      <c r="BB45" s="314" t="s">
        <v>161</v>
      </c>
      <c r="BC45" s="549" t="s">
        <v>161</v>
      </c>
      <c r="BD45" s="316" t="s">
        <v>161</v>
      </c>
      <c r="BE45" s="575">
        <v>1</v>
      </c>
      <c r="BF45" s="327">
        <v>0</v>
      </c>
      <c r="BG45" s="314" t="s">
        <v>161</v>
      </c>
      <c r="BH45" s="576">
        <v>1</v>
      </c>
      <c r="BI45" s="322">
        <v>0</v>
      </c>
      <c r="BJ45" s="577">
        <v>0</v>
      </c>
      <c r="BK45" s="577" t="s">
        <v>161</v>
      </c>
      <c r="BL45" s="314" t="s">
        <v>161</v>
      </c>
      <c r="BM45" s="577" t="s">
        <v>161</v>
      </c>
      <c r="BN45" s="538" t="s">
        <v>161</v>
      </c>
      <c r="BO45" s="314" t="s">
        <v>161</v>
      </c>
      <c r="BP45" s="314" t="s">
        <v>161</v>
      </c>
      <c r="BQ45" s="314" t="s">
        <v>161</v>
      </c>
      <c r="BR45" s="316" t="s">
        <v>161</v>
      </c>
      <c r="BS45" s="575">
        <v>0</v>
      </c>
      <c r="BT45" s="327">
        <v>0</v>
      </c>
      <c r="BU45" s="314" t="s">
        <v>161</v>
      </c>
      <c r="BV45" s="576">
        <v>0</v>
      </c>
      <c r="BW45" s="322" t="s">
        <v>161</v>
      </c>
      <c r="BX45" s="575">
        <v>-1.22136771886114</v>
      </c>
      <c r="BY45" s="327">
        <v>-1.12232096158427</v>
      </c>
      <c r="BZ45" s="314">
        <v>0.911748278195705</v>
      </c>
      <c r="CA45" s="576">
        <v>-0.0990467572768641</v>
      </c>
      <c r="CB45" s="322" t="s">
        <v>161</v>
      </c>
      <c r="CC45" s="551"/>
    </row>
    <row r="46" s="159" customFormat="1" outlineLevel="2" spans="1:81">
      <c r="A46" s="528" t="s">
        <v>43</v>
      </c>
      <c r="B46" s="504">
        <v>0</v>
      </c>
      <c r="C46" s="321">
        <v>0</v>
      </c>
      <c r="D46" s="314" t="s">
        <v>161</v>
      </c>
      <c r="E46" s="529">
        <v>0</v>
      </c>
      <c r="F46" s="530">
        <v>0</v>
      </c>
      <c r="G46" s="504">
        <v>0</v>
      </c>
      <c r="H46" s="517">
        <v>0</v>
      </c>
      <c r="I46" s="314" t="s">
        <v>161</v>
      </c>
      <c r="J46" s="529">
        <v>0</v>
      </c>
      <c r="K46" s="530">
        <v>0</v>
      </c>
      <c r="L46" s="504">
        <v>0</v>
      </c>
      <c r="M46" s="517">
        <v>0</v>
      </c>
      <c r="N46" s="314" t="s">
        <v>161</v>
      </c>
      <c r="O46" s="529">
        <v>0</v>
      </c>
      <c r="P46" s="530">
        <v>0</v>
      </c>
      <c r="Q46" s="504">
        <v>0</v>
      </c>
      <c r="R46" s="321">
        <v>0</v>
      </c>
      <c r="S46" s="314" t="s">
        <v>161</v>
      </c>
      <c r="T46" s="529">
        <v>0</v>
      </c>
      <c r="U46" s="530">
        <v>0</v>
      </c>
      <c r="V46" s="538" t="s">
        <v>161</v>
      </c>
      <c r="W46" s="314" t="s">
        <v>161</v>
      </c>
      <c r="X46" s="314" t="s">
        <v>161</v>
      </c>
      <c r="Y46" s="549" t="s">
        <v>161</v>
      </c>
      <c r="Z46" s="316" t="s">
        <v>161</v>
      </c>
      <c r="AA46" s="504">
        <v>1.13252100000001</v>
      </c>
      <c r="AB46" s="517">
        <v>0</v>
      </c>
      <c r="AC46" s="314" t="s">
        <v>161</v>
      </c>
      <c r="AD46" s="529">
        <v>1.13252100000001</v>
      </c>
      <c r="AE46" s="507">
        <v>0</v>
      </c>
      <c r="AF46" s="504">
        <v>0.098394</v>
      </c>
      <c r="AG46" s="517">
        <v>0</v>
      </c>
      <c r="AH46" s="314" t="s">
        <v>161</v>
      </c>
      <c r="AI46" s="529">
        <v>0.098394</v>
      </c>
      <c r="AJ46" s="530">
        <v>0</v>
      </c>
      <c r="AK46" s="504">
        <v>0</v>
      </c>
      <c r="AL46" s="517">
        <v>0</v>
      </c>
      <c r="AM46" s="314" t="s">
        <v>161</v>
      </c>
      <c r="AN46" s="529">
        <v>0</v>
      </c>
      <c r="AO46" s="530">
        <v>0</v>
      </c>
      <c r="AP46" s="504">
        <v>0</v>
      </c>
      <c r="AQ46" s="517">
        <v>0</v>
      </c>
      <c r="AR46" s="308" t="s">
        <v>161</v>
      </c>
      <c r="AS46" s="529">
        <v>0</v>
      </c>
      <c r="AT46" s="530">
        <v>0</v>
      </c>
      <c r="AU46" s="516">
        <v>-1.23091500000001</v>
      </c>
      <c r="AV46" s="517">
        <v>0</v>
      </c>
      <c r="AW46" s="551" t="s">
        <v>161</v>
      </c>
      <c r="AX46" s="555">
        <v>-1.23091500000001</v>
      </c>
      <c r="AY46" s="520">
        <v>0</v>
      </c>
      <c r="AZ46" s="538" t="s">
        <v>161</v>
      </c>
      <c r="BA46" s="314" t="s">
        <v>161</v>
      </c>
      <c r="BB46" s="314" t="s">
        <v>161</v>
      </c>
      <c r="BC46" s="549" t="s">
        <v>161</v>
      </c>
      <c r="BD46" s="316" t="s">
        <v>161</v>
      </c>
      <c r="BE46" s="575">
        <v>4</v>
      </c>
      <c r="BF46" s="327">
        <v>0</v>
      </c>
      <c r="BG46" s="314" t="s">
        <v>161</v>
      </c>
      <c r="BH46" s="576">
        <v>4</v>
      </c>
      <c r="BI46" s="322">
        <v>0</v>
      </c>
      <c r="BJ46" s="577">
        <v>0</v>
      </c>
      <c r="BK46" s="577" t="s">
        <v>161</v>
      </c>
      <c r="BL46" s="314" t="s">
        <v>161</v>
      </c>
      <c r="BM46" s="577" t="s">
        <v>161</v>
      </c>
      <c r="BN46" s="538" t="s">
        <v>161</v>
      </c>
      <c r="BO46" s="314" t="s">
        <v>161</v>
      </c>
      <c r="BP46" s="314" t="s">
        <v>161</v>
      </c>
      <c r="BQ46" s="314" t="s">
        <v>161</v>
      </c>
      <c r="BR46" s="316" t="s">
        <v>161</v>
      </c>
      <c r="BS46" s="575">
        <v>0</v>
      </c>
      <c r="BT46" s="327" t="s">
        <v>161</v>
      </c>
      <c r="BU46" s="314" t="s">
        <v>161</v>
      </c>
      <c r="BV46" s="576" t="s">
        <v>161</v>
      </c>
      <c r="BW46" s="322" t="s">
        <v>161</v>
      </c>
      <c r="BX46" s="575">
        <v>-1.08688050817601</v>
      </c>
      <c r="BY46" s="327" t="s">
        <v>161</v>
      </c>
      <c r="BZ46" s="314" t="s">
        <v>161</v>
      </c>
      <c r="CA46" s="576" t="s">
        <v>161</v>
      </c>
      <c r="CB46" s="322" t="s">
        <v>161</v>
      </c>
      <c r="CC46" s="551"/>
    </row>
    <row r="47" s="159" customFormat="1" outlineLevel="2" spans="1:81">
      <c r="A47" s="527" t="s">
        <v>44</v>
      </c>
      <c r="B47" s="516">
        <v>0</v>
      </c>
      <c r="C47" s="517">
        <v>0</v>
      </c>
      <c r="D47" s="518" t="s">
        <v>161</v>
      </c>
      <c r="E47" s="519">
        <v>0</v>
      </c>
      <c r="F47" s="520">
        <v>0</v>
      </c>
      <c r="G47" s="516">
        <v>0</v>
      </c>
      <c r="H47" s="517">
        <v>0</v>
      </c>
      <c r="I47" s="518" t="s">
        <v>161</v>
      </c>
      <c r="J47" s="519">
        <v>0</v>
      </c>
      <c r="K47" s="520">
        <v>0</v>
      </c>
      <c r="L47" s="516">
        <v>0</v>
      </c>
      <c r="M47" s="517">
        <v>0</v>
      </c>
      <c r="N47" s="518" t="s">
        <v>161</v>
      </c>
      <c r="O47" s="519">
        <v>0</v>
      </c>
      <c r="P47" s="520">
        <v>0</v>
      </c>
      <c r="Q47" s="516">
        <v>0</v>
      </c>
      <c r="R47" s="517">
        <v>0</v>
      </c>
      <c r="S47" s="518" t="s">
        <v>161</v>
      </c>
      <c r="T47" s="519">
        <v>0</v>
      </c>
      <c r="U47" s="520">
        <v>0</v>
      </c>
      <c r="V47" s="533" t="s">
        <v>161</v>
      </c>
      <c r="W47" s="518" t="s">
        <v>161</v>
      </c>
      <c r="X47" s="518" t="s">
        <v>161</v>
      </c>
      <c r="Y47" s="539" t="s">
        <v>161</v>
      </c>
      <c r="Z47" s="540" t="s">
        <v>161</v>
      </c>
      <c r="AA47" s="516">
        <v>0</v>
      </c>
      <c r="AB47" s="517">
        <v>0</v>
      </c>
      <c r="AC47" s="518" t="s">
        <v>161</v>
      </c>
      <c r="AD47" s="519">
        <v>0</v>
      </c>
      <c r="AE47" s="541">
        <v>0</v>
      </c>
      <c r="AF47" s="516">
        <v>0</v>
      </c>
      <c r="AG47" s="517">
        <v>0</v>
      </c>
      <c r="AH47" s="518" t="s">
        <v>161</v>
      </c>
      <c r="AI47" s="519">
        <v>0</v>
      </c>
      <c r="AJ47" s="520">
        <v>0</v>
      </c>
      <c r="AK47" s="516">
        <v>0</v>
      </c>
      <c r="AL47" s="517">
        <v>0</v>
      </c>
      <c r="AM47" s="518" t="s">
        <v>161</v>
      </c>
      <c r="AN47" s="519">
        <v>0</v>
      </c>
      <c r="AO47" s="520">
        <v>0</v>
      </c>
      <c r="AP47" s="516">
        <v>0</v>
      </c>
      <c r="AQ47" s="517">
        <v>0</v>
      </c>
      <c r="AR47" s="551" t="s">
        <v>161</v>
      </c>
      <c r="AS47" s="519">
        <v>0</v>
      </c>
      <c r="AT47" s="520">
        <v>0</v>
      </c>
      <c r="AU47" s="516">
        <v>0</v>
      </c>
      <c r="AV47" s="517">
        <v>0</v>
      </c>
      <c r="AW47" s="551" t="s">
        <v>161</v>
      </c>
      <c r="AX47" s="555">
        <v>0</v>
      </c>
      <c r="AY47" s="520">
        <v>0</v>
      </c>
      <c r="AZ47" s="533" t="s">
        <v>161</v>
      </c>
      <c r="BA47" s="518" t="s">
        <v>161</v>
      </c>
      <c r="BB47" s="518" t="s">
        <v>161</v>
      </c>
      <c r="BC47" s="539" t="s">
        <v>161</v>
      </c>
      <c r="BD47" s="540" t="s">
        <v>161</v>
      </c>
      <c r="BE47" s="564">
        <v>0</v>
      </c>
      <c r="BF47" s="565">
        <v>40</v>
      </c>
      <c r="BG47" s="518">
        <v>0</v>
      </c>
      <c r="BH47" s="566">
        <v>-40</v>
      </c>
      <c r="BI47" s="567">
        <v>0</v>
      </c>
      <c r="BJ47" s="572" t="s">
        <v>161</v>
      </c>
      <c r="BK47" s="572">
        <v>0</v>
      </c>
      <c r="BL47" s="518" t="s">
        <v>161</v>
      </c>
      <c r="BM47" s="572" t="s">
        <v>161</v>
      </c>
      <c r="BN47" s="533" t="s">
        <v>161</v>
      </c>
      <c r="BO47" s="518" t="s">
        <v>161</v>
      </c>
      <c r="BP47" s="518" t="s">
        <v>161</v>
      </c>
      <c r="BQ47" s="518" t="s">
        <v>161</v>
      </c>
      <c r="BR47" s="540" t="s">
        <v>161</v>
      </c>
      <c r="BS47" s="564" t="s">
        <v>161</v>
      </c>
      <c r="BT47" s="565" t="s">
        <v>161</v>
      </c>
      <c r="BU47" s="518" t="s">
        <v>161</v>
      </c>
      <c r="BV47" s="566" t="s">
        <v>161</v>
      </c>
      <c r="BW47" s="567" t="s">
        <v>161</v>
      </c>
      <c r="BX47" s="564" t="s">
        <v>161</v>
      </c>
      <c r="BY47" s="565" t="s">
        <v>161</v>
      </c>
      <c r="BZ47" s="518" t="s">
        <v>161</v>
      </c>
      <c r="CA47" s="566" t="s">
        <v>161</v>
      </c>
      <c r="CB47" s="567" t="s">
        <v>161</v>
      </c>
      <c r="CC47" s="551"/>
    </row>
    <row r="48" s="159" customFormat="1" outlineLevel="2" spans="1:81">
      <c r="A48" s="527" t="s">
        <v>45</v>
      </c>
      <c r="B48" s="516">
        <v>0</v>
      </c>
      <c r="C48" s="517">
        <v>0</v>
      </c>
      <c r="D48" s="518" t="s">
        <v>161</v>
      </c>
      <c r="E48" s="519">
        <v>0</v>
      </c>
      <c r="F48" s="520">
        <v>0</v>
      </c>
      <c r="G48" s="516">
        <v>0</v>
      </c>
      <c r="H48" s="517">
        <v>0</v>
      </c>
      <c r="I48" s="518" t="s">
        <v>161</v>
      </c>
      <c r="J48" s="519">
        <v>0</v>
      </c>
      <c r="K48" s="520">
        <v>0</v>
      </c>
      <c r="L48" s="516">
        <v>0</v>
      </c>
      <c r="M48" s="517">
        <v>0</v>
      </c>
      <c r="N48" s="518" t="s">
        <v>161</v>
      </c>
      <c r="O48" s="519">
        <v>0</v>
      </c>
      <c r="P48" s="520">
        <v>0</v>
      </c>
      <c r="Q48" s="516">
        <v>0</v>
      </c>
      <c r="R48" s="517">
        <v>0</v>
      </c>
      <c r="S48" s="518" t="s">
        <v>161</v>
      </c>
      <c r="T48" s="519">
        <v>0</v>
      </c>
      <c r="U48" s="520">
        <v>0</v>
      </c>
      <c r="V48" s="533" t="s">
        <v>161</v>
      </c>
      <c r="W48" s="518" t="s">
        <v>161</v>
      </c>
      <c r="X48" s="518" t="s">
        <v>161</v>
      </c>
      <c r="Y48" s="539" t="s">
        <v>161</v>
      </c>
      <c r="Z48" s="540" t="s">
        <v>161</v>
      </c>
      <c r="AA48" s="516">
        <v>0</v>
      </c>
      <c r="AB48" s="517">
        <v>2.99</v>
      </c>
      <c r="AC48" s="518">
        <v>0</v>
      </c>
      <c r="AD48" s="519">
        <v>-2.99</v>
      </c>
      <c r="AE48" s="541">
        <v>0</v>
      </c>
      <c r="AF48" s="516">
        <v>0</v>
      </c>
      <c r="AG48" s="517">
        <v>0</v>
      </c>
      <c r="AH48" s="518" t="s">
        <v>161</v>
      </c>
      <c r="AI48" s="519">
        <v>0</v>
      </c>
      <c r="AJ48" s="520">
        <v>0</v>
      </c>
      <c r="AK48" s="516">
        <v>0</v>
      </c>
      <c r="AL48" s="517">
        <v>0</v>
      </c>
      <c r="AM48" s="518" t="s">
        <v>161</v>
      </c>
      <c r="AN48" s="519">
        <v>0</v>
      </c>
      <c r="AO48" s="520">
        <v>0</v>
      </c>
      <c r="AP48" s="516">
        <v>0</v>
      </c>
      <c r="AQ48" s="517">
        <v>0</v>
      </c>
      <c r="AR48" s="551" t="s">
        <v>161</v>
      </c>
      <c r="AS48" s="519">
        <v>0</v>
      </c>
      <c r="AT48" s="520">
        <v>0</v>
      </c>
      <c r="AU48" s="516">
        <v>0</v>
      </c>
      <c r="AV48" s="517">
        <v>-2.99</v>
      </c>
      <c r="AW48" s="551">
        <v>2</v>
      </c>
      <c r="AX48" s="555">
        <v>2.99</v>
      </c>
      <c r="AY48" s="520">
        <v>0</v>
      </c>
      <c r="AZ48" s="533" t="s">
        <v>161</v>
      </c>
      <c r="BA48" s="518" t="s">
        <v>161</v>
      </c>
      <c r="BB48" s="518" t="s">
        <v>161</v>
      </c>
      <c r="BC48" s="539" t="s">
        <v>161</v>
      </c>
      <c r="BD48" s="540" t="s">
        <v>161</v>
      </c>
      <c r="BE48" s="564">
        <v>0</v>
      </c>
      <c r="BF48" s="565">
        <v>30</v>
      </c>
      <c r="BG48" s="518">
        <v>0</v>
      </c>
      <c r="BH48" s="566">
        <v>-30</v>
      </c>
      <c r="BI48" s="567">
        <v>0</v>
      </c>
      <c r="BJ48" s="572" t="s">
        <v>161</v>
      </c>
      <c r="BK48" s="572">
        <v>0</v>
      </c>
      <c r="BL48" s="518" t="s">
        <v>161</v>
      </c>
      <c r="BM48" s="572" t="s">
        <v>161</v>
      </c>
      <c r="BN48" s="533" t="s">
        <v>161</v>
      </c>
      <c r="BO48" s="518" t="s">
        <v>161</v>
      </c>
      <c r="BP48" s="518" t="s">
        <v>161</v>
      </c>
      <c r="BQ48" s="518" t="s">
        <v>161</v>
      </c>
      <c r="BR48" s="540" t="s">
        <v>161</v>
      </c>
      <c r="BS48" s="564" t="s">
        <v>161</v>
      </c>
      <c r="BT48" s="565">
        <v>0</v>
      </c>
      <c r="BU48" s="518" t="s">
        <v>161</v>
      </c>
      <c r="BV48" s="566" t="s">
        <v>161</v>
      </c>
      <c r="BW48" s="567" t="s">
        <v>161</v>
      </c>
      <c r="BX48" s="564" t="s">
        <v>161</v>
      </c>
      <c r="BY48" s="565">
        <v>-1</v>
      </c>
      <c r="BZ48" s="518" t="s">
        <v>161</v>
      </c>
      <c r="CA48" s="566" t="s">
        <v>161</v>
      </c>
      <c r="CB48" s="567" t="s">
        <v>161</v>
      </c>
      <c r="CC48" s="551"/>
    </row>
    <row r="49" s="159" customFormat="1" outlineLevel="2" spans="1:81">
      <c r="A49" s="527" t="s">
        <v>46</v>
      </c>
      <c r="B49" s="516">
        <v>0</v>
      </c>
      <c r="C49" s="517">
        <v>0</v>
      </c>
      <c r="D49" s="518" t="s">
        <v>161</v>
      </c>
      <c r="E49" s="519">
        <v>0</v>
      </c>
      <c r="F49" s="520">
        <v>0</v>
      </c>
      <c r="G49" s="516">
        <v>0</v>
      </c>
      <c r="H49" s="517">
        <v>0</v>
      </c>
      <c r="I49" s="518" t="s">
        <v>161</v>
      </c>
      <c r="J49" s="519">
        <v>0</v>
      </c>
      <c r="K49" s="520">
        <v>0</v>
      </c>
      <c r="L49" s="516">
        <v>0</v>
      </c>
      <c r="M49" s="517">
        <v>0</v>
      </c>
      <c r="N49" s="518" t="s">
        <v>161</v>
      </c>
      <c r="O49" s="519">
        <v>0</v>
      </c>
      <c r="P49" s="520">
        <v>0</v>
      </c>
      <c r="Q49" s="516">
        <v>0</v>
      </c>
      <c r="R49" s="517">
        <v>0</v>
      </c>
      <c r="S49" s="518" t="s">
        <v>161</v>
      </c>
      <c r="T49" s="519">
        <v>0</v>
      </c>
      <c r="U49" s="520">
        <v>0</v>
      </c>
      <c r="V49" s="533" t="s">
        <v>161</v>
      </c>
      <c r="W49" s="518" t="s">
        <v>161</v>
      </c>
      <c r="X49" s="518" t="s">
        <v>161</v>
      </c>
      <c r="Y49" s="539" t="s">
        <v>161</v>
      </c>
      <c r="Z49" s="540" t="s">
        <v>161</v>
      </c>
      <c r="AA49" s="516">
        <v>0</v>
      </c>
      <c r="AB49" s="517">
        <v>0</v>
      </c>
      <c r="AC49" s="518" t="s">
        <v>161</v>
      </c>
      <c r="AD49" s="519">
        <v>0</v>
      </c>
      <c r="AE49" s="541">
        <v>0</v>
      </c>
      <c r="AF49" s="516">
        <v>0</v>
      </c>
      <c r="AG49" s="517">
        <v>0</v>
      </c>
      <c r="AH49" s="518" t="s">
        <v>161</v>
      </c>
      <c r="AI49" s="519">
        <v>0</v>
      </c>
      <c r="AJ49" s="520">
        <v>0</v>
      </c>
      <c r="AK49" s="516">
        <v>0</v>
      </c>
      <c r="AL49" s="517">
        <v>0</v>
      </c>
      <c r="AM49" s="518" t="s">
        <v>161</v>
      </c>
      <c r="AN49" s="519">
        <v>0</v>
      </c>
      <c r="AO49" s="520">
        <v>0</v>
      </c>
      <c r="AP49" s="516">
        <v>0</v>
      </c>
      <c r="AQ49" s="517">
        <v>0</v>
      </c>
      <c r="AR49" s="551" t="s">
        <v>161</v>
      </c>
      <c r="AS49" s="519">
        <v>0</v>
      </c>
      <c r="AT49" s="520">
        <v>0</v>
      </c>
      <c r="AU49" s="516">
        <v>0</v>
      </c>
      <c r="AV49" s="517">
        <v>0</v>
      </c>
      <c r="AW49" s="551" t="s">
        <v>161</v>
      </c>
      <c r="AX49" s="555">
        <v>0</v>
      </c>
      <c r="AY49" s="520">
        <v>0</v>
      </c>
      <c r="AZ49" s="533" t="s">
        <v>161</v>
      </c>
      <c r="BA49" s="518" t="s">
        <v>161</v>
      </c>
      <c r="BB49" s="518" t="s">
        <v>161</v>
      </c>
      <c r="BC49" s="539" t="s">
        <v>161</v>
      </c>
      <c r="BD49" s="540" t="s">
        <v>161</v>
      </c>
      <c r="BE49" s="564">
        <v>0</v>
      </c>
      <c r="BF49" s="565">
        <v>0</v>
      </c>
      <c r="BG49" s="518" t="s">
        <v>161</v>
      </c>
      <c r="BH49" s="566">
        <v>0</v>
      </c>
      <c r="BI49" s="567">
        <v>0</v>
      </c>
      <c r="BJ49" s="572" t="s">
        <v>161</v>
      </c>
      <c r="BK49" s="572" t="s">
        <v>161</v>
      </c>
      <c r="BL49" s="518" t="s">
        <v>161</v>
      </c>
      <c r="BM49" s="572" t="s">
        <v>161</v>
      </c>
      <c r="BN49" s="533" t="s">
        <v>161</v>
      </c>
      <c r="BO49" s="518" t="s">
        <v>161</v>
      </c>
      <c r="BP49" s="518" t="s">
        <v>161</v>
      </c>
      <c r="BQ49" s="518" t="s">
        <v>161</v>
      </c>
      <c r="BR49" s="540" t="s">
        <v>161</v>
      </c>
      <c r="BS49" s="564" t="s">
        <v>161</v>
      </c>
      <c r="BT49" s="565" t="s">
        <v>161</v>
      </c>
      <c r="BU49" s="518" t="s">
        <v>161</v>
      </c>
      <c r="BV49" s="566" t="s">
        <v>161</v>
      </c>
      <c r="BW49" s="567" t="s">
        <v>161</v>
      </c>
      <c r="BX49" s="564" t="s">
        <v>161</v>
      </c>
      <c r="BY49" s="565" t="s">
        <v>161</v>
      </c>
      <c r="BZ49" s="518" t="s">
        <v>161</v>
      </c>
      <c r="CA49" s="566" t="s">
        <v>161</v>
      </c>
      <c r="CB49" s="567" t="s">
        <v>161</v>
      </c>
      <c r="CC49" s="551"/>
    </row>
    <row r="50" s="163" customFormat="1" spans="1:81">
      <c r="A50" s="521" t="s">
        <v>47</v>
      </c>
      <c r="B50" s="522">
        <v>112.5399</v>
      </c>
      <c r="C50" s="523">
        <v>110.52962264</v>
      </c>
      <c r="D50" s="524">
        <v>1.0181876795739</v>
      </c>
      <c r="E50" s="523">
        <v>2.01027735999989</v>
      </c>
      <c r="F50" s="525">
        <v>0</v>
      </c>
      <c r="G50" s="522">
        <v>0</v>
      </c>
      <c r="H50" s="523">
        <v>0</v>
      </c>
      <c r="I50" s="524" t="s">
        <v>161</v>
      </c>
      <c r="J50" s="523">
        <v>0</v>
      </c>
      <c r="K50" s="525">
        <v>0</v>
      </c>
      <c r="L50" s="522">
        <v>0</v>
      </c>
      <c r="M50" s="523">
        <v>0</v>
      </c>
      <c r="N50" s="524" t="s">
        <v>161</v>
      </c>
      <c r="O50" s="523">
        <v>0</v>
      </c>
      <c r="P50" s="525">
        <v>0</v>
      </c>
      <c r="Q50" s="522">
        <v>74.3972119999999</v>
      </c>
      <c r="R50" s="523">
        <v>47.52962264</v>
      </c>
      <c r="S50" s="524">
        <v>1.56528093150457</v>
      </c>
      <c r="T50" s="523">
        <v>26.8675893599999</v>
      </c>
      <c r="U50" s="534">
        <v>0</v>
      </c>
      <c r="V50" s="535">
        <v>0.661074090167132</v>
      </c>
      <c r="W50" s="524">
        <v>0.430017053390349</v>
      </c>
      <c r="X50" s="524">
        <v>1.53732063636797</v>
      </c>
      <c r="Y50" s="542">
        <v>0.231057036776783</v>
      </c>
      <c r="Z50" s="543" t="s">
        <v>161</v>
      </c>
      <c r="AA50" s="522">
        <v>40.668741</v>
      </c>
      <c r="AB50" s="523">
        <v>68.11555556</v>
      </c>
      <c r="AC50" s="524">
        <v>0.597055117082275</v>
      </c>
      <c r="AD50" s="523">
        <v>-27.44681456</v>
      </c>
      <c r="AE50" s="544">
        <v>0</v>
      </c>
      <c r="AF50" s="522">
        <v>2.464044</v>
      </c>
      <c r="AG50" s="523">
        <v>3.5372755</v>
      </c>
      <c r="AH50" s="524">
        <v>0.69659374849372</v>
      </c>
      <c r="AI50" s="523">
        <v>-1.0732315</v>
      </c>
      <c r="AJ50" s="525">
        <v>0</v>
      </c>
      <c r="AK50" s="522">
        <v>0</v>
      </c>
      <c r="AL50" s="523">
        <v>0</v>
      </c>
      <c r="AM50" s="524" t="s">
        <v>161</v>
      </c>
      <c r="AN50" s="523">
        <v>0</v>
      </c>
      <c r="AO50" s="525">
        <v>0</v>
      </c>
      <c r="AP50" s="522">
        <v>0</v>
      </c>
      <c r="AQ50" s="523">
        <v>0</v>
      </c>
      <c r="AR50" s="542" t="s">
        <v>161</v>
      </c>
      <c r="AS50" s="523">
        <v>0</v>
      </c>
      <c r="AT50" s="525">
        <v>0</v>
      </c>
      <c r="AU50" s="522">
        <v>69.4071149999999</v>
      </c>
      <c r="AV50" s="523">
        <v>38.87679158</v>
      </c>
      <c r="AW50" s="542">
        <v>1.7853097485469</v>
      </c>
      <c r="AX50" s="556">
        <v>30.5303234199999</v>
      </c>
      <c r="AY50" s="525">
        <v>0</v>
      </c>
      <c r="AZ50" s="535">
        <v>0.616733398554646</v>
      </c>
      <c r="BA50" s="524">
        <v>0.351731876499963</v>
      </c>
      <c r="BB50" s="524">
        <v>1.75341912337226</v>
      </c>
      <c r="BC50" s="542">
        <v>0.265001522054683</v>
      </c>
      <c r="BD50" s="543" t="s">
        <v>161</v>
      </c>
      <c r="BE50" s="568">
        <v>350</v>
      </c>
      <c r="BF50" s="569">
        <v>70</v>
      </c>
      <c r="BG50" s="524">
        <v>5</v>
      </c>
      <c r="BH50" s="524">
        <v>280</v>
      </c>
      <c r="BI50" s="570">
        <v>0</v>
      </c>
      <c r="BJ50" s="571">
        <v>0.267569900142653</v>
      </c>
      <c r="BK50" s="571">
        <v>1.31582884095238</v>
      </c>
      <c r="BL50" s="524">
        <v>0.203347040143146</v>
      </c>
      <c r="BM50" s="571">
        <v>-1.04825894080973</v>
      </c>
      <c r="BN50" s="535">
        <v>0.361371753484764</v>
      </c>
      <c r="BO50" s="524">
        <v>0.616265159810194</v>
      </c>
      <c r="BP50" s="524">
        <v>0.586390042877103</v>
      </c>
      <c r="BQ50" s="524">
        <v>-0.254893406325429</v>
      </c>
      <c r="BR50" s="543" t="s">
        <v>161</v>
      </c>
      <c r="BS50" s="568">
        <v>2.76723343857632</v>
      </c>
      <c r="BT50" s="569">
        <v>1.62267813469772</v>
      </c>
      <c r="BU50" s="524">
        <v>1.70534955725635</v>
      </c>
      <c r="BV50" s="524">
        <v>1.1445553038786</v>
      </c>
      <c r="BW50" s="570" t="s">
        <v>161</v>
      </c>
      <c r="BX50" s="568">
        <v>1.70664528316723</v>
      </c>
      <c r="BY50" s="569">
        <v>0.57074762527269</v>
      </c>
      <c r="BZ50" s="524">
        <v>2.9901925257277</v>
      </c>
      <c r="CA50" s="524">
        <v>1.13589765789454</v>
      </c>
      <c r="CB50" s="570" t="s">
        <v>161</v>
      </c>
      <c r="CC50" s="551"/>
    </row>
    <row r="51" s="163" customFormat="1" spans="1:81">
      <c r="A51" s="521" t="s">
        <v>48</v>
      </c>
      <c r="B51" s="522">
        <v>0</v>
      </c>
      <c r="C51" s="523">
        <v>0</v>
      </c>
      <c r="D51" s="524" t="s">
        <v>161</v>
      </c>
      <c r="E51" s="523">
        <v>0</v>
      </c>
      <c r="F51" s="525">
        <v>0</v>
      </c>
      <c r="G51" s="522">
        <v>0</v>
      </c>
      <c r="H51" s="523">
        <v>0</v>
      </c>
      <c r="I51" s="524" t="s">
        <v>161</v>
      </c>
      <c r="J51" s="523">
        <v>0</v>
      </c>
      <c r="K51" s="525">
        <v>0</v>
      </c>
      <c r="L51" s="522">
        <v>0</v>
      </c>
      <c r="M51" s="523">
        <v>0</v>
      </c>
      <c r="N51" s="524" t="s">
        <v>161</v>
      </c>
      <c r="O51" s="523">
        <v>0</v>
      </c>
      <c r="P51" s="525">
        <v>0</v>
      </c>
      <c r="Q51" s="522"/>
      <c r="R51" s="523"/>
      <c r="S51" s="524"/>
      <c r="T51" s="523"/>
      <c r="U51" s="534"/>
      <c r="V51" s="535"/>
      <c r="W51" s="524"/>
      <c r="X51" s="524"/>
      <c r="Y51" s="542"/>
      <c r="Z51" s="543"/>
      <c r="AA51" s="522">
        <v>16.524772</v>
      </c>
      <c r="AB51" s="523">
        <v>13.59186039</v>
      </c>
      <c r="AC51" s="524">
        <v>1.21578441257076</v>
      </c>
      <c r="AD51" s="523">
        <v>2.93291160999998</v>
      </c>
      <c r="AE51" s="544">
        <v>11.619989</v>
      </c>
      <c r="AF51" s="522">
        <v>6.097802</v>
      </c>
      <c r="AG51" s="523">
        <v>3.73208033</v>
      </c>
      <c r="AH51" s="524">
        <v>1.63388819661339</v>
      </c>
      <c r="AI51" s="523">
        <v>2.36572167</v>
      </c>
      <c r="AJ51" s="525">
        <v>13.162155</v>
      </c>
      <c r="AK51" s="522">
        <v>0</v>
      </c>
      <c r="AL51" s="523">
        <v>0</v>
      </c>
      <c r="AM51" s="524" t="s">
        <v>161</v>
      </c>
      <c r="AN51" s="523">
        <v>0</v>
      </c>
      <c r="AO51" s="525">
        <v>0</v>
      </c>
      <c r="AP51" s="522">
        <v>0</v>
      </c>
      <c r="AQ51" s="523">
        <v>0</v>
      </c>
      <c r="AR51" s="542" t="s">
        <v>161</v>
      </c>
      <c r="AS51" s="523">
        <v>0</v>
      </c>
      <c r="AT51" s="525">
        <v>0</v>
      </c>
      <c r="AU51" s="544">
        <v>-22.622574</v>
      </c>
      <c r="AV51" s="544">
        <v>-17.32394072</v>
      </c>
      <c r="AW51" s="542">
        <v>0.694143880677053</v>
      </c>
      <c r="AX51" s="557">
        <v>-5.29863327999998</v>
      </c>
      <c r="AY51" s="525">
        <v>-24.782144</v>
      </c>
      <c r="AZ51" s="535" t="s">
        <v>161</v>
      </c>
      <c r="BA51" s="524" t="s">
        <v>161</v>
      </c>
      <c r="BB51" s="524" t="s">
        <v>161</v>
      </c>
      <c r="BC51" s="542" t="s">
        <v>161</v>
      </c>
      <c r="BD51" s="543" t="s">
        <v>161</v>
      </c>
      <c r="BE51" s="568">
        <v>8</v>
      </c>
      <c r="BF51" s="569">
        <v>12</v>
      </c>
      <c r="BG51" s="524">
        <v>0.666666666666667</v>
      </c>
      <c r="BH51" s="524">
        <v>-4</v>
      </c>
      <c r="BI51" s="570">
        <v>6.5</v>
      </c>
      <c r="BJ51" s="571">
        <v>0</v>
      </c>
      <c r="BK51" s="571">
        <v>0</v>
      </c>
      <c r="BL51" s="524" t="s">
        <v>161</v>
      </c>
      <c r="BM51" s="571">
        <v>0</v>
      </c>
      <c r="BN51" s="535" t="s">
        <v>161</v>
      </c>
      <c r="BO51" s="524" t="s">
        <v>161</v>
      </c>
      <c r="BP51" s="524" t="s">
        <v>161</v>
      </c>
      <c r="BQ51" s="524" t="s">
        <v>161</v>
      </c>
      <c r="BR51" s="543" t="s">
        <v>161</v>
      </c>
      <c r="BS51" s="568">
        <v>0</v>
      </c>
      <c r="BT51" s="569">
        <v>0</v>
      </c>
      <c r="BU51" s="524" t="s">
        <v>161</v>
      </c>
      <c r="BV51" s="524">
        <v>0</v>
      </c>
      <c r="BW51" s="570">
        <v>0</v>
      </c>
      <c r="BX51" s="568">
        <v>-1.36900975093635</v>
      </c>
      <c r="BY51" s="569">
        <v>-1.27458200885773</v>
      </c>
      <c r="BZ51" s="524">
        <v>0.925914737990654</v>
      </c>
      <c r="CA51" s="524">
        <v>-0.094427742078623</v>
      </c>
      <c r="CB51" s="570">
        <v>-2.13271664887118</v>
      </c>
      <c r="CC51" s="551"/>
    </row>
    <row r="52" s="159" customFormat="1" ht="16.2" spans="1:81">
      <c r="A52" s="213" t="s">
        <v>49</v>
      </c>
      <c r="B52" s="214">
        <v>296.085892</v>
      </c>
      <c r="C52" s="215">
        <v>464.22962264</v>
      </c>
      <c r="D52" s="238">
        <v>0.637800514142562</v>
      </c>
      <c r="E52" s="215">
        <v>-168.14373064</v>
      </c>
      <c r="F52" s="217">
        <v>635.556758</v>
      </c>
      <c r="G52" s="214">
        <v>25.0437749999999</v>
      </c>
      <c r="H52" s="215">
        <v>46.15</v>
      </c>
      <c r="I52" s="238">
        <v>0.542660346695557</v>
      </c>
      <c r="J52" s="215">
        <v>-21.1062250000001</v>
      </c>
      <c r="K52" s="217">
        <v>186.028624</v>
      </c>
      <c r="L52" s="214">
        <v>117.658766</v>
      </c>
      <c r="M52" s="215">
        <v>222.66256</v>
      </c>
      <c r="N52" s="238">
        <v>0.528417377398338</v>
      </c>
      <c r="O52" s="215">
        <v>-105.003794</v>
      </c>
      <c r="P52" s="217">
        <v>153.550041999999</v>
      </c>
      <c r="Q52" s="214">
        <v>116.083678</v>
      </c>
      <c r="R52" s="215">
        <v>133.96706264</v>
      </c>
      <c r="S52" s="238">
        <v>0.866509093447418</v>
      </c>
      <c r="T52" s="215">
        <v>-17.8833846400002</v>
      </c>
      <c r="U52" s="217">
        <v>296.266902</v>
      </c>
      <c r="V52" s="237">
        <v>0.392060821324104</v>
      </c>
      <c r="W52" s="238">
        <v>0.288579306676189</v>
      </c>
      <c r="X52" s="238">
        <v>1.35858951856181</v>
      </c>
      <c r="Y52" s="216">
        <v>0.103481514647915</v>
      </c>
      <c r="Z52" s="257">
        <v>0.466153334491017</v>
      </c>
      <c r="AA52" s="214">
        <v>108.923452</v>
      </c>
      <c r="AB52" s="215">
        <v>161.2049522</v>
      </c>
      <c r="AC52" s="238">
        <v>0.675683038973042</v>
      </c>
      <c r="AD52" s="215">
        <v>-52.2815002000001</v>
      </c>
      <c r="AE52" s="328">
        <v>35.1344439999999</v>
      </c>
      <c r="AF52" s="214">
        <v>84.1097739999999</v>
      </c>
      <c r="AG52" s="215">
        <v>80.5890405</v>
      </c>
      <c r="AH52" s="238">
        <v>1.04368749743335</v>
      </c>
      <c r="AI52" s="215">
        <v>3.52073349999992</v>
      </c>
      <c r="AJ52" s="217">
        <v>91.7710559999989</v>
      </c>
      <c r="AK52" s="214">
        <v>0.26364</v>
      </c>
      <c r="AL52" s="215">
        <v>0.19</v>
      </c>
      <c r="AM52" s="238">
        <v>1.38757894736842</v>
      </c>
      <c r="AN52" s="215">
        <v>0.0736399999999999</v>
      </c>
      <c r="AO52" s="217">
        <v>0.1602</v>
      </c>
      <c r="AP52" s="214">
        <v>0</v>
      </c>
      <c r="AQ52" s="215">
        <v>0</v>
      </c>
      <c r="AR52" s="216" t="s">
        <v>161</v>
      </c>
      <c r="AS52" s="215">
        <v>0</v>
      </c>
      <c r="AT52" s="217">
        <v>0.0886289999999999</v>
      </c>
      <c r="AU52" s="214">
        <v>-39.3862350000001</v>
      </c>
      <c r="AV52" s="215">
        <v>-46.18693006</v>
      </c>
      <c r="AW52" s="216">
        <v>1.14724284664872</v>
      </c>
      <c r="AX52" s="562">
        <v>6.80069505999994</v>
      </c>
      <c r="AY52" s="217">
        <v>169.144163000001</v>
      </c>
      <c r="AZ52" s="237">
        <v>-0.133023004689464</v>
      </c>
      <c r="BA52" s="238">
        <v>-0.0994915615193668</v>
      </c>
      <c r="BB52" s="238">
        <v>0.662971988196507</v>
      </c>
      <c r="BC52" s="216">
        <v>-0.0335314431700971</v>
      </c>
      <c r="BD52" s="257">
        <v>0.266135417287155</v>
      </c>
      <c r="BE52" s="292">
        <v>568</v>
      </c>
      <c r="BF52" s="293">
        <v>309</v>
      </c>
      <c r="BG52" s="238">
        <v>1.83818770226537</v>
      </c>
      <c r="BH52" s="238">
        <v>259</v>
      </c>
      <c r="BI52" s="279">
        <v>192.66666666</v>
      </c>
      <c r="BJ52" s="578">
        <v>0.434143536656891</v>
      </c>
      <c r="BK52" s="578">
        <v>1.25196769859763</v>
      </c>
      <c r="BL52" s="238">
        <v>0.346768959888654</v>
      </c>
      <c r="BM52" s="578">
        <v>-0.817824161940736</v>
      </c>
      <c r="BN52" s="237">
        <v>0.367877885921022</v>
      </c>
      <c r="BO52" s="238">
        <v>0.347252618829563</v>
      </c>
      <c r="BP52" s="238">
        <v>1.05939556960284</v>
      </c>
      <c r="BQ52" s="238">
        <v>0.0206252670914585</v>
      </c>
      <c r="BR52" s="257">
        <v>0.055281363242148</v>
      </c>
      <c r="BS52" s="292">
        <v>2.71829332034023</v>
      </c>
      <c r="BT52" s="293">
        <v>2.87974790044943</v>
      </c>
      <c r="BU52" s="238">
        <v>0.943934474235055</v>
      </c>
      <c r="BV52" s="238">
        <v>-0.161454580109193</v>
      </c>
      <c r="BW52" s="279">
        <v>18.0892789423393</v>
      </c>
      <c r="BX52" s="292">
        <v>-0.361595545098957</v>
      </c>
      <c r="BY52" s="293">
        <v>-0.286510615397831</v>
      </c>
      <c r="BZ52" s="238">
        <v>0.737933166640729</v>
      </c>
      <c r="CA52" s="238">
        <v>-0.0750849297011257</v>
      </c>
      <c r="CB52" s="279">
        <v>4.81419779974323</v>
      </c>
      <c r="CC52" s="551"/>
    </row>
    <row r="53" s="159" customFormat="1" outlineLevel="2" spans="1:16366">
      <c r="A53" s="527" t="s">
        <v>50</v>
      </c>
      <c r="B53" s="516">
        <v>0</v>
      </c>
      <c r="C53" s="517">
        <v>0</v>
      </c>
      <c r="D53" s="518" t="s">
        <v>161</v>
      </c>
      <c r="E53" s="519">
        <v>0</v>
      </c>
      <c r="F53" s="520">
        <v>0</v>
      </c>
      <c r="G53" s="516">
        <v>0</v>
      </c>
      <c r="H53" s="517">
        <v>0</v>
      </c>
      <c r="I53" s="518" t="s">
        <v>161</v>
      </c>
      <c r="J53" s="519">
        <v>0</v>
      </c>
      <c r="K53" s="520">
        <v>0</v>
      </c>
      <c r="L53" s="516">
        <v>0.001171</v>
      </c>
      <c r="M53" s="517">
        <v>0</v>
      </c>
      <c r="N53" s="518" t="s">
        <v>161</v>
      </c>
      <c r="O53" s="519">
        <v>0.001171</v>
      </c>
      <c r="P53" s="520">
        <v>0</v>
      </c>
      <c r="Q53" s="516"/>
      <c r="R53" s="517"/>
      <c r="S53" s="518"/>
      <c r="T53" s="519"/>
      <c r="U53" s="520"/>
      <c r="V53" s="533"/>
      <c r="W53" s="518"/>
      <c r="X53" s="518"/>
      <c r="Y53" s="539"/>
      <c r="Z53" s="540"/>
      <c r="AA53" s="516">
        <v>2.053107</v>
      </c>
      <c r="AB53" s="517">
        <v>2.35358434</v>
      </c>
      <c r="AC53" s="518">
        <v>0.872332027838015</v>
      </c>
      <c r="AD53" s="519">
        <v>-0.300477340000003</v>
      </c>
      <c r="AE53" s="541">
        <v>0</v>
      </c>
      <c r="AF53" s="516">
        <v>0.057132</v>
      </c>
      <c r="AG53" s="517">
        <v>0.340944</v>
      </c>
      <c r="AH53" s="518">
        <v>0.167570040827819</v>
      </c>
      <c r="AI53" s="519">
        <v>-0.283812</v>
      </c>
      <c r="AJ53" s="520">
        <v>0</v>
      </c>
      <c r="AK53" s="516">
        <v>0.121</v>
      </c>
      <c r="AL53" s="517">
        <v>0</v>
      </c>
      <c r="AM53" s="518" t="s">
        <v>161</v>
      </c>
      <c r="AN53" s="519">
        <v>0.121</v>
      </c>
      <c r="AO53" s="520">
        <v>0.0082</v>
      </c>
      <c r="AP53" s="516">
        <v>0</v>
      </c>
      <c r="AQ53" s="517">
        <v>0</v>
      </c>
      <c r="AR53" s="551" t="s">
        <v>161</v>
      </c>
      <c r="AS53" s="519">
        <v>0</v>
      </c>
      <c r="AT53" s="520">
        <v>0</v>
      </c>
      <c r="AU53" s="516">
        <v>-1.99041</v>
      </c>
      <c r="AV53" s="517">
        <v>-2.69452834</v>
      </c>
      <c r="AW53" s="551">
        <v>1.26131413410928</v>
      </c>
      <c r="AX53" s="555">
        <v>0.704118340000003</v>
      </c>
      <c r="AY53" s="520">
        <v>0.0082</v>
      </c>
      <c r="AZ53" s="533" t="s">
        <v>161</v>
      </c>
      <c r="BA53" s="518" t="s">
        <v>161</v>
      </c>
      <c r="BB53" s="518" t="s">
        <v>161</v>
      </c>
      <c r="BC53" s="539" t="s">
        <v>161</v>
      </c>
      <c r="BD53" s="540" t="s">
        <v>161</v>
      </c>
      <c r="BE53" s="564">
        <v>2</v>
      </c>
      <c r="BF53" s="565">
        <v>2</v>
      </c>
      <c r="BG53" s="518">
        <v>1</v>
      </c>
      <c r="BH53" s="566">
        <v>0</v>
      </c>
      <c r="BI53" s="567">
        <v>0.83333333</v>
      </c>
      <c r="BJ53" s="572">
        <v>0</v>
      </c>
      <c r="BK53" s="572">
        <v>0</v>
      </c>
      <c r="BL53" s="518" t="s">
        <v>161</v>
      </c>
      <c r="BM53" s="572">
        <v>0</v>
      </c>
      <c r="BN53" s="533" t="s">
        <v>161</v>
      </c>
      <c r="BO53" s="518" t="s">
        <v>161</v>
      </c>
      <c r="BP53" s="518" t="s">
        <v>161</v>
      </c>
      <c r="BQ53" s="518" t="s">
        <v>161</v>
      </c>
      <c r="BR53" s="540" t="s">
        <v>161</v>
      </c>
      <c r="BS53" s="564">
        <v>0</v>
      </c>
      <c r="BT53" s="565">
        <v>0</v>
      </c>
      <c r="BU53" s="518" t="s">
        <v>161</v>
      </c>
      <c r="BV53" s="566">
        <v>0</v>
      </c>
      <c r="BW53" s="567" t="s">
        <v>161</v>
      </c>
      <c r="BX53" s="564">
        <v>-0.969462380674753</v>
      </c>
      <c r="BY53" s="565">
        <v>-1.14486160287759</v>
      </c>
      <c r="BZ53" s="518">
        <v>1.15320561171933</v>
      </c>
      <c r="CA53" s="566">
        <v>0.175399222202839</v>
      </c>
      <c r="CB53" s="567" t="s">
        <v>161</v>
      </c>
      <c r="CC53" s="551"/>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527" t="s">
        <v>51</v>
      </c>
      <c r="B54" s="516">
        <v>18.334614</v>
      </c>
      <c r="C54" s="517">
        <v>20</v>
      </c>
      <c r="D54" s="518">
        <v>0.9167307</v>
      </c>
      <c r="E54" s="519">
        <v>-1.665386</v>
      </c>
      <c r="F54" s="520">
        <v>37.785626</v>
      </c>
      <c r="G54" s="516">
        <v>10.11876</v>
      </c>
      <c r="H54" s="517">
        <v>9.54616453</v>
      </c>
      <c r="I54" s="518">
        <v>1.0599817306941</v>
      </c>
      <c r="J54" s="519">
        <v>0.572595469999989</v>
      </c>
      <c r="K54" s="520">
        <v>22.055319</v>
      </c>
      <c r="L54" s="516">
        <v>0</v>
      </c>
      <c r="M54" s="517">
        <v>0</v>
      </c>
      <c r="N54" s="518" t="s">
        <v>161</v>
      </c>
      <c r="O54" s="519">
        <v>0</v>
      </c>
      <c r="P54" s="520">
        <v>0</v>
      </c>
      <c r="Q54" s="516">
        <v>8.21585400000001</v>
      </c>
      <c r="R54" s="517">
        <v>10.45383547</v>
      </c>
      <c r="S54" s="518">
        <v>0.785917668551178</v>
      </c>
      <c r="T54" s="519">
        <v>-2.23798146999999</v>
      </c>
      <c r="U54" s="520">
        <v>15.730307</v>
      </c>
      <c r="V54" s="533">
        <v>0.448106188654968</v>
      </c>
      <c r="W54" s="518">
        <v>0.5226917735</v>
      </c>
      <c r="X54" s="518">
        <v>0.857304842688456</v>
      </c>
      <c r="Y54" s="539">
        <v>-0.0745855848450324</v>
      </c>
      <c r="Z54" s="540">
        <v>0.416303993481543</v>
      </c>
      <c r="AA54" s="516">
        <v>11.8661189999999</v>
      </c>
      <c r="AB54" s="517">
        <v>18.320658</v>
      </c>
      <c r="AC54" s="518">
        <v>0.647690656088875</v>
      </c>
      <c r="AD54" s="519">
        <v>-6.4545390000001</v>
      </c>
      <c r="AE54" s="541">
        <v>21.469148</v>
      </c>
      <c r="AF54" s="516">
        <v>3.18299999999999</v>
      </c>
      <c r="AG54" s="517">
        <v>4.40303</v>
      </c>
      <c r="AH54" s="518">
        <v>0.722911267922316</v>
      </c>
      <c r="AI54" s="519">
        <v>-1.22003</v>
      </c>
      <c r="AJ54" s="520">
        <v>2.373743</v>
      </c>
      <c r="AK54" s="516">
        <v>0</v>
      </c>
      <c r="AL54" s="517">
        <v>0</v>
      </c>
      <c r="AM54" s="518" t="s">
        <v>161</v>
      </c>
      <c r="AN54" s="519">
        <v>0</v>
      </c>
      <c r="AO54" s="520">
        <v>0</v>
      </c>
      <c r="AP54" s="516">
        <v>0</v>
      </c>
      <c r="AQ54" s="517">
        <v>0</v>
      </c>
      <c r="AR54" s="551" t="s">
        <v>161</v>
      </c>
      <c r="AS54" s="519">
        <v>0</v>
      </c>
      <c r="AT54" s="520">
        <v>0</v>
      </c>
      <c r="AU54" s="516">
        <v>-6.83326499999988</v>
      </c>
      <c r="AV54" s="517">
        <v>-12.26985253</v>
      </c>
      <c r="AW54" s="551">
        <v>1.44308499362218</v>
      </c>
      <c r="AX54" s="555">
        <v>5.43658753000012</v>
      </c>
      <c r="AY54" s="520">
        <v>-8.11258399999998</v>
      </c>
      <c r="AZ54" s="533">
        <v>-0.372697510839327</v>
      </c>
      <c r="BA54" s="518">
        <v>-0.6134926265</v>
      </c>
      <c r="BB54" s="518">
        <v>1.39249879339939</v>
      </c>
      <c r="BC54" s="539">
        <v>0.240795115660673</v>
      </c>
      <c r="BD54" s="540">
        <v>-0.214700267239187</v>
      </c>
      <c r="BE54" s="564">
        <v>57</v>
      </c>
      <c r="BF54" s="565">
        <v>57</v>
      </c>
      <c r="BG54" s="518">
        <v>1</v>
      </c>
      <c r="BH54" s="566">
        <v>0</v>
      </c>
      <c r="BI54" s="567">
        <v>59.8333333333333</v>
      </c>
      <c r="BJ54" s="572">
        <v>0.268835982404692</v>
      </c>
      <c r="BK54" s="572">
        <v>0.292397660818713</v>
      </c>
      <c r="BL54" s="518">
        <v>0.919419059824047</v>
      </c>
      <c r="BM54" s="572">
        <v>-0.0235616784140214</v>
      </c>
      <c r="BN54" s="533">
        <v>0.647197644848149</v>
      </c>
      <c r="BO54" s="518">
        <v>0.9160329</v>
      </c>
      <c r="BP54" s="518">
        <v>0.706522271032131</v>
      </c>
      <c r="BQ54" s="518">
        <v>-0.268835255151851</v>
      </c>
      <c r="BR54" s="540">
        <v>0.568182938136316</v>
      </c>
      <c r="BS54" s="564">
        <v>1.54512305160602</v>
      </c>
      <c r="BT54" s="565">
        <v>1.09166384744478</v>
      </c>
      <c r="BU54" s="518">
        <v>1.41538354981951</v>
      </c>
      <c r="BV54" s="566">
        <v>0.453459204161238</v>
      </c>
      <c r="BW54" s="567">
        <v>1.75999653083578</v>
      </c>
      <c r="BX54" s="564">
        <v>-0.575863515274028</v>
      </c>
      <c r="BY54" s="565">
        <v>-0.669727721023994</v>
      </c>
      <c r="BZ54" s="518">
        <v>1.14015278568199</v>
      </c>
      <c r="CA54" s="566">
        <v>0.0938642057499652</v>
      </c>
      <c r="CB54" s="567">
        <v>-0.377871725510485</v>
      </c>
      <c r="CC54" s="551"/>
    </row>
    <row r="55" s="159" customFormat="1" outlineLevel="2" spans="1:16366">
      <c r="A55" s="527" t="s">
        <v>52</v>
      </c>
      <c r="B55" s="516">
        <v>11.417081</v>
      </c>
      <c r="C55" s="517">
        <v>20.95</v>
      </c>
      <c r="D55" s="518">
        <v>0.544968066825776</v>
      </c>
      <c r="E55" s="519">
        <v>-9.532919</v>
      </c>
      <c r="F55" s="520">
        <v>18.5076479999999</v>
      </c>
      <c r="G55" s="516">
        <v>0</v>
      </c>
      <c r="H55" s="517">
        <v>0</v>
      </c>
      <c r="I55" s="518" t="s">
        <v>161</v>
      </c>
      <c r="J55" s="519">
        <v>0</v>
      </c>
      <c r="K55" s="520">
        <v>0</v>
      </c>
      <c r="L55" s="516">
        <v>0</v>
      </c>
      <c r="M55" s="517">
        <v>0</v>
      </c>
      <c r="N55" s="518" t="s">
        <v>161</v>
      </c>
      <c r="O55" s="519">
        <v>0</v>
      </c>
      <c r="P55" s="520">
        <v>0</v>
      </c>
      <c r="Q55" s="516">
        <v>3.1458870000001</v>
      </c>
      <c r="R55" s="517">
        <v>1.55</v>
      </c>
      <c r="S55" s="518">
        <v>2.0296045161291</v>
      </c>
      <c r="T55" s="519">
        <v>1.5958870000001</v>
      </c>
      <c r="U55" s="520">
        <v>1.6823129999999</v>
      </c>
      <c r="V55" s="533">
        <v>0.275542146017892</v>
      </c>
      <c r="W55" s="518">
        <v>0.0739856801909308</v>
      </c>
      <c r="X55" s="518">
        <v>3.72426319940312</v>
      </c>
      <c r="Y55" s="539">
        <v>0.201556465826961</v>
      </c>
      <c r="Z55" s="540">
        <v>0.0908982600058048</v>
      </c>
      <c r="AA55" s="516">
        <v>8.2711939999999</v>
      </c>
      <c r="AB55" s="517">
        <v>19.4</v>
      </c>
      <c r="AC55" s="518">
        <v>0.426350206185562</v>
      </c>
      <c r="AD55" s="519">
        <v>-11.1288060000001</v>
      </c>
      <c r="AE55" s="541">
        <v>16.825335</v>
      </c>
      <c r="AF55" s="516">
        <v>0.20033</v>
      </c>
      <c r="AG55" s="517">
        <v>0.22106767</v>
      </c>
      <c r="AH55" s="518">
        <v>0.906193112724262</v>
      </c>
      <c r="AI55" s="519">
        <v>-0.0207376700000001</v>
      </c>
      <c r="AJ55" s="520">
        <v>2.2127</v>
      </c>
      <c r="AK55" s="516">
        <v>0</v>
      </c>
      <c r="AL55" s="517">
        <v>0</v>
      </c>
      <c r="AM55" s="518" t="s">
        <v>161</v>
      </c>
      <c r="AN55" s="519">
        <v>0</v>
      </c>
      <c r="AO55" s="520">
        <v>0</v>
      </c>
      <c r="AP55" s="516">
        <v>0</v>
      </c>
      <c r="AQ55" s="517">
        <v>0</v>
      </c>
      <c r="AR55" s="551" t="s">
        <v>161</v>
      </c>
      <c r="AS55" s="519">
        <v>0</v>
      </c>
      <c r="AT55" s="520">
        <v>0</v>
      </c>
      <c r="AU55" s="516">
        <v>2.9455570000001</v>
      </c>
      <c r="AV55" s="517">
        <v>1.32893233</v>
      </c>
      <c r="AW55" s="551">
        <v>2.21648381449197</v>
      </c>
      <c r="AX55" s="555">
        <v>1.6166246700001</v>
      </c>
      <c r="AY55" s="520">
        <v>-0.530387000000095</v>
      </c>
      <c r="AZ55" s="561">
        <v>0.257995629530884</v>
      </c>
      <c r="BA55" s="518">
        <v>0.063433524105012</v>
      </c>
      <c r="BB55" s="518">
        <v>4.06718108714537</v>
      </c>
      <c r="BC55" s="539">
        <v>0.194562105425872</v>
      </c>
      <c r="BD55" s="540">
        <v>-0.0286577203110897</v>
      </c>
      <c r="BE55" s="564">
        <v>56</v>
      </c>
      <c r="BF55" s="565">
        <v>56</v>
      </c>
      <c r="BG55" s="518">
        <v>1</v>
      </c>
      <c r="BH55" s="566">
        <v>0</v>
      </c>
      <c r="BI55" s="567">
        <v>53.6666666633333</v>
      </c>
      <c r="BJ55" s="572">
        <v>0.169897038690476</v>
      </c>
      <c r="BK55" s="572">
        <v>0.311755952380952</v>
      </c>
      <c r="BL55" s="518">
        <v>0.544968066825776</v>
      </c>
      <c r="BM55" s="572">
        <v>-0.141858913690476</v>
      </c>
      <c r="BN55" s="533">
        <v>0.724457853982108</v>
      </c>
      <c r="BO55" s="518">
        <v>0.926014319809069</v>
      </c>
      <c r="BP55" s="518">
        <v>0.782339795923978</v>
      </c>
      <c r="BQ55" s="518">
        <v>-0.201556465826961</v>
      </c>
      <c r="BR55" s="540">
        <v>0.909101739994195</v>
      </c>
      <c r="BS55" s="564">
        <v>1.38034254788367</v>
      </c>
      <c r="BT55" s="565">
        <v>1.07989690721649</v>
      </c>
      <c r="BU55" s="518">
        <v>1.27821696558202</v>
      </c>
      <c r="BV55" s="566">
        <v>0.300445640667177</v>
      </c>
      <c r="BW55" s="567">
        <v>1.09998689476316</v>
      </c>
      <c r="BX55" s="564">
        <v>0.356122344609513</v>
      </c>
      <c r="BY55" s="565">
        <v>0.0685016664948454</v>
      </c>
      <c r="BZ55" s="518">
        <v>5.19873986768352</v>
      </c>
      <c r="CA55" s="566">
        <v>0.287620678114667</v>
      </c>
      <c r="CB55" s="567">
        <v>-0.0315231167759866</v>
      </c>
      <c r="CC55" s="551"/>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527" t="s">
        <v>53</v>
      </c>
      <c r="B56" s="516">
        <v>7.37788499999999</v>
      </c>
      <c r="C56" s="517">
        <v>20.000064</v>
      </c>
      <c r="D56" s="518">
        <v>0.368893069542177</v>
      </c>
      <c r="E56" s="519">
        <v>-12.622179</v>
      </c>
      <c r="F56" s="520">
        <v>19.9995629999999</v>
      </c>
      <c r="G56" s="516">
        <v>0</v>
      </c>
      <c r="H56" s="517">
        <v>0</v>
      </c>
      <c r="I56" s="518" t="s">
        <v>161</v>
      </c>
      <c r="J56" s="519">
        <v>0</v>
      </c>
      <c r="K56" s="520">
        <v>0</v>
      </c>
      <c r="L56" s="516">
        <v>4.9563779999999</v>
      </c>
      <c r="M56" s="517">
        <v>14</v>
      </c>
      <c r="N56" s="518">
        <v>0.354026999999993</v>
      </c>
      <c r="O56" s="519">
        <v>-9.0436220000001</v>
      </c>
      <c r="P56" s="520">
        <v>14.0379590000001</v>
      </c>
      <c r="Q56" s="516">
        <v>2.42150700000009</v>
      </c>
      <c r="R56" s="517">
        <v>6.000064</v>
      </c>
      <c r="S56" s="518">
        <v>0.403580195144601</v>
      </c>
      <c r="T56" s="519">
        <v>-3.57855699999991</v>
      </c>
      <c r="U56" s="520">
        <v>5.9616039999998</v>
      </c>
      <c r="V56" s="533">
        <v>0.328211540299163</v>
      </c>
      <c r="W56" s="518">
        <v>0.300002239992832</v>
      </c>
      <c r="X56" s="518">
        <v>1.09403029893045</v>
      </c>
      <c r="Y56" s="539">
        <v>0.0282093003063315</v>
      </c>
      <c r="Z56" s="540">
        <v>0.298086713194675</v>
      </c>
      <c r="AA56" s="516">
        <v>1.671425</v>
      </c>
      <c r="AB56" s="517">
        <v>2.955918</v>
      </c>
      <c r="AC56" s="518">
        <v>0.565450394767379</v>
      </c>
      <c r="AD56" s="519">
        <v>-1.284493</v>
      </c>
      <c r="AE56" s="541">
        <v>3.18076900000001</v>
      </c>
      <c r="AF56" s="516">
        <v>0.091013</v>
      </c>
      <c r="AG56" s="517">
        <v>0.150396</v>
      </c>
      <c r="AH56" s="518">
        <v>0.605155722226655</v>
      </c>
      <c r="AI56" s="519">
        <v>-0.059383</v>
      </c>
      <c r="AJ56" s="520">
        <v>0.080395</v>
      </c>
      <c r="AK56" s="516">
        <v>0</v>
      </c>
      <c r="AL56" s="517">
        <v>0.02</v>
      </c>
      <c r="AM56" s="518">
        <v>0</v>
      </c>
      <c r="AN56" s="519">
        <v>-0.02</v>
      </c>
      <c r="AO56" s="520">
        <v>0</v>
      </c>
      <c r="AP56" s="516">
        <v>0</v>
      </c>
      <c r="AQ56" s="517">
        <v>0</v>
      </c>
      <c r="AR56" s="551" t="s">
        <v>161</v>
      </c>
      <c r="AS56" s="519">
        <v>0</v>
      </c>
      <c r="AT56" s="520">
        <v>0</v>
      </c>
      <c r="AU56" s="516">
        <v>0.659069000000091</v>
      </c>
      <c r="AV56" s="517">
        <v>2.91375</v>
      </c>
      <c r="AW56" s="551">
        <v>0.226192706992738</v>
      </c>
      <c r="AX56" s="555">
        <v>-2.25468099999991</v>
      </c>
      <c r="AY56" s="520">
        <v>2.70043999999979</v>
      </c>
      <c r="AZ56" s="533">
        <v>0.0893303433165591</v>
      </c>
      <c r="BA56" s="518">
        <v>0.145687033801492</v>
      </c>
      <c r="BB56" s="518">
        <v>0.613166051814039</v>
      </c>
      <c r="BC56" s="539">
        <v>-0.0563566904849326</v>
      </c>
      <c r="BD56" s="540">
        <v>0.135024950295154</v>
      </c>
      <c r="BE56" s="564">
        <v>8</v>
      </c>
      <c r="BF56" s="565">
        <v>8</v>
      </c>
      <c r="BG56" s="518">
        <v>1</v>
      </c>
      <c r="BH56" s="566">
        <v>0</v>
      </c>
      <c r="BI56" s="567">
        <v>8</v>
      </c>
      <c r="BJ56" s="572">
        <v>0.768529687499999</v>
      </c>
      <c r="BK56" s="572">
        <v>2.08334</v>
      </c>
      <c r="BL56" s="518">
        <v>0.368893069542177</v>
      </c>
      <c r="BM56" s="572">
        <v>-1.3148103125</v>
      </c>
      <c r="BN56" s="533">
        <v>0.226545276864576</v>
      </c>
      <c r="BO56" s="518">
        <v>0.147795427054633</v>
      </c>
      <c r="BP56" s="518">
        <v>1.5328300839838</v>
      </c>
      <c r="BQ56" s="518">
        <v>0.0787498498099425</v>
      </c>
      <c r="BR56" s="540">
        <v>0.159041925066064</v>
      </c>
      <c r="BS56" s="564">
        <v>4.41412866266808</v>
      </c>
      <c r="BT56" s="565">
        <v>6.76610920871283</v>
      </c>
      <c r="BU56" s="518">
        <v>0.652388030773126</v>
      </c>
      <c r="BV56" s="566">
        <v>-2.35198054604475</v>
      </c>
      <c r="BW56" s="567">
        <v>6.28765025061545</v>
      </c>
      <c r="BX56" s="564">
        <v>0.394315628879604</v>
      </c>
      <c r="BY56" s="565">
        <v>0.98573438099433</v>
      </c>
      <c r="BZ56" s="518">
        <v>0.400022193079894</v>
      </c>
      <c r="CA56" s="566">
        <v>-0.591418752114726</v>
      </c>
      <c r="CB56" s="567">
        <v>0.848989662562663</v>
      </c>
      <c r="CC56" s="551"/>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527" t="s">
        <v>54</v>
      </c>
      <c r="B57" s="516">
        <v>0</v>
      </c>
      <c r="C57" s="517">
        <v>0</v>
      </c>
      <c r="D57" s="518" t="s">
        <v>161</v>
      </c>
      <c r="E57" s="519">
        <v>0</v>
      </c>
      <c r="F57" s="520">
        <v>14.182755</v>
      </c>
      <c r="G57" s="516">
        <v>0</v>
      </c>
      <c r="H57" s="517">
        <v>0</v>
      </c>
      <c r="I57" s="518" t="s">
        <v>161</v>
      </c>
      <c r="J57" s="519">
        <v>0</v>
      </c>
      <c r="K57" s="520">
        <v>0</v>
      </c>
      <c r="L57" s="516">
        <v>0</v>
      </c>
      <c r="M57" s="517">
        <v>0</v>
      </c>
      <c r="N57" s="518" t="s">
        <v>161</v>
      </c>
      <c r="O57" s="519">
        <v>0</v>
      </c>
      <c r="P57" s="520">
        <v>13.905575</v>
      </c>
      <c r="Q57" s="516">
        <v>0</v>
      </c>
      <c r="R57" s="517">
        <v>0</v>
      </c>
      <c r="S57" s="518" t="s">
        <v>161</v>
      </c>
      <c r="T57" s="519">
        <v>0</v>
      </c>
      <c r="U57" s="520">
        <v>0.27718</v>
      </c>
      <c r="V57" s="533" t="s">
        <v>161</v>
      </c>
      <c r="W57" s="518" t="s">
        <v>161</v>
      </c>
      <c r="X57" s="518" t="s">
        <v>161</v>
      </c>
      <c r="Y57" s="539" t="s">
        <v>161</v>
      </c>
      <c r="Z57" s="540">
        <v>0.0195434525943654</v>
      </c>
      <c r="AA57" s="516">
        <v>0.975977999999997</v>
      </c>
      <c r="AB57" s="517">
        <v>-0.70567</v>
      </c>
      <c r="AC57" s="518">
        <v>-1.38305156801337</v>
      </c>
      <c r="AD57" s="519">
        <v>1.681648</v>
      </c>
      <c r="AE57" s="541">
        <v>6.564886</v>
      </c>
      <c r="AF57" s="516">
        <v>2.530059</v>
      </c>
      <c r="AG57" s="517">
        <v>0</v>
      </c>
      <c r="AH57" s="518" t="s">
        <v>161</v>
      </c>
      <c r="AI57" s="519">
        <v>2.530059</v>
      </c>
      <c r="AJ57" s="520">
        <v>1.92028</v>
      </c>
      <c r="AK57" s="516">
        <v>0</v>
      </c>
      <c r="AL57" s="517">
        <v>0</v>
      </c>
      <c r="AM57" s="518" t="s">
        <v>161</v>
      </c>
      <c r="AN57" s="519">
        <v>0</v>
      </c>
      <c r="AO57" s="520">
        <v>0</v>
      </c>
      <c r="AP57" s="516">
        <v>0.00668399999999999</v>
      </c>
      <c r="AQ57" s="517">
        <v>0</v>
      </c>
      <c r="AR57" s="551" t="s">
        <v>161</v>
      </c>
      <c r="AS57" s="519">
        <v>0.00668399999999999</v>
      </c>
      <c r="AT57" s="520">
        <v>0</v>
      </c>
      <c r="AU57" s="516">
        <v>-3.51272099999999</v>
      </c>
      <c r="AV57" s="517">
        <v>0.70567</v>
      </c>
      <c r="AW57" s="551">
        <v>-4.97785225388637</v>
      </c>
      <c r="AX57" s="555">
        <v>-4.218391</v>
      </c>
      <c r="AY57" s="520">
        <v>-8.20798599999999</v>
      </c>
      <c r="AZ57" s="533" t="s">
        <v>161</v>
      </c>
      <c r="BA57" s="518" t="s">
        <v>161</v>
      </c>
      <c r="BB57" s="518" t="s">
        <v>161</v>
      </c>
      <c r="BC57" s="539" t="s">
        <v>161</v>
      </c>
      <c r="BD57" s="540">
        <v>-0.578730014020548</v>
      </c>
      <c r="BE57" s="564">
        <v>95</v>
      </c>
      <c r="BF57" s="565">
        <v>20</v>
      </c>
      <c r="BG57" s="518">
        <v>4.75</v>
      </c>
      <c r="BH57" s="566">
        <v>75</v>
      </c>
      <c r="BI57" s="567">
        <v>8.41666666333333</v>
      </c>
      <c r="BJ57" s="572">
        <v>0</v>
      </c>
      <c r="BK57" s="572">
        <v>0</v>
      </c>
      <c r="BL57" s="518" t="s">
        <v>161</v>
      </c>
      <c r="BM57" s="572">
        <v>0</v>
      </c>
      <c r="BN57" s="533" t="s">
        <v>161</v>
      </c>
      <c r="BO57" s="518" t="s">
        <v>161</v>
      </c>
      <c r="BP57" s="518" t="s">
        <v>161</v>
      </c>
      <c r="BQ57" s="518" t="s">
        <v>161</v>
      </c>
      <c r="BR57" s="540">
        <v>0.462878051549223</v>
      </c>
      <c r="BS57" s="564">
        <v>0</v>
      </c>
      <c r="BT57" s="565">
        <v>0</v>
      </c>
      <c r="BU57" s="518" t="s">
        <v>161</v>
      </c>
      <c r="BV57" s="566">
        <v>0</v>
      </c>
      <c r="BW57" s="567">
        <v>2.16039623536494</v>
      </c>
      <c r="BX57" s="564">
        <v>-3.59918051431488</v>
      </c>
      <c r="BY57" s="565">
        <v>-1</v>
      </c>
      <c r="BZ57" s="518">
        <v>-1.59918051431488</v>
      </c>
      <c r="CA57" s="566">
        <v>-2.59918051431488</v>
      </c>
      <c r="CB57" s="567">
        <v>-1.25028614358269</v>
      </c>
      <c r="CC57" s="551"/>
    </row>
    <row r="58" s="164" customFormat="1" outlineLevel="2" spans="1:81">
      <c r="A58" s="527" t="s">
        <v>55</v>
      </c>
      <c r="B58" s="516">
        <v>83.8010609999999</v>
      </c>
      <c r="C58" s="517">
        <v>0</v>
      </c>
      <c r="D58" s="518" t="s">
        <v>161</v>
      </c>
      <c r="E58" s="519">
        <v>83.8010609999999</v>
      </c>
      <c r="F58" s="520">
        <v>0</v>
      </c>
      <c r="G58" s="516">
        <v>0</v>
      </c>
      <c r="H58" s="517">
        <v>0</v>
      </c>
      <c r="I58" s="518" t="s">
        <v>161</v>
      </c>
      <c r="J58" s="519">
        <v>0</v>
      </c>
      <c r="K58" s="520">
        <v>0</v>
      </c>
      <c r="L58" s="516">
        <v>76.074655</v>
      </c>
      <c r="M58" s="517">
        <v>0</v>
      </c>
      <c r="N58" s="518" t="s">
        <v>161</v>
      </c>
      <c r="O58" s="519">
        <v>76.074655</v>
      </c>
      <c r="P58" s="520">
        <v>0</v>
      </c>
      <c r="Q58" s="516">
        <v>7.72640599999994</v>
      </c>
      <c r="R58" s="517">
        <v>0</v>
      </c>
      <c r="S58" s="518" t="s">
        <v>161</v>
      </c>
      <c r="T58" s="519">
        <v>7.72640599999994</v>
      </c>
      <c r="U58" s="520">
        <v>0</v>
      </c>
      <c r="V58" s="533">
        <v>0.0921993815806216</v>
      </c>
      <c r="W58" s="518" t="s">
        <v>161</v>
      </c>
      <c r="X58" s="518" t="s">
        <v>161</v>
      </c>
      <c r="Y58" s="539" t="s">
        <v>161</v>
      </c>
      <c r="Z58" s="540" t="s">
        <v>161</v>
      </c>
      <c r="AA58" s="516">
        <v>0</v>
      </c>
      <c r="AB58" s="517">
        <v>0</v>
      </c>
      <c r="AC58" s="518" t="s">
        <v>161</v>
      </c>
      <c r="AD58" s="519">
        <v>0</v>
      </c>
      <c r="AE58" s="541">
        <v>0</v>
      </c>
      <c r="AF58" s="516">
        <v>0</v>
      </c>
      <c r="AG58" s="517">
        <v>0</v>
      </c>
      <c r="AH58" s="518" t="s">
        <v>161</v>
      </c>
      <c r="AI58" s="519">
        <v>0</v>
      </c>
      <c r="AJ58" s="520">
        <v>0</v>
      </c>
      <c r="AK58" s="516">
        <v>0</v>
      </c>
      <c r="AL58" s="517">
        <v>0</v>
      </c>
      <c r="AM58" s="518" t="s">
        <v>161</v>
      </c>
      <c r="AN58" s="519">
        <v>0</v>
      </c>
      <c r="AO58" s="520">
        <v>0</v>
      </c>
      <c r="AP58" s="516">
        <v>0</v>
      </c>
      <c r="AQ58" s="517">
        <v>0</v>
      </c>
      <c r="AR58" s="551" t="s">
        <v>161</v>
      </c>
      <c r="AS58" s="519">
        <v>0</v>
      </c>
      <c r="AT58" s="520">
        <v>0</v>
      </c>
      <c r="AU58" s="516">
        <v>7.72640599999994</v>
      </c>
      <c r="AV58" s="517">
        <v>0</v>
      </c>
      <c r="AW58" s="551" t="s">
        <v>161</v>
      </c>
      <c r="AX58" s="555">
        <v>7.72640599999994</v>
      </c>
      <c r="AY58" s="520">
        <v>0</v>
      </c>
      <c r="AZ58" s="533">
        <v>0.0921993815806216</v>
      </c>
      <c r="BA58" s="518" t="s">
        <v>161</v>
      </c>
      <c r="BB58" s="518" t="s">
        <v>161</v>
      </c>
      <c r="BC58" s="539" t="s">
        <v>161</v>
      </c>
      <c r="BD58" s="540" t="s">
        <v>161</v>
      </c>
      <c r="BE58" s="564">
        <v>0</v>
      </c>
      <c r="BF58" s="565">
        <v>0</v>
      </c>
      <c r="BG58" s="518" t="s">
        <v>161</v>
      </c>
      <c r="BH58" s="566">
        <v>0</v>
      </c>
      <c r="BI58" s="567">
        <v>0</v>
      </c>
      <c r="BJ58" s="572" t="s">
        <v>161</v>
      </c>
      <c r="BK58" s="572" t="s">
        <v>161</v>
      </c>
      <c r="BL58" s="518" t="s">
        <v>161</v>
      </c>
      <c r="BM58" s="572" t="s">
        <v>161</v>
      </c>
      <c r="BN58" s="533">
        <v>0</v>
      </c>
      <c r="BO58" s="518" t="s">
        <v>161</v>
      </c>
      <c r="BP58" s="518" t="s">
        <v>161</v>
      </c>
      <c r="BQ58" s="518" t="s">
        <v>161</v>
      </c>
      <c r="BR58" s="540" t="s">
        <v>161</v>
      </c>
      <c r="BS58" s="564" t="s">
        <v>161</v>
      </c>
      <c r="BT58" s="565" t="s">
        <v>161</v>
      </c>
      <c r="BU58" s="518" t="s">
        <v>161</v>
      </c>
      <c r="BV58" s="566" t="s">
        <v>161</v>
      </c>
      <c r="BW58" s="567" t="s">
        <v>161</v>
      </c>
      <c r="BX58" s="564" t="s">
        <v>161</v>
      </c>
      <c r="BY58" s="565" t="s">
        <v>161</v>
      </c>
      <c r="BZ58" s="518" t="s">
        <v>161</v>
      </c>
      <c r="CA58" s="566" t="s">
        <v>161</v>
      </c>
      <c r="CB58" s="567" t="s">
        <v>161</v>
      </c>
      <c r="CC58" s="551"/>
    </row>
    <row r="59" s="164" customFormat="1" outlineLevel="2" spans="1:81">
      <c r="A59" s="527" t="s">
        <v>56</v>
      </c>
      <c r="B59" s="516">
        <v>0</v>
      </c>
      <c r="C59" s="517">
        <v>0</v>
      </c>
      <c r="D59" s="518" t="s">
        <v>161</v>
      </c>
      <c r="E59" s="519">
        <v>0</v>
      </c>
      <c r="F59" s="520">
        <v>0</v>
      </c>
      <c r="G59" s="516">
        <v>0</v>
      </c>
      <c r="H59" s="517">
        <v>0</v>
      </c>
      <c r="I59" s="518" t="s">
        <v>161</v>
      </c>
      <c r="J59" s="519">
        <v>0</v>
      </c>
      <c r="K59" s="520">
        <v>0</v>
      </c>
      <c r="L59" s="516">
        <v>0</v>
      </c>
      <c r="M59" s="517">
        <v>0</v>
      </c>
      <c r="N59" s="518" t="s">
        <v>161</v>
      </c>
      <c r="O59" s="519">
        <v>0</v>
      </c>
      <c r="P59" s="520">
        <v>0</v>
      </c>
      <c r="Q59" s="516">
        <v>0</v>
      </c>
      <c r="R59" s="517">
        <v>0</v>
      </c>
      <c r="S59" s="518" t="s">
        <v>161</v>
      </c>
      <c r="T59" s="519">
        <v>0</v>
      </c>
      <c r="U59" s="520">
        <v>0</v>
      </c>
      <c r="V59" s="533" t="s">
        <v>161</v>
      </c>
      <c r="W59" s="518" t="s">
        <v>161</v>
      </c>
      <c r="X59" s="518" t="s">
        <v>161</v>
      </c>
      <c r="Y59" s="539" t="s">
        <v>161</v>
      </c>
      <c r="Z59" s="540" t="s">
        <v>161</v>
      </c>
      <c r="AA59" s="516">
        <v>0</v>
      </c>
      <c r="AB59" s="517">
        <v>0</v>
      </c>
      <c r="AC59" s="518" t="s">
        <v>161</v>
      </c>
      <c r="AD59" s="519">
        <v>0</v>
      </c>
      <c r="AE59" s="541">
        <v>0</v>
      </c>
      <c r="AF59" s="516">
        <v>0.0680199999999999</v>
      </c>
      <c r="AG59" s="517">
        <v>0</v>
      </c>
      <c r="AH59" s="518" t="s">
        <v>161</v>
      </c>
      <c r="AI59" s="519">
        <v>0.0680199999999999</v>
      </c>
      <c r="AJ59" s="520">
        <v>0</v>
      </c>
      <c r="AK59" s="516">
        <v>0</v>
      </c>
      <c r="AL59" s="517">
        <v>0</v>
      </c>
      <c r="AM59" s="518" t="s">
        <v>161</v>
      </c>
      <c r="AN59" s="519">
        <v>0</v>
      </c>
      <c r="AO59" s="520">
        <v>0</v>
      </c>
      <c r="AP59" s="516">
        <v>0</v>
      </c>
      <c r="AQ59" s="517">
        <v>0</v>
      </c>
      <c r="AR59" s="551" t="s">
        <v>161</v>
      </c>
      <c r="AS59" s="519">
        <v>0</v>
      </c>
      <c r="AT59" s="520">
        <v>0</v>
      </c>
      <c r="AU59" s="516">
        <v>-0.0680199999999999</v>
      </c>
      <c r="AV59" s="517">
        <v>0</v>
      </c>
      <c r="AW59" s="551" t="s">
        <v>161</v>
      </c>
      <c r="AX59" s="555">
        <v>-0.0680199999999999</v>
      </c>
      <c r="AY59" s="520">
        <v>0</v>
      </c>
      <c r="AZ59" s="533" t="s">
        <v>161</v>
      </c>
      <c r="BA59" s="518" t="s">
        <v>161</v>
      </c>
      <c r="BB59" s="518" t="s">
        <v>161</v>
      </c>
      <c r="BC59" s="539" t="s">
        <v>161</v>
      </c>
      <c r="BD59" s="540" t="s">
        <v>161</v>
      </c>
      <c r="BE59" s="564">
        <v>0</v>
      </c>
      <c r="BF59" s="565">
        <v>0</v>
      </c>
      <c r="BG59" s="518" t="s">
        <v>161</v>
      </c>
      <c r="BH59" s="566">
        <v>0</v>
      </c>
      <c r="BI59" s="567">
        <v>0</v>
      </c>
      <c r="BJ59" s="572" t="s">
        <v>161</v>
      </c>
      <c r="BK59" s="572" t="s">
        <v>161</v>
      </c>
      <c r="BL59" s="518" t="s">
        <v>161</v>
      </c>
      <c r="BM59" s="572" t="s">
        <v>161</v>
      </c>
      <c r="BN59" s="533" t="s">
        <v>161</v>
      </c>
      <c r="BO59" s="518" t="s">
        <v>161</v>
      </c>
      <c r="BP59" s="518" t="s">
        <v>161</v>
      </c>
      <c r="BQ59" s="518" t="s">
        <v>161</v>
      </c>
      <c r="BR59" s="540" t="s">
        <v>161</v>
      </c>
      <c r="BS59" s="564" t="s">
        <v>161</v>
      </c>
      <c r="BT59" s="565" t="s">
        <v>161</v>
      </c>
      <c r="BU59" s="518" t="s">
        <v>161</v>
      </c>
      <c r="BV59" s="566" t="s">
        <v>161</v>
      </c>
      <c r="BW59" s="567" t="s">
        <v>161</v>
      </c>
      <c r="BX59" s="564" t="s">
        <v>161</v>
      </c>
      <c r="BY59" s="565" t="s">
        <v>161</v>
      </c>
      <c r="BZ59" s="518" t="s">
        <v>161</v>
      </c>
      <c r="CA59" s="566" t="s">
        <v>161</v>
      </c>
      <c r="CB59" s="567" t="s">
        <v>161</v>
      </c>
      <c r="CC59" s="551"/>
    </row>
    <row r="60" s="159" customFormat="1" outlineLevel="2" spans="1:81">
      <c r="A60" s="527" t="s">
        <v>57</v>
      </c>
      <c r="B60" s="516">
        <v>0</v>
      </c>
      <c r="C60" s="517">
        <v>0</v>
      </c>
      <c r="D60" s="518" t="s">
        <v>161</v>
      </c>
      <c r="E60" s="519">
        <v>0</v>
      </c>
      <c r="F60" s="520">
        <v>0</v>
      </c>
      <c r="G60" s="516">
        <v>0</v>
      </c>
      <c r="H60" s="517">
        <v>0</v>
      </c>
      <c r="I60" s="518" t="s">
        <v>161</v>
      </c>
      <c r="J60" s="519">
        <v>0</v>
      </c>
      <c r="K60" s="520">
        <v>0</v>
      </c>
      <c r="L60" s="516">
        <v>0</v>
      </c>
      <c r="M60" s="517">
        <v>0</v>
      </c>
      <c r="N60" s="518" t="s">
        <v>161</v>
      </c>
      <c r="O60" s="519">
        <v>0</v>
      </c>
      <c r="P60" s="520">
        <v>0</v>
      </c>
      <c r="Q60" s="516">
        <v>0</v>
      </c>
      <c r="R60" s="517">
        <v>0</v>
      </c>
      <c r="S60" s="518" t="s">
        <v>161</v>
      </c>
      <c r="T60" s="519">
        <v>0</v>
      </c>
      <c r="U60" s="520">
        <v>0</v>
      </c>
      <c r="V60" s="533" t="s">
        <v>161</v>
      </c>
      <c r="W60" s="518" t="s">
        <v>161</v>
      </c>
      <c r="X60" s="518" t="s">
        <v>161</v>
      </c>
      <c r="Y60" s="539" t="s">
        <v>161</v>
      </c>
      <c r="Z60" s="540" t="s">
        <v>161</v>
      </c>
      <c r="AA60" s="516">
        <v>0</v>
      </c>
      <c r="AB60" s="517">
        <v>0</v>
      </c>
      <c r="AC60" s="518" t="s">
        <v>161</v>
      </c>
      <c r="AD60" s="519">
        <v>0</v>
      </c>
      <c r="AE60" s="541">
        <v>0</v>
      </c>
      <c r="AF60" s="516">
        <v>0.01</v>
      </c>
      <c r="AG60" s="517">
        <v>0.186617</v>
      </c>
      <c r="AH60" s="518">
        <v>0.0535856861915045</v>
      </c>
      <c r="AI60" s="519">
        <v>-0.176617</v>
      </c>
      <c r="AJ60" s="520">
        <v>0.216617</v>
      </c>
      <c r="AK60" s="516">
        <v>0</v>
      </c>
      <c r="AL60" s="517">
        <v>0</v>
      </c>
      <c r="AM60" s="518" t="s">
        <v>161</v>
      </c>
      <c r="AN60" s="519">
        <v>0</v>
      </c>
      <c r="AO60" s="520">
        <v>0</v>
      </c>
      <c r="AP60" s="516">
        <v>0</v>
      </c>
      <c r="AQ60" s="517">
        <v>0</v>
      </c>
      <c r="AR60" s="551" t="s">
        <v>161</v>
      </c>
      <c r="AS60" s="519">
        <v>0</v>
      </c>
      <c r="AT60" s="520">
        <v>0</v>
      </c>
      <c r="AU60" s="516">
        <v>-0.01</v>
      </c>
      <c r="AV60" s="517">
        <v>-0.186617</v>
      </c>
      <c r="AW60" s="551">
        <v>1.9464143138085</v>
      </c>
      <c r="AX60" s="555">
        <v>0.176617</v>
      </c>
      <c r="AY60" s="520">
        <v>-0.216617</v>
      </c>
      <c r="AZ60" s="533" t="s">
        <v>161</v>
      </c>
      <c r="BA60" s="518" t="s">
        <v>161</v>
      </c>
      <c r="BB60" s="518" t="s">
        <v>161</v>
      </c>
      <c r="BC60" s="539" t="s">
        <v>161</v>
      </c>
      <c r="BD60" s="540" t="s">
        <v>161</v>
      </c>
      <c r="BE60" s="564">
        <v>0</v>
      </c>
      <c r="BF60" s="565">
        <v>0</v>
      </c>
      <c r="BG60" s="518" t="s">
        <v>161</v>
      </c>
      <c r="BH60" s="566">
        <v>0</v>
      </c>
      <c r="BI60" s="567">
        <v>1.5</v>
      </c>
      <c r="BJ60" s="572" t="s">
        <v>161</v>
      </c>
      <c r="BK60" s="572" t="s">
        <v>161</v>
      </c>
      <c r="BL60" s="518" t="s">
        <v>161</v>
      </c>
      <c r="BM60" s="572" t="s">
        <v>161</v>
      </c>
      <c r="BN60" s="533" t="s">
        <v>161</v>
      </c>
      <c r="BO60" s="518" t="s">
        <v>161</v>
      </c>
      <c r="BP60" s="518" t="s">
        <v>161</v>
      </c>
      <c r="BQ60" s="518" t="s">
        <v>161</v>
      </c>
      <c r="BR60" s="540" t="s">
        <v>161</v>
      </c>
      <c r="BS60" s="564" t="s">
        <v>161</v>
      </c>
      <c r="BT60" s="565" t="s">
        <v>161</v>
      </c>
      <c r="BU60" s="518" t="s">
        <v>161</v>
      </c>
      <c r="BV60" s="566" t="s">
        <v>161</v>
      </c>
      <c r="BW60" s="567" t="s">
        <v>161</v>
      </c>
      <c r="BX60" s="564" t="s">
        <v>161</v>
      </c>
      <c r="BY60" s="565" t="s">
        <v>161</v>
      </c>
      <c r="BZ60" s="518" t="s">
        <v>161</v>
      </c>
      <c r="CA60" s="566" t="s">
        <v>161</v>
      </c>
      <c r="CB60" s="567" t="s">
        <v>161</v>
      </c>
      <c r="CC60" s="551"/>
    </row>
    <row r="61" s="163" customFormat="1" spans="1:81">
      <c r="A61" s="521" t="s">
        <v>58</v>
      </c>
      <c r="B61" s="522">
        <v>120.930641</v>
      </c>
      <c r="C61" s="523">
        <v>60.950064</v>
      </c>
      <c r="D61" s="524">
        <v>1.98409374926989</v>
      </c>
      <c r="E61" s="523">
        <v>59.9805769999999</v>
      </c>
      <c r="F61" s="525">
        <v>90.4755919999998</v>
      </c>
      <c r="G61" s="522">
        <v>10.11876</v>
      </c>
      <c r="H61" s="523">
        <v>9.54616453</v>
      </c>
      <c r="I61" s="524">
        <v>1.0599817306941</v>
      </c>
      <c r="J61" s="523">
        <v>0.572595469999989</v>
      </c>
      <c r="K61" s="525">
        <v>22.055319</v>
      </c>
      <c r="L61" s="522">
        <v>81.0322039999999</v>
      </c>
      <c r="M61" s="523">
        <v>14</v>
      </c>
      <c r="N61" s="524">
        <v>5.78801457142856</v>
      </c>
      <c r="O61" s="523">
        <v>67.0322039999999</v>
      </c>
      <c r="P61" s="525">
        <v>27.9435340000001</v>
      </c>
      <c r="Q61" s="522">
        <v>21.5096540000001</v>
      </c>
      <c r="R61" s="523">
        <v>18.00389947</v>
      </c>
      <c r="S61" s="524">
        <v>1.19472195653179</v>
      </c>
      <c r="T61" s="523">
        <v>3.50575453000014</v>
      </c>
      <c r="U61" s="534">
        <v>23.6514039999997</v>
      </c>
      <c r="V61" s="535">
        <v>0.177867691944179</v>
      </c>
      <c r="W61" s="524">
        <v>0.29538770410479</v>
      </c>
      <c r="X61" s="524">
        <v>0.602149952325301</v>
      </c>
      <c r="Y61" s="542">
        <v>-0.11752001216061</v>
      </c>
      <c r="Z61" s="543">
        <v>0.26141198390832</v>
      </c>
      <c r="AA61" s="522">
        <v>24.8378229999998</v>
      </c>
      <c r="AB61" s="523">
        <v>42.32449034</v>
      </c>
      <c r="AC61" s="524">
        <v>0.586842813710767</v>
      </c>
      <c r="AD61" s="523">
        <v>-17.4866673400002</v>
      </c>
      <c r="AE61" s="544">
        <v>48.040138</v>
      </c>
      <c r="AF61" s="522">
        <v>6.13955399999999</v>
      </c>
      <c r="AG61" s="523">
        <v>5.30205467</v>
      </c>
      <c r="AH61" s="524">
        <v>1.15795750555699</v>
      </c>
      <c r="AI61" s="523">
        <v>0.837499329999993</v>
      </c>
      <c r="AJ61" s="525">
        <v>6.803735</v>
      </c>
      <c r="AK61" s="522">
        <v>0.121</v>
      </c>
      <c r="AL61" s="523">
        <v>0.02</v>
      </c>
      <c r="AM61" s="524">
        <v>6.05</v>
      </c>
      <c r="AN61" s="523">
        <v>0.101</v>
      </c>
      <c r="AO61" s="525">
        <v>0.0082</v>
      </c>
      <c r="AP61" s="522">
        <v>0.00668399999999999</v>
      </c>
      <c r="AQ61" s="523">
        <v>0</v>
      </c>
      <c r="AR61" s="542" t="s">
        <v>161</v>
      </c>
      <c r="AS61" s="523">
        <v>0.00668399999999999</v>
      </c>
      <c r="AT61" s="525">
        <v>0</v>
      </c>
      <c r="AU61" s="522">
        <v>-1.08338399999974</v>
      </c>
      <c r="AV61" s="523">
        <v>-10.20264554</v>
      </c>
      <c r="AW61" s="542">
        <v>1.89381342361133</v>
      </c>
      <c r="AX61" s="556">
        <v>9.11926154000026</v>
      </c>
      <c r="AY61" s="525">
        <v>-14.3589340000003</v>
      </c>
      <c r="AZ61" s="535">
        <v>-0.00895872204960643</v>
      </c>
      <c r="BA61" s="524">
        <v>-0.167393516436669</v>
      </c>
      <c r="BB61" s="524">
        <v>1.94648106903832</v>
      </c>
      <c r="BC61" s="542">
        <v>0.158434794387062</v>
      </c>
      <c r="BD61" s="543">
        <v>-0.158705057160613</v>
      </c>
      <c r="BE61" s="568">
        <v>218</v>
      </c>
      <c r="BF61" s="569">
        <v>143</v>
      </c>
      <c r="BG61" s="524">
        <v>1.52447552447552</v>
      </c>
      <c r="BH61" s="524">
        <v>75</v>
      </c>
      <c r="BI61" s="570">
        <v>132.24999999</v>
      </c>
      <c r="BJ61" s="571">
        <v>0.497656958847736</v>
      </c>
      <c r="BK61" s="571">
        <v>0.355186853146853</v>
      </c>
      <c r="BL61" s="524">
        <v>1.40111311676837</v>
      </c>
      <c r="BM61" s="571">
        <v>0.142470105700883</v>
      </c>
      <c r="BN61" s="535">
        <v>0.20538899649097</v>
      </c>
      <c r="BO61" s="524">
        <v>0.69441256599829</v>
      </c>
      <c r="BP61" s="524">
        <v>0.295773732429082</v>
      </c>
      <c r="BQ61" s="524">
        <v>-0.48902356950732</v>
      </c>
      <c r="BR61" s="543">
        <v>0.530973458565489</v>
      </c>
      <c r="BS61" s="568">
        <v>4.86880999997467</v>
      </c>
      <c r="BT61" s="569">
        <v>1.44006610618055</v>
      </c>
      <c r="BU61" s="524">
        <v>3.38096284544055</v>
      </c>
      <c r="BV61" s="524">
        <v>3.42874389379413</v>
      </c>
      <c r="BW61" s="570">
        <v>1.88333330766035</v>
      </c>
      <c r="BX61" s="568">
        <v>-0.0436183155021174</v>
      </c>
      <c r="BY61" s="569">
        <v>-0.241057729414823</v>
      </c>
      <c r="BZ61" s="524">
        <v>1.81905448289087</v>
      </c>
      <c r="CA61" s="524">
        <v>0.197439413912705</v>
      </c>
      <c r="CB61" s="570">
        <v>-0.298894520244723</v>
      </c>
      <c r="CC61" s="551"/>
    </row>
    <row r="62" s="164" customFormat="1" outlineLevel="2" spans="1:81">
      <c r="A62" s="527" t="s">
        <v>59</v>
      </c>
      <c r="B62" s="516">
        <v>9.07197699999999</v>
      </c>
      <c r="C62" s="517">
        <v>12.1</v>
      </c>
      <c r="D62" s="518">
        <v>0.749750165289255</v>
      </c>
      <c r="E62" s="519">
        <v>-3.02802300000001</v>
      </c>
      <c r="F62" s="520">
        <v>0</v>
      </c>
      <c r="G62" s="516">
        <v>4.99015999999999</v>
      </c>
      <c r="H62" s="517">
        <v>6.53</v>
      </c>
      <c r="I62" s="518">
        <v>0.764189892802448</v>
      </c>
      <c r="J62" s="519">
        <v>-1.53984000000001</v>
      </c>
      <c r="K62" s="520">
        <v>0</v>
      </c>
      <c r="L62" s="516">
        <v>0</v>
      </c>
      <c r="M62" s="517">
        <v>0</v>
      </c>
      <c r="N62" s="518" t="s">
        <v>161</v>
      </c>
      <c r="O62" s="519">
        <v>0</v>
      </c>
      <c r="P62" s="520">
        <v>0</v>
      </c>
      <c r="Q62" s="516">
        <v>4.081817</v>
      </c>
      <c r="R62" s="517">
        <v>5.57</v>
      </c>
      <c r="S62" s="518">
        <v>0.732821723518852</v>
      </c>
      <c r="T62" s="519">
        <v>-1.48818299999999</v>
      </c>
      <c r="U62" s="520">
        <v>0</v>
      </c>
      <c r="V62" s="533">
        <v>0.449936877044553</v>
      </c>
      <c r="W62" s="518">
        <v>0.460330578512397</v>
      </c>
      <c r="X62" s="518">
        <v>0.977421223023175</v>
      </c>
      <c r="Y62" s="539">
        <v>-0.0103937014678441</v>
      </c>
      <c r="Z62" s="540" t="s">
        <v>161</v>
      </c>
      <c r="AA62" s="516">
        <v>7.51826999999998</v>
      </c>
      <c r="AB62" s="517">
        <v>3.12</v>
      </c>
      <c r="AC62" s="518">
        <v>2.40970192307692</v>
      </c>
      <c r="AD62" s="519">
        <v>4.39826999999998</v>
      </c>
      <c r="AE62" s="541">
        <v>0</v>
      </c>
      <c r="AF62" s="516">
        <v>3.426466</v>
      </c>
      <c r="AG62" s="517">
        <v>3.86620927</v>
      </c>
      <c r="AH62" s="518">
        <v>0.886259837662641</v>
      </c>
      <c r="AI62" s="519">
        <v>-0.439743270000001</v>
      </c>
      <c r="AJ62" s="520">
        <v>0</v>
      </c>
      <c r="AK62" s="516">
        <v>0</v>
      </c>
      <c r="AL62" s="517">
        <v>0</v>
      </c>
      <c r="AM62" s="518" t="s">
        <v>161</v>
      </c>
      <c r="AN62" s="519">
        <v>0</v>
      </c>
      <c r="AO62" s="520">
        <v>0</v>
      </c>
      <c r="AP62" s="516">
        <v>0</v>
      </c>
      <c r="AQ62" s="517">
        <v>0</v>
      </c>
      <c r="AR62" s="551" t="s">
        <v>161</v>
      </c>
      <c r="AS62" s="519">
        <v>0</v>
      </c>
      <c r="AT62" s="520">
        <v>0</v>
      </c>
      <c r="AU62" s="516">
        <v>-6.86291899999998</v>
      </c>
      <c r="AV62" s="517">
        <v>-1.41620927</v>
      </c>
      <c r="AW62" s="551">
        <v>-2.84597802413762</v>
      </c>
      <c r="AX62" s="555">
        <v>-5.44670972999998</v>
      </c>
      <c r="AY62" s="520">
        <v>0</v>
      </c>
      <c r="AZ62" s="533">
        <v>-0.756496516690903</v>
      </c>
      <c r="BA62" s="518">
        <v>-0.117042088429752</v>
      </c>
      <c r="BB62" s="518">
        <v>-4.46345709342795</v>
      </c>
      <c r="BC62" s="539">
        <v>-0.639454428261151</v>
      </c>
      <c r="BD62" s="540" t="s">
        <v>161</v>
      </c>
      <c r="BE62" s="564">
        <v>37</v>
      </c>
      <c r="BF62" s="565">
        <v>26</v>
      </c>
      <c r="BG62" s="518">
        <v>1.42307692307692</v>
      </c>
      <c r="BH62" s="566">
        <v>11</v>
      </c>
      <c r="BI62" s="567">
        <v>0</v>
      </c>
      <c r="BJ62" s="572">
        <v>0.204323806306306</v>
      </c>
      <c r="BK62" s="572">
        <v>0.387820512820513</v>
      </c>
      <c r="BL62" s="518">
        <v>0.526851467500558</v>
      </c>
      <c r="BM62" s="572">
        <v>-0.183496706514207</v>
      </c>
      <c r="BN62" s="533">
        <v>0.828735566679676</v>
      </c>
      <c r="BO62" s="518">
        <v>0.257851239669422</v>
      </c>
      <c r="BP62" s="518">
        <v>3.2140065246231</v>
      </c>
      <c r="BQ62" s="518">
        <v>0.570884327010255</v>
      </c>
      <c r="BR62" s="540" t="s">
        <v>161</v>
      </c>
      <c r="BS62" s="564">
        <v>1.20665751562527</v>
      </c>
      <c r="BT62" s="565">
        <v>3.87820512820513</v>
      </c>
      <c r="BU62" s="518">
        <v>0.311138136260401</v>
      </c>
      <c r="BV62" s="566">
        <v>-2.67154761257986</v>
      </c>
      <c r="BW62" s="567" t="s">
        <v>161</v>
      </c>
      <c r="BX62" s="564">
        <v>-0.912832207409416</v>
      </c>
      <c r="BY62" s="565">
        <v>-0.453913227564102</v>
      </c>
      <c r="BZ62" s="518">
        <v>-0.0110279938482398</v>
      </c>
      <c r="CA62" s="566">
        <v>-0.458918979845314</v>
      </c>
      <c r="CB62" s="567" t="s">
        <v>161</v>
      </c>
      <c r="CC62" s="551"/>
    </row>
    <row r="63" s="164" customFormat="1" outlineLevel="2" spans="1:81">
      <c r="A63" s="527" t="s">
        <v>60</v>
      </c>
      <c r="B63" s="516">
        <v>2.544754</v>
      </c>
      <c r="C63" s="517">
        <v>8</v>
      </c>
      <c r="D63" s="518">
        <v>0.31809425</v>
      </c>
      <c r="E63" s="519">
        <v>-5.455246</v>
      </c>
      <c r="F63" s="520">
        <v>0</v>
      </c>
      <c r="G63" s="516">
        <v>0</v>
      </c>
      <c r="H63" s="517">
        <v>0</v>
      </c>
      <c r="I63" s="518" t="s">
        <v>161</v>
      </c>
      <c r="J63" s="519">
        <v>0</v>
      </c>
      <c r="K63" s="520">
        <v>0</v>
      </c>
      <c r="L63" s="516">
        <v>1.81988500000001</v>
      </c>
      <c r="M63" s="517">
        <v>5.6</v>
      </c>
      <c r="N63" s="518">
        <v>0.324979464285716</v>
      </c>
      <c r="O63" s="519">
        <v>-3.78011499999999</v>
      </c>
      <c r="P63" s="520">
        <v>0</v>
      </c>
      <c r="Q63" s="516">
        <v>0.724868999999991</v>
      </c>
      <c r="R63" s="517">
        <v>2.4</v>
      </c>
      <c r="S63" s="518">
        <v>0.302028749999996</v>
      </c>
      <c r="T63" s="519">
        <v>-1.67513100000001</v>
      </c>
      <c r="U63" s="520">
        <v>0</v>
      </c>
      <c r="V63" s="533">
        <v>0.284848358623266</v>
      </c>
      <c r="W63" s="518">
        <v>0.3</v>
      </c>
      <c r="X63" s="518">
        <v>0.94949452874422</v>
      </c>
      <c r="Y63" s="539">
        <v>-0.0151516413767341</v>
      </c>
      <c r="Z63" s="540" t="s">
        <v>161</v>
      </c>
      <c r="AA63" s="516">
        <v>0.44090999999999</v>
      </c>
      <c r="AB63" s="517">
        <v>1.26</v>
      </c>
      <c r="AC63" s="518">
        <v>0.349928571428563</v>
      </c>
      <c r="AD63" s="519">
        <v>-0.81909000000001</v>
      </c>
      <c r="AE63" s="541">
        <v>0</v>
      </c>
      <c r="AF63" s="516">
        <v>0.03291</v>
      </c>
      <c r="AG63" s="517">
        <v>0</v>
      </c>
      <c r="AH63" s="518" t="s">
        <v>161</v>
      </c>
      <c r="AI63" s="519">
        <v>0.03291</v>
      </c>
      <c r="AJ63" s="520">
        <v>0</v>
      </c>
      <c r="AK63" s="516">
        <v>0</v>
      </c>
      <c r="AL63" s="517">
        <v>0</v>
      </c>
      <c r="AM63" s="518" t="s">
        <v>161</v>
      </c>
      <c r="AN63" s="519">
        <v>0</v>
      </c>
      <c r="AO63" s="520">
        <v>0</v>
      </c>
      <c r="AP63" s="516">
        <v>0</v>
      </c>
      <c r="AQ63" s="517">
        <v>0</v>
      </c>
      <c r="AR63" s="551" t="s">
        <v>161</v>
      </c>
      <c r="AS63" s="519">
        <v>0</v>
      </c>
      <c r="AT63" s="520">
        <v>0</v>
      </c>
      <c r="AU63" s="516">
        <v>0.251049000000001</v>
      </c>
      <c r="AV63" s="517">
        <v>1.14</v>
      </c>
      <c r="AW63" s="551">
        <v>0.220218421052632</v>
      </c>
      <c r="AX63" s="555">
        <v>-0.888951</v>
      </c>
      <c r="AY63" s="520">
        <v>0</v>
      </c>
      <c r="AZ63" s="533">
        <v>0.0986535437217117</v>
      </c>
      <c r="BA63" s="518">
        <v>0.1425</v>
      </c>
      <c r="BB63" s="518">
        <v>0.692305569976924</v>
      </c>
      <c r="BC63" s="539">
        <v>-0.0438464562782884</v>
      </c>
      <c r="BD63" s="540" t="s">
        <v>161</v>
      </c>
      <c r="BE63" s="564">
        <v>6</v>
      </c>
      <c r="BF63" s="565">
        <v>4</v>
      </c>
      <c r="BG63" s="518">
        <v>1.5</v>
      </c>
      <c r="BH63" s="566">
        <v>2</v>
      </c>
      <c r="BI63" s="567">
        <v>0</v>
      </c>
      <c r="BJ63" s="572">
        <v>0.353438055555556</v>
      </c>
      <c r="BK63" s="572">
        <v>1.66666666666667</v>
      </c>
      <c r="BL63" s="518">
        <v>0.212062833333333</v>
      </c>
      <c r="BM63" s="572">
        <v>-1.31322861111111</v>
      </c>
      <c r="BN63" s="533">
        <v>0.17326232712474</v>
      </c>
      <c r="BO63" s="518">
        <v>0.1575</v>
      </c>
      <c r="BP63" s="518">
        <v>1.10007826745866</v>
      </c>
      <c r="BQ63" s="518">
        <v>0.0157623271247397</v>
      </c>
      <c r="BR63" s="540" t="s">
        <v>161</v>
      </c>
      <c r="BS63" s="564">
        <v>5.77159511011331</v>
      </c>
      <c r="BT63" s="565">
        <v>6.34920634920635</v>
      </c>
      <c r="BU63" s="518">
        <v>0.909026229842846</v>
      </c>
      <c r="BV63" s="566">
        <v>-0.57761123909304</v>
      </c>
      <c r="BW63" s="567" t="s">
        <v>161</v>
      </c>
      <c r="BX63" s="564">
        <v>0.569388310539581</v>
      </c>
      <c r="BY63" s="565">
        <v>0.904761904761905</v>
      </c>
      <c r="BZ63" s="518">
        <v>0.629323922175326</v>
      </c>
      <c r="CA63" s="566">
        <v>-0.335373594222324</v>
      </c>
      <c r="CB63" s="567" t="s">
        <v>161</v>
      </c>
      <c r="CC63" s="551"/>
    </row>
    <row r="64" s="164" customFormat="1" outlineLevel="2" spans="1:81">
      <c r="A64" s="527" t="s">
        <v>61</v>
      </c>
      <c r="B64" s="516">
        <v>2.81767899999998</v>
      </c>
      <c r="C64" s="517">
        <v>1</v>
      </c>
      <c r="D64" s="518">
        <v>2.81767899999998</v>
      </c>
      <c r="E64" s="519">
        <v>1.81767899999998</v>
      </c>
      <c r="F64" s="520">
        <v>0</v>
      </c>
      <c r="G64" s="516">
        <v>0</v>
      </c>
      <c r="H64" s="517">
        <v>0</v>
      </c>
      <c r="I64" s="518" t="s">
        <v>161</v>
      </c>
      <c r="J64" s="519">
        <v>0</v>
      </c>
      <c r="K64" s="520">
        <v>0</v>
      </c>
      <c r="L64" s="516">
        <v>2.648294</v>
      </c>
      <c r="M64" s="517">
        <v>0.81</v>
      </c>
      <c r="N64" s="518">
        <v>3.2694987654321</v>
      </c>
      <c r="O64" s="519">
        <v>1.838294</v>
      </c>
      <c r="P64" s="520">
        <v>0</v>
      </c>
      <c r="Q64" s="516">
        <v>0.169384999999981</v>
      </c>
      <c r="R64" s="517">
        <v>0.19</v>
      </c>
      <c r="S64" s="518">
        <v>0.891499999999903</v>
      </c>
      <c r="T64" s="519">
        <v>-0.0206150000000185</v>
      </c>
      <c r="U64" s="520">
        <v>0</v>
      </c>
      <c r="V64" s="533">
        <v>0.0601150805325882</v>
      </c>
      <c r="W64" s="518">
        <v>0.19</v>
      </c>
      <c r="X64" s="518">
        <v>0.316395160697833</v>
      </c>
      <c r="Y64" s="539">
        <v>-0.129884919467412</v>
      </c>
      <c r="Z64" s="540" t="s">
        <v>161</v>
      </c>
      <c r="AA64" s="516">
        <v>2.39249199999998</v>
      </c>
      <c r="AB64" s="517">
        <v>6.26</v>
      </c>
      <c r="AC64" s="518">
        <v>0.382187220447281</v>
      </c>
      <c r="AD64" s="519">
        <v>-3.86750800000002</v>
      </c>
      <c r="AE64" s="541">
        <v>0</v>
      </c>
      <c r="AF64" s="516">
        <v>11.185911</v>
      </c>
      <c r="AG64" s="517">
        <v>2.56251333</v>
      </c>
      <c r="AH64" s="518">
        <v>4.36521085336169</v>
      </c>
      <c r="AI64" s="519">
        <v>8.62339767</v>
      </c>
      <c r="AJ64" s="520">
        <v>0</v>
      </c>
      <c r="AK64" s="516">
        <v>0</v>
      </c>
      <c r="AL64" s="517">
        <v>0</v>
      </c>
      <c r="AM64" s="518" t="s">
        <v>161</v>
      </c>
      <c r="AN64" s="519">
        <v>0</v>
      </c>
      <c r="AO64" s="520">
        <v>0</v>
      </c>
      <c r="AP64" s="516">
        <v>0</v>
      </c>
      <c r="AQ64" s="517">
        <v>0</v>
      </c>
      <c r="AR64" s="551" t="s">
        <v>161</v>
      </c>
      <c r="AS64" s="519">
        <v>0</v>
      </c>
      <c r="AT64" s="520">
        <v>0</v>
      </c>
      <c r="AU64" s="516">
        <v>-13.409018</v>
      </c>
      <c r="AV64" s="517">
        <v>-8.63251333</v>
      </c>
      <c r="AW64" s="551">
        <v>0.446684356292793</v>
      </c>
      <c r="AX64" s="555">
        <v>-4.77650466999999</v>
      </c>
      <c r="AY64" s="520">
        <v>0</v>
      </c>
      <c r="AZ64" s="533">
        <v>-4.75888772283858</v>
      </c>
      <c r="BA64" s="518">
        <v>-8.63251333</v>
      </c>
      <c r="BB64" s="518">
        <v>1.44872512315732</v>
      </c>
      <c r="BC64" s="539">
        <v>3.87362560716142</v>
      </c>
      <c r="BD64" s="540" t="s">
        <v>161</v>
      </c>
      <c r="BE64" s="564">
        <v>35</v>
      </c>
      <c r="BF64" s="565">
        <v>0</v>
      </c>
      <c r="BG64" s="518" t="s">
        <v>161</v>
      </c>
      <c r="BH64" s="566">
        <v>35</v>
      </c>
      <c r="BI64" s="567">
        <v>0</v>
      </c>
      <c r="BJ64" s="572">
        <v>0.0715146954314716</v>
      </c>
      <c r="BK64" s="572" t="s">
        <v>161</v>
      </c>
      <c r="BL64" s="518" t="s">
        <v>161</v>
      </c>
      <c r="BM64" s="572" t="s">
        <v>161</v>
      </c>
      <c r="BN64" s="533">
        <v>0.849100270115933</v>
      </c>
      <c r="BO64" s="518">
        <v>6.26</v>
      </c>
      <c r="BP64" s="518">
        <v>0.135639020785293</v>
      </c>
      <c r="BQ64" s="518">
        <v>-5.41089972988406</v>
      </c>
      <c r="BR64" s="540" t="s">
        <v>161</v>
      </c>
      <c r="BS64" s="564">
        <v>1.17771720866779</v>
      </c>
      <c r="BT64" s="565">
        <v>0.159744408945687</v>
      </c>
      <c r="BU64" s="518">
        <v>7.37250972626034</v>
      </c>
      <c r="BV64" s="566">
        <v>1.0179727997221</v>
      </c>
      <c r="BW64" s="567" t="s">
        <v>161</v>
      </c>
      <c r="BX64" s="564">
        <v>-5.60462396530485</v>
      </c>
      <c r="BY64" s="565">
        <v>-1.37899573961661</v>
      </c>
      <c r="BZ64" s="518">
        <v>-2.06427939136566</v>
      </c>
      <c r="CA64" s="566">
        <v>-4.22562822568823</v>
      </c>
      <c r="CB64" s="567" t="s">
        <v>161</v>
      </c>
      <c r="CC64" s="551"/>
    </row>
    <row r="65" s="164" customFormat="1" outlineLevel="2" spans="1:81">
      <c r="A65" s="527" t="s">
        <v>62</v>
      </c>
      <c r="B65" s="516">
        <v>20.0700930000001</v>
      </c>
      <c r="C65" s="517">
        <v>50</v>
      </c>
      <c r="D65" s="518">
        <v>0.401401860000003</v>
      </c>
      <c r="E65" s="579">
        <v>-29.9299069999999</v>
      </c>
      <c r="F65" s="520">
        <v>0</v>
      </c>
      <c r="G65" s="516">
        <v>0</v>
      </c>
      <c r="H65" s="517">
        <v>0</v>
      </c>
      <c r="I65" s="518" t="s">
        <v>161</v>
      </c>
      <c r="J65" s="519">
        <v>0</v>
      </c>
      <c r="K65" s="520">
        <v>0</v>
      </c>
      <c r="L65" s="516">
        <v>19.122286</v>
      </c>
      <c r="M65" s="517">
        <v>43.75</v>
      </c>
      <c r="N65" s="518">
        <v>0.437080822857143</v>
      </c>
      <c r="O65" s="519">
        <v>-24.627714</v>
      </c>
      <c r="P65" s="520">
        <v>0</v>
      </c>
      <c r="Q65" s="516">
        <v>0.947807000000125</v>
      </c>
      <c r="R65" s="517">
        <v>6.25</v>
      </c>
      <c r="S65" s="518">
        <v>0.15164912000002</v>
      </c>
      <c r="T65" s="519">
        <v>-5.30219299999987</v>
      </c>
      <c r="U65" s="520">
        <v>0</v>
      </c>
      <c r="V65" s="533">
        <v>0.0472248434524005</v>
      </c>
      <c r="W65" s="518">
        <v>0.125</v>
      </c>
      <c r="X65" s="518">
        <v>0.377798747619204</v>
      </c>
      <c r="Y65" s="539">
        <v>-0.0777751565475995</v>
      </c>
      <c r="Z65" s="540" t="s">
        <v>161</v>
      </c>
      <c r="AA65" s="516">
        <v>10.086043</v>
      </c>
      <c r="AB65" s="517">
        <v>7.6</v>
      </c>
      <c r="AC65" s="518">
        <v>1.32711092105263</v>
      </c>
      <c r="AD65" s="519">
        <v>2.486043</v>
      </c>
      <c r="AE65" s="541">
        <v>0</v>
      </c>
      <c r="AF65" s="516">
        <v>6.44878</v>
      </c>
      <c r="AG65" s="517">
        <v>7.02</v>
      </c>
      <c r="AH65" s="518">
        <v>0.918629629629629</v>
      </c>
      <c r="AI65" s="519">
        <v>-0.571220000000003</v>
      </c>
      <c r="AJ65" s="520">
        <v>0</v>
      </c>
      <c r="AK65" s="516">
        <v>0.0037</v>
      </c>
      <c r="AL65" s="517">
        <v>0</v>
      </c>
      <c r="AM65" s="518" t="s">
        <v>161</v>
      </c>
      <c r="AN65" s="519">
        <v>0.0037</v>
      </c>
      <c r="AO65" s="520">
        <v>0</v>
      </c>
      <c r="AP65" s="516">
        <v>0.061518</v>
      </c>
      <c r="AQ65" s="517">
        <v>0</v>
      </c>
      <c r="AR65" s="551" t="s">
        <v>161</v>
      </c>
      <c r="AS65" s="519">
        <v>0.061518</v>
      </c>
      <c r="AT65" s="520">
        <v>0</v>
      </c>
      <c r="AU65" s="516">
        <v>-15.6448339999999</v>
      </c>
      <c r="AV65" s="517">
        <v>-8.37</v>
      </c>
      <c r="AW65" s="551">
        <v>0.130844205495835</v>
      </c>
      <c r="AX65" s="555">
        <v>-7.27483399999987</v>
      </c>
      <c r="AY65" s="520">
        <v>0</v>
      </c>
      <c r="AZ65" s="533">
        <v>-0.779509791010922</v>
      </c>
      <c r="BA65" s="518">
        <v>-0.1674</v>
      </c>
      <c r="BB65" s="518">
        <v>-2.65656983877492</v>
      </c>
      <c r="BC65" s="539">
        <v>-0.612109791010922</v>
      </c>
      <c r="BD65" s="540" t="s">
        <v>161</v>
      </c>
      <c r="BE65" s="564">
        <v>8</v>
      </c>
      <c r="BF65" s="565">
        <v>45</v>
      </c>
      <c r="BG65" s="518">
        <v>0.177777777777778</v>
      </c>
      <c r="BH65" s="566">
        <v>-37</v>
      </c>
      <c r="BI65" s="567">
        <v>0</v>
      </c>
      <c r="BJ65" s="572">
        <v>1.49776813432837</v>
      </c>
      <c r="BK65" s="572">
        <v>0.925925925925926</v>
      </c>
      <c r="BL65" s="518">
        <v>1.61758958507464</v>
      </c>
      <c r="BM65" s="572">
        <v>0.571842208402442</v>
      </c>
      <c r="BN65" s="533">
        <v>0.502540919964842</v>
      </c>
      <c r="BO65" s="518">
        <v>0.152</v>
      </c>
      <c r="BP65" s="518">
        <v>3.30619026292659</v>
      </c>
      <c r="BQ65" s="518">
        <v>0.350540919964842</v>
      </c>
      <c r="BR65" s="540" t="s">
        <v>161</v>
      </c>
      <c r="BS65" s="564">
        <v>1.98988770918388</v>
      </c>
      <c r="BT65" s="565">
        <v>6.57894736842105</v>
      </c>
      <c r="BU65" s="518">
        <v>0.30246293179595</v>
      </c>
      <c r="BV65" s="566">
        <v>-4.58905965923717</v>
      </c>
      <c r="BW65" s="567" t="s">
        <v>161</v>
      </c>
      <c r="BX65" s="564">
        <v>-1.55113695232113</v>
      </c>
      <c r="BY65" s="565">
        <v>-1.10131578947368</v>
      </c>
      <c r="BZ65" s="518">
        <v>0.591560234451542</v>
      </c>
      <c r="CA65" s="566">
        <v>-0.449821162847446</v>
      </c>
      <c r="CB65" s="567" t="s">
        <v>161</v>
      </c>
      <c r="CC65" s="551"/>
    </row>
    <row r="66" s="164" customFormat="1" outlineLevel="2" spans="1:81">
      <c r="A66" s="527" t="s">
        <v>63</v>
      </c>
      <c r="B66" s="516">
        <v>0</v>
      </c>
      <c r="C66" s="517">
        <v>0</v>
      </c>
      <c r="D66" s="518" t="s">
        <v>161</v>
      </c>
      <c r="E66" s="519">
        <v>0</v>
      </c>
      <c r="F66" s="520">
        <v>0</v>
      </c>
      <c r="G66" s="516">
        <v>0.3099</v>
      </c>
      <c r="H66" s="517">
        <v>0</v>
      </c>
      <c r="I66" s="518" t="s">
        <v>161</v>
      </c>
      <c r="J66" s="519">
        <v>0.3099</v>
      </c>
      <c r="K66" s="520">
        <v>0</v>
      </c>
      <c r="L66" s="516">
        <v>0</v>
      </c>
      <c r="M66" s="517">
        <v>0</v>
      </c>
      <c r="N66" s="518" t="s">
        <v>161</v>
      </c>
      <c r="O66" s="519">
        <v>0</v>
      </c>
      <c r="P66" s="520">
        <v>0</v>
      </c>
      <c r="Q66" s="516">
        <v>-0.3099</v>
      </c>
      <c r="R66" s="517">
        <v>0</v>
      </c>
      <c r="S66" s="518" t="s">
        <v>161</v>
      </c>
      <c r="T66" s="519">
        <v>-0.3099</v>
      </c>
      <c r="U66" s="520">
        <v>0</v>
      </c>
      <c r="V66" s="533" t="s">
        <v>161</v>
      </c>
      <c r="W66" s="518" t="s">
        <v>161</v>
      </c>
      <c r="X66" s="518" t="s">
        <v>161</v>
      </c>
      <c r="Y66" s="539" t="s">
        <v>161</v>
      </c>
      <c r="Z66" s="540" t="s">
        <v>161</v>
      </c>
      <c r="AA66" s="516">
        <v>1.76399399999999</v>
      </c>
      <c r="AB66" s="517">
        <v>6.00091666</v>
      </c>
      <c r="AC66" s="518">
        <v>0.293954090673872</v>
      </c>
      <c r="AD66" s="519">
        <v>-4.23692266000001</v>
      </c>
      <c r="AE66" s="541">
        <v>0</v>
      </c>
      <c r="AF66" s="516">
        <v>0.878010999999999</v>
      </c>
      <c r="AG66" s="517">
        <v>0.02</v>
      </c>
      <c r="AH66" s="518">
        <v>43.9005499999999</v>
      </c>
      <c r="AI66" s="519">
        <v>0.858010999999999</v>
      </c>
      <c r="AJ66" s="520">
        <v>0</v>
      </c>
      <c r="AK66" s="516">
        <v>0</v>
      </c>
      <c r="AL66" s="517">
        <v>0</v>
      </c>
      <c r="AM66" s="518" t="s">
        <v>161</v>
      </c>
      <c r="AN66" s="519">
        <v>0</v>
      </c>
      <c r="AO66" s="520">
        <v>0</v>
      </c>
      <c r="AP66" s="516">
        <v>0</v>
      </c>
      <c r="AQ66" s="517">
        <v>0</v>
      </c>
      <c r="AR66" s="551" t="s">
        <v>161</v>
      </c>
      <c r="AS66" s="519">
        <v>0</v>
      </c>
      <c r="AT66" s="520">
        <v>0</v>
      </c>
      <c r="AU66" s="516">
        <v>-2.95190499999999</v>
      </c>
      <c r="AV66" s="517">
        <v>-6.02091666</v>
      </c>
      <c r="AW66" s="551">
        <v>1.50972498596252</v>
      </c>
      <c r="AX66" s="555">
        <v>3.06901166000001</v>
      </c>
      <c r="AY66" s="520">
        <v>0</v>
      </c>
      <c r="AZ66" s="533" t="s">
        <v>161</v>
      </c>
      <c r="BA66" s="518" t="s">
        <v>161</v>
      </c>
      <c r="BB66" s="518" t="s">
        <v>161</v>
      </c>
      <c r="BC66" s="539" t="s">
        <v>161</v>
      </c>
      <c r="BD66" s="540" t="s">
        <v>161</v>
      </c>
      <c r="BE66" s="564">
        <v>31</v>
      </c>
      <c r="BF66" s="565">
        <v>25</v>
      </c>
      <c r="BG66" s="518">
        <v>1.24</v>
      </c>
      <c r="BH66" s="566">
        <v>6</v>
      </c>
      <c r="BI66" s="567">
        <v>0</v>
      </c>
      <c r="BJ66" s="572">
        <v>0</v>
      </c>
      <c r="BK66" s="572">
        <v>0</v>
      </c>
      <c r="BL66" s="518" t="s">
        <v>161</v>
      </c>
      <c r="BM66" s="572">
        <v>0</v>
      </c>
      <c r="BN66" s="533" t="s">
        <v>161</v>
      </c>
      <c r="BO66" s="518" t="s">
        <v>161</v>
      </c>
      <c r="BP66" s="518" t="s">
        <v>161</v>
      </c>
      <c r="BQ66" s="518" t="s">
        <v>161</v>
      </c>
      <c r="BR66" s="540" t="s">
        <v>161</v>
      </c>
      <c r="BS66" s="564">
        <v>0</v>
      </c>
      <c r="BT66" s="565">
        <v>0</v>
      </c>
      <c r="BU66" s="518" t="s">
        <v>161</v>
      </c>
      <c r="BV66" s="566">
        <v>0</v>
      </c>
      <c r="BW66" s="567" t="s">
        <v>161</v>
      </c>
      <c r="BX66" s="564">
        <v>-1.67342122478875</v>
      </c>
      <c r="BY66" s="565">
        <v>-1.00333282415557</v>
      </c>
      <c r="BZ66" s="518">
        <v>0.33213746774691</v>
      </c>
      <c r="CA66" s="566">
        <v>-0.670088400633182</v>
      </c>
      <c r="CB66" s="567" t="s">
        <v>161</v>
      </c>
      <c r="CC66" s="551"/>
    </row>
    <row r="67" s="164" customFormat="1" outlineLevel="2" spans="1:81">
      <c r="A67" s="527" t="s">
        <v>64</v>
      </c>
      <c r="B67" s="516">
        <v>16.6999999999999</v>
      </c>
      <c r="C67" s="517">
        <v>20</v>
      </c>
      <c r="D67" s="518">
        <v>0.834999999999995</v>
      </c>
      <c r="E67" s="519">
        <v>-3.3000000000001</v>
      </c>
      <c r="F67" s="520">
        <v>0</v>
      </c>
      <c r="G67" s="516">
        <v>0</v>
      </c>
      <c r="H67" s="517">
        <v>0</v>
      </c>
      <c r="I67" s="518" t="s">
        <v>161</v>
      </c>
      <c r="J67" s="519">
        <v>0</v>
      </c>
      <c r="K67" s="520">
        <v>0</v>
      </c>
      <c r="L67" s="516">
        <v>0.045558</v>
      </c>
      <c r="M67" s="517">
        <v>0</v>
      </c>
      <c r="N67" s="518" t="s">
        <v>161</v>
      </c>
      <c r="O67" s="519">
        <v>0.045558</v>
      </c>
      <c r="P67" s="520">
        <v>0</v>
      </c>
      <c r="Q67" s="516">
        <v>2.51455399999999</v>
      </c>
      <c r="R67" s="517">
        <v>5</v>
      </c>
      <c r="S67" s="518">
        <v>0.502910799999999</v>
      </c>
      <c r="T67" s="519">
        <v>-2.48544600000001</v>
      </c>
      <c r="U67" s="520">
        <v>0</v>
      </c>
      <c r="V67" s="533">
        <v>0.150572095808384</v>
      </c>
      <c r="W67" s="518">
        <v>0.25</v>
      </c>
      <c r="X67" s="518">
        <v>0.602288383233535</v>
      </c>
      <c r="Y67" s="539">
        <v>-0.0994279041916163</v>
      </c>
      <c r="Z67" s="540" t="s">
        <v>161</v>
      </c>
      <c r="AA67" s="516">
        <v>14.1854459999999</v>
      </c>
      <c r="AB67" s="517">
        <v>15</v>
      </c>
      <c r="AC67" s="518">
        <v>0.945696399999994</v>
      </c>
      <c r="AD67" s="519">
        <v>-0.814554000000093</v>
      </c>
      <c r="AE67" s="541">
        <v>0</v>
      </c>
      <c r="AF67" s="516">
        <v>3.687072</v>
      </c>
      <c r="AG67" s="517">
        <v>1.1</v>
      </c>
      <c r="AH67" s="518">
        <v>3.35188363636363</v>
      </c>
      <c r="AI67" s="519">
        <v>2.587072</v>
      </c>
      <c r="AJ67" s="520">
        <v>0</v>
      </c>
      <c r="AK67" s="516">
        <v>0</v>
      </c>
      <c r="AL67" s="517">
        <v>0</v>
      </c>
      <c r="AM67" s="518" t="s">
        <v>161</v>
      </c>
      <c r="AN67" s="519">
        <v>0</v>
      </c>
      <c r="AO67" s="520">
        <v>0</v>
      </c>
      <c r="AP67" s="516">
        <v>0</v>
      </c>
      <c r="AQ67" s="517">
        <v>0</v>
      </c>
      <c r="AR67" s="551" t="s">
        <v>161</v>
      </c>
      <c r="AS67" s="519">
        <v>0</v>
      </c>
      <c r="AT67" s="520">
        <v>0</v>
      </c>
      <c r="AU67" s="516">
        <v>-1.218076</v>
      </c>
      <c r="AV67" s="517">
        <v>3.9</v>
      </c>
      <c r="AW67" s="551">
        <v>-0.312327179487181</v>
      </c>
      <c r="AX67" s="555">
        <v>-5.118076</v>
      </c>
      <c r="AY67" s="520">
        <v>0</v>
      </c>
      <c r="AZ67" s="533">
        <v>-0.0729386826347313</v>
      </c>
      <c r="BA67" s="518">
        <v>0.195</v>
      </c>
      <c r="BB67" s="518">
        <v>-0.374044526331955</v>
      </c>
      <c r="BC67" s="539">
        <v>-0.267938682634731</v>
      </c>
      <c r="BD67" s="540" t="s">
        <v>161</v>
      </c>
      <c r="BE67" s="564">
        <v>93</v>
      </c>
      <c r="BF67" s="565">
        <v>127</v>
      </c>
      <c r="BG67" s="518">
        <v>0.732283464566929</v>
      </c>
      <c r="BH67" s="566">
        <v>-34</v>
      </c>
      <c r="BI67" s="567">
        <v>0</v>
      </c>
      <c r="BJ67" s="572">
        <v>0.149910233393177</v>
      </c>
      <c r="BK67" s="572">
        <v>0.131233595800525</v>
      </c>
      <c r="BL67" s="518">
        <v>1.14231597845601</v>
      </c>
      <c r="BM67" s="572">
        <v>0.0186766375926519</v>
      </c>
      <c r="BN67" s="533">
        <v>0.849427904191616</v>
      </c>
      <c r="BO67" s="518">
        <v>0.75</v>
      </c>
      <c r="BP67" s="518">
        <v>1.13257053892215</v>
      </c>
      <c r="BQ67" s="518">
        <v>0.0994279041916163</v>
      </c>
      <c r="BR67" s="540" t="s">
        <v>161</v>
      </c>
      <c r="BS67" s="564">
        <v>1.17726294964571</v>
      </c>
      <c r="BT67" s="565">
        <v>1.33333333333333</v>
      </c>
      <c r="BU67" s="518">
        <v>0.882947212234286</v>
      </c>
      <c r="BV67" s="566">
        <v>-0.156070383687618</v>
      </c>
      <c r="BW67" s="567" t="s">
        <v>161</v>
      </c>
      <c r="BX67" s="564">
        <v>-0.0858680086618364</v>
      </c>
      <c r="BY67" s="565">
        <v>0.26</v>
      </c>
      <c r="BZ67" s="518">
        <v>-0.330261571776294</v>
      </c>
      <c r="CA67" s="566">
        <v>-0.345868008661836</v>
      </c>
      <c r="CB67" s="567" t="s">
        <v>161</v>
      </c>
      <c r="CC67" s="551"/>
    </row>
    <row r="68" s="164" customFormat="1" outlineLevel="2" spans="1:81">
      <c r="A68" s="527" t="s">
        <v>65</v>
      </c>
      <c r="B68" s="516">
        <v>0</v>
      </c>
      <c r="C68" s="517">
        <v>8</v>
      </c>
      <c r="D68" s="518">
        <v>0</v>
      </c>
      <c r="E68" s="519">
        <v>-8</v>
      </c>
      <c r="F68" s="520">
        <v>0</v>
      </c>
      <c r="G68" s="516">
        <v>0</v>
      </c>
      <c r="H68" s="517">
        <v>0</v>
      </c>
      <c r="I68" s="518" t="s">
        <v>161</v>
      </c>
      <c r="J68" s="519">
        <v>0</v>
      </c>
      <c r="K68" s="520">
        <v>0</v>
      </c>
      <c r="L68" s="516">
        <v>0</v>
      </c>
      <c r="M68" s="517">
        <v>0</v>
      </c>
      <c r="N68" s="518" t="s">
        <v>161</v>
      </c>
      <c r="O68" s="519">
        <v>0</v>
      </c>
      <c r="P68" s="520">
        <v>0</v>
      </c>
      <c r="Q68" s="516">
        <v>0</v>
      </c>
      <c r="R68" s="517">
        <v>8</v>
      </c>
      <c r="S68" s="518">
        <v>0</v>
      </c>
      <c r="T68" s="519">
        <v>-8</v>
      </c>
      <c r="U68" s="520">
        <v>0</v>
      </c>
      <c r="V68" s="533" t="s">
        <v>161</v>
      </c>
      <c r="W68" s="518">
        <v>1</v>
      </c>
      <c r="X68" s="518" t="s">
        <v>161</v>
      </c>
      <c r="Y68" s="539" t="s">
        <v>161</v>
      </c>
      <c r="Z68" s="540" t="s">
        <v>161</v>
      </c>
      <c r="AA68" s="516">
        <v>0.80738600000001</v>
      </c>
      <c r="AB68" s="517">
        <v>3.6</v>
      </c>
      <c r="AC68" s="518">
        <v>0.224273888888892</v>
      </c>
      <c r="AD68" s="519">
        <v>-2.79261399999999</v>
      </c>
      <c r="AE68" s="541">
        <v>0</v>
      </c>
      <c r="AF68" s="516">
        <v>1.29124</v>
      </c>
      <c r="AG68" s="517">
        <v>0</v>
      </c>
      <c r="AH68" s="518" t="s">
        <v>161</v>
      </c>
      <c r="AI68" s="519">
        <v>1.29124</v>
      </c>
      <c r="AJ68" s="520">
        <v>0</v>
      </c>
      <c r="AK68" s="516">
        <v>0</v>
      </c>
      <c r="AL68" s="517">
        <v>0</v>
      </c>
      <c r="AM68" s="518" t="s">
        <v>161</v>
      </c>
      <c r="AN68" s="519">
        <v>0</v>
      </c>
      <c r="AO68" s="520">
        <v>0</v>
      </c>
      <c r="AP68" s="516">
        <v>0</v>
      </c>
      <c r="AQ68" s="517">
        <v>0</v>
      </c>
      <c r="AR68" s="551" t="s">
        <v>161</v>
      </c>
      <c r="AS68" s="519">
        <v>0</v>
      </c>
      <c r="AT68" s="520">
        <v>0</v>
      </c>
      <c r="AU68" s="516">
        <v>-2.09862600000001</v>
      </c>
      <c r="AV68" s="517">
        <v>4.4</v>
      </c>
      <c r="AW68" s="551">
        <v>-0.476960454545457</v>
      </c>
      <c r="AX68" s="555">
        <v>-6.49862600000001</v>
      </c>
      <c r="AY68" s="520">
        <v>0</v>
      </c>
      <c r="AZ68" s="533" t="s">
        <v>161</v>
      </c>
      <c r="BA68" s="518">
        <v>0.55</v>
      </c>
      <c r="BB68" s="518" t="s">
        <v>161</v>
      </c>
      <c r="BC68" s="539" t="s">
        <v>161</v>
      </c>
      <c r="BD68" s="540" t="s">
        <v>161</v>
      </c>
      <c r="BE68" s="564">
        <v>7</v>
      </c>
      <c r="BF68" s="565">
        <v>0</v>
      </c>
      <c r="BG68" s="518" t="s">
        <v>161</v>
      </c>
      <c r="BH68" s="566">
        <v>7</v>
      </c>
      <c r="BI68" s="567">
        <v>0</v>
      </c>
      <c r="BJ68" s="572">
        <v>0</v>
      </c>
      <c r="BK68" s="572" t="s">
        <v>161</v>
      </c>
      <c r="BL68" s="518" t="s">
        <v>161</v>
      </c>
      <c r="BM68" s="572" t="s">
        <v>161</v>
      </c>
      <c r="BN68" s="533" t="s">
        <v>161</v>
      </c>
      <c r="BO68" s="518">
        <v>0.45</v>
      </c>
      <c r="BP68" s="518" t="s">
        <v>161</v>
      </c>
      <c r="BQ68" s="518" t="s">
        <v>161</v>
      </c>
      <c r="BR68" s="540" t="s">
        <v>161</v>
      </c>
      <c r="BS68" s="564">
        <v>0</v>
      </c>
      <c r="BT68" s="565">
        <v>2.22222222222222</v>
      </c>
      <c r="BU68" s="518">
        <v>0</v>
      </c>
      <c r="BV68" s="566">
        <v>-2.22222222222222</v>
      </c>
      <c r="BW68" s="567" t="s">
        <v>161</v>
      </c>
      <c r="BX68" s="564">
        <v>-2.59928460488538</v>
      </c>
      <c r="BY68" s="565">
        <v>1.22222222222222</v>
      </c>
      <c r="BZ68" s="518">
        <v>-2.12668740399713</v>
      </c>
      <c r="CA68" s="566">
        <v>-3.8215068271076</v>
      </c>
      <c r="CB68" s="567" t="s">
        <v>161</v>
      </c>
      <c r="CC68" s="551"/>
    </row>
    <row r="69" s="164" customFormat="1" outlineLevel="2" spans="1:81">
      <c r="A69" s="527" t="s">
        <v>66</v>
      </c>
      <c r="B69" s="252">
        <v>0</v>
      </c>
      <c r="C69" s="517">
        <v>0</v>
      </c>
      <c r="D69" s="518" t="s">
        <v>161</v>
      </c>
      <c r="E69" s="519">
        <v>0</v>
      </c>
      <c r="F69" s="520">
        <v>0</v>
      </c>
      <c r="G69" s="516">
        <v>0</v>
      </c>
      <c r="H69" s="517">
        <v>0</v>
      </c>
      <c r="I69" s="518" t="s">
        <v>161</v>
      </c>
      <c r="J69" s="519">
        <v>0</v>
      </c>
      <c r="K69" s="520">
        <v>0</v>
      </c>
      <c r="L69" s="516">
        <v>0</v>
      </c>
      <c r="M69" s="517">
        <v>0</v>
      </c>
      <c r="N69" s="518" t="s">
        <v>161</v>
      </c>
      <c r="O69" s="519">
        <v>0</v>
      </c>
      <c r="P69" s="520">
        <v>0</v>
      </c>
      <c r="Q69" s="516">
        <v>0</v>
      </c>
      <c r="R69" s="517">
        <v>7.5e-5</v>
      </c>
      <c r="S69" s="518">
        <v>0</v>
      </c>
      <c r="T69" s="519">
        <v>-7.5e-5</v>
      </c>
      <c r="U69" s="520">
        <v>0</v>
      </c>
      <c r="V69" s="533" t="s">
        <v>161</v>
      </c>
      <c r="W69" s="518" t="s">
        <v>161</v>
      </c>
      <c r="X69" s="518" t="s">
        <v>161</v>
      </c>
      <c r="Y69" s="539" t="s">
        <v>161</v>
      </c>
      <c r="Z69" s="540" t="s">
        <v>161</v>
      </c>
      <c r="AA69" s="516">
        <v>0</v>
      </c>
      <c r="AB69" s="517">
        <v>-7.5e-5</v>
      </c>
      <c r="AC69" s="518">
        <v>0</v>
      </c>
      <c r="AD69" s="519">
        <v>7.5e-5</v>
      </c>
      <c r="AE69" s="541">
        <v>0</v>
      </c>
      <c r="AF69" s="516">
        <v>0</v>
      </c>
      <c r="AG69" s="517">
        <v>0</v>
      </c>
      <c r="AH69" s="518" t="s">
        <v>161</v>
      </c>
      <c r="AI69" s="519">
        <v>0</v>
      </c>
      <c r="AJ69" s="520">
        <v>0</v>
      </c>
      <c r="AK69" s="516">
        <v>0</v>
      </c>
      <c r="AL69" s="517">
        <v>0</v>
      </c>
      <c r="AM69" s="518" t="s">
        <v>161</v>
      </c>
      <c r="AN69" s="519">
        <v>0</v>
      </c>
      <c r="AO69" s="520">
        <v>0</v>
      </c>
      <c r="AP69" s="516">
        <v>0</v>
      </c>
      <c r="AQ69" s="517">
        <v>0</v>
      </c>
      <c r="AR69" s="551" t="s">
        <v>161</v>
      </c>
      <c r="AS69" s="519">
        <v>0</v>
      </c>
      <c r="AT69" s="520">
        <v>0</v>
      </c>
      <c r="AU69" s="516">
        <v>0</v>
      </c>
      <c r="AV69" s="517">
        <v>7.5e-5</v>
      </c>
      <c r="AW69" s="551">
        <v>0</v>
      </c>
      <c r="AX69" s="555">
        <v>-7.5e-5</v>
      </c>
      <c r="AY69" s="520">
        <v>0</v>
      </c>
      <c r="AZ69" s="533" t="s">
        <v>161</v>
      </c>
      <c r="BA69" s="518" t="s">
        <v>161</v>
      </c>
      <c r="BB69" s="518" t="s">
        <v>161</v>
      </c>
      <c r="BC69" s="539" t="s">
        <v>161</v>
      </c>
      <c r="BD69" s="540" t="s">
        <v>161</v>
      </c>
      <c r="BE69" s="564">
        <v>0</v>
      </c>
      <c r="BF69" s="565">
        <v>10</v>
      </c>
      <c r="BG69" s="518">
        <v>0</v>
      </c>
      <c r="BH69" s="566">
        <v>-10</v>
      </c>
      <c r="BI69" s="567">
        <v>0</v>
      </c>
      <c r="BJ69" s="572" t="s">
        <v>161</v>
      </c>
      <c r="BK69" s="572">
        <v>0</v>
      </c>
      <c r="BL69" s="518" t="s">
        <v>161</v>
      </c>
      <c r="BM69" s="572" t="s">
        <v>161</v>
      </c>
      <c r="BN69" s="533" t="s">
        <v>161</v>
      </c>
      <c r="BO69" s="518" t="s">
        <v>161</v>
      </c>
      <c r="BP69" s="518" t="s">
        <v>161</v>
      </c>
      <c r="BQ69" s="518" t="s">
        <v>161</v>
      </c>
      <c r="BR69" s="540" t="s">
        <v>161</v>
      </c>
      <c r="BS69" s="564" t="s">
        <v>161</v>
      </c>
      <c r="BT69" s="565">
        <v>0</v>
      </c>
      <c r="BU69" s="518" t="s">
        <v>161</v>
      </c>
      <c r="BV69" s="566" t="s">
        <v>161</v>
      </c>
      <c r="BW69" s="567" t="s">
        <v>161</v>
      </c>
      <c r="BX69" s="564" t="s">
        <v>161</v>
      </c>
      <c r="BY69" s="565">
        <v>-1</v>
      </c>
      <c r="BZ69" s="518" t="s">
        <v>161</v>
      </c>
      <c r="CA69" s="566" t="s">
        <v>161</v>
      </c>
      <c r="CB69" s="567" t="s">
        <v>161</v>
      </c>
      <c r="CC69" s="551"/>
    </row>
    <row r="70" s="164" customFormat="1" outlineLevel="2" spans="1:81">
      <c r="A70" s="527" t="s">
        <v>67</v>
      </c>
      <c r="B70" s="516">
        <v>0</v>
      </c>
      <c r="C70" s="517">
        <v>0</v>
      </c>
      <c r="D70" s="518" t="s">
        <v>161</v>
      </c>
      <c r="E70" s="519">
        <v>0</v>
      </c>
      <c r="F70" s="520">
        <v>0</v>
      </c>
      <c r="G70" s="516">
        <v>0</v>
      </c>
      <c r="H70" s="517">
        <v>0</v>
      </c>
      <c r="I70" s="518" t="s">
        <v>161</v>
      </c>
      <c r="J70" s="519">
        <v>0</v>
      </c>
      <c r="K70" s="520">
        <v>0</v>
      </c>
      <c r="L70" s="516">
        <v>0</v>
      </c>
      <c r="M70" s="517">
        <v>0</v>
      </c>
      <c r="N70" s="518" t="s">
        <v>161</v>
      </c>
      <c r="O70" s="519">
        <v>0</v>
      </c>
      <c r="P70" s="520">
        <v>0</v>
      </c>
      <c r="Q70" s="516">
        <v>0</v>
      </c>
      <c r="R70" s="517">
        <v>0</v>
      </c>
      <c r="S70" s="518" t="s">
        <v>161</v>
      </c>
      <c r="T70" s="519">
        <v>0</v>
      </c>
      <c r="U70" s="520">
        <v>0</v>
      </c>
      <c r="V70" s="533" t="s">
        <v>161</v>
      </c>
      <c r="W70" s="518" t="s">
        <v>161</v>
      </c>
      <c r="X70" s="518" t="s">
        <v>161</v>
      </c>
      <c r="Y70" s="539" t="s">
        <v>161</v>
      </c>
      <c r="Z70" s="540" t="s">
        <v>161</v>
      </c>
      <c r="AA70" s="516">
        <v>0</v>
      </c>
      <c r="AB70" s="517">
        <v>0</v>
      </c>
      <c r="AC70" s="518" t="s">
        <v>161</v>
      </c>
      <c r="AD70" s="519">
        <v>0</v>
      </c>
      <c r="AE70" s="541">
        <v>0</v>
      </c>
      <c r="AF70" s="516">
        <v>0</v>
      </c>
      <c r="AG70" s="517">
        <v>0</v>
      </c>
      <c r="AH70" s="518" t="s">
        <v>161</v>
      </c>
      <c r="AI70" s="519">
        <v>0</v>
      </c>
      <c r="AJ70" s="520">
        <v>0</v>
      </c>
      <c r="AK70" s="516">
        <v>0</v>
      </c>
      <c r="AL70" s="517">
        <v>0</v>
      </c>
      <c r="AM70" s="518" t="s">
        <v>161</v>
      </c>
      <c r="AN70" s="519">
        <v>0</v>
      </c>
      <c r="AO70" s="520">
        <v>0</v>
      </c>
      <c r="AP70" s="516">
        <v>0</v>
      </c>
      <c r="AQ70" s="517">
        <v>0</v>
      </c>
      <c r="AR70" s="551" t="s">
        <v>161</v>
      </c>
      <c r="AS70" s="519">
        <v>0</v>
      </c>
      <c r="AT70" s="520">
        <v>0</v>
      </c>
      <c r="AU70" s="516">
        <v>0</v>
      </c>
      <c r="AV70" s="517">
        <v>0</v>
      </c>
      <c r="AW70" s="551" t="s">
        <v>161</v>
      </c>
      <c r="AX70" s="555">
        <v>0</v>
      </c>
      <c r="AY70" s="520">
        <v>0</v>
      </c>
      <c r="AZ70" s="533" t="s">
        <v>161</v>
      </c>
      <c r="BA70" s="518" t="s">
        <v>161</v>
      </c>
      <c r="BB70" s="518" t="s">
        <v>161</v>
      </c>
      <c r="BC70" s="539" t="s">
        <v>161</v>
      </c>
      <c r="BD70" s="540" t="s">
        <v>161</v>
      </c>
      <c r="BE70" s="564">
        <v>0</v>
      </c>
      <c r="BF70" s="565">
        <v>0</v>
      </c>
      <c r="BG70" s="518" t="s">
        <v>161</v>
      </c>
      <c r="BH70" s="566">
        <v>0</v>
      </c>
      <c r="BI70" s="567">
        <v>0</v>
      </c>
      <c r="BJ70" s="572" t="s">
        <v>161</v>
      </c>
      <c r="BK70" s="572" t="s">
        <v>161</v>
      </c>
      <c r="BL70" s="518" t="s">
        <v>161</v>
      </c>
      <c r="BM70" s="572" t="s">
        <v>161</v>
      </c>
      <c r="BN70" s="533" t="s">
        <v>161</v>
      </c>
      <c r="BO70" s="518" t="s">
        <v>161</v>
      </c>
      <c r="BP70" s="518" t="s">
        <v>161</v>
      </c>
      <c r="BQ70" s="518" t="s">
        <v>161</v>
      </c>
      <c r="BR70" s="540" t="s">
        <v>161</v>
      </c>
      <c r="BS70" s="564" t="s">
        <v>161</v>
      </c>
      <c r="BT70" s="565" t="s">
        <v>161</v>
      </c>
      <c r="BU70" s="518" t="s">
        <v>161</v>
      </c>
      <c r="BV70" s="566" t="s">
        <v>161</v>
      </c>
      <c r="BW70" s="567" t="s">
        <v>161</v>
      </c>
      <c r="BX70" s="564" t="s">
        <v>161</v>
      </c>
      <c r="BY70" s="565" t="s">
        <v>161</v>
      </c>
      <c r="BZ70" s="518" t="s">
        <v>161</v>
      </c>
      <c r="CA70" s="566" t="s">
        <v>161</v>
      </c>
      <c r="CB70" s="567" t="s">
        <v>161</v>
      </c>
      <c r="CC70" s="551"/>
    </row>
    <row r="71" s="164" customFormat="1" outlineLevel="2" spans="1:81">
      <c r="A71" s="527" t="s">
        <v>68</v>
      </c>
      <c r="B71" s="516">
        <v>0</v>
      </c>
      <c r="C71" s="517">
        <v>0</v>
      </c>
      <c r="D71" s="518" t="s">
        <v>161</v>
      </c>
      <c r="E71" s="519">
        <v>0</v>
      </c>
      <c r="F71" s="520">
        <v>0</v>
      </c>
      <c r="G71" s="516">
        <v>0</v>
      </c>
      <c r="H71" s="517">
        <v>0</v>
      </c>
      <c r="I71" s="518" t="s">
        <v>161</v>
      </c>
      <c r="J71" s="519">
        <v>0</v>
      </c>
      <c r="K71" s="520">
        <v>0</v>
      </c>
      <c r="L71" s="516">
        <v>0</v>
      </c>
      <c r="M71" s="517">
        <v>0</v>
      </c>
      <c r="N71" s="518" t="s">
        <v>161</v>
      </c>
      <c r="O71" s="519">
        <v>0</v>
      </c>
      <c r="P71" s="520">
        <v>0</v>
      </c>
      <c r="Q71" s="516">
        <v>0</v>
      </c>
      <c r="R71" s="517">
        <v>0</v>
      </c>
      <c r="S71" s="518" t="s">
        <v>161</v>
      </c>
      <c r="T71" s="519">
        <v>0</v>
      </c>
      <c r="U71" s="520">
        <v>0</v>
      </c>
      <c r="V71" s="533" t="s">
        <v>161</v>
      </c>
      <c r="W71" s="518" t="s">
        <v>161</v>
      </c>
      <c r="X71" s="518" t="s">
        <v>161</v>
      </c>
      <c r="Y71" s="539" t="s">
        <v>161</v>
      </c>
      <c r="Z71" s="540" t="s">
        <v>161</v>
      </c>
      <c r="AA71" s="516">
        <v>0</v>
      </c>
      <c r="AB71" s="517">
        <v>0</v>
      </c>
      <c r="AC71" s="518" t="s">
        <v>161</v>
      </c>
      <c r="AD71" s="519">
        <v>0</v>
      </c>
      <c r="AE71" s="541">
        <v>0</v>
      </c>
      <c r="AF71" s="516">
        <v>0</v>
      </c>
      <c r="AG71" s="517">
        <v>0</v>
      </c>
      <c r="AH71" s="518" t="s">
        <v>161</v>
      </c>
      <c r="AI71" s="519">
        <v>0</v>
      </c>
      <c r="AJ71" s="520">
        <v>0</v>
      </c>
      <c r="AK71" s="516">
        <v>0</v>
      </c>
      <c r="AL71" s="517">
        <v>0</v>
      </c>
      <c r="AM71" s="518" t="s">
        <v>161</v>
      </c>
      <c r="AN71" s="519">
        <v>0</v>
      </c>
      <c r="AO71" s="520">
        <v>0</v>
      </c>
      <c r="AP71" s="516">
        <v>0</v>
      </c>
      <c r="AQ71" s="517">
        <v>0</v>
      </c>
      <c r="AR71" s="551" t="s">
        <v>161</v>
      </c>
      <c r="AS71" s="519">
        <v>0</v>
      </c>
      <c r="AT71" s="520">
        <v>0</v>
      </c>
      <c r="AU71" s="516">
        <v>0</v>
      </c>
      <c r="AV71" s="517">
        <v>0</v>
      </c>
      <c r="AW71" s="551" t="s">
        <v>161</v>
      </c>
      <c r="AX71" s="555">
        <v>0</v>
      </c>
      <c r="AY71" s="520">
        <v>0</v>
      </c>
      <c r="AZ71" s="533" t="s">
        <v>161</v>
      </c>
      <c r="BA71" s="518" t="s">
        <v>161</v>
      </c>
      <c r="BB71" s="518" t="s">
        <v>161</v>
      </c>
      <c r="BC71" s="539" t="s">
        <v>161</v>
      </c>
      <c r="BD71" s="540" t="s">
        <v>161</v>
      </c>
      <c r="BE71" s="564">
        <v>0</v>
      </c>
      <c r="BF71" s="565">
        <v>0</v>
      </c>
      <c r="BG71" s="518" t="s">
        <v>161</v>
      </c>
      <c r="BH71" s="566">
        <v>0</v>
      </c>
      <c r="BI71" s="567">
        <v>0</v>
      </c>
      <c r="BJ71" s="572" t="s">
        <v>161</v>
      </c>
      <c r="BK71" s="572" t="s">
        <v>161</v>
      </c>
      <c r="BL71" s="518" t="s">
        <v>161</v>
      </c>
      <c r="BM71" s="572" t="s">
        <v>161</v>
      </c>
      <c r="BN71" s="533" t="s">
        <v>161</v>
      </c>
      <c r="BO71" s="518" t="s">
        <v>161</v>
      </c>
      <c r="BP71" s="518" t="s">
        <v>161</v>
      </c>
      <c r="BQ71" s="518" t="s">
        <v>161</v>
      </c>
      <c r="BR71" s="540" t="s">
        <v>161</v>
      </c>
      <c r="BS71" s="564" t="s">
        <v>161</v>
      </c>
      <c r="BT71" s="565" t="s">
        <v>161</v>
      </c>
      <c r="BU71" s="518" t="s">
        <v>161</v>
      </c>
      <c r="BV71" s="566" t="s">
        <v>161</v>
      </c>
      <c r="BW71" s="567" t="s">
        <v>161</v>
      </c>
      <c r="BX71" s="564" t="s">
        <v>161</v>
      </c>
      <c r="BY71" s="565" t="s">
        <v>161</v>
      </c>
      <c r="BZ71" s="518" t="s">
        <v>161</v>
      </c>
      <c r="CA71" s="566" t="s">
        <v>161</v>
      </c>
      <c r="CB71" s="567" t="s">
        <v>161</v>
      </c>
      <c r="CC71" s="551"/>
    </row>
    <row r="72" s="164" customFormat="1" outlineLevel="2" spans="1:81">
      <c r="A72" s="527" t="s">
        <v>69</v>
      </c>
      <c r="B72" s="516">
        <v>0</v>
      </c>
      <c r="C72" s="517">
        <v>0</v>
      </c>
      <c r="D72" s="518" t="s">
        <v>161</v>
      </c>
      <c r="E72" s="519">
        <v>0</v>
      </c>
      <c r="F72" s="520">
        <v>0</v>
      </c>
      <c r="G72" s="516">
        <v>0</v>
      </c>
      <c r="H72" s="517">
        <v>0</v>
      </c>
      <c r="I72" s="518" t="s">
        <v>161</v>
      </c>
      <c r="J72" s="519">
        <v>0</v>
      </c>
      <c r="K72" s="520">
        <v>0</v>
      </c>
      <c r="L72" s="516">
        <v>0</v>
      </c>
      <c r="M72" s="517">
        <v>0</v>
      </c>
      <c r="N72" s="518" t="s">
        <v>161</v>
      </c>
      <c r="O72" s="519">
        <v>0</v>
      </c>
      <c r="P72" s="520">
        <v>0</v>
      </c>
      <c r="Q72" s="516">
        <v>0</v>
      </c>
      <c r="R72" s="517">
        <v>0</v>
      </c>
      <c r="S72" s="518" t="s">
        <v>161</v>
      </c>
      <c r="T72" s="519">
        <v>0</v>
      </c>
      <c r="U72" s="520">
        <v>0</v>
      </c>
      <c r="V72" s="533" t="s">
        <v>161</v>
      </c>
      <c r="W72" s="518" t="s">
        <v>161</v>
      </c>
      <c r="X72" s="518" t="s">
        <v>161</v>
      </c>
      <c r="Y72" s="539" t="s">
        <v>161</v>
      </c>
      <c r="Z72" s="540" t="s">
        <v>161</v>
      </c>
      <c r="AA72" s="516">
        <v>0</v>
      </c>
      <c r="AB72" s="517">
        <v>0</v>
      </c>
      <c r="AC72" s="518" t="s">
        <v>161</v>
      </c>
      <c r="AD72" s="519">
        <v>0</v>
      </c>
      <c r="AE72" s="541">
        <v>0</v>
      </c>
      <c r="AF72" s="516">
        <v>0</v>
      </c>
      <c r="AG72" s="517">
        <v>0</v>
      </c>
      <c r="AH72" s="518" t="s">
        <v>161</v>
      </c>
      <c r="AI72" s="519">
        <v>0</v>
      </c>
      <c r="AJ72" s="520">
        <v>0</v>
      </c>
      <c r="AK72" s="516">
        <v>0</v>
      </c>
      <c r="AL72" s="517">
        <v>0</v>
      </c>
      <c r="AM72" s="518" t="s">
        <v>161</v>
      </c>
      <c r="AN72" s="519">
        <v>0</v>
      </c>
      <c r="AO72" s="520">
        <v>0</v>
      </c>
      <c r="AP72" s="516">
        <v>0</v>
      </c>
      <c r="AQ72" s="517">
        <v>0</v>
      </c>
      <c r="AR72" s="551" t="s">
        <v>161</v>
      </c>
      <c r="AS72" s="519">
        <v>0</v>
      </c>
      <c r="AT72" s="520">
        <v>0</v>
      </c>
      <c r="AU72" s="516">
        <v>0</v>
      </c>
      <c r="AV72" s="517">
        <v>0</v>
      </c>
      <c r="AW72" s="551" t="s">
        <v>161</v>
      </c>
      <c r="AX72" s="555">
        <v>0</v>
      </c>
      <c r="AY72" s="520">
        <v>0</v>
      </c>
      <c r="AZ72" s="533" t="s">
        <v>161</v>
      </c>
      <c r="BA72" s="518" t="s">
        <v>161</v>
      </c>
      <c r="BB72" s="518" t="s">
        <v>161</v>
      </c>
      <c r="BC72" s="539" t="s">
        <v>161</v>
      </c>
      <c r="BD72" s="540" t="s">
        <v>161</v>
      </c>
      <c r="BE72" s="564">
        <v>0</v>
      </c>
      <c r="BF72" s="565">
        <v>0</v>
      </c>
      <c r="BG72" s="518" t="s">
        <v>161</v>
      </c>
      <c r="BH72" s="566">
        <v>0</v>
      </c>
      <c r="BI72" s="567">
        <v>0</v>
      </c>
      <c r="BJ72" s="572" t="s">
        <v>161</v>
      </c>
      <c r="BK72" s="572" t="s">
        <v>161</v>
      </c>
      <c r="BL72" s="518" t="s">
        <v>161</v>
      </c>
      <c r="BM72" s="572" t="s">
        <v>161</v>
      </c>
      <c r="BN72" s="533" t="s">
        <v>161</v>
      </c>
      <c r="BO72" s="518" t="s">
        <v>161</v>
      </c>
      <c r="BP72" s="518" t="s">
        <v>161</v>
      </c>
      <c r="BQ72" s="518" t="s">
        <v>161</v>
      </c>
      <c r="BR72" s="540" t="s">
        <v>161</v>
      </c>
      <c r="BS72" s="564" t="s">
        <v>161</v>
      </c>
      <c r="BT72" s="565" t="s">
        <v>161</v>
      </c>
      <c r="BU72" s="518" t="s">
        <v>161</v>
      </c>
      <c r="BV72" s="566" t="s">
        <v>161</v>
      </c>
      <c r="BW72" s="567" t="s">
        <v>161</v>
      </c>
      <c r="BX72" s="564" t="s">
        <v>161</v>
      </c>
      <c r="BY72" s="565" t="s">
        <v>161</v>
      </c>
      <c r="BZ72" s="518" t="s">
        <v>161</v>
      </c>
      <c r="CA72" s="566" t="s">
        <v>161</v>
      </c>
      <c r="CB72" s="567" t="s">
        <v>161</v>
      </c>
      <c r="CC72" s="551"/>
    </row>
    <row r="73" s="164" customFormat="1" outlineLevel="2" spans="1:81">
      <c r="A73" s="527" t="s">
        <v>70</v>
      </c>
      <c r="B73" s="516">
        <v>0</v>
      </c>
      <c r="C73" s="517">
        <v>0</v>
      </c>
      <c r="D73" s="518" t="s">
        <v>161</v>
      </c>
      <c r="E73" s="519">
        <v>0</v>
      </c>
      <c r="F73" s="520">
        <v>0</v>
      </c>
      <c r="G73" s="516">
        <v>0</v>
      </c>
      <c r="H73" s="517">
        <v>0</v>
      </c>
      <c r="I73" s="518" t="s">
        <v>161</v>
      </c>
      <c r="J73" s="519">
        <v>0</v>
      </c>
      <c r="K73" s="520">
        <v>0</v>
      </c>
      <c r="L73" s="516">
        <v>0</v>
      </c>
      <c r="M73" s="517">
        <v>0</v>
      </c>
      <c r="N73" s="518" t="s">
        <v>161</v>
      </c>
      <c r="O73" s="519">
        <v>0</v>
      </c>
      <c r="P73" s="520">
        <v>0</v>
      </c>
      <c r="Q73" s="516"/>
      <c r="R73" s="517"/>
      <c r="S73" s="518"/>
      <c r="T73" s="519"/>
      <c r="U73" s="520"/>
      <c r="V73" s="533"/>
      <c r="W73" s="518"/>
      <c r="X73" s="518"/>
      <c r="Y73" s="539"/>
      <c r="Z73" s="540"/>
      <c r="AA73" s="516">
        <v>0</v>
      </c>
      <c r="AB73" s="517">
        <v>0</v>
      </c>
      <c r="AC73" s="518" t="s">
        <v>161</v>
      </c>
      <c r="AD73" s="519">
        <v>0</v>
      </c>
      <c r="AE73" s="541">
        <v>0</v>
      </c>
      <c r="AF73" s="516">
        <v>0</v>
      </c>
      <c r="AG73" s="517">
        <v>0</v>
      </c>
      <c r="AH73" s="518" t="s">
        <v>161</v>
      </c>
      <c r="AI73" s="519">
        <v>0</v>
      </c>
      <c r="AJ73" s="520">
        <v>0</v>
      </c>
      <c r="AK73" s="516">
        <v>0</v>
      </c>
      <c r="AL73" s="517">
        <v>0</v>
      </c>
      <c r="AM73" s="518" t="s">
        <v>161</v>
      </c>
      <c r="AN73" s="519">
        <v>0</v>
      </c>
      <c r="AO73" s="520">
        <v>0</v>
      </c>
      <c r="AP73" s="516">
        <v>0</v>
      </c>
      <c r="AQ73" s="517">
        <v>0</v>
      </c>
      <c r="AR73" s="551" t="s">
        <v>161</v>
      </c>
      <c r="AS73" s="519">
        <v>0</v>
      </c>
      <c r="AT73" s="520">
        <v>0</v>
      </c>
      <c r="AU73" s="516">
        <v>0</v>
      </c>
      <c r="AV73" s="517">
        <v>0</v>
      </c>
      <c r="AW73" s="551" t="s">
        <v>161</v>
      </c>
      <c r="AX73" s="555">
        <v>0</v>
      </c>
      <c r="AY73" s="520">
        <v>0</v>
      </c>
      <c r="AZ73" s="533" t="s">
        <v>161</v>
      </c>
      <c r="BA73" s="518" t="s">
        <v>161</v>
      </c>
      <c r="BB73" s="518" t="s">
        <v>161</v>
      </c>
      <c r="BC73" s="539" t="s">
        <v>161</v>
      </c>
      <c r="BD73" s="540" t="s">
        <v>161</v>
      </c>
      <c r="BE73" s="564">
        <v>0</v>
      </c>
      <c r="BF73" s="565">
        <v>0</v>
      </c>
      <c r="BG73" s="518" t="s">
        <v>161</v>
      </c>
      <c r="BH73" s="566">
        <v>0</v>
      </c>
      <c r="BI73" s="567">
        <v>0</v>
      </c>
      <c r="BJ73" s="572" t="s">
        <v>161</v>
      </c>
      <c r="BK73" s="572" t="s">
        <v>161</v>
      </c>
      <c r="BL73" s="518" t="s">
        <v>161</v>
      </c>
      <c r="BM73" s="572" t="s">
        <v>161</v>
      </c>
      <c r="BN73" s="533" t="s">
        <v>161</v>
      </c>
      <c r="BO73" s="518" t="s">
        <v>161</v>
      </c>
      <c r="BP73" s="518" t="s">
        <v>161</v>
      </c>
      <c r="BQ73" s="518" t="s">
        <v>161</v>
      </c>
      <c r="BR73" s="540" t="s">
        <v>161</v>
      </c>
      <c r="BS73" s="564" t="s">
        <v>161</v>
      </c>
      <c r="BT73" s="565" t="s">
        <v>161</v>
      </c>
      <c r="BU73" s="518" t="s">
        <v>161</v>
      </c>
      <c r="BV73" s="566" t="s">
        <v>161</v>
      </c>
      <c r="BW73" s="567" t="s">
        <v>161</v>
      </c>
      <c r="BX73" s="564" t="s">
        <v>161</v>
      </c>
      <c r="BY73" s="565" t="s">
        <v>161</v>
      </c>
      <c r="BZ73" s="518" t="s">
        <v>161</v>
      </c>
      <c r="CA73" s="566" t="s">
        <v>161</v>
      </c>
      <c r="CB73" s="567" t="s">
        <v>161</v>
      </c>
      <c r="CC73" s="551"/>
    </row>
    <row r="74" s="164" customFormat="1" outlineLevel="2" spans="1:81">
      <c r="A74" s="527" t="s">
        <v>71</v>
      </c>
      <c r="B74" s="516">
        <v>0</v>
      </c>
      <c r="C74" s="517">
        <v>0</v>
      </c>
      <c r="D74" s="518" t="s">
        <v>161</v>
      </c>
      <c r="E74" s="519">
        <v>0</v>
      </c>
      <c r="F74" s="520">
        <v>0</v>
      </c>
      <c r="G74" s="516">
        <v>0</v>
      </c>
      <c r="H74" s="517">
        <v>0</v>
      </c>
      <c r="I74" s="518" t="s">
        <v>161</v>
      </c>
      <c r="J74" s="519">
        <v>0</v>
      </c>
      <c r="K74" s="520">
        <v>0</v>
      </c>
      <c r="L74" s="516">
        <v>0</v>
      </c>
      <c r="M74" s="517">
        <v>0</v>
      </c>
      <c r="N74" s="518" t="s">
        <v>161</v>
      </c>
      <c r="O74" s="519">
        <v>0</v>
      </c>
      <c r="P74" s="520">
        <v>0</v>
      </c>
      <c r="Q74" s="516">
        <v>0</v>
      </c>
      <c r="R74" s="517">
        <v>0</v>
      </c>
      <c r="S74" s="518" t="s">
        <v>161</v>
      </c>
      <c r="T74" s="519">
        <v>0</v>
      </c>
      <c r="U74" s="520">
        <v>0</v>
      </c>
      <c r="V74" s="533" t="s">
        <v>161</v>
      </c>
      <c r="W74" s="518" t="s">
        <v>161</v>
      </c>
      <c r="X74" s="518" t="s">
        <v>161</v>
      </c>
      <c r="Y74" s="539" t="s">
        <v>161</v>
      </c>
      <c r="Z74" s="540" t="s">
        <v>161</v>
      </c>
      <c r="AA74" s="516">
        <v>0</v>
      </c>
      <c r="AB74" s="517">
        <v>0</v>
      </c>
      <c r="AC74" s="518" t="s">
        <v>161</v>
      </c>
      <c r="AD74" s="519">
        <v>0</v>
      </c>
      <c r="AE74" s="541">
        <v>0</v>
      </c>
      <c r="AF74" s="516">
        <v>0</v>
      </c>
      <c r="AG74" s="517">
        <v>0</v>
      </c>
      <c r="AH74" s="518" t="s">
        <v>161</v>
      </c>
      <c r="AI74" s="519">
        <v>0</v>
      </c>
      <c r="AJ74" s="520">
        <v>0</v>
      </c>
      <c r="AK74" s="516">
        <v>0</v>
      </c>
      <c r="AL74" s="517">
        <v>0</v>
      </c>
      <c r="AM74" s="518" t="s">
        <v>161</v>
      </c>
      <c r="AN74" s="519">
        <v>0</v>
      </c>
      <c r="AO74" s="520">
        <v>0</v>
      </c>
      <c r="AP74" s="516">
        <v>0</v>
      </c>
      <c r="AQ74" s="517">
        <v>0</v>
      </c>
      <c r="AR74" s="551" t="s">
        <v>161</v>
      </c>
      <c r="AS74" s="519">
        <v>0</v>
      </c>
      <c r="AT74" s="520">
        <v>0</v>
      </c>
      <c r="AU74" s="516">
        <v>0</v>
      </c>
      <c r="AV74" s="517">
        <v>0</v>
      </c>
      <c r="AW74" s="551" t="s">
        <v>161</v>
      </c>
      <c r="AX74" s="555">
        <v>0</v>
      </c>
      <c r="AY74" s="520">
        <v>0</v>
      </c>
      <c r="AZ74" s="533" t="s">
        <v>161</v>
      </c>
      <c r="BA74" s="518" t="s">
        <v>161</v>
      </c>
      <c r="BB74" s="518" t="s">
        <v>161</v>
      </c>
      <c r="BC74" s="539" t="s">
        <v>161</v>
      </c>
      <c r="BD74" s="540" t="s">
        <v>161</v>
      </c>
      <c r="BE74" s="564">
        <v>0</v>
      </c>
      <c r="BF74" s="565">
        <v>0</v>
      </c>
      <c r="BG74" s="518" t="s">
        <v>161</v>
      </c>
      <c r="BH74" s="566">
        <v>0</v>
      </c>
      <c r="BI74" s="567">
        <v>0</v>
      </c>
      <c r="BJ74" s="572" t="s">
        <v>161</v>
      </c>
      <c r="BK74" s="572" t="s">
        <v>161</v>
      </c>
      <c r="BL74" s="518" t="s">
        <v>161</v>
      </c>
      <c r="BM74" s="572" t="s">
        <v>161</v>
      </c>
      <c r="BN74" s="533" t="s">
        <v>161</v>
      </c>
      <c r="BO74" s="518" t="s">
        <v>161</v>
      </c>
      <c r="BP74" s="518" t="s">
        <v>161</v>
      </c>
      <c r="BQ74" s="518" t="s">
        <v>161</v>
      </c>
      <c r="BR74" s="540" t="s">
        <v>161</v>
      </c>
      <c r="BS74" s="564" t="s">
        <v>161</v>
      </c>
      <c r="BT74" s="565" t="s">
        <v>161</v>
      </c>
      <c r="BU74" s="518" t="s">
        <v>161</v>
      </c>
      <c r="BV74" s="566" t="s">
        <v>161</v>
      </c>
      <c r="BW74" s="567" t="s">
        <v>161</v>
      </c>
      <c r="BX74" s="564" t="s">
        <v>161</v>
      </c>
      <c r="BY74" s="565" t="s">
        <v>161</v>
      </c>
      <c r="BZ74" s="518" t="s">
        <v>161</v>
      </c>
      <c r="CA74" s="566" t="s">
        <v>161</v>
      </c>
      <c r="CB74" s="567" t="s">
        <v>161</v>
      </c>
      <c r="CC74" s="551"/>
    </row>
    <row r="75" s="164" customFormat="1" outlineLevel="2" spans="1:81">
      <c r="A75" s="527" t="s">
        <v>72</v>
      </c>
      <c r="B75" s="516">
        <v>0</v>
      </c>
      <c r="C75" s="517">
        <v>0</v>
      </c>
      <c r="D75" s="518" t="s">
        <v>161</v>
      </c>
      <c r="E75" s="519">
        <v>0</v>
      </c>
      <c r="F75" s="520">
        <v>0</v>
      </c>
      <c r="G75" s="516">
        <v>0</v>
      </c>
      <c r="H75" s="517">
        <v>0</v>
      </c>
      <c r="I75" s="518" t="s">
        <v>161</v>
      </c>
      <c r="J75" s="519">
        <v>0</v>
      </c>
      <c r="K75" s="520">
        <v>0</v>
      </c>
      <c r="L75" s="516">
        <v>0</v>
      </c>
      <c r="M75" s="517">
        <v>0</v>
      </c>
      <c r="N75" s="518" t="s">
        <v>161</v>
      </c>
      <c r="O75" s="519">
        <v>0</v>
      </c>
      <c r="P75" s="520">
        <v>0</v>
      </c>
      <c r="Q75" s="516">
        <v>0</v>
      </c>
      <c r="R75" s="517">
        <v>0</v>
      </c>
      <c r="S75" s="518" t="s">
        <v>161</v>
      </c>
      <c r="T75" s="519">
        <v>0</v>
      </c>
      <c r="U75" s="520">
        <v>0</v>
      </c>
      <c r="V75" s="533" t="s">
        <v>161</v>
      </c>
      <c r="W75" s="518" t="s">
        <v>161</v>
      </c>
      <c r="X75" s="518" t="s">
        <v>161</v>
      </c>
      <c r="Y75" s="539" t="s">
        <v>161</v>
      </c>
      <c r="Z75" s="540" t="s">
        <v>161</v>
      </c>
      <c r="AA75" s="516">
        <v>0</v>
      </c>
      <c r="AB75" s="517">
        <v>0</v>
      </c>
      <c r="AC75" s="518" t="s">
        <v>161</v>
      </c>
      <c r="AD75" s="519">
        <v>0</v>
      </c>
      <c r="AE75" s="541">
        <v>0</v>
      </c>
      <c r="AF75" s="516">
        <v>0</v>
      </c>
      <c r="AG75" s="517">
        <v>0</v>
      </c>
      <c r="AH75" s="518" t="s">
        <v>161</v>
      </c>
      <c r="AI75" s="519">
        <v>0</v>
      </c>
      <c r="AJ75" s="520">
        <v>0</v>
      </c>
      <c r="AK75" s="516">
        <v>0</v>
      </c>
      <c r="AL75" s="517">
        <v>0</v>
      </c>
      <c r="AM75" s="518" t="s">
        <v>161</v>
      </c>
      <c r="AN75" s="519">
        <v>0</v>
      </c>
      <c r="AO75" s="520">
        <v>0</v>
      </c>
      <c r="AP75" s="516">
        <v>0</v>
      </c>
      <c r="AQ75" s="517">
        <v>0</v>
      </c>
      <c r="AR75" s="551" t="s">
        <v>161</v>
      </c>
      <c r="AS75" s="519">
        <v>0</v>
      </c>
      <c r="AT75" s="520">
        <v>0</v>
      </c>
      <c r="AU75" s="516">
        <v>0</v>
      </c>
      <c r="AV75" s="517">
        <v>0</v>
      </c>
      <c r="AW75" s="551" t="s">
        <v>161</v>
      </c>
      <c r="AX75" s="555">
        <v>0</v>
      </c>
      <c r="AY75" s="520">
        <v>0</v>
      </c>
      <c r="AZ75" s="533" t="s">
        <v>161</v>
      </c>
      <c r="BA75" s="518" t="s">
        <v>161</v>
      </c>
      <c r="BB75" s="518" t="s">
        <v>161</v>
      </c>
      <c r="BC75" s="539" t="s">
        <v>161</v>
      </c>
      <c r="BD75" s="540" t="s">
        <v>161</v>
      </c>
      <c r="BE75" s="564">
        <v>0</v>
      </c>
      <c r="BF75" s="565">
        <v>0</v>
      </c>
      <c r="BG75" s="518" t="s">
        <v>161</v>
      </c>
      <c r="BH75" s="566">
        <v>0</v>
      </c>
      <c r="BI75" s="567">
        <v>0</v>
      </c>
      <c r="BJ75" s="572" t="s">
        <v>161</v>
      </c>
      <c r="BK75" s="572" t="s">
        <v>161</v>
      </c>
      <c r="BL75" s="518" t="s">
        <v>161</v>
      </c>
      <c r="BM75" s="572" t="s">
        <v>161</v>
      </c>
      <c r="BN75" s="533" t="s">
        <v>161</v>
      </c>
      <c r="BO75" s="518" t="s">
        <v>161</v>
      </c>
      <c r="BP75" s="518" t="s">
        <v>161</v>
      </c>
      <c r="BQ75" s="518" t="s">
        <v>161</v>
      </c>
      <c r="BR75" s="540" t="s">
        <v>161</v>
      </c>
      <c r="BS75" s="564" t="s">
        <v>161</v>
      </c>
      <c r="BT75" s="565" t="s">
        <v>161</v>
      </c>
      <c r="BU75" s="518" t="s">
        <v>161</v>
      </c>
      <c r="BV75" s="566" t="s">
        <v>161</v>
      </c>
      <c r="BW75" s="567" t="s">
        <v>161</v>
      </c>
      <c r="BX75" s="564" t="s">
        <v>161</v>
      </c>
      <c r="BY75" s="565" t="s">
        <v>161</v>
      </c>
      <c r="BZ75" s="518" t="s">
        <v>161</v>
      </c>
      <c r="CA75" s="566" t="s">
        <v>161</v>
      </c>
      <c r="CB75" s="567" t="s">
        <v>161</v>
      </c>
      <c r="CC75" s="551"/>
    </row>
    <row r="76" s="163" customFormat="1" spans="1:81">
      <c r="A76" s="521" t="s">
        <v>73</v>
      </c>
      <c r="B76" s="522">
        <v>51.204503</v>
      </c>
      <c r="C76" s="523">
        <v>99.1</v>
      </c>
      <c r="D76" s="524">
        <v>0.516695287588295</v>
      </c>
      <c r="E76" s="523">
        <v>-47.895497</v>
      </c>
      <c r="F76" s="525">
        <v>0</v>
      </c>
      <c r="G76" s="522">
        <v>5.30005999999999</v>
      </c>
      <c r="H76" s="523">
        <v>6.53</v>
      </c>
      <c r="I76" s="524">
        <v>0.811647779479324</v>
      </c>
      <c r="J76" s="523">
        <v>-1.22994000000002</v>
      </c>
      <c r="K76" s="525">
        <v>0</v>
      </c>
      <c r="L76" s="522">
        <v>23.636023</v>
      </c>
      <c r="M76" s="523">
        <v>50.16</v>
      </c>
      <c r="N76" s="524">
        <v>0.471212579744817</v>
      </c>
      <c r="O76" s="523">
        <v>-26.523977</v>
      </c>
      <c r="P76" s="525">
        <v>0</v>
      </c>
      <c r="Q76" s="522">
        <v>8.1285320000001</v>
      </c>
      <c r="R76" s="523">
        <v>27.410075</v>
      </c>
      <c r="S76" s="524">
        <v>0.296552709177195</v>
      </c>
      <c r="T76" s="523">
        <v>-19.2815429999999</v>
      </c>
      <c r="U76" s="534">
        <v>0</v>
      </c>
      <c r="V76" s="535">
        <v>0.158746429000592</v>
      </c>
      <c r="W76" s="524">
        <v>0.276590060544904</v>
      </c>
      <c r="X76" s="524">
        <v>0.573941191841272</v>
      </c>
      <c r="Y76" s="542">
        <v>-0.117843631544312</v>
      </c>
      <c r="Z76" s="543" t="s">
        <v>161</v>
      </c>
      <c r="AA76" s="522">
        <v>37.1945409999998</v>
      </c>
      <c r="AB76" s="523">
        <v>42.84084166</v>
      </c>
      <c r="AC76" s="524">
        <v>0.868202854070628</v>
      </c>
      <c r="AD76" s="523">
        <v>-5.64630066000015</v>
      </c>
      <c r="AE76" s="544">
        <v>0</v>
      </c>
      <c r="AF76" s="522">
        <v>26.95039</v>
      </c>
      <c r="AG76" s="523">
        <v>14.5687226</v>
      </c>
      <c r="AH76" s="524">
        <v>1.84988009861619</v>
      </c>
      <c r="AI76" s="523">
        <v>12.3816674</v>
      </c>
      <c r="AJ76" s="525">
        <v>0</v>
      </c>
      <c r="AK76" s="522">
        <v>0.0037</v>
      </c>
      <c r="AL76" s="523">
        <v>0</v>
      </c>
      <c r="AM76" s="524" t="s">
        <v>161</v>
      </c>
      <c r="AN76" s="523">
        <v>0.0037</v>
      </c>
      <c r="AO76" s="525"/>
      <c r="AP76" s="522">
        <v>0</v>
      </c>
      <c r="AQ76" s="523">
        <v>0</v>
      </c>
      <c r="AR76" s="542" t="s">
        <v>161</v>
      </c>
      <c r="AS76" s="523">
        <v>0</v>
      </c>
      <c r="AT76" s="525">
        <v>0</v>
      </c>
      <c r="AU76" s="522">
        <v>-41.9343289999998</v>
      </c>
      <c r="AV76" s="523">
        <v>-14.99956426</v>
      </c>
      <c r="AW76" s="542">
        <v>-0.79570314664593</v>
      </c>
      <c r="AX76" s="556">
        <v>-26.9347647399998</v>
      </c>
      <c r="AY76" s="525">
        <v>0</v>
      </c>
      <c r="AZ76" s="535">
        <v>-0.81895783657933</v>
      </c>
      <c r="BA76" s="524">
        <v>-0.151357863370333</v>
      </c>
      <c r="BB76" s="524">
        <v>-3.41073861868382</v>
      </c>
      <c r="BC76" s="542">
        <v>-0.667599973208997</v>
      </c>
      <c r="BD76" s="543" t="s">
        <v>161</v>
      </c>
      <c r="BE76" s="568">
        <v>217</v>
      </c>
      <c r="BF76" s="569">
        <v>237</v>
      </c>
      <c r="BG76" s="524">
        <v>0.915611814345992</v>
      </c>
      <c r="BH76" s="524">
        <v>-20</v>
      </c>
      <c r="BI76" s="570">
        <v>0</v>
      </c>
      <c r="BJ76" s="571">
        <v>0.196789019984627</v>
      </c>
      <c r="BK76" s="571">
        <v>0.34845288326301</v>
      </c>
      <c r="BL76" s="524">
        <v>0.564750729400888</v>
      </c>
      <c r="BM76" s="571">
        <v>-0.151663863278383</v>
      </c>
      <c r="BN76" s="535">
        <v>0.72639199329793</v>
      </c>
      <c r="BO76" s="524">
        <v>0.432299108577195</v>
      </c>
      <c r="BP76" s="524">
        <v>1.68029954003067</v>
      </c>
      <c r="BQ76" s="524">
        <v>0.294092884720735</v>
      </c>
      <c r="BR76" s="543" t="s">
        <v>161</v>
      </c>
      <c r="BS76" s="568">
        <v>1.37666715661312</v>
      </c>
      <c r="BT76" s="569">
        <v>2.31321319003236</v>
      </c>
      <c r="BU76" s="524">
        <v>0.595131984611354</v>
      </c>
      <c r="BV76" s="524">
        <v>-0.936546033419241</v>
      </c>
      <c r="BW76" s="570" t="s">
        <v>161</v>
      </c>
      <c r="BX76" s="568">
        <v>-1.1274323562697</v>
      </c>
      <c r="BY76" s="569">
        <v>-0.350123005963371</v>
      </c>
      <c r="BZ76" s="524">
        <v>-1.2201036123506</v>
      </c>
      <c r="CA76" s="524">
        <v>-0.777309350306331</v>
      </c>
      <c r="CB76" s="570" t="s">
        <v>161</v>
      </c>
      <c r="CC76" s="551"/>
    </row>
    <row r="77" s="163" customFormat="1" spans="1:81">
      <c r="A77" s="521" t="s">
        <v>74</v>
      </c>
      <c r="B77" s="522">
        <v>0</v>
      </c>
      <c r="C77" s="523">
        <v>0</v>
      </c>
      <c r="D77" s="524" t="s">
        <v>161</v>
      </c>
      <c r="E77" s="523">
        <v>0</v>
      </c>
      <c r="F77" s="525">
        <v>0</v>
      </c>
      <c r="G77" s="522">
        <v>0</v>
      </c>
      <c r="H77" s="523">
        <v>0</v>
      </c>
      <c r="I77" s="524" t="s">
        <v>161</v>
      </c>
      <c r="J77" s="523">
        <v>0</v>
      </c>
      <c r="K77" s="525">
        <v>0</v>
      </c>
      <c r="L77" s="522">
        <v>0</v>
      </c>
      <c r="M77" s="523">
        <v>0</v>
      </c>
      <c r="N77" s="524" t="s">
        <v>161</v>
      </c>
      <c r="O77" s="523">
        <v>0</v>
      </c>
      <c r="P77" s="525">
        <v>0</v>
      </c>
      <c r="Q77" s="522">
        <v>0</v>
      </c>
      <c r="R77" s="523">
        <v>0</v>
      </c>
      <c r="S77" s="524" t="s">
        <v>161</v>
      </c>
      <c r="T77" s="523">
        <v>0</v>
      </c>
      <c r="U77" s="534">
        <v>0</v>
      </c>
      <c r="V77" s="535" t="s">
        <v>161</v>
      </c>
      <c r="W77" s="524" t="s">
        <v>161</v>
      </c>
      <c r="X77" s="524" t="s">
        <v>161</v>
      </c>
      <c r="Y77" s="542" t="s">
        <v>161</v>
      </c>
      <c r="Z77" s="543" t="s">
        <v>161</v>
      </c>
      <c r="AA77" s="522">
        <v>14.410592</v>
      </c>
      <c r="AB77" s="523">
        <v>9.5197682</v>
      </c>
      <c r="AC77" s="524">
        <v>1.51375450507293</v>
      </c>
      <c r="AD77" s="523">
        <v>4.89082379999997</v>
      </c>
      <c r="AE77" s="544">
        <v>10.793553</v>
      </c>
      <c r="AF77" s="522">
        <v>2.78925599999999</v>
      </c>
      <c r="AG77" s="523">
        <v>2.31035</v>
      </c>
      <c r="AH77" s="524">
        <v>1.20728720756595</v>
      </c>
      <c r="AI77" s="523">
        <v>0.478905999999993</v>
      </c>
      <c r="AJ77" s="525">
        <v>1.428726</v>
      </c>
      <c r="AK77" s="522">
        <v>0</v>
      </c>
      <c r="AL77" s="523">
        <v>0</v>
      </c>
      <c r="AM77" s="524" t="s">
        <v>161</v>
      </c>
      <c r="AN77" s="523">
        <v>0</v>
      </c>
      <c r="AO77" s="525">
        <v>0</v>
      </c>
      <c r="AP77" s="522">
        <v>0</v>
      </c>
      <c r="AQ77" s="523">
        <v>0</v>
      </c>
      <c r="AR77" s="542" t="s">
        <v>161</v>
      </c>
      <c r="AS77" s="523">
        <v>0</v>
      </c>
      <c r="AT77" s="525">
        <v>0</v>
      </c>
      <c r="AU77" s="522">
        <v>-17.199848</v>
      </c>
      <c r="AV77" s="544">
        <v>-11.8301182</v>
      </c>
      <c r="AW77" s="542">
        <v>0.546096690732983</v>
      </c>
      <c r="AX77" s="557">
        <v>-5.36972979999997</v>
      </c>
      <c r="AY77" s="525">
        <v>-12.222279</v>
      </c>
      <c r="AZ77" s="535" t="s">
        <v>161</v>
      </c>
      <c r="BA77" s="524" t="s">
        <v>161</v>
      </c>
      <c r="BB77" s="524" t="s">
        <v>161</v>
      </c>
      <c r="BC77" s="542" t="s">
        <v>161</v>
      </c>
      <c r="BD77" s="543" t="s">
        <v>161</v>
      </c>
      <c r="BE77" s="568">
        <v>14</v>
      </c>
      <c r="BF77" s="569">
        <v>8</v>
      </c>
      <c r="BG77" s="524">
        <v>1.75</v>
      </c>
      <c r="BH77" s="524">
        <v>6</v>
      </c>
      <c r="BI77" s="570">
        <v>4.66666667</v>
      </c>
      <c r="BJ77" s="571">
        <v>0</v>
      </c>
      <c r="BK77" s="571">
        <v>0</v>
      </c>
      <c r="BL77" s="524" t="s">
        <v>161</v>
      </c>
      <c r="BM77" s="571">
        <v>0</v>
      </c>
      <c r="BN77" s="535" t="s">
        <v>161</v>
      </c>
      <c r="BO77" s="524" t="s">
        <v>161</v>
      </c>
      <c r="BP77" s="524" t="s">
        <v>161</v>
      </c>
      <c r="BQ77" s="524" t="s">
        <v>161</v>
      </c>
      <c r="BR77" s="543" t="s">
        <v>161</v>
      </c>
      <c r="BS77" s="568">
        <v>0</v>
      </c>
      <c r="BT77" s="569">
        <v>0</v>
      </c>
      <c r="BU77" s="524" t="s">
        <v>161</v>
      </c>
      <c r="BV77" s="524">
        <v>0</v>
      </c>
      <c r="BW77" s="570">
        <v>0</v>
      </c>
      <c r="BX77" s="568">
        <v>-1.19355596217005</v>
      </c>
      <c r="BY77" s="569">
        <v>-1.24268973271849</v>
      </c>
      <c r="BZ77" s="524">
        <v>1.03953824454714</v>
      </c>
      <c r="CA77" s="524">
        <v>0.0491337705484438</v>
      </c>
      <c r="CB77" s="570">
        <v>-1.13236846106189</v>
      </c>
      <c r="CC77" s="551"/>
    </row>
    <row r="78" s="159" customFormat="1" ht="16.2" spans="1:81">
      <c r="A78" s="213" t="s">
        <v>75</v>
      </c>
      <c r="B78" s="214">
        <v>172.135144</v>
      </c>
      <c r="C78" s="215">
        <v>160.050064</v>
      </c>
      <c r="D78" s="238">
        <v>1.07550812350815</v>
      </c>
      <c r="E78" s="215">
        <v>12.0850799999999</v>
      </c>
      <c r="F78" s="217">
        <v>90.4755919999998</v>
      </c>
      <c r="G78" s="214">
        <v>15.41882</v>
      </c>
      <c r="H78" s="215">
        <v>16.07616453</v>
      </c>
      <c r="I78" s="238">
        <v>0.959110611938977</v>
      </c>
      <c r="J78" s="215">
        <v>-0.657344530000028</v>
      </c>
      <c r="K78" s="217">
        <v>22.055319</v>
      </c>
      <c r="L78" s="214">
        <v>104.668227</v>
      </c>
      <c r="M78" s="215">
        <v>64.16</v>
      </c>
      <c r="N78" s="238">
        <v>1.63136264027431</v>
      </c>
      <c r="O78" s="215">
        <v>40.5082269999999</v>
      </c>
      <c r="P78" s="217">
        <v>27.9435340000001</v>
      </c>
      <c r="Q78" s="214">
        <v>29.6381860000002</v>
      </c>
      <c r="R78" s="215">
        <v>45.41397447</v>
      </c>
      <c r="S78" s="238">
        <v>0.652622597909349</v>
      </c>
      <c r="T78" s="215">
        <v>-15.7757884699998</v>
      </c>
      <c r="U78" s="217">
        <v>23.6514039999997</v>
      </c>
      <c r="V78" s="237"/>
      <c r="W78" s="238"/>
      <c r="X78" s="238"/>
      <c r="Y78" s="216"/>
      <c r="Z78" s="257"/>
      <c r="AA78" s="214">
        <v>76.4429559999996</v>
      </c>
      <c r="AB78" s="215">
        <v>94.6851002</v>
      </c>
      <c r="AC78" s="238">
        <v>0.807338808730538</v>
      </c>
      <c r="AD78" s="215">
        <v>-18.2421442000004</v>
      </c>
      <c r="AE78" s="328">
        <v>58.833691</v>
      </c>
      <c r="AF78" s="214">
        <v>35.8792</v>
      </c>
      <c r="AG78" s="215">
        <v>22.18112727</v>
      </c>
      <c r="AH78" s="238">
        <v>1.6175553011017</v>
      </c>
      <c r="AI78" s="215">
        <v>13.69807273</v>
      </c>
      <c r="AJ78" s="217">
        <v>8.232461</v>
      </c>
      <c r="AK78" s="214">
        <v>0.1247</v>
      </c>
      <c r="AL78" s="215">
        <v>0.02</v>
      </c>
      <c r="AM78" s="238">
        <v>6.235</v>
      </c>
      <c r="AN78" s="215">
        <v>0.1047</v>
      </c>
      <c r="AO78" s="217">
        <v>0.0082</v>
      </c>
      <c r="AP78" s="214">
        <v>0.00668399999999999</v>
      </c>
      <c r="AQ78" s="215">
        <v>0</v>
      </c>
      <c r="AR78" s="216" t="s">
        <v>161</v>
      </c>
      <c r="AS78" s="215">
        <v>0.00668399999999999</v>
      </c>
      <c r="AT78" s="217">
        <v>0</v>
      </c>
      <c r="AU78" s="214">
        <v>-60.2175609999995</v>
      </c>
      <c r="AV78" s="215">
        <v>-37.032328</v>
      </c>
      <c r="AW78" s="216">
        <v>0.373919106570898</v>
      </c>
      <c r="AX78" s="562">
        <v>-23.1852329999995</v>
      </c>
      <c r="AY78" s="217">
        <v>-26.5812130000003</v>
      </c>
      <c r="AZ78" s="237">
        <v>-0.349827232258856</v>
      </c>
      <c r="BA78" s="238">
        <v>-0.231379651307106</v>
      </c>
      <c r="BB78" s="238">
        <v>0.488081253979693</v>
      </c>
      <c r="BC78" s="216">
        <v>-0.11844758095175</v>
      </c>
      <c r="BD78" s="257">
        <v>-0.293794297582494</v>
      </c>
      <c r="BE78" s="292">
        <v>449</v>
      </c>
      <c r="BF78" s="293">
        <v>388</v>
      </c>
      <c r="BG78" s="238">
        <v>1.15721649484536</v>
      </c>
      <c r="BH78" s="238">
        <v>61</v>
      </c>
      <c r="BI78" s="279">
        <v>136.91666666</v>
      </c>
      <c r="BJ78" s="578">
        <v>0.331794803392444</v>
      </c>
      <c r="BK78" s="578">
        <v>0.343750137457045</v>
      </c>
      <c r="BL78" s="238">
        <v>0.965220860264835</v>
      </c>
      <c r="BM78" s="578">
        <v>-0.0119553340646006</v>
      </c>
      <c r="BN78" s="237">
        <v>0.444086862355079</v>
      </c>
      <c r="BO78" s="238">
        <v>0.591596765622037</v>
      </c>
      <c r="BP78" s="238">
        <v>0.750658029524792</v>
      </c>
      <c r="BQ78" s="238">
        <v>-0.147509903266958</v>
      </c>
      <c r="BR78" s="257">
        <v>0.650271412426902</v>
      </c>
      <c r="BS78" s="292">
        <v>2.25181171696187</v>
      </c>
      <c r="BT78" s="293">
        <v>1.69034054631544</v>
      </c>
      <c r="BU78" s="238">
        <v>1.33216452854445</v>
      </c>
      <c r="BV78" s="238">
        <v>0.561471170646433</v>
      </c>
      <c r="BW78" s="279">
        <v>1.53781941031032</v>
      </c>
      <c r="BX78" s="292">
        <v>-0.787745060512833</v>
      </c>
      <c r="BY78" s="293">
        <v>-0.391110406196729</v>
      </c>
      <c r="BZ78" s="238">
        <v>-0.0141245234896568</v>
      </c>
      <c r="CA78" s="238">
        <v>-0.396634654316104</v>
      </c>
      <c r="CB78" s="279">
        <v>-0.451802573460847</v>
      </c>
      <c r="CC78" s="551"/>
    </row>
    <row r="79" s="159" customFormat="1" outlineLevel="2" spans="1:81">
      <c r="A79" s="527" t="s">
        <v>76</v>
      </c>
      <c r="B79" s="580">
        <v>0</v>
      </c>
      <c r="C79" s="517">
        <v>0</v>
      </c>
      <c r="D79" s="518" t="s">
        <v>161</v>
      </c>
      <c r="E79" s="517">
        <v>0</v>
      </c>
      <c r="F79" s="520">
        <v>20.4987740000001</v>
      </c>
      <c r="G79" s="580">
        <v>0</v>
      </c>
      <c r="H79" s="517">
        <v>0</v>
      </c>
      <c r="I79" s="518" t="s">
        <v>161</v>
      </c>
      <c r="J79" s="517">
        <v>0</v>
      </c>
      <c r="K79" s="520">
        <v>0</v>
      </c>
      <c r="L79" s="580">
        <v>0</v>
      </c>
      <c r="M79" s="517">
        <v>0</v>
      </c>
      <c r="N79" s="518" t="s">
        <v>161</v>
      </c>
      <c r="O79" s="517">
        <v>0</v>
      </c>
      <c r="P79" s="520">
        <v>0</v>
      </c>
      <c r="Q79" s="516">
        <v>0</v>
      </c>
      <c r="R79" s="517">
        <v>0</v>
      </c>
      <c r="S79" s="518" t="s">
        <v>161</v>
      </c>
      <c r="T79" s="519">
        <v>0</v>
      </c>
      <c r="U79" s="520">
        <v>10.0803270000001</v>
      </c>
      <c r="V79" s="586" t="s">
        <v>161</v>
      </c>
      <c r="W79" s="518" t="s">
        <v>161</v>
      </c>
      <c r="X79" s="518" t="s">
        <v>161</v>
      </c>
      <c r="Y79" s="551" t="s">
        <v>161</v>
      </c>
      <c r="Z79" s="540">
        <v>0.491752677501594</v>
      </c>
      <c r="AA79" s="580">
        <v>0</v>
      </c>
      <c r="AB79" s="517">
        <v>0</v>
      </c>
      <c r="AC79" s="518" t="s">
        <v>161</v>
      </c>
      <c r="AD79" s="517">
        <v>0</v>
      </c>
      <c r="AE79" s="541">
        <v>10.418447</v>
      </c>
      <c r="AF79" s="580">
        <v>0.0359999999999999</v>
      </c>
      <c r="AG79" s="517">
        <v>0</v>
      </c>
      <c r="AH79" s="518" t="s">
        <v>161</v>
      </c>
      <c r="AI79" s="517">
        <v>0.0359999999999999</v>
      </c>
      <c r="AJ79" s="520">
        <v>0.0329519999999999</v>
      </c>
      <c r="AK79" s="580">
        <v>0</v>
      </c>
      <c r="AL79" s="517">
        <v>0</v>
      </c>
      <c r="AM79" s="518" t="s">
        <v>161</v>
      </c>
      <c r="AN79" s="517">
        <v>0</v>
      </c>
      <c r="AO79" s="520">
        <v>0</v>
      </c>
      <c r="AP79" s="580">
        <v>0</v>
      </c>
      <c r="AQ79" s="517">
        <v>0</v>
      </c>
      <c r="AR79" s="551" t="s">
        <v>161</v>
      </c>
      <c r="AS79" s="517">
        <v>0</v>
      </c>
      <c r="AT79" s="520">
        <v>0</v>
      </c>
      <c r="AU79" s="516">
        <v>-0.0359999999999999</v>
      </c>
      <c r="AV79" s="517">
        <v>0</v>
      </c>
      <c r="AW79" s="551" t="s">
        <v>161</v>
      </c>
      <c r="AX79" s="555">
        <v>-0.0359999999999999</v>
      </c>
      <c r="AY79" s="520">
        <v>10.0473750000001</v>
      </c>
      <c r="AZ79" s="586" t="s">
        <v>161</v>
      </c>
      <c r="BA79" s="518" t="s">
        <v>161</v>
      </c>
      <c r="BB79" s="518" t="s">
        <v>161</v>
      </c>
      <c r="BC79" s="551" t="s">
        <v>161</v>
      </c>
      <c r="BD79" s="540">
        <v>0.490145166730462</v>
      </c>
      <c r="BE79" s="594">
        <v>0</v>
      </c>
      <c r="BF79" s="565">
        <v>0</v>
      </c>
      <c r="BG79" s="518" t="s">
        <v>161</v>
      </c>
      <c r="BH79" s="518">
        <v>0</v>
      </c>
      <c r="BI79" s="567">
        <v>20.41666667</v>
      </c>
      <c r="BJ79" s="572" t="s">
        <v>161</v>
      </c>
      <c r="BK79" s="572" t="s">
        <v>161</v>
      </c>
      <c r="BL79" s="518" t="s">
        <v>161</v>
      </c>
      <c r="BM79" s="572" t="s">
        <v>161</v>
      </c>
      <c r="BN79" s="586" t="s">
        <v>161</v>
      </c>
      <c r="BO79" s="518" t="s">
        <v>161</v>
      </c>
      <c r="BP79" s="518" t="s">
        <v>161</v>
      </c>
      <c r="BQ79" s="518" t="s">
        <v>161</v>
      </c>
      <c r="BR79" s="540">
        <v>0.508247322498406</v>
      </c>
      <c r="BS79" s="594" t="s">
        <v>161</v>
      </c>
      <c r="BT79" s="565" t="s">
        <v>161</v>
      </c>
      <c r="BU79" s="518" t="s">
        <v>161</v>
      </c>
      <c r="BV79" s="518" t="s">
        <v>161</v>
      </c>
      <c r="BW79" s="567">
        <v>1.96754602677348</v>
      </c>
      <c r="BX79" s="594" t="s">
        <v>161</v>
      </c>
      <c r="BY79" s="565" t="s">
        <v>161</v>
      </c>
      <c r="BZ79" s="518" t="s">
        <v>161</v>
      </c>
      <c r="CA79" s="518" t="s">
        <v>161</v>
      </c>
      <c r="CB79" s="567">
        <v>0.964383175342747</v>
      </c>
      <c r="CC79" s="551"/>
    </row>
    <row r="80" s="159" customFormat="1" outlineLevel="2" spans="1:81">
      <c r="A80" s="527" t="s">
        <v>77</v>
      </c>
      <c r="B80" s="580">
        <v>7.81100499999999</v>
      </c>
      <c r="C80" s="517">
        <v>1.88</v>
      </c>
      <c r="D80" s="518">
        <v>4.15478989361702</v>
      </c>
      <c r="E80" s="517">
        <v>5.93100499999999</v>
      </c>
      <c r="F80" s="520">
        <v>1.943258</v>
      </c>
      <c r="G80" s="580">
        <v>3.990985</v>
      </c>
      <c r="H80" s="517">
        <v>1.2</v>
      </c>
      <c r="I80" s="518">
        <v>3.32582083333333</v>
      </c>
      <c r="J80" s="517">
        <v>2.790985</v>
      </c>
      <c r="K80" s="520">
        <v>0.923532999999998</v>
      </c>
      <c r="L80" s="580">
        <v>0</v>
      </c>
      <c r="M80" s="517">
        <v>0</v>
      </c>
      <c r="N80" s="518" t="s">
        <v>161</v>
      </c>
      <c r="O80" s="517">
        <v>0</v>
      </c>
      <c r="P80" s="520">
        <v>0</v>
      </c>
      <c r="Q80" s="516">
        <v>3.82001999999999</v>
      </c>
      <c r="R80" s="517">
        <v>0.68</v>
      </c>
      <c r="S80" s="518">
        <v>5.61767647058822</v>
      </c>
      <c r="T80" s="519">
        <v>3.14001999999999</v>
      </c>
      <c r="U80" s="520">
        <v>1.019725</v>
      </c>
      <c r="V80" s="586">
        <v>0.489056145784057</v>
      </c>
      <c r="W80" s="518">
        <v>0.361702127659574</v>
      </c>
      <c r="X80" s="518">
        <v>1.35209640305004</v>
      </c>
      <c r="Y80" s="551">
        <v>0.127354018124483</v>
      </c>
      <c r="Z80" s="540">
        <v>0.524750187571595</v>
      </c>
      <c r="AA80" s="580">
        <v>2.88042599999999</v>
      </c>
      <c r="AB80" s="517">
        <v>2.11666667</v>
      </c>
      <c r="AC80" s="518">
        <v>1.36083117895932</v>
      </c>
      <c r="AD80" s="517">
        <v>0.763759329999989</v>
      </c>
      <c r="AE80" s="541">
        <v>3.939722</v>
      </c>
      <c r="AF80" s="580">
        <v>0.568449999999999</v>
      </c>
      <c r="AG80" s="517">
        <v>0.2</v>
      </c>
      <c r="AH80" s="518">
        <v>2.84224999999999</v>
      </c>
      <c r="AI80" s="517">
        <v>0.368449999999999</v>
      </c>
      <c r="AJ80" s="520">
        <v>0.018365</v>
      </c>
      <c r="AK80" s="580">
        <v>0</v>
      </c>
      <c r="AL80" s="517">
        <v>0</v>
      </c>
      <c r="AM80" s="518" t="s">
        <v>161</v>
      </c>
      <c r="AN80" s="517">
        <v>0</v>
      </c>
      <c r="AO80" s="520">
        <v>0</v>
      </c>
      <c r="AP80" s="580">
        <v>0</v>
      </c>
      <c r="AQ80" s="517">
        <v>0</v>
      </c>
      <c r="AR80" s="551" t="s">
        <v>161</v>
      </c>
      <c r="AS80" s="517">
        <v>0</v>
      </c>
      <c r="AT80" s="520">
        <v>0</v>
      </c>
      <c r="AU80" s="516">
        <v>0.371144000000005</v>
      </c>
      <c r="AV80" s="517">
        <v>-1.63666667</v>
      </c>
      <c r="AW80" s="551">
        <v>2.22676822764406</v>
      </c>
      <c r="AX80" s="555">
        <v>2.00781067</v>
      </c>
      <c r="AY80" s="520">
        <v>-2.938362</v>
      </c>
      <c r="AZ80" s="586">
        <v>0.0475155245707825</v>
      </c>
      <c r="BA80" s="518">
        <v>-0.870567377659574</v>
      </c>
      <c r="BB80" s="518">
        <v>2.05457995071964</v>
      </c>
      <c r="BC80" s="551">
        <v>0.918082902230357</v>
      </c>
      <c r="BD80" s="540">
        <v>-1.51208022815293</v>
      </c>
      <c r="BE80" s="594">
        <v>6</v>
      </c>
      <c r="BF80" s="565">
        <v>9</v>
      </c>
      <c r="BG80" s="518">
        <v>0.666666666666667</v>
      </c>
      <c r="BH80" s="518">
        <v>-3</v>
      </c>
      <c r="BI80" s="567">
        <v>7.33333333333333</v>
      </c>
      <c r="BJ80" s="572">
        <v>1.08486180555555</v>
      </c>
      <c r="BK80" s="572">
        <v>0.162068965517241</v>
      </c>
      <c r="BL80" s="518">
        <v>6.69382816193853</v>
      </c>
      <c r="BM80" s="572">
        <v>0.922792840038313</v>
      </c>
      <c r="BN80" s="586">
        <v>0.368765094888557</v>
      </c>
      <c r="BO80" s="518">
        <v>1.12588652659574</v>
      </c>
      <c r="BP80" s="518">
        <v>0.327533091637186</v>
      </c>
      <c r="BQ80" s="518">
        <v>-0.757121431707188</v>
      </c>
      <c r="BR80" s="540">
        <v>2.02737979208113</v>
      </c>
      <c r="BS80" s="594">
        <v>2.71175340036509</v>
      </c>
      <c r="BT80" s="565">
        <v>0.88818897497923</v>
      </c>
      <c r="BU80" s="518">
        <v>3.05312661692125</v>
      </c>
      <c r="BV80" s="518">
        <v>1.82356442538586</v>
      </c>
      <c r="BW80" s="567">
        <v>0.493247493097229</v>
      </c>
      <c r="BX80" s="594">
        <v>0.128850385324951</v>
      </c>
      <c r="BY80" s="565">
        <v>-0.773228346813814</v>
      </c>
      <c r="BZ80" s="518">
        <v>2.16663950029237</v>
      </c>
      <c r="CA80" s="518">
        <v>0.902078732138764</v>
      </c>
      <c r="CB80" s="567">
        <v>-0.745829781898316</v>
      </c>
      <c r="CC80" s="551"/>
    </row>
    <row r="81" s="159" customFormat="1" outlineLevel="2" spans="1:81">
      <c r="A81" s="527" t="s">
        <v>78</v>
      </c>
      <c r="B81" s="580">
        <v>0</v>
      </c>
      <c r="C81" s="517">
        <v>0</v>
      </c>
      <c r="D81" s="518" t="s">
        <v>161</v>
      </c>
      <c r="E81" s="517">
        <v>0</v>
      </c>
      <c r="F81" s="520">
        <v>0</v>
      </c>
      <c r="G81" s="580">
        <v>0</v>
      </c>
      <c r="H81" s="517">
        <v>0</v>
      </c>
      <c r="I81" s="518" t="s">
        <v>161</v>
      </c>
      <c r="J81" s="517">
        <v>0</v>
      </c>
      <c r="K81" s="520">
        <v>0</v>
      </c>
      <c r="L81" s="580">
        <v>0</v>
      </c>
      <c r="M81" s="517">
        <v>0</v>
      </c>
      <c r="N81" s="518" t="s">
        <v>161</v>
      </c>
      <c r="O81" s="517">
        <v>0</v>
      </c>
      <c r="P81" s="520">
        <v>0</v>
      </c>
      <c r="Q81" s="516">
        <v>0</v>
      </c>
      <c r="R81" s="517">
        <v>0</v>
      </c>
      <c r="S81" s="518" t="s">
        <v>161</v>
      </c>
      <c r="T81" s="519">
        <v>0</v>
      </c>
      <c r="U81" s="520">
        <v>0</v>
      </c>
      <c r="V81" s="586" t="s">
        <v>161</v>
      </c>
      <c r="W81" s="518" t="s">
        <v>161</v>
      </c>
      <c r="X81" s="518" t="s">
        <v>161</v>
      </c>
      <c r="Y81" s="551" t="s">
        <v>161</v>
      </c>
      <c r="Z81" s="540" t="s">
        <v>161</v>
      </c>
      <c r="AA81" s="580">
        <v>0</v>
      </c>
      <c r="AB81" s="517">
        <v>0</v>
      </c>
      <c r="AC81" s="518" t="s">
        <v>161</v>
      </c>
      <c r="AD81" s="517">
        <v>0</v>
      </c>
      <c r="AE81" s="541">
        <v>0.291644999999999</v>
      </c>
      <c r="AF81" s="580">
        <v>0</v>
      </c>
      <c r="AG81" s="517">
        <v>0</v>
      </c>
      <c r="AH81" s="518" t="s">
        <v>161</v>
      </c>
      <c r="AI81" s="517">
        <v>0</v>
      </c>
      <c r="AJ81" s="520">
        <v>0.271868</v>
      </c>
      <c r="AK81" s="580">
        <v>0</v>
      </c>
      <c r="AL81" s="517">
        <v>0</v>
      </c>
      <c r="AM81" s="518" t="s">
        <v>161</v>
      </c>
      <c r="AN81" s="517">
        <v>0</v>
      </c>
      <c r="AO81" s="520">
        <v>0</v>
      </c>
      <c r="AP81" s="580">
        <v>0</v>
      </c>
      <c r="AQ81" s="517">
        <v>0</v>
      </c>
      <c r="AR81" s="551" t="s">
        <v>161</v>
      </c>
      <c r="AS81" s="517">
        <v>0</v>
      </c>
      <c r="AT81" s="520">
        <v>0</v>
      </c>
      <c r="AU81" s="516">
        <v>0</v>
      </c>
      <c r="AV81" s="517">
        <v>0</v>
      </c>
      <c r="AW81" s="551" t="s">
        <v>161</v>
      </c>
      <c r="AX81" s="555">
        <v>0</v>
      </c>
      <c r="AY81" s="520">
        <v>-0.563512999999999</v>
      </c>
      <c r="AZ81" s="586" t="s">
        <v>161</v>
      </c>
      <c r="BA81" s="518" t="s">
        <v>161</v>
      </c>
      <c r="BB81" s="518" t="s">
        <v>161</v>
      </c>
      <c r="BC81" s="551" t="s">
        <v>161</v>
      </c>
      <c r="BD81" s="540" t="s">
        <v>161</v>
      </c>
      <c r="BE81" s="594">
        <v>1</v>
      </c>
      <c r="BF81" s="565">
        <v>1</v>
      </c>
      <c r="BG81" s="518">
        <v>1</v>
      </c>
      <c r="BH81" s="518">
        <v>0</v>
      </c>
      <c r="BI81" s="567">
        <v>1.41666666666667</v>
      </c>
      <c r="BJ81" s="572">
        <v>0</v>
      </c>
      <c r="BK81" s="572">
        <v>0</v>
      </c>
      <c r="BL81" s="518" t="s">
        <v>161</v>
      </c>
      <c r="BM81" s="572">
        <v>0</v>
      </c>
      <c r="BN81" s="586" t="s">
        <v>161</v>
      </c>
      <c r="BO81" s="518" t="s">
        <v>161</v>
      </c>
      <c r="BP81" s="518" t="s">
        <v>161</v>
      </c>
      <c r="BQ81" s="518" t="s">
        <v>161</v>
      </c>
      <c r="BR81" s="540" t="s">
        <v>161</v>
      </c>
      <c r="BS81" s="594" t="s">
        <v>161</v>
      </c>
      <c r="BT81" s="565" t="s">
        <v>161</v>
      </c>
      <c r="BU81" s="518" t="s">
        <v>161</v>
      </c>
      <c r="BV81" s="518" t="s">
        <v>161</v>
      </c>
      <c r="BW81" s="567">
        <v>0</v>
      </c>
      <c r="BX81" s="594" t="s">
        <v>161</v>
      </c>
      <c r="BY81" s="565" t="s">
        <v>161</v>
      </c>
      <c r="BZ81" s="518" t="s">
        <v>161</v>
      </c>
      <c r="CA81" s="518" t="s">
        <v>161</v>
      </c>
      <c r="CB81" s="567">
        <v>-1.93218810540212</v>
      </c>
      <c r="CC81" s="551"/>
    </row>
    <row r="82" s="159" customFormat="1" outlineLevel="2" spans="1:81">
      <c r="A82" s="527" t="s">
        <v>79</v>
      </c>
      <c r="B82" s="580">
        <v>0</v>
      </c>
      <c r="C82" s="517">
        <v>0</v>
      </c>
      <c r="D82" s="518" t="s">
        <v>161</v>
      </c>
      <c r="E82" s="517">
        <v>0</v>
      </c>
      <c r="F82" s="520">
        <v>7.89990199999999</v>
      </c>
      <c r="G82" s="580">
        <v>0</v>
      </c>
      <c r="H82" s="517">
        <v>0</v>
      </c>
      <c r="I82" s="518" t="s">
        <v>161</v>
      </c>
      <c r="J82" s="517">
        <v>0</v>
      </c>
      <c r="K82" s="520">
        <v>0</v>
      </c>
      <c r="L82" s="580">
        <v>0</v>
      </c>
      <c r="M82" s="517">
        <v>0</v>
      </c>
      <c r="N82" s="518" t="s">
        <v>161</v>
      </c>
      <c r="O82" s="517">
        <v>0</v>
      </c>
      <c r="P82" s="520">
        <v>0</v>
      </c>
      <c r="Q82" s="516">
        <v>0</v>
      </c>
      <c r="R82" s="517">
        <v>3.19999999999999e-7</v>
      </c>
      <c r="S82" s="518">
        <v>0</v>
      </c>
      <c r="T82" s="519">
        <v>-3.19999999999999e-7</v>
      </c>
      <c r="U82" s="520">
        <v>1.03350799999999</v>
      </c>
      <c r="V82" s="586" t="s">
        <v>161</v>
      </c>
      <c r="W82" s="518" t="s">
        <v>161</v>
      </c>
      <c r="X82" s="518" t="s">
        <v>161</v>
      </c>
      <c r="Y82" s="551" t="s">
        <v>161</v>
      </c>
      <c r="Z82" s="540">
        <v>0.130825420365973</v>
      </c>
      <c r="AA82" s="580">
        <v>0</v>
      </c>
      <c r="AB82" s="517">
        <v>-3.19999999999999e-7</v>
      </c>
      <c r="AC82" s="518">
        <v>0</v>
      </c>
      <c r="AD82" s="517">
        <v>3.19999999999999e-7</v>
      </c>
      <c r="AE82" s="541">
        <v>6.866394</v>
      </c>
      <c r="AF82" s="580">
        <v>0</v>
      </c>
      <c r="AG82" s="517">
        <v>0</v>
      </c>
      <c r="AH82" s="518" t="s">
        <v>161</v>
      </c>
      <c r="AI82" s="517">
        <v>0</v>
      </c>
      <c r="AJ82" s="520">
        <v>0</v>
      </c>
      <c r="AK82" s="580">
        <v>0</v>
      </c>
      <c r="AL82" s="517">
        <v>0</v>
      </c>
      <c r="AM82" s="518" t="s">
        <v>161</v>
      </c>
      <c r="AN82" s="517">
        <v>0</v>
      </c>
      <c r="AO82" s="520">
        <v>0</v>
      </c>
      <c r="AP82" s="580">
        <v>0</v>
      </c>
      <c r="AQ82" s="517">
        <v>0</v>
      </c>
      <c r="AR82" s="551" t="s">
        <v>161</v>
      </c>
      <c r="AS82" s="517">
        <v>0</v>
      </c>
      <c r="AT82" s="520">
        <v>0</v>
      </c>
      <c r="AU82" s="516">
        <v>0</v>
      </c>
      <c r="AV82" s="517">
        <v>3.19999999999999e-7</v>
      </c>
      <c r="AW82" s="551">
        <v>0</v>
      </c>
      <c r="AX82" s="555">
        <v>-3.19999999999999e-7</v>
      </c>
      <c r="AY82" s="520">
        <v>1.03350799999999</v>
      </c>
      <c r="AZ82" s="586" t="s">
        <v>161</v>
      </c>
      <c r="BA82" s="518" t="s">
        <v>161</v>
      </c>
      <c r="BB82" s="518" t="s">
        <v>161</v>
      </c>
      <c r="BC82" s="551" t="s">
        <v>161</v>
      </c>
      <c r="BD82" s="540">
        <v>0.130825420365973</v>
      </c>
      <c r="BE82" s="594">
        <v>0</v>
      </c>
      <c r="BF82" s="565">
        <v>16</v>
      </c>
      <c r="BG82" s="518">
        <v>0</v>
      </c>
      <c r="BH82" s="518">
        <v>-16</v>
      </c>
      <c r="BI82" s="567">
        <v>14</v>
      </c>
      <c r="BJ82" s="572" t="s">
        <v>161</v>
      </c>
      <c r="BK82" s="572">
        <v>0</v>
      </c>
      <c r="BL82" s="518" t="s">
        <v>161</v>
      </c>
      <c r="BM82" s="572" t="s">
        <v>161</v>
      </c>
      <c r="BN82" s="586" t="s">
        <v>161</v>
      </c>
      <c r="BO82" s="518" t="s">
        <v>161</v>
      </c>
      <c r="BP82" s="518" t="s">
        <v>161</v>
      </c>
      <c r="BQ82" s="518" t="s">
        <v>161</v>
      </c>
      <c r="BR82" s="540">
        <v>0.869174579634027</v>
      </c>
      <c r="BS82" s="594" t="s">
        <v>161</v>
      </c>
      <c r="BT82" s="565">
        <v>0</v>
      </c>
      <c r="BU82" s="518" t="s">
        <v>161</v>
      </c>
      <c r="BV82" s="518" t="s">
        <v>161</v>
      </c>
      <c r="BW82" s="567">
        <v>1.15051685062057</v>
      </c>
      <c r="BX82" s="594" t="s">
        <v>161</v>
      </c>
      <c r="BY82" s="565">
        <v>-1</v>
      </c>
      <c r="BZ82" s="518" t="s">
        <v>161</v>
      </c>
      <c r="CA82" s="518" t="s">
        <v>161</v>
      </c>
      <c r="CB82" s="567">
        <v>0.150516850620572</v>
      </c>
      <c r="CC82" s="551"/>
    </row>
    <row r="83" s="159" customFormat="1" outlineLevel="2" spans="1:81">
      <c r="A83" s="527" t="s">
        <v>80</v>
      </c>
      <c r="B83" s="580">
        <v>37.915063</v>
      </c>
      <c r="C83" s="517">
        <v>120</v>
      </c>
      <c r="D83" s="518">
        <v>0.315958858333333</v>
      </c>
      <c r="E83" s="517">
        <v>-82.084937</v>
      </c>
      <c r="F83" s="520">
        <v>88.2150279999998</v>
      </c>
      <c r="G83" s="580">
        <v>0</v>
      </c>
      <c r="H83" s="517">
        <v>0</v>
      </c>
      <c r="I83" s="518" t="s">
        <v>161</v>
      </c>
      <c r="J83" s="517">
        <v>0</v>
      </c>
      <c r="K83" s="520">
        <v>0</v>
      </c>
      <c r="L83" s="580">
        <v>34.523604</v>
      </c>
      <c r="M83" s="517">
        <v>108</v>
      </c>
      <c r="N83" s="518">
        <v>0.319663</v>
      </c>
      <c r="O83" s="517">
        <v>-73.476396</v>
      </c>
      <c r="P83" s="520">
        <v>81.1237609999999</v>
      </c>
      <c r="Q83" s="516">
        <v>3.391459</v>
      </c>
      <c r="R83" s="517">
        <v>12</v>
      </c>
      <c r="S83" s="518">
        <v>0.282621583333333</v>
      </c>
      <c r="T83" s="519">
        <v>-8.608541</v>
      </c>
      <c r="U83" s="520">
        <v>7.0912669999999</v>
      </c>
      <c r="V83" s="586">
        <v>0.0894488557225923</v>
      </c>
      <c r="W83" s="518">
        <v>0.1</v>
      </c>
      <c r="X83" s="518">
        <v>0.894488557225923</v>
      </c>
      <c r="Y83" s="551">
        <v>-0.0105511442774077</v>
      </c>
      <c r="Z83" s="540">
        <v>0.0803861559733328</v>
      </c>
      <c r="AA83" s="580">
        <v>5.18812899999999</v>
      </c>
      <c r="AB83" s="517">
        <v>7.68905935</v>
      </c>
      <c r="AC83" s="518">
        <v>0.674741702962663</v>
      </c>
      <c r="AD83" s="517">
        <v>-2.50093035000001</v>
      </c>
      <c r="AE83" s="541">
        <v>7.55468399999999</v>
      </c>
      <c r="AF83" s="580">
        <v>4.80530500000001</v>
      </c>
      <c r="AG83" s="517">
        <v>6.697039</v>
      </c>
      <c r="AH83" s="518">
        <v>0.71752680550315</v>
      </c>
      <c r="AI83" s="517">
        <v>-1.89173399999999</v>
      </c>
      <c r="AJ83" s="520">
        <v>2.160617</v>
      </c>
      <c r="AK83" s="580">
        <v>0</v>
      </c>
      <c r="AL83" s="517">
        <v>0</v>
      </c>
      <c r="AM83" s="518" t="s">
        <v>161</v>
      </c>
      <c r="AN83" s="517">
        <v>0</v>
      </c>
      <c r="AO83" s="520">
        <v>0</v>
      </c>
      <c r="AP83" s="580">
        <v>0</v>
      </c>
      <c r="AQ83" s="517">
        <v>0</v>
      </c>
      <c r="AR83" s="551" t="s">
        <v>161</v>
      </c>
      <c r="AS83" s="517">
        <v>0</v>
      </c>
      <c r="AT83" s="520">
        <v>0</v>
      </c>
      <c r="AU83" s="516">
        <v>-6.601975</v>
      </c>
      <c r="AV83" s="517">
        <v>-2.38609834999999</v>
      </c>
      <c r="AW83" s="551">
        <v>-0.76684948883185</v>
      </c>
      <c r="AX83" s="555">
        <v>-4.21587665000001</v>
      </c>
      <c r="AY83" s="520">
        <v>-2.62403400000009</v>
      </c>
      <c r="AZ83" s="586">
        <v>-0.174125386525139</v>
      </c>
      <c r="BA83" s="518">
        <v>-0.0198841529166666</v>
      </c>
      <c r="BB83" s="518">
        <v>-6.75699293074686</v>
      </c>
      <c r="BC83" s="551">
        <v>-0.154241233608472</v>
      </c>
      <c r="BD83" s="540">
        <v>-0.0297458841139868</v>
      </c>
      <c r="BE83" s="594">
        <v>18</v>
      </c>
      <c r="BF83" s="565">
        <v>19</v>
      </c>
      <c r="BG83" s="518">
        <v>0.947368421052632</v>
      </c>
      <c r="BH83" s="518">
        <v>-1</v>
      </c>
      <c r="BI83" s="567">
        <v>15.16666667</v>
      </c>
      <c r="BJ83" s="572">
        <v>1.7392230733945</v>
      </c>
      <c r="BK83" s="572">
        <v>5.26315789473684</v>
      </c>
      <c r="BL83" s="518">
        <v>0.330452383944954</v>
      </c>
      <c r="BM83" s="572">
        <v>-3.52393482134235</v>
      </c>
      <c r="BN83" s="586">
        <v>0.136835563216656</v>
      </c>
      <c r="BO83" s="518">
        <v>0.0640754945833333</v>
      </c>
      <c r="BP83" s="518">
        <v>2.13553659018105</v>
      </c>
      <c r="BQ83" s="518">
        <v>0.0727600686333225</v>
      </c>
      <c r="BR83" s="540">
        <v>0.0856394218907918</v>
      </c>
      <c r="BS83" s="594">
        <v>7.30804168516243</v>
      </c>
      <c r="BT83" s="565">
        <v>15.6065904212327</v>
      </c>
      <c r="BU83" s="518">
        <v>0.4682663854124</v>
      </c>
      <c r="BV83" s="518">
        <v>-8.2985487360703</v>
      </c>
      <c r="BW83" s="567">
        <v>11.6768653725291</v>
      </c>
      <c r="BX83" s="594">
        <v>-1.27251558317074</v>
      </c>
      <c r="BY83" s="565">
        <v>-0.310323830443576</v>
      </c>
      <c r="BZ83" s="518">
        <v>-2.10060542676277</v>
      </c>
      <c r="CA83" s="518">
        <v>-0.962191752727161</v>
      </c>
      <c r="CB83" s="567">
        <v>-0.347338684185876</v>
      </c>
      <c r="CC83" s="551"/>
    </row>
    <row r="84" s="159" customFormat="1" outlineLevel="2" spans="1:81">
      <c r="A84" s="527" t="s">
        <v>81</v>
      </c>
      <c r="B84" s="580">
        <v>94.2903359999999</v>
      </c>
      <c r="C84" s="517">
        <v>350</v>
      </c>
      <c r="D84" s="518">
        <v>0.26940096</v>
      </c>
      <c r="E84" s="517">
        <v>-255.709664</v>
      </c>
      <c r="F84" s="520">
        <v>0</v>
      </c>
      <c r="G84" s="580">
        <v>0</v>
      </c>
      <c r="H84" s="517">
        <v>0</v>
      </c>
      <c r="I84" s="518" t="s">
        <v>161</v>
      </c>
      <c r="J84" s="517">
        <v>0</v>
      </c>
      <c r="K84" s="520">
        <v>0</v>
      </c>
      <c r="L84" s="580">
        <v>76.8993010000001</v>
      </c>
      <c r="M84" s="517">
        <v>284.9</v>
      </c>
      <c r="N84" s="518">
        <v>0.269916816426817</v>
      </c>
      <c r="O84" s="517">
        <v>-208.000699</v>
      </c>
      <c r="P84" s="520">
        <v>0</v>
      </c>
      <c r="Q84" s="516">
        <v>17.3910349999998</v>
      </c>
      <c r="R84" s="517">
        <v>65.1</v>
      </c>
      <c r="S84" s="518">
        <v>0.267143394777262</v>
      </c>
      <c r="T84" s="519">
        <v>-47.7089650000003</v>
      </c>
      <c r="U84" s="520">
        <v>0</v>
      </c>
      <c r="V84" s="587">
        <v>0.184441330233459</v>
      </c>
      <c r="W84" s="518">
        <v>0.186</v>
      </c>
      <c r="X84" s="518">
        <v>0.991620055018595</v>
      </c>
      <c r="Y84" s="551">
        <v>-0.00155866976654129</v>
      </c>
      <c r="Z84" s="540" t="s">
        <v>161</v>
      </c>
      <c r="AA84" s="580">
        <v>23.7705269999999</v>
      </c>
      <c r="AB84" s="517">
        <v>26.53</v>
      </c>
      <c r="AC84" s="518">
        <v>0.895986694308325</v>
      </c>
      <c r="AD84" s="517">
        <v>-2.75947300000015</v>
      </c>
      <c r="AE84" s="541">
        <v>7.14999999999999</v>
      </c>
      <c r="AF84" s="580">
        <v>11.257572</v>
      </c>
      <c r="AG84" s="517">
        <v>20.707789</v>
      </c>
      <c r="AH84" s="518">
        <v>0.543639497195958</v>
      </c>
      <c r="AI84" s="517">
        <v>-9.45021700000001</v>
      </c>
      <c r="AJ84" s="520">
        <v>0.1189</v>
      </c>
      <c r="AK84" s="580">
        <v>0</v>
      </c>
      <c r="AL84" s="517">
        <v>0</v>
      </c>
      <c r="AM84" s="518" t="s">
        <v>161</v>
      </c>
      <c r="AN84" s="517">
        <v>0</v>
      </c>
      <c r="AO84" s="520">
        <v>0</v>
      </c>
      <c r="AP84" s="580">
        <v>0</v>
      </c>
      <c r="AQ84" s="517">
        <v>0</v>
      </c>
      <c r="AR84" s="551" t="s">
        <v>161</v>
      </c>
      <c r="AS84" s="517">
        <v>0</v>
      </c>
      <c r="AT84" s="520">
        <v>0</v>
      </c>
      <c r="AU84" s="516">
        <v>-17.6370640000001</v>
      </c>
      <c r="AV84" s="517">
        <v>17.862211</v>
      </c>
      <c r="AW84" s="551">
        <v>-0.987395345402652</v>
      </c>
      <c r="AX84" s="555">
        <v>-35.4992750000001</v>
      </c>
      <c r="AY84" s="520">
        <v>-7.26889999999999</v>
      </c>
      <c r="AZ84" s="561">
        <v>-0.187050600816611</v>
      </c>
      <c r="BA84" s="518">
        <v>0.0510348885714287</v>
      </c>
      <c r="BB84" s="518">
        <v>-3.665151547354</v>
      </c>
      <c r="BC84" s="551">
        <v>-0.23808548938804</v>
      </c>
      <c r="BD84" s="540" t="s">
        <v>161</v>
      </c>
      <c r="BE84" s="594">
        <v>81</v>
      </c>
      <c r="BF84" s="565">
        <v>62</v>
      </c>
      <c r="BG84" s="518">
        <v>1.30645161290323</v>
      </c>
      <c r="BH84" s="518">
        <v>19</v>
      </c>
      <c r="BI84" s="567">
        <v>18.58333333</v>
      </c>
      <c r="BJ84" s="572">
        <v>0.982190999999999</v>
      </c>
      <c r="BK84" s="572">
        <v>4.70430107526882</v>
      </c>
      <c r="BL84" s="518">
        <v>0.208785744</v>
      </c>
      <c r="BM84" s="572">
        <v>-3.72211007526882</v>
      </c>
      <c r="BN84" s="586">
        <v>0.25209929255104</v>
      </c>
      <c r="BO84" s="518">
        <v>0.0758</v>
      </c>
      <c r="BP84" s="518">
        <v>3.32584818668919</v>
      </c>
      <c r="BQ84" s="518">
        <v>0.17629929255104</v>
      </c>
      <c r="BR84" s="540" t="s">
        <v>161</v>
      </c>
      <c r="BS84" s="594">
        <v>3.96669102035476</v>
      </c>
      <c r="BT84" s="565">
        <v>13.1926121372032</v>
      </c>
      <c r="BU84" s="518">
        <v>0.300675179342891</v>
      </c>
      <c r="BV84" s="518">
        <v>-9.2259211168484</v>
      </c>
      <c r="BW84" s="567">
        <v>0</v>
      </c>
      <c r="BX84" s="594">
        <v>-0.741971938611214</v>
      </c>
      <c r="BY84" s="565">
        <v>0.673283490388242</v>
      </c>
      <c r="BZ84" s="518">
        <v>-1.10202009881954</v>
      </c>
      <c r="CA84" s="518">
        <v>-1.41525542899946</v>
      </c>
      <c r="CB84" s="567">
        <v>-1.01662937062937</v>
      </c>
      <c r="CC84" s="551"/>
    </row>
    <row r="85" s="163" customFormat="1" spans="1:81">
      <c r="A85" s="521" t="s">
        <v>82</v>
      </c>
      <c r="B85" s="522">
        <v>140.016404</v>
      </c>
      <c r="C85" s="523">
        <v>471.88</v>
      </c>
      <c r="D85" s="524">
        <v>0.296720361108756</v>
      </c>
      <c r="E85" s="523">
        <v>-331.863596</v>
      </c>
      <c r="F85" s="525">
        <v>118.556962</v>
      </c>
      <c r="G85" s="522">
        <v>3.990985</v>
      </c>
      <c r="H85" s="523">
        <v>1.2</v>
      </c>
      <c r="I85" s="524">
        <v>3.32582083333333</v>
      </c>
      <c r="J85" s="523">
        <v>2.790985</v>
      </c>
      <c r="K85" s="525">
        <v>0.923532999999998</v>
      </c>
      <c r="L85" s="522">
        <v>111.422905</v>
      </c>
      <c r="M85" s="523">
        <v>392.9</v>
      </c>
      <c r="N85" s="524">
        <v>0.283591002799695</v>
      </c>
      <c r="O85" s="523">
        <v>-281.477095</v>
      </c>
      <c r="P85" s="525">
        <v>81.1237609999999</v>
      </c>
      <c r="Q85" s="522">
        <v>24.6025139999998</v>
      </c>
      <c r="R85" s="523">
        <v>77.78000032</v>
      </c>
      <c r="S85" s="524">
        <v>0.316308998441513</v>
      </c>
      <c r="T85" s="523">
        <v>-53.1774863200003</v>
      </c>
      <c r="U85" s="525">
        <v>19.224827</v>
      </c>
      <c r="V85" s="535">
        <v>0.17571165447157</v>
      </c>
      <c r="W85" s="524">
        <v>0.164830042214122</v>
      </c>
      <c r="X85" s="524">
        <v>1.06601716599279</v>
      </c>
      <c r="Y85" s="542">
        <v>0.0108816122574479</v>
      </c>
      <c r="Z85" s="543">
        <v>0.16215687949224</v>
      </c>
      <c r="AA85" s="522">
        <v>31.8390819999998</v>
      </c>
      <c r="AB85" s="523">
        <v>36.3357257</v>
      </c>
      <c r="AC85" s="524">
        <v>0.876247312710197</v>
      </c>
      <c r="AD85" s="523">
        <v>-4.49664370000017</v>
      </c>
      <c r="AE85" s="525">
        <v>36.220892</v>
      </c>
      <c r="AF85" s="522">
        <v>16.667327</v>
      </c>
      <c r="AG85" s="523">
        <v>27.604828</v>
      </c>
      <c r="AH85" s="524">
        <v>0.603783041140484</v>
      </c>
      <c r="AI85" s="523">
        <v>-10.937501</v>
      </c>
      <c r="AJ85" s="525">
        <v>2.602702</v>
      </c>
      <c r="AK85" s="522">
        <v>0</v>
      </c>
      <c r="AL85" s="523">
        <v>0</v>
      </c>
      <c r="AM85" s="524" t="s">
        <v>161</v>
      </c>
      <c r="AN85" s="523">
        <v>0</v>
      </c>
      <c r="AO85" s="525">
        <v>0</v>
      </c>
      <c r="AP85" s="522">
        <v>0</v>
      </c>
      <c r="AQ85" s="523">
        <v>0</v>
      </c>
      <c r="AR85" s="524" t="s">
        <v>161</v>
      </c>
      <c r="AS85" s="523">
        <v>0</v>
      </c>
      <c r="AT85" s="525">
        <v>0</v>
      </c>
      <c r="AU85" s="522">
        <v>-23.9038950000001</v>
      </c>
      <c r="AV85" s="523">
        <v>13.8394463000001</v>
      </c>
      <c r="AW85" s="524">
        <v>-1.72722914499838</v>
      </c>
      <c r="AX85" s="556">
        <v>-37.7433413000001</v>
      </c>
      <c r="AY85" s="525">
        <v>-2.31392599999998</v>
      </c>
      <c r="AZ85" s="535">
        <v>-0.170722103390115</v>
      </c>
      <c r="BA85" s="524">
        <v>0.0293283171569044</v>
      </c>
      <c r="BB85" s="524">
        <v>-5.82106714397433</v>
      </c>
      <c r="BC85" s="542">
        <v>-0.200050420547019</v>
      </c>
      <c r="BD85" s="543">
        <v>-0.0195174198205246</v>
      </c>
      <c r="BE85" s="568">
        <v>106</v>
      </c>
      <c r="BF85" s="569">
        <v>107</v>
      </c>
      <c r="BG85" s="524">
        <v>0.990654205607477</v>
      </c>
      <c r="BH85" s="524">
        <v>-1</v>
      </c>
      <c r="BI85" s="570">
        <v>76.91666667</v>
      </c>
      <c r="BJ85" s="571">
        <v>1.1112413015873</v>
      </c>
      <c r="BK85" s="571">
        <v>3.65232198142415</v>
      </c>
      <c r="BL85" s="524">
        <v>0.304256116311518</v>
      </c>
      <c r="BM85" s="571">
        <v>-2.54108067983685</v>
      </c>
      <c r="BN85" s="535">
        <v>0.227395370045355</v>
      </c>
      <c r="BO85" s="524">
        <v>0.0770020464948716</v>
      </c>
      <c r="BP85" s="524">
        <v>2.95310813668438</v>
      </c>
      <c r="BQ85" s="524">
        <v>0.150393323550483</v>
      </c>
      <c r="BR85" s="543">
        <v>0.305514677408822</v>
      </c>
      <c r="BS85" s="568">
        <v>4.39762691650471</v>
      </c>
      <c r="BT85" s="569">
        <v>12.9866678292323</v>
      </c>
      <c r="BU85" s="524">
        <v>0.338626272291794</v>
      </c>
      <c r="BV85" s="524">
        <v>-8.58904091272761</v>
      </c>
      <c r="BW85" s="570">
        <v>3.27316516666679</v>
      </c>
      <c r="BX85" s="568">
        <v>-0.750772117110669</v>
      </c>
      <c r="BY85" s="569">
        <v>0.380877112907093</v>
      </c>
      <c r="BZ85" s="524">
        <v>-1.97116626772427</v>
      </c>
      <c r="CA85" s="524">
        <v>-1.13164923001776</v>
      </c>
      <c r="CB85" s="570">
        <v>-0.0638837386997531</v>
      </c>
      <c r="CC85" s="551"/>
    </row>
    <row r="86" s="159" customFormat="1" outlineLevel="2" spans="1:81">
      <c r="A86" s="527" t="s">
        <v>83</v>
      </c>
      <c r="B86" s="516">
        <v>20.876272</v>
      </c>
      <c r="C86" s="517">
        <v>27</v>
      </c>
      <c r="D86" s="551">
        <v>0.773195259259259</v>
      </c>
      <c r="E86" s="555">
        <v>-6.12372800000001</v>
      </c>
      <c r="F86" s="520">
        <v>0</v>
      </c>
      <c r="G86" s="516">
        <v>0.767881</v>
      </c>
      <c r="H86" s="517">
        <v>0</v>
      </c>
      <c r="I86" s="518" t="s">
        <v>161</v>
      </c>
      <c r="J86" s="519">
        <v>0.767881</v>
      </c>
      <c r="K86" s="520">
        <v>0</v>
      </c>
      <c r="L86" s="516">
        <v>0</v>
      </c>
      <c r="M86" s="517">
        <v>0</v>
      </c>
      <c r="N86" s="518" t="s">
        <v>161</v>
      </c>
      <c r="O86" s="519">
        <v>0</v>
      </c>
      <c r="P86" s="520">
        <v>0</v>
      </c>
      <c r="Q86" s="516">
        <v>-33.084758</v>
      </c>
      <c r="R86" s="517">
        <v>-1</v>
      </c>
      <c r="S86" s="518">
        <v>-31.084758</v>
      </c>
      <c r="T86" s="519">
        <v>-32.084758</v>
      </c>
      <c r="U86" s="520">
        <v>0</v>
      </c>
      <c r="V86" s="533">
        <v>-1.58480201829139</v>
      </c>
      <c r="W86" s="518">
        <v>-0.037037037037037</v>
      </c>
      <c r="X86" s="518">
        <v>-40.7896544938675</v>
      </c>
      <c r="Y86" s="539">
        <v>-1.54776498125435</v>
      </c>
      <c r="Z86" s="540" t="s">
        <v>161</v>
      </c>
      <c r="AA86" s="516">
        <v>53.96103</v>
      </c>
      <c r="AB86" s="517">
        <v>28</v>
      </c>
      <c r="AC86" s="518">
        <v>1.92717964285714</v>
      </c>
      <c r="AD86" s="519">
        <v>25.96103</v>
      </c>
      <c r="AE86" s="541">
        <v>0</v>
      </c>
      <c r="AF86" s="516">
        <v>-5.90966899999999</v>
      </c>
      <c r="AG86" s="517">
        <v>3.58333333</v>
      </c>
      <c r="AH86" s="518">
        <v>-1.64920995502252</v>
      </c>
      <c r="AI86" s="519">
        <v>-9.49300232999999</v>
      </c>
      <c r="AJ86" s="520">
        <v>0</v>
      </c>
      <c r="AK86" s="516">
        <v>0</v>
      </c>
      <c r="AL86" s="517">
        <v>0</v>
      </c>
      <c r="AM86" s="518" t="s">
        <v>161</v>
      </c>
      <c r="AN86" s="519">
        <v>0</v>
      </c>
      <c r="AO86" s="520">
        <v>0</v>
      </c>
      <c r="AP86" s="516">
        <v>0</v>
      </c>
      <c r="AQ86" s="517">
        <v>0</v>
      </c>
      <c r="AR86" s="551" t="s">
        <v>161</v>
      </c>
      <c r="AS86" s="519">
        <v>0</v>
      </c>
      <c r="AT86" s="520">
        <v>0</v>
      </c>
      <c r="AU86" s="516">
        <v>-27.94297</v>
      </c>
      <c r="AV86" s="517">
        <v>-4.58333333</v>
      </c>
      <c r="AW86" s="551">
        <v>-4.09664800443393</v>
      </c>
      <c r="AX86" s="555">
        <v>-23.35963667</v>
      </c>
      <c r="AY86" s="520">
        <v>0</v>
      </c>
      <c r="AZ86" s="533">
        <v>-1.33850382865293</v>
      </c>
      <c r="BA86" s="518">
        <v>-0.169753086296296</v>
      </c>
      <c r="BB86" s="518">
        <v>-5.88500437816273</v>
      </c>
      <c r="BC86" s="539">
        <v>-1.16875074235664</v>
      </c>
      <c r="BD86" s="540" t="s">
        <v>161</v>
      </c>
      <c r="BE86" s="564">
        <v>187</v>
      </c>
      <c r="BF86" s="565">
        <v>72</v>
      </c>
      <c r="BG86" s="518">
        <v>2.59722222222222</v>
      </c>
      <c r="BH86" s="566">
        <v>115</v>
      </c>
      <c r="BI86" s="567">
        <v>4.99999999666667</v>
      </c>
      <c r="BJ86" s="572">
        <v>0.0866235352697095</v>
      </c>
      <c r="BK86" s="572">
        <v>0.3125</v>
      </c>
      <c r="BL86" s="518">
        <v>0.27719531286307</v>
      </c>
      <c r="BM86" s="572">
        <v>-0.22587646473029</v>
      </c>
      <c r="BN86" s="533">
        <v>2.58480201829139</v>
      </c>
      <c r="BO86" s="518">
        <v>1.03703703703704</v>
      </c>
      <c r="BP86" s="518">
        <v>2.49248766049527</v>
      </c>
      <c r="BQ86" s="518">
        <v>1.54776498125435</v>
      </c>
      <c r="BR86" s="540" t="s">
        <v>161</v>
      </c>
      <c r="BS86" s="564">
        <v>0.386876825738871</v>
      </c>
      <c r="BT86" s="565">
        <v>0.964285714285714</v>
      </c>
      <c r="BU86" s="518">
        <v>0.401205597062533</v>
      </c>
      <c r="BV86" s="566">
        <v>-0.577408888546843</v>
      </c>
      <c r="BW86" s="567" t="s">
        <v>161</v>
      </c>
      <c r="BX86" s="564">
        <v>-0.517836112468572</v>
      </c>
      <c r="BY86" s="565">
        <v>-0.163690476071429</v>
      </c>
      <c r="BZ86" s="518">
        <v>-1.16350788938147</v>
      </c>
      <c r="CA86" s="566">
        <v>-0.354145636397144</v>
      </c>
      <c r="CB86" s="567" t="s">
        <v>161</v>
      </c>
      <c r="CC86" s="551"/>
    </row>
    <row r="87" s="164" customFormat="1" outlineLevel="2" spans="1:81">
      <c r="A87" s="527" t="s">
        <v>84</v>
      </c>
      <c r="B87" s="516">
        <v>22.572104</v>
      </c>
      <c r="C87" s="517">
        <v>70</v>
      </c>
      <c r="D87" s="551">
        <v>0.322458628571428</v>
      </c>
      <c r="E87" s="555">
        <v>-47.427896</v>
      </c>
      <c r="F87" s="520">
        <v>0</v>
      </c>
      <c r="G87" s="516">
        <v>0</v>
      </c>
      <c r="H87" s="517">
        <v>0</v>
      </c>
      <c r="I87" s="518" t="s">
        <v>161</v>
      </c>
      <c r="J87" s="519">
        <v>0</v>
      </c>
      <c r="K87" s="520">
        <v>0</v>
      </c>
      <c r="L87" s="516">
        <v>18.579441</v>
      </c>
      <c r="M87" s="517">
        <v>57.4</v>
      </c>
      <c r="N87" s="518">
        <v>0.323683641114983</v>
      </c>
      <c r="O87" s="519">
        <v>-38.820559</v>
      </c>
      <c r="P87" s="520">
        <v>0</v>
      </c>
      <c r="Q87" s="516">
        <v>3.99266299999999</v>
      </c>
      <c r="R87" s="517">
        <v>12.6</v>
      </c>
      <c r="S87" s="518">
        <v>0.316878015873015</v>
      </c>
      <c r="T87" s="519">
        <v>-8.60733700000001</v>
      </c>
      <c r="U87" s="520">
        <v>0</v>
      </c>
      <c r="V87" s="533">
        <v>0.17688483980049</v>
      </c>
      <c r="W87" s="518">
        <v>0.18</v>
      </c>
      <c r="X87" s="518">
        <v>0.982693554447165</v>
      </c>
      <c r="Y87" s="539">
        <v>-0.00311516019951036</v>
      </c>
      <c r="Z87" s="540" t="s">
        <v>161</v>
      </c>
      <c r="AA87" s="516">
        <v>9.68401200000001</v>
      </c>
      <c r="AB87" s="517">
        <v>11.5</v>
      </c>
      <c r="AC87" s="518">
        <v>0.842088000000001</v>
      </c>
      <c r="AD87" s="519">
        <v>-1.81598799999999</v>
      </c>
      <c r="AE87" s="541">
        <v>0</v>
      </c>
      <c r="AF87" s="516">
        <v>4.67316299999991</v>
      </c>
      <c r="AG87" s="517">
        <v>12.86176167</v>
      </c>
      <c r="AH87" s="518">
        <v>0.363337707531935</v>
      </c>
      <c r="AI87" s="519">
        <v>-8.18859867000009</v>
      </c>
      <c r="AJ87" s="520">
        <v>0</v>
      </c>
      <c r="AK87" s="516">
        <v>3.49999999999999e-5</v>
      </c>
      <c r="AL87" s="517">
        <v>0</v>
      </c>
      <c r="AM87" s="518" t="s">
        <v>161</v>
      </c>
      <c r="AN87" s="519">
        <v>3.49999999999999e-5</v>
      </c>
      <c r="AO87" s="520">
        <v>0</v>
      </c>
      <c r="AP87" s="516">
        <v>0</v>
      </c>
      <c r="AQ87" s="517">
        <v>0</v>
      </c>
      <c r="AR87" s="551" t="s">
        <v>161</v>
      </c>
      <c r="AS87" s="519">
        <v>0</v>
      </c>
      <c r="AT87" s="520">
        <v>0</v>
      </c>
      <c r="AU87" s="516">
        <v>-10.3644769999999</v>
      </c>
      <c r="AV87" s="517">
        <v>-11.76176167</v>
      </c>
      <c r="AW87" s="551">
        <v>1.1187989273379</v>
      </c>
      <c r="AX87" s="555">
        <v>1.39728467000007</v>
      </c>
      <c r="AY87" s="520">
        <v>0</v>
      </c>
      <c r="AZ87" s="533">
        <v>-0.459171949588746</v>
      </c>
      <c r="BA87" s="518">
        <v>-0.168025166714286</v>
      </c>
      <c r="BB87" s="518">
        <v>-0.732756994489605</v>
      </c>
      <c r="BC87" s="539">
        <v>-0.29114678287446</v>
      </c>
      <c r="BD87" s="540" t="s">
        <v>161</v>
      </c>
      <c r="BE87" s="564">
        <v>34</v>
      </c>
      <c r="BF87" s="565">
        <v>0</v>
      </c>
      <c r="BG87" s="518" t="s">
        <v>161</v>
      </c>
      <c r="BH87" s="566">
        <v>34</v>
      </c>
      <c r="BI87" s="567">
        <v>0</v>
      </c>
      <c r="BJ87" s="572">
        <v>0.575818979591836</v>
      </c>
      <c r="BK87" s="572" t="s">
        <v>161</v>
      </c>
      <c r="BL87" s="518" t="s">
        <v>161</v>
      </c>
      <c r="BM87" s="572" t="s">
        <v>161</v>
      </c>
      <c r="BN87" s="533">
        <v>0.429025668143298</v>
      </c>
      <c r="BO87" s="518">
        <v>0.164285714285714</v>
      </c>
      <c r="BP87" s="518">
        <v>2.61146058869834</v>
      </c>
      <c r="BQ87" s="518">
        <v>0.264739953857584</v>
      </c>
      <c r="BR87" s="540" t="s">
        <v>161</v>
      </c>
      <c r="BS87" s="564">
        <v>2.33086286964535</v>
      </c>
      <c r="BT87" s="565">
        <v>6.08695652173913</v>
      </c>
      <c r="BU87" s="518">
        <v>0.382927471441735</v>
      </c>
      <c r="BV87" s="566">
        <v>-3.75609365209378</v>
      </c>
      <c r="BW87" s="567" t="s">
        <v>161</v>
      </c>
      <c r="BX87" s="564">
        <v>-1.07026684807907</v>
      </c>
      <c r="BY87" s="565">
        <v>-1.02276188434783</v>
      </c>
      <c r="BZ87" s="518">
        <v>0.953552274035379</v>
      </c>
      <c r="CA87" s="566">
        <v>-0.0475049637312475</v>
      </c>
      <c r="CB87" s="567" t="s">
        <v>161</v>
      </c>
      <c r="CC87" s="551"/>
    </row>
    <row r="88" s="159" customFormat="1" outlineLevel="2" spans="1:81">
      <c r="A88" s="527" t="s">
        <v>85</v>
      </c>
      <c r="B88" s="516">
        <v>-4e-6</v>
      </c>
      <c r="C88" s="517">
        <v>0</v>
      </c>
      <c r="D88" s="518" t="s">
        <v>161</v>
      </c>
      <c r="E88" s="519">
        <v>-4e-6</v>
      </c>
      <c r="F88" s="520">
        <v>0</v>
      </c>
      <c r="G88" s="516">
        <v>0</v>
      </c>
      <c r="H88" s="517">
        <v>0</v>
      </c>
      <c r="I88" s="518" t="s">
        <v>161</v>
      </c>
      <c r="J88" s="519">
        <v>0</v>
      </c>
      <c r="K88" s="520">
        <v>0</v>
      </c>
      <c r="L88" s="516">
        <v>0</v>
      </c>
      <c r="M88" s="517">
        <v>0</v>
      </c>
      <c r="N88" s="518" t="s">
        <v>161</v>
      </c>
      <c r="O88" s="519">
        <v>0</v>
      </c>
      <c r="P88" s="520">
        <v>0</v>
      </c>
      <c r="Q88" s="516">
        <v>-4e-6</v>
      </c>
      <c r="R88" s="517">
        <v>0</v>
      </c>
      <c r="S88" s="518" t="s">
        <v>161</v>
      </c>
      <c r="T88" s="519">
        <v>-4e-6</v>
      </c>
      <c r="U88" s="520">
        <v>0</v>
      </c>
      <c r="V88" s="533">
        <v>1</v>
      </c>
      <c r="W88" s="518" t="s">
        <v>161</v>
      </c>
      <c r="X88" s="518" t="s">
        <v>161</v>
      </c>
      <c r="Y88" s="539" t="s">
        <v>161</v>
      </c>
      <c r="Z88" s="540" t="s">
        <v>161</v>
      </c>
      <c r="AA88" s="516">
        <v>5.35472799999999</v>
      </c>
      <c r="AB88" s="517">
        <v>2.6</v>
      </c>
      <c r="AC88" s="518">
        <v>2.05951076923077</v>
      </c>
      <c r="AD88" s="519">
        <v>2.75472799999999</v>
      </c>
      <c r="AE88" s="541">
        <v>0</v>
      </c>
      <c r="AF88" s="516">
        <v>4.709051</v>
      </c>
      <c r="AG88" s="517">
        <v>4.54333333</v>
      </c>
      <c r="AH88" s="518">
        <v>1.03647490905097</v>
      </c>
      <c r="AI88" s="519">
        <v>0.16571767</v>
      </c>
      <c r="AJ88" s="520">
        <v>0</v>
      </c>
      <c r="AK88" s="516">
        <v>0</v>
      </c>
      <c r="AL88" s="517">
        <v>0</v>
      </c>
      <c r="AM88" s="518" t="s">
        <v>161</v>
      </c>
      <c r="AN88" s="519">
        <v>0</v>
      </c>
      <c r="AO88" s="520">
        <v>0</v>
      </c>
      <c r="AP88" s="516">
        <v>0</v>
      </c>
      <c r="AQ88" s="517">
        <v>0</v>
      </c>
      <c r="AR88" s="551" t="s">
        <v>161</v>
      </c>
      <c r="AS88" s="519">
        <v>0</v>
      </c>
      <c r="AT88" s="520">
        <v>0</v>
      </c>
      <c r="AU88" s="516">
        <v>-10.063783</v>
      </c>
      <c r="AV88" s="517">
        <v>-7.14333333</v>
      </c>
      <c r="AW88" s="551">
        <v>0.59116430172243</v>
      </c>
      <c r="AX88" s="555">
        <v>-2.92044966999999</v>
      </c>
      <c r="AY88" s="520">
        <v>0</v>
      </c>
      <c r="AZ88" s="533">
        <v>2515945.75</v>
      </c>
      <c r="BA88" s="518" t="s">
        <v>161</v>
      </c>
      <c r="BB88" s="518" t="s">
        <v>161</v>
      </c>
      <c r="BC88" s="539" t="s">
        <v>161</v>
      </c>
      <c r="BD88" s="540" t="s">
        <v>161</v>
      </c>
      <c r="BE88" s="564">
        <v>4</v>
      </c>
      <c r="BF88" s="565">
        <v>0</v>
      </c>
      <c r="BG88" s="518" t="s">
        <v>161</v>
      </c>
      <c r="BH88" s="566">
        <v>4</v>
      </c>
      <c r="BI88" s="567">
        <v>0</v>
      </c>
      <c r="BJ88" s="572">
        <v>-8.69565217391305e-7</v>
      </c>
      <c r="BK88" s="572" t="s">
        <v>161</v>
      </c>
      <c r="BL88" s="518" t="s">
        <v>161</v>
      </c>
      <c r="BM88" s="572" t="s">
        <v>161</v>
      </c>
      <c r="BN88" s="533">
        <v>-1338682</v>
      </c>
      <c r="BO88" s="518" t="s">
        <v>161</v>
      </c>
      <c r="BP88" s="518" t="s">
        <v>161</v>
      </c>
      <c r="BQ88" s="518" t="s">
        <v>161</v>
      </c>
      <c r="BR88" s="540" t="s">
        <v>161</v>
      </c>
      <c r="BS88" s="564">
        <v>-7.47003395877439e-7</v>
      </c>
      <c r="BT88" s="565">
        <v>0</v>
      </c>
      <c r="BU88" s="518" t="s">
        <v>161</v>
      </c>
      <c r="BV88" s="566">
        <v>-7.47003395877439e-7</v>
      </c>
      <c r="BW88" s="567" t="s">
        <v>161</v>
      </c>
      <c r="BX88" s="564">
        <v>-1.87942001909341</v>
      </c>
      <c r="BY88" s="565">
        <v>-2.74743589615385</v>
      </c>
      <c r="BZ88" s="518">
        <v>1.31593671694964</v>
      </c>
      <c r="CA88" s="566">
        <v>0.868015877060437</v>
      </c>
      <c r="CB88" s="567" t="s">
        <v>161</v>
      </c>
      <c r="CC88" s="551"/>
    </row>
    <row r="89" s="159" customFormat="1" outlineLevel="2" spans="1:81">
      <c r="A89" s="527" t="s">
        <v>86</v>
      </c>
      <c r="B89" s="516">
        <v>0</v>
      </c>
      <c r="C89" s="517">
        <v>0</v>
      </c>
      <c r="D89" s="518" t="s">
        <v>161</v>
      </c>
      <c r="E89" s="519">
        <v>0</v>
      </c>
      <c r="F89" s="520">
        <v>0</v>
      </c>
      <c r="G89" s="516">
        <v>0</v>
      </c>
      <c r="H89" s="517">
        <v>0</v>
      </c>
      <c r="I89" s="518" t="s">
        <v>161</v>
      </c>
      <c r="J89" s="519">
        <v>0</v>
      </c>
      <c r="K89" s="520">
        <v>0</v>
      </c>
      <c r="L89" s="516">
        <v>0</v>
      </c>
      <c r="M89" s="517">
        <v>0</v>
      </c>
      <c r="N89" s="518" t="s">
        <v>161</v>
      </c>
      <c r="O89" s="519">
        <v>0</v>
      </c>
      <c r="P89" s="520">
        <v>0</v>
      </c>
      <c r="Q89" s="516">
        <v>0</v>
      </c>
      <c r="R89" s="517">
        <v>0</v>
      </c>
      <c r="S89" s="518" t="s">
        <v>161</v>
      </c>
      <c r="T89" s="519">
        <v>0</v>
      </c>
      <c r="U89" s="520">
        <v>0</v>
      </c>
      <c r="V89" s="533" t="s">
        <v>161</v>
      </c>
      <c r="W89" s="518" t="s">
        <v>161</v>
      </c>
      <c r="X89" s="518" t="s">
        <v>161</v>
      </c>
      <c r="Y89" s="539" t="s">
        <v>161</v>
      </c>
      <c r="Z89" s="540" t="s">
        <v>161</v>
      </c>
      <c r="AA89" s="516">
        <v>0</v>
      </c>
      <c r="AB89" s="517">
        <v>0</v>
      </c>
      <c r="AC89" s="518" t="s">
        <v>161</v>
      </c>
      <c r="AD89" s="519">
        <v>0</v>
      </c>
      <c r="AE89" s="541">
        <v>0</v>
      </c>
      <c r="AF89" s="516">
        <v>0</v>
      </c>
      <c r="AG89" s="517">
        <v>0</v>
      </c>
      <c r="AH89" s="518" t="s">
        <v>161</v>
      </c>
      <c r="AI89" s="519">
        <v>0</v>
      </c>
      <c r="AJ89" s="520">
        <v>0</v>
      </c>
      <c r="AK89" s="516">
        <v>0</v>
      </c>
      <c r="AL89" s="517">
        <v>0</v>
      </c>
      <c r="AM89" s="518" t="s">
        <v>161</v>
      </c>
      <c r="AN89" s="519">
        <v>0</v>
      </c>
      <c r="AO89" s="520">
        <v>0</v>
      </c>
      <c r="AP89" s="516">
        <v>0</v>
      </c>
      <c r="AQ89" s="517">
        <v>0</v>
      </c>
      <c r="AR89" s="551" t="s">
        <v>161</v>
      </c>
      <c r="AS89" s="519">
        <v>0</v>
      </c>
      <c r="AT89" s="520">
        <v>0</v>
      </c>
      <c r="AU89" s="516">
        <v>0</v>
      </c>
      <c r="AV89" s="517">
        <v>0</v>
      </c>
      <c r="AW89" s="551" t="s">
        <v>161</v>
      </c>
      <c r="AX89" s="555">
        <v>0</v>
      </c>
      <c r="AY89" s="520">
        <v>0</v>
      </c>
      <c r="AZ89" s="533" t="s">
        <v>161</v>
      </c>
      <c r="BA89" s="518" t="s">
        <v>161</v>
      </c>
      <c r="BB89" s="518" t="s">
        <v>161</v>
      </c>
      <c r="BC89" s="539" t="s">
        <v>161</v>
      </c>
      <c r="BD89" s="540" t="s">
        <v>161</v>
      </c>
      <c r="BE89" s="564">
        <v>0</v>
      </c>
      <c r="BF89" s="565">
        <v>0</v>
      </c>
      <c r="BG89" s="518" t="s">
        <v>161</v>
      </c>
      <c r="BH89" s="566">
        <v>0</v>
      </c>
      <c r="BI89" s="567">
        <v>0</v>
      </c>
      <c r="BJ89" s="572">
        <v>0</v>
      </c>
      <c r="BK89" s="572" t="s">
        <v>161</v>
      </c>
      <c r="BL89" s="518" t="s">
        <v>161</v>
      </c>
      <c r="BM89" s="572" t="s">
        <v>161</v>
      </c>
      <c r="BN89" s="533" t="s">
        <v>161</v>
      </c>
      <c r="BO89" s="518" t="s">
        <v>161</v>
      </c>
      <c r="BP89" s="518" t="s">
        <v>161</v>
      </c>
      <c r="BQ89" s="518" t="s">
        <v>161</v>
      </c>
      <c r="BR89" s="540" t="s">
        <v>161</v>
      </c>
      <c r="BS89" s="564" t="s">
        <v>161</v>
      </c>
      <c r="BT89" s="565" t="s">
        <v>161</v>
      </c>
      <c r="BU89" s="518" t="s">
        <v>161</v>
      </c>
      <c r="BV89" s="566" t="s">
        <v>161</v>
      </c>
      <c r="BW89" s="567" t="s">
        <v>161</v>
      </c>
      <c r="BX89" s="564" t="s">
        <v>161</v>
      </c>
      <c r="BY89" s="565" t="s">
        <v>161</v>
      </c>
      <c r="BZ89" s="518" t="s">
        <v>161</v>
      </c>
      <c r="CA89" s="566" t="s">
        <v>161</v>
      </c>
      <c r="CB89" s="567" t="s">
        <v>161</v>
      </c>
      <c r="CC89" s="551"/>
    </row>
    <row r="90" s="159" customFormat="1" outlineLevel="2" spans="1:81">
      <c r="A90" s="527" t="s">
        <v>87</v>
      </c>
      <c r="B90" s="516">
        <v>0</v>
      </c>
      <c r="C90" s="517">
        <v>0</v>
      </c>
      <c r="D90" s="518" t="s">
        <v>161</v>
      </c>
      <c r="E90" s="519">
        <v>0</v>
      </c>
      <c r="F90" s="520">
        <v>0</v>
      </c>
      <c r="G90" s="516">
        <v>0</v>
      </c>
      <c r="H90" s="517">
        <v>0</v>
      </c>
      <c r="I90" s="518" t="s">
        <v>161</v>
      </c>
      <c r="J90" s="519">
        <v>0</v>
      </c>
      <c r="K90" s="520">
        <v>0</v>
      </c>
      <c r="L90" s="516">
        <v>0</v>
      </c>
      <c r="M90" s="517">
        <v>0</v>
      </c>
      <c r="N90" s="518" t="s">
        <v>161</v>
      </c>
      <c r="O90" s="519">
        <v>0</v>
      </c>
      <c r="P90" s="520">
        <v>0</v>
      </c>
      <c r="Q90" s="516">
        <v>0</v>
      </c>
      <c r="R90" s="517">
        <v>0</v>
      </c>
      <c r="S90" s="518" t="s">
        <v>161</v>
      </c>
      <c r="T90" s="519">
        <v>0</v>
      </c>
      <c r="U90" s="520">
        <v>0</v>
      </c>
      <c r="V90" s="533" t="s">
        <v>161</v>
      </c>
      <c r="W90" s="518" t="s">
        <v>161</v>
      </c>
      <c r="X90" s="518" t="s">
        <v>161</v>
      </c>
      <c r="Y90" s="539" t="s">
        <v>161</v>
      </c>
      <c r="Z90" s="540" t="s">
        <v>161</v>
      </c>
      <c r="AA90" s="516">
        <v>0</v>
      </c>
      <c r="AB90" s="517">
        <v>0</v>
      </c>
      <c r="AC90" s="518" t="s">
        <v>161</v>
      </c>
      <c r="AD90" s="519">
        <v>0</v>
      </c>
      <c r="AE90" s="541">
        <v>0</v>
      </c>
      <c r="AF90" s="516">
        <v>0</v>
      </c>
      <c r="AG90" s="517">
        <v>0</v>
      </c>
      <c r="AH90" s="518" t="s">
        <v>161</v>
      </c>
      <c r="AI90" s="519">
        <v>0</v>
      </c>
      <c r="AJ90" s="520">
        <v>0</v>
      </c>
      <c r="AK90" s="516">
        <v>0</v>
      </c>
      <c r="AL90" s="517">
        <v>0</v>
      </c>
      <c r="AM90" s="518" t="s">
        <v>161</v>
      </c>
      <c r="AN90" s="519">
        <v>0</v>
      </c>
      <c r="AO90" s="520">
        <v>0</v>
      </c>
      <c r="AP90" s="516">
        <v>0</v>
      </c>
      <c r="AQ90" s="517">
        <v>0</v>
      </c>
      <c r="AR90" s="551" t="s">
        <v>161</v>
      </c>
      <c r="AS90" s="519">
        <v>0</v>
      </c>
      <c r="AT90" s="520">
        <v>0</v>
      </c>
      <c r="AU90" s="516">
        <v>0</v>
      </c>
      <c r="AV90" s="517">
        <v>0</v>
      </c>
      <c r="AW90" s="551" t="s">
        <v>161</v>
      </c>
      <c r="AX90" s="555">
        <v>0</v>
      </c>
      <c r="AY90" s="520">
        <v>0</v>
      </c>
      <c r="AZ90" s="533" t="s">
        <v>161</v>
      </c>
      <c r="BA90" s="518" t="s">
        <v>161</v>
      </c>
      <c r="BB90" s="518" t="s">
        <v>161</v>
      </c>
      <c r="BC90" s="539" t="s">
        <v>161</v>
      </c>
      <c r="BD90" s="540" t="s">
        <v>161</v>
      </c>
      <c r="BE90" s="564">
        <v>0</v>
      </c>
      <c r="BF90" s="565">
        <v>0</v>
      </c>
      <c r="BG90" s="518" t="s">
        <v>161</v>
      </c>
      <c r="BH90" s="566">
        <v>0</v>
      </c>
      <c r="BI90" s="567">
        <v>0</v>
      </c>
      <c r="BJ90" s="572">
        <v>0</v>
      </c>
      <c r="BK90" s="572" t="s">
        <v>161</v>
      </c>
      <c r="BL90" s="518" t="s">
        <v>161</v>
      </c>
      <c r="BM90" s="572" t="s">
        <v>161</v>
      </c>
      <c r="BN90" s="533" t="s">
        <v>161</v>
      </c>
      <c r="BO90" s="518" t="s">
        <v>161</v>
      </c>
      <c r="BP90" s="518" t="s">
        <v>161</v>
      </c>
      <c r="BQ90" s="518" t="s">
        <v>161</v>
      </c>
      <c r="BR90" s="540" t="s">
        <v>161</v>
      </c>
      <c r="BS90" s="564" t="s">
        <v>161</v>
      </c>
      <c r="BT90" s="565" t="s">
        <v>161</v>
      </c>
      <c r="BU90" s="518" t="s">
        <v>161</v>
      </c>
      <c r="BV90" s="566" t="s">
        <v>161</v>
      </c>
      <c r="BW90" s="567" t="s">
        <v>161</v>
      </c>
      <c r="BX90" s="564" t="s">
        <v>161</v>
      </c>
      <c r="BY90" s="565" t="s">
        <v>161</v>
      </c>
      <c r="BZ90" s="518" t="s">
        <v>161</v>
      </c>
      <c r="CA90" s="566" t="s">
        <v>161</v>
      </c>
      <c r="CB90" s="567" t="s">
        <v>161</v>
      </c>
      <c r="CC90" s="551"/>
    </row>
    <row r="91" s="159" customFormat="1" outlineLevel="2" spans="1:81">
      <c r="A91" s="527" t="s">
        <v>88</v>
      </c>
      <c r="B91" s="516">
        <v>0</v>
      </c>
      <c r="C91" s="517">
        <v>0</v>
      </c>
      <c r="D91" s="518" t="s">
        <v>161</v>
      </c>
      <c r="E91" s="519">
        <v>0</v>
      </c>
      <c r="F91" s="520">
        <v>0</v>
      </c>
      <c r="G91" s="516">
        <v>0</v>
      </c>
      <c r="H91" s="517">
        <v>0</v>
      </c>
      <c r="I91" s="518" t="s">
        <v>161</v>
      </c>
      <c r="J91" s="519">
        <v>0</v>
      </c>
      <c r="K91" s="520">
        <v>0</v>
      </c>
      <c r="L91" s="516">
        <v>0</v>
      </c>
      <c r="M91" s="517">
        <v>0</v>
      </c>
      <c r="N91" s="518" t="s">
        <v>161</v>
      </c>
      <c r="O91" s="519">
        <v>0</v>
      </c>
      <c r="P91" s="520">
        <v>0</v>
      </c>
      <c r="Q91" s="516">
        <v>0</v>
      </c>
      <c r="R91" s="517">
        <v>0</v>
      </c>
      <c r="S91" s="518" t="s">
        <v>161</v>
      </c>
      <c r="T91" s="519">
        <v>0</v>
      </c>
      <c r="U91" s="520">
        <v>0</v>
      </c>
      <c r="V91" s="533" t="s">
        <v>161</v>
      </c>
      <c r="W91" s="518" t="s">
        <v>161</v>
      </c>
      <c r="X91" s="518" t="s">
        <v>161</v>
      </c>
      <c r="Y91" s="539" t="s">
        <v>161</v>
      </c>
      <c r="Z91" s="540" t="s">
        <v>161</v>
      </c>
      <c r="AA91" s="516">
        <v>0</v>
      </c>
      <c r="AB91" s="517">
        <v>0</v>
      </c>
      <c r="AC91" s="518" t="s">
        <v>161</v>
      </c>
      <c r="AD91" s="519">
        <v>0</v>
      </c>
      <c r="AE91" s="541">
        <v>0</v>
      </c>
      <c r="AF91" s="516">
        <v>0</v>
      </c>
      <c r="AG91" s="517">
        <v>0</v>
      </c>
      <c r="AH91" s="518" t="s">
        <v>161</v>
      </c>
      <c r="AI91" s="519">
        <v>0</v>
      </c>
      <c r="AJ91" s="520">
        <v>0</v>
      </c>
      <c r="AK91" s="516">
        <v>0</v>
      </c>
      <c r="AL91" s="517">
        <v>0</v>
      </c>
      <c r="AM91" s="518" t="s">
        <v>161</v>
      </c>
      <c r="AN91" s="519">
        <v>0</v>
      </c>
      <c r="AO91" s="520">
        <v>0</v>
      </c>
      <c r="AP91" s="516">
        <v>0</v>
      </c>
      <c r="AQ91" s="517">
        <v>0</v>
      </c>
      <c r="AR91" s="551" t="s">
        <v>161</v>
      </c>
      <c r="AS91" s="519">
        <v>0</v>
      </c>
      <c r="AT91" s="520">
        <v>0</v>
      </c>
      <c r="AU91" s="516">
        <v>0</v>
      </c>
      <c r="AV91" s="517">
        <v>0</v>
      </c>
      <c r="AW91" s="551" t="s">
        <v>161</v>
      </c>
      <c r="AX91" s="555">
        <v>0</v>
      </c>
      <c r="AY91" s="520">
        <v>0</v>
      </c>
      <c r="AZ91" s="533" t="s">
        <v>161</v>
      </c>
      <c r="BA91" s="518" t="s">
        <v>161</v>
      </c>
      <c r="BB91" s="518" t="s">
        <v>161</v>
      </c>
      <c r="BC91" s="539" t="s">
        <v>161</v>
      </c>
      <c r="BD91" s="540" t="s">
        <v>161</v>
      </c>
      <c r="BE91" s="564">
        <v>0</v>
      </c>
      <c r="BF91" s="565">
        <v>45</v>
      </c>
      <c r="BG91" s="518">
        <v>0</v>
      </c>
      <c r="BH91" s="566">
        <v>-45</v>
      </c>
      <c r="BI91" s="567">
        <v>0</v>
      </c>
      <c r="BJ91" s="572" t="s">
        <v>161</v>
      </c>
      <c r="BK91" s="572">
        <v>0</v>
      </c>
      <c r="BL91" s="518" t="s">
        <v>161</v>
      </c>
      <c r="BM91" s="572" t="s">
        <v>161</v>
      </c>
      <c r="BN91" s="533" t="s">
        <v>161</v>
      </c>
      <c r="BO91" s="518" t="s">
        <v>161</v>
      </c>
      <c r="BP91" s="518" t="s">
        <v>161</v>
      </c>
      <c r="BQ91" s="518" t="s">
        <v>161</v>
      </c>
      <c r="BR91" s="540" t="s">
        <v>161</v>
      </c>
      <c r="BS91" s="564" t="s">
        <v>161</v>
      </c>
      <c r="BT91" s="565" t="s">
        <v>161</v>
      </c>
      <c r="BU91" s="518" t="s">
        <v>161</v>
      </c>
      <c r="BV91" s="566" t="s">
        <v>161</v>
      </c>
      <c r="BW91" s="567" t="s">
        <v>161</v>
      </c>
      <c r="BX91" s="564" t="s">
        <v>161</v>
      </c>
      <c r="BY91" s="565" t="s">
        <v>161</v>
      </c>
      <c r="BZ91" s="518" t="s">
        <v>161</v>
      </c>
      <c r="CA91" s="566" t="s">
        <v>161</v>
      </c>
      <c r="CB91" s="567" t="s">
        <v>161</v>
      </c>
      <c r="CC91" s="551"/>
    </row>
    <row r="92" s="159" customFormat="1" outlineLevel="2" spans="1:81">
      <c r="A92" s="527" t="s">
        <v>89</v>
      </c>
      <c r="B92" s="516">
        <v>0</v>
      </c>
      <c r="C92" s="517">
        <v>0</v>
      </c>
      <c r="D92" s="518" t="s">
        <v>161</v>
      </c>
      <c r="E92" s="519">
        <v>0</v>
      </c>
      <c r="F92" s="520">
        <v>0</v>
      </c>
      <c r="G92" s="516">
        <v>0</v>
      </c>
      <c r="H92" s="517">
        <v>0</v>
      </c>
      <c r="I92" s="518" t="s">
        <v>161</v>
      </c>
      <c r="J92" s="519">
        <v>0</v>
      </c>
      <c r="K92" s="520">
        <v>0</v>
      </c>
      <c r="L92" s="516">
        <v>0</v>
      </c>
      <c r="M92" s="517">
        <v>0</v>
      </c>
      <c r="N92" s="518" t="s">
        <v>161</v>
      </c>
      <c r="O92" s="519">
        <v>0</v>
      </c>
      <c r="P92" s="520">
        <v>0</v>
      </c>
      <c r="Q92" s="516">
        <v>0</v>
      </c>
      <c r="R92" s="517">
        <v>0</v>
      </c>
      <c r="S92" s="518" t="s">
        <v>161</v>
      </c>
      <c r="T92" s="519">
        <v>0</v>
      </c>
      <c r="U92" s="520">
        <v>0</v>
      </c>
      <c r="V92" s="533" t="s">
        <v>161</v>
      </c>
      <c r="W92" s="518" t="s">
        <v>161</v>
      </c>
      <c r="X92" s="518" t="s">
        <v>161</v>
      </c>
      <c r="Y92" s="539" t="s">
        <v>161</v>
      </c>
      <c r="Z92" s="540" t="s">
        <v>161</v>
      </c>
      <c r="AA92" s="516">
        <v>0</v>
      </c>
      <c r="AB92" s="517">
        <v>0</v>
      </c>
      <c r="AC92" s="518" t="s">
        <v>161</v>
      </c>
      <c r="AD92" s="519">
        <v>0</v>
      </c>
      <c r="AE92" s="541">
        <v>0</v>
      </c>
      <c r="AF92" s="516">
        <v>0</v>
      </c>
      <c r="AG92" s="517">
        <v>0</v>
      </c>
      <c r="AH92" s="518" t="s">
        <v>161</v>
      </c>
      <c r="AI92" s="519">
        <v>0</v>
      </c>
      <c r="AJ92" s="520">
        <v>0</v>
      </c>
      <c r="AK92" s="516">
        <v>0</v>
      </c>
      <c r="AL92" s="517">
        <v>0</v>
      </c>
      <c r="AM92" s="518" t="s">
        <v>161</v>
      </c>
      <c r="AN92" s="519">
        <v>0</v>
      </c>
      <c r="AO92" s="520">
        <v>0</v>
      </c>
      <c r="AP92" s="516">
        <v>0</v>
      </c>
      <c r="AQ92" s="517">
        <v>0</v>
      </c>
      <c r="AR92" s="551" t="s">
        <v>161</v>
      </c>
      <c r="AS92" s="519">
        <v>0</v>
      </c>
      <c r="AT92" s="520">
        <v>0</v>
      </c>
      <c r="AU92" s="516">
        <v>0</v>
      </c>
      <c r="AV92" s="517">
        <v>0</v>
      </c>
      <c r="AW92" s="551" t="s">
        <v>161</v>
      </c>
      <c r="AX92" s="555">
        <v>0</v>
      </c>
      <c r="AY92" s="520">
        <v>0</v>
      </c>
      <c r="AZ92" s="533" t="s">
        <v>161</v>
      </c>
      <c r="BA92" s="518" t="s">
        <v>161</v>
      </c>
      <c r="BB92" s="518" t="s">
        <v>161</v>
      </c>
      <c r="BC92" s="539" t="s">
        <v>161</v>
      </c>
      <c r="BD92" s="540" t="s">
        <v>161</v>
      </c>
      <c r="BE92" s="564">
        <v>0</v>
      </c>
      <c r="BF92" s="565">
        <v>0</v>
      </c>
      <c r="BG92" s="518" t="s">
        <v>161</v>
      </c>
      <c r="BH92" s="566">
        <v>0</v>
      </c>
      <c r="BI92" s="567">
        <v>0</v>
      </c>
      <c r="BJ92" s="572" t="s">
        <v>161</v>
      </c>
      <c r="BK92" s="572" t="s">
        <v>161</v>
      </c>
      <c r="BL92" s="518" t="s">
        <v>161</v>
      </c>
      <c r="BM92" s="572" t="s">
        <v>161</v>
      </c>
      <c r="BN92" s="533" t="s">
        <v>161</v>
      </c>
      <c r="BO92" s="518" t="s">
        <v>161</v>
      </c>
      <c r="BP92" s="518" t="s">
        <v>161</v>
      </c>
      <c r="BQ92" s="518" t="s">
        <v>161</v>
      </c>
      <c r="BR92" s="540" t="s">
        <v>161</v>
      </c>
      <c r="BS92" s="564" t="s">
        <v>161</v>
      </c>
      <c r="BT92" s="565" t="s">
        <v>161</v>
      </c>
      <c r="BU92" s="518" t="s">
        <v>161</v>
      </c>
      <c r="BV92" s="566" t="s">
        <v>161</v>
      </c>
      <c r="BW92" s="567" t="s">
        <v>161</v>
      </c>
      <c r="BX92" s="564" t="s">
        <v>161</v>
      </c>
      <c r="BY92" s="565" t="s">
        <v>161</v>
      </c>
      <c r="BZ92" s="518" t="s">
        <v>161</v>
      </c>
      <c r="CA92" s="566" t="s">
        <v>161</v>
      </c>
      <c r="CB92" s="567" t="s">
        <v>161</v>
      </c>
      <c r="CC92" s="551"/>
    </row>
    <row r="93" s="159" customFormat="1" outlineLevel="2" spans="1:81">
      <c r="A93" s="527" t="s">
        <v>90</v>
      </c>
      <c r="B93" s="516">
        <v>0</v>
      </c>
      <c r="C93" s="517">
        <v>0</v>
      </c>
      <c r="D93" s="518" t="s">
        <v>161</v>
      </c>
      <c r="E93" s="519">
        <v>0</v>
      </c>
      <c r="F93" s="520">
        <v>0</v>
      </c>
      <c r="G93" s="516">
        <v>0</v>
      </c>
      <c r="H93" s="517">
        <v>0</v>
      </c>
      <c r="I93" s="518" t="s">
        <v>161</v>
      </c>
      <c r="J93" s="519">
        <v>0</v>
      </c>
      <c r="K93" s="520">
        <v>0</v>
      </c>
      <c r="L93" s="516">
        <v>0</v>
      </c>
      <c r="M93" s="517">
        <v>0</v>
      </c>
      <c r="N93" s="518" t="s">
        <v>161</v>
      </c>
      <c r="O93" s="519">
        <v>0</v>
      </c>
      <c r="P93" s="520">
        <v>0</v>
      </c>
      <c r="Q93" s="516">
        <v>0</v>
      </c>
      <c r="R93" s="517">
        <v>0</v>
      </c>
      <c r="S93" s="518" t="s">
        <v>161</v>
      </c>
      <c r="T93" s="519">
        <v>0</v>
      </c>
      <c r="U93" s="520">
        <v>0</v>
      </c>
      <c r="V93" s="533" t="s">
        <v>161</v>
      </c>
      <c r="W93" s="518" t="s">
        <v>161</v>
      </c>
      <c r="X93" s="518" t="s">
        <v>161</v>
      </c>
      <c r="Y93" s="539" t="s">
        <v>161</v>
      </c>
      <c r="Z93" s="540" t="s">
        <v>161</v>
      </c>
      <c r="AA93" s="516">
        <v>0</v>
      </c>
      <c r="AB93" s="517">
        <v>0</v>
      </c>
      <c r="AC93" s="518" t="s">
        <v>161</v>
      </c>
      <c r="AD93" s="519">
        <v>0</v>
      </c>
      <c r="AE93" s="541">
        <v>0</v>
      </c>
      <c r="AF93" s="516">
        <v>0</v>
      </c>
      <c r="AG93" s="517">
        <v>0</v>
      </c>
      <c r="AH93" s="518" t="s">
        <v>161</v>
      </c>
      <c r="AI93" s="519">
        <v>0</v>
      </c>
      <c r="AJ93" s="520">
        <v>0</v>
      </c>
      <c r="AK93" s="516">
        <v>0</v>
      </c>
      <c r="AL93" s="517">
        <v>0</v>
      </c>
      <c r="AM93" s="518" t="s">
        <v>161</v>
      </c>
      <c r="AN93" s="519">
        <v>0</v>
      </c>
      <c r="AO93" s="520">
        <v>0</v>
      </c>
      <c r="AP93" s="516">
        <v>0</v>
      </c>
      <c r="AQ93" s="517">
        <v>0</v>
      </c>
      <c r="AR93" s="551" t="s">
        <v>161</v>
      </c>
      <c r="AS93" s="519">
        <v>0</v>
      </c>
      <c r="AT93" s="520">
        <v>0</v>
      </c>
      <c r="AU93" s="516">
        <v>0</v>
      </c>
      <c r="AV93" s="517">
        <v>0</v>
      </c>
      <c r="AW93" s="551" t="s">
        <v>161</v>
      </c>
      <c r="AX93" s="555">
        <v>0</v>
      </c>
      <c r="AY93" s="520">
        <v>0</v>
      </c>
      <c r="AZ93" s="533" t="s">
        <v>161</v>
      </c>
      <c r="BA93" s="518" t="s">
        <v>161</v>
      </c>
      <c r="BB93" s="518" t="s">
        <v>161</v>
      </c>
      <c r="BC93" s="539" t="s">
        <v>161</v>
      </c>
      <c r="BD93" s="540" t="s">
        <v>161</v>
      </c>
      <c r="BE93" s="564">
        <v>0</v>
      </c>
      <c r="BF93" s="565">
        <v>0</v>
      </c>
      <c r="BG93" s="518" t="s">
        <v>161</v>
      </c>
      <c r="BH93" s="566">
        <v>0</v>
      </c>
      <c r="BI93" s="567">
        <v>0</v>
      </c>
      <c r="BJ93" s="572" t="s">
        <v>161</v>
      </c>
      <c r="BK93" s="572" t="s">
        <v>161</v>
      </c>
      <c r="BL93" s="518" t="s">
        <v>161</v>
      </c>
      <c r="BM93" s="572" t="s">
        <v>161</v>
      </c>
      <c r="BN93" s="533" t="s">
        <v>161</v>
      </c>
      <c r="BO93" s="518" t="s">
        <v>161</v>
      </c>
      <c r="BP93" s="518" t="s">
        <v>161</v>
      </c>
      <c r="BQ93" s="518" t="s">
        <v>161</v>
      </c>
      <c r="BR93" s="540" t="s">
        <v>161</v>
      </c>
      <c r="BS93" s="564" t="s">
        <v>161</v>
      </c>
      <c r="BT93" s="565" t="s">
        <v>161</v>
      </c>
      <c r="BU93" s="518" t="s">
        <v>161</v>
      </c>
      <c r="BV93" s="566" t="s">
        <v>161</v>
      </c>
      <c r="BW93" s="567" t="s">
        <v>161</v>
      </c>
      <c r="BX93" s="564" t="s">
        <v>161</v>
      </c>
      <c r="BY93" s="565" t="s">
        <v>161</v>
      </c>
      <c r="BZ93" s="518" t="s">
        <v>161</v>
      </c>
      <c r="CA93" s="566" t="s">
        <v>161</v>
      </c>
      <c r="CB93" s="567" t="s">
        <v>161</v>
      </c>
      <c r="CC93" s="551"/>
    </row>
    <row r="94" s="163" customFormat="1" spans="1:81">
      <c r="A94" s="521" t="s">
        <v>91</v>
      </c>
      <c r="B94" s="522">
        <v>43.448372</v>
      </c>
      <c r="C94" s="523">
        <v>97</v>
      </c>
      <c r="D94" s="524">
        <v>0.447921360824742</v>
      </c>
      <c r="E94" s="523">
        <v>-53.551628</v>
      </c>
      <c r="F94" s="525">
        <v>0</v>
      </c>
      <c r="G94" s="522">
        <v>0.767881</v>
      </c>
      <c r="H94" s="523">
        <v>0</v>
      </c>
      <c r="I94" s="524" t="s">
        <v>161</v>
      </c>
      <c r="J94" s="523">
        <v>0.767881</v>
      </c>
      <c r="K94" s="525">
        <v>0</v>
      </c>
      <c r="L94" s="522">
        <v>18.579441</v>
      </c>
      <c r="M94" s="523">
        <v>57.4</v>
      </c>
      <c r="N94" s="524">
        <v>0.323683641114983</v>
      </c>
      <c r="O94" s="523">
        <v>-38.820559</v>
      </c>
      <c r="P94" s="525">
        <v>0</v>
      </c>
      <c r="Q94" s="522">
        <v>-29.092099</v>
      </c>
      <c r="R94" s="523">
        <v>11.6</v>
      </c>
      <c r="S94" s="524">
        <v>-2.50793956896552</v>
      </c>
      <c r="T94" s="523">
        <v>-40.692099</v>
      </c>
      <c r="U94" s="534">
        <v>0</v>
      </c>
      <c r="V94" s="535">
        <v>-0.669578574773757</v>
      </c>
      <c r="W94" s="524">
        <v>0.119587628865979</v>
      </c>
      <c r="X94" s="524">
        <v>-5.5990622200909</v>
      </c>
      <c r="Y94" s="542">
        <v>-0.789166203639737</v>
      </c>
      <c r="Z94" s="543" t="s">
        <v>161</v>
      </c>
      <c r="AA94" s="522">
        <v>68.99977</v>
      </c>
      <c r="AB94" s="523">
        <v>42.1</v>
      </c>
      <c r="AC94" s="524">
        <v>1.63894940617577</v>
      </c>
      <c r="AD94" s="523">
        <v>26.89977</v>
      </c>
      <c r="AE94" s="544">
        <v>0</v>
      </c>
      <c r="AF94" s="522">
        <v>3.47254499999992</v>
      </c>
      <c r="AG94" s="523">
        <v>20.98842833</v>
      </c>
      <c r="AH94" s="524">
        <v>0.1654504541932</v>
      </c>
      <c r="AI94" s="523">
        <v>-17.5158833300001</v>
      </c>
      <c r="AJ94" s="525">
        <v>0</v>
      </c>
      <c r="AK94" s="522">
        <v>3.49999999999999e-5</v>
      </c>
      <c r="AL94" s="523">
        <v>0</v>
      </c>
      <c r="AM94" s="524" t="s">
        <v>161</v>
      </c>
      <c r="AN94" s="523">
        <v>3.49999999999999e-5</v>
      </c>
      <c r="AO94" s="525">
        <v>0</v>
      </c>
      <c r="AP94" s="522">
        <v>0</v>
      </c>
      <c r="AQ94" s="523">
        <v>0</v>
      </c>
      <c r="AR94" s="542" t="s">
        <v>161</v>
      </c>
      <c r="AS94" s="523">
        <v>0</v>
      </c>
      <c r="AT94" s="525">
        <v>0</v>
      </c>
      <c r="AU94" s="522">
        <v>-48.3712299999999</v>
      </c>
      <c r="AV94" s="523">
        <v>-23.48842833</v>
      </c>
      <c r="AW94" s="542">
        <v>-0.0593642673919992</v>
      </c>
      <c r="AX94" s="556">
        <v>-24.8828016699999</v>
      </c>
      <c r="AY94" s="525">
        <v>0</v>
      </c>
      <c r="AZ94" s="535">
        <v>-1.11330362389642</v>
      </c>
      <c r="BA94" s="524">
        <v>-0.242148745670103</v>
      </c>
      <c r="BB94" s="524">
        <v>-2.59760227464965</v>
      </c>
      <c r="BC94" s="542">
        <v>-0.871154878226321</v>
      </c>
      <c r="BD94" s="543" t="s">
        <v>161</v>
      </c>
      <c r="BE94" s="568">
        <v>225</v>
      </c>
      <c r="BF94" s="569">
        <v>117</v>
      </c>
      <c r="BG94" s="524">
        <v>1.92307692307692</v>
      </c>
      <c r="BH94" s="524">
        <v>108</v>
      </c>
      <c r="BI94" s="570">
        <v>4.99999999666667</v>
      </c>
      <c r="BJ94" s="571">
        <v>0.152557485955056</v>
      </c>
      <c r="BK94" s="571">
        <v>0.690883190883191</v>
      </c>
      <c r="BL94" s="524">
        <v>0.22081516523804</v>
      </c>
      <c r="BM94" s="571">
        <v>-0.538325704928135</v>
      </c>
      <c r="BN94" s="535">
        <v>1.58808643048812</v>
      </c>
      <c r="BO94" s="524">
        <v>0.434020618556701</v>
      </c>
      <c r="BP94" s="524">
        <v>3.65901149067334</v>
      </c>
      <c r="BQ94" s="524">
        <v>1.15406581193142</v>
      </c>
      <c r="BR94" s="543" t="s">
        <v>161</v>
      </c>
      <c r="BS94" s="568">
        <v>0.629688649686803</v>
      </c>
      <c r="BT94" s="569">
        <v>2.30403800475059</v>
      </c>
      <c r="BU94" s="524">
        <v>0.2732978572352</v>
      </c>
      <c r="BV94" s="524">
        <v>-1.67434935506379</v>
      </c>
      <c r="BW94" s="570" t="s">
        <v>161</v>
      </c>
      <c r="BX94" s="568">
        <v>-0.701034655622764</v>
      </c>
      <c r="BY94" s="569">
        <v>-0.557919912826603</v>
      </c>
      <c r="BZ94" s="524">
        <v>0.743485149918569</v>
      </c>
      <c r="CA94" s="524">
        <v>-0.143114742796161</v>
      </c>
      <c r="CB94" s="570" t="s">
        <v>161</v>
      </c>
      <c r="CC94" s="551"/>
    </row>
    <row r="95" s="163" customFormat="1" spans="1:81">
      <c r="A95" s="521" t="s">
        <v>92</v>
      </c>
      <c r="B95" s="522">
        <v>0</v>
      </c>
      <c r="C95" s="523">
        <v>0</v>
      </c>
      <c r="D95" s="524" t="s">
        <v>161</v>
      </c>
      <c r="E95" s="523">
        <v>0</v>
      </c>
      <c r="F95" s="525">
        <v>0</v>
      </c>
      <c r="G95" s="522">
        <v>0</v>
      </c>
      <c r="H95" s="523">
        <v>0</v>
      </c>
      <c r="I95" s="524" t="s">
        <v>161</v>
      </c>
      <c r="J95" s="523">
        <v>0</v>
      </c>
      <c r="K95" s="525">
        <v>0</v>
      </c>
      <c r="L95" s="522">
        <v>0</v>
      </c>
      <c r="M95" s="523">
        <v>0</v>
      </c>
      <c r="N95" s="524" t="s">
        <v>161</v>
      </c>
      <c r="O95" s="523">
        <v>0</v>
      </c>
      <c r="P95" s="525">
        <v>0</v>
      </c>
      <c r="Q95" s="522">
        <v>0</v>
      </c>
      <c r="R95" s="523">
        <v>0</v>
      </c>
      <c r="S95" s="524" t="s">
        <v>161</v>
      </c>
      <c r="T95" s="523">
        <v>0</v>
      </c>
      <c r="U95" s="534">
        <v>0</v>
      </c>
      <c r="V95" s="535" t="s">
        <v>161</v>
      </c>
      <c r="W95" s="524" t="s">
        <v>161</v>
      </c>
      <c r="X95" s="524" t="s">
        <v>161</v>
      </c>
      <c r="Y95" s="542" t="s">
        <v>161</v>
      </c>
      <c r="Z95" s="543" t="s">
        <v>161</v>
      </c>
      <c r="AA95" s="522">
        <v>18.152952</v>
      </c>
      <c r="AB95" s="523">
        <v>18.12821519</v>
      </c>
      <c r="AC95" s="524">
        <v>1.00136454746045</v>
      </c>
      <c r="AD95" s="523">
        <v>0.0247368100000109</v>
      </c>
      <c r="AE95" s="544">
        <v>11.026065</v>
      </c>
      <c r="AF95" s="522">
        <v>3.662331</v>
      </c>
      <c r="AG95" s="523">
        <v>5.49635</v>
      </c>
      <c r="AH95" s="524">
        <v>0.666320558188616</v>
      </c>
      <c r="AI95" s="523">
        <v>-1.834019</v>
      </c>
      <c r="AJ95" s="525">
        <v>4.369228</v>
      </c>
      <c r="AK95" s="522">
        <v>0</v>
      </c>
      <c r="AL95" s="523">
        <v>0</v>
      </c>
      <c r="AM95" s="524" t="s">
        <v>161</v>
      </c>
      <c r="AN95" s="523">
        <v>0</v>
      </c>
      <c r="AO95" s="525">
        <v>0</v>
      </c>
      <c r="AP95" s="522">
        <v>0</v>
      </c>
      <c r="AQ95" s="523">
        <v>0</v>
      </c>
      <c r="AR95" s="542" t="s">
        <v>161</v>
      </c>
      <c r="AS95" s="523">
        <v>0</v>
      </c>
      <c r="AT95" s="525">
        <v>0</v>
      </c>
      <c r="AU95" s="522">
        <v>-21.815283</v>
      </c>
      <c r="AV95" s="544">
        <v>-23.62456519</v>
      </c>
      <c r="AW95" s="542">
        <v>1.07658478263828</v>
      </c>
      <c r="AX95" s="557">
        <v>1.80928218999999</v>
      </c>
      <c r="AY95" s="525">
        <v>-15.395293</v>
      </c>
      <c r="AZ95" s="535" t="s">
        <v>161</v>
      </c>
      <c r="BA95" s="524" t="s">
        <v>161</v>
      </c>
      <c r="BB95" s="524" t="s">
        <v>161</v>
      </c>
      <c r="BC95" s="542" t="s">
        <v>161</v>
      </c>
      <c r="BD95" s="543" t="s">
        <v>161</v>
      </c>
      <c r="BE95" s="568">
        <v>13</v>
      </c>
      <c r="BF95" s="569">
        <v>10</v>
      </c>
      <c r="BG95" s="524">
        <v>1.3</v>
      </c>
      <c r="BH95" s="524">
        <v>3</v>
      </c>
      <c r="BI95" s="570">
        <v>4.41666667</v>
      </c>
      <c r="BJ95" s="571">
        <v>0</v>
      </c>
      <c r="BK95" s="571">
        <v>0</v>
      </c>
      <c r="BL95" s="524" t="s">
        <v>161</v>
      </c>
      <c r="BM95" s="571">
        <v>0</v>
      </c>
      <c r="BN95" s="535" t="s">
        <v>161</v>
      </c>
      <c r="BO95" s="524" t="s">
        <v>161</v>
      </c>
      <c r="BP95" s="524" t="s">
        <v>161</v>
      </c>
      <c r="BQ95" s="524" t="s">
        <v>161</v>
      </c>
      <c r="BR95" s="543" t="s">
        <v>161</v>
      </c>
      <c r="BS95" s="568">
        <v>0</v>
      </c>
      <c r="BT95" s="569">
        <v>0</v>
      </c>
      <c r="BU95" s="524" t="s">
        <v>161</v>
      </c>
      <c r="BV95" s="524">
        <v>0</v>
      </c>
      <c r="BW95" s="570">
        <v>0</v>
      </c>
      <c r="BX95" s="568">
        <v>-1.20174850900283</v>
      </c>
      <c r="BY95" s="569">
        <v>-1.30319311318811</v>
      </c>
      <c r="BZ95" s="524">
        <v>1.07784310948137</v>
      </c>
      <c r="CA95" s="524">
        <v>0.101444604185272</v>
      </c>
      <c r="CB95" s="570">
        <v>-1.39626358088765</v>
      </c>
      <c r="CC95" s="551"/>
    </row>
    <row r="96" s="159" customFormat="1" ht="16.2" spans="1:81">
      <c r="A96" s="213" t="s">
        <v>93</v>
      </c>
      <c r="B96" s="214">
        <v>183.464776</v>
      </c>
      <c r="C96" s="215">
        <v>568.88</v>
      </c>
      <c r="D96" s="238">
        <v>0.322501715651807</v>
      </c>
      <c r="E96" s="215">
        <v>-385.415224</v>
      </c>
      <c r="F96" s="217">
        <v>118.556962</v>
      </c>
      <c r="G96" s="214">
        <v>4.758866</v>
      </c>
      <c r="H96" s="215">
        <v>1.2</v>
      </c>
      <c r="I96" s="238">
        <v>3.96572166666666</v>
      </c>
      <c r="J96" s="215">
        <v>3.558866</v>
      </c>
      <c r="K96" s="217">
        <v>0.923532999999998</v>
      </c>
      <c r="L96" s="214">
        <v>130.002346</v>
      </c>
      <c r="M96" s="215">
        <v>450.3</v>
      </c>
      <c r="N96" s="238">
        <v>0.288701634465912</v>
      </c>
      <c r="O96" s="215">
        <v>-320.297654</v>
      </c>
      <c r="P96" s="217">
        <v>81.1237609999999</v>
      </c>
      <c r="Q96" s="214">
        <v>-4.48958500000025</v>
      </c>
      <c r="R96" s="215">
        <v>89.38000032</v>
      </c>
      <c r="S96" s="238">
        <v>-0.0502303086140809</v>
      </c>
      <c r="T96" s="215">
        <v>-93.8695853200003</v>
      </c>
      <c r="U96" s="217">
        <v>19.224827</v>
      </c>
      <c r="V96" s="237">
        <v>-0.0244711006542218</v>
      </c>
      <c r="W96" s="238">
        <v>0.157115736745887</v>
      </c>
      <c r="X96" s="238">
        <v>-0.155752066349665</v>
      </c>
      <c r="Y96" s="216">
        <v>-0.181586837400109</v>
      </c>
      <c r="Z96" s="257">
        <v>0.16215687949224</v>
      </c>
      <c r="AA96" s="214">
        <v>118.991804</v>
      </c>
      <c r="AB96" s="215">
        <v>96.56394089</v>
      </c>
      <c r="AC96" s="238">
        <v>1.23225919430472</v>
      </c>
      <c r="AD96" s="215">
        <v>22.4278631099998</v>
      </c>
      <c r="AE96" s="328">
        <v>47.246957</v>
      </c>
      <c r="AF96" s="214">
        <v>23.8022029999999</v>
      </c>
      <c r="AG96" s="215">
        <v>54.08960633</v>
      </c>
      <c r="AH96" s="238">
        <v>0.440051326215668</v>
      </c>
      <c r="AI96" s="215">
        <v>-30.2874033300001</v>
      </c>
      <c r="AJ96" s="217">
        <v>6.97193</v>
      </c>
      <c r="AK96" s="214">
        <v>3.49999999999999e-5</v>
      </c>
      <c r="AL96" s="215">
        <v>0</v>
      </c>
      <c r="AM96" s="238" t="s">
        <v>161</v>
      </c>
      <c r="AN96" s="215">
        <v>3.49999999999999e-5</v>
      </c>
      <c r="AO96" s="217">
        <v>0</v>
      </c>
      <c r="AP96" s="214">
        <v>0</v>
      </c>
      <c r="AQ96" s="215">
        <v>0</v>
      </c>
      <c r="AR96" s="216" t="s">
        <v>161</v>
      </c>
      <c r="AS96" s="215">
        <v>0</v>
      </c>
      <c r="AT96" s="217">
        <v>0</v>
      </c>
      <c r="AU96" s="214">
        <v>-94.090408</v>
      </c>
      <c r="AV96" s="215">
        <v>-33.2735472199999</v>
      </c>
      <c r="AW96" s="216">
        <v>-0.827784106632445</v>
      </c>
      <c r="AX96" s="562">
        <v>-60.8168607800001</v>
      </c>
      <c r="AY96" s="217">
        <v>-17.709219</v>
      </c>
      <c r="AZ96" s="237">
        <v>-0.512852712392051</v>
      </c>
      <c r="BA96" s="238">
        <v>-0.0584895711222049</v>
      </c>
      <c r="BB96" s="238">
        <v>-6.7682761653445</v>
      </c>
      <c r="BC96" s="216">
        <v>-0.454363141269846</v>
      </c>
      <c r="BD96" s="257">
        <v>-0.149373083632153</v>
      </c>
      <c r="BE96" s="292">
        <v>344</v>
      </c>
      <c r="BF96" s="293">
        <v>234</v>
      </c>
      <c r="BG96" s="238">
        <v>1.47008547008547</v>
      </c>
      <c r="BH96" s="238">
        <v>110</v>
      </c>
      <c r="BI96" s="279">
        <v>86.3333333366667</v>
      </c>
      <c r="BJ96" s="578">
        <v>0.430870775011742</v>
      </c>
      <c r="BK96" s="578">
        <v>2.02017045454545</v>
      </c>
      <c r="BL96" s="238">
        <v>0.213284366199034</v>
      </c>
      <c r="BM96" s="578">
        <v>-1.58929967953371</v>
      </c>
      <c r="BN96" s="237">
        <v>0.648581196861461</v>
      </c>
      <c r="BO96" s="238">
        <v>0.169743954594994</v>
      </c>
      <c r="BP96" s="238">
        <v>3.82093841520875</v>
      </c>
      <c r="BQ96" s="238">
        <v>0.478837242266468</v>
      </c>
      <c r="BR96" s="257">
        <v>0.398516933994986</v>
      </c>
      <c r="BS96" s="292">
        <v>1.54182699843764</v>
      </c>
      <c r="BT96" s="293">
        <v>5.89122600793639</v>
      </c>
      <c r="BU96" s="238">
        <v>0.261715812016134</v>
      </c>
      <c r="BV96" s="238">
        <v>-4.34939900949875</v>
      </c>
      <c r="BW96" s="279">
        <v>2.50930365737628</v>
      </c>
      <c r="BX96" s="292">
        <v>-0.790730158188039</v>
      </c>
      <c r="BY96" s="293">
        <v>-0.344575282588179</v>
      </c>
      <c r="BZ96" s="238">
        <v>-0.294796516594852</v>
      </c>
      <c r="CA96" s="238">
        <v>-0.44615487559986</v>
      </c>
      <c r="CB96" s="279">
        <v>-0.374822425071735</v>
      </c>
      <c r="CC96" s="551"/>
    </row>
    <row r="97" s="159" customFormat="1" ht="16.2" spans="1:16366">
      <c r="A97" s="581" t="s">
        <v>94</v>
      </c>
      <c r="B97" s="582">
        <v>651.685811999999</v>
      </c>
      <c r="C97" s="583">
        <v>1193.15968664</v>
      </c>
      <c r="D97" s="584">
        <v>0.546184906594674</v>
      </c>
      <c r="E97" s="583">
        <v>-541.473874640001</v>
      </c>
      <c r="F97" s="585">
        <v>844.589311999999</v>
      </c>
      <c r="G97" s="582">
        <v>45.2214609999999</v>
      </c>
      <c r="H97" s="583">
        <v>63.42616453</v>
      </c>
      <c r="I97" s="584">
        <v>0.71297801680268</v>
      </c>
      <c r="J97" s="583">
        <v>-18.2047035300001</v>
      </c>
      <c r="K97" s="585">
        <v>209.007476</v>
      </c>
      <c r="L97" s="582">
        <v>352.329339</v>
      </c>
      <c r="M97" s="583">
        <v>737.12256</v>
      </c>
      <c r="N97" s="584">
        <v>0.4779793186631</v>
      </c>
      <c r="O97" s="583">
        <v>-384.793221</v>
      </c>
      <c r="P97" s="585">
        <v>262.617336999999</v>
      </c>
      <c r="Q97" s="582">
        <v>141.232279</v>
      </c>
      <c r="R97" s="583">
        <v>268.76103743</v>
      </c>
      <c r="S97" s="584">
        <v>0.525493874969821</v>
      </c>
      <c r="T97" s="583">
        <v>-127.52875843</v>
      </c>
      <c r="U97" s="585">
        <v>339.143133</v>
      </c>
      <c r="V97" s="588">
        <v>0.216718357833452</v>
      </c>
      <c r="W97" s="584">
        <v>0.225251523697423</v>
      </c>
      <c r="X97" s="584">
        <v>0.962117166961173</v>
      </c>
      <c r="Y97" s="589">
        <v>-0.00853316586397093</v>
      </c>
      <c r="Z97" s="590">
        <v>0.40154798099079</v>
      </c>
      <c r="AA97" s="582">
        <v>304.358211999999</v>
      </c>
      <c r="AB97" s="583">
        <v>352.45399329</v>
      </c>
      <c r="AC97" s="584">
        <v>0.863540257152294</v>
      </c>
      <c r="AD97" s="583">
        <v>-48.0957812900007</v>
      </c>
      <c r="AE97" s="591">
        <v>141.215092</v>
      </c>
      <c r="AF97" s="582">
        <v>143.791177</v>
      </c>
      <c r="AG97" s="583">
        <v>156.8597741</v>
      </c>
      <c r="AH97" s="584">
        <v>0.916686115513154</v>
      </c>
      <c r="AI97" s="583">
        <v>-13.0685971000002</v>
      </c>
      <c r="AJ97" s="585">
        <v>106.975446999999</v>
      </c>
      <c r="AK97" s="582">
        <v>0.388375</v>
      </c>
      <c r="AL97" s="583">
        <v>0.21</v>
      </c>
      <c r="AM97" s="584">
        <v>1.84940476190476</v>
      </c>
      <c r="AN97" s="583">
        <v>0.178375</v>
      </c>
      <c r="AO97" s="585">
        <v>0.1684</v>
      </c>
      <c r="AP97" s="582">
        <v>0.00668399999999999</v>
      </c>
      <c r="AQ97" s="583">
        <v>0</v>
      </c>
      <c r="AR97" s="589" t="s">
        <v>161</v>
      </c>
      <c r="AS97" s="583">
        <v>0.00668399999999999</v>
      </c>
      <c r="AT97" s="585">
        <v>0.0886289999999999</v>
      </c>
      <c r="AU97" s="582">
        <v>-193.694204</v>
      </c>
      <c r="AV97" s="583">
        <v>-116.49280528</v>
      </c>
      <c r="AW97" s="589">
        <v>1.66271387777502</v>
      </c>
      <c r="AX97" s="592">
        <v>-77.2013987199997</v>
      </c>
      <c r="AY97" s="585">
        <v>124.853731000001</v>
      </c>
      <c r="AZ97" s="533">
        <v>-0.29722022550339</v>
      </c>
      <c r="BA97" s="518">
        <v>-0.0976338763238387</v>
      </c>
      <c r="BB97" s="518">
        <v>-1.04423256245147</v>
      </c>
      <c r="BC97" s="539">
        <v>-0.199586349179551</v>
      </c>
      <c r="BD97" s="540">
        <v>0.147827742106215</v>
      </c>
      <c r="BE97" s="564">
        <v>1361</v>
      </c>
      <c r="BF97" s="565">
        <v>931</v>
      </c>
      <c r="BG97" s="518">
        <v>1.46186895810956</v>
      </c>
      <c r="BH97" s="566">
        <v>430</v>
      </c>
      <c r="BI97" s="567">
        <v>415.916666656667</v>
      </c>
      <c r="BJ97" s="572">
        <v>0.400642943563261</v>
      </c>
      <c r="BK97" s="572">
        <v>1.06722691112701</v>
      </c>
      <c r="BL97" s="518">
        <v>0.375405585622062</v>
      </c>
      <c r="BM97" s="572">
        <v>-0.666583967563752</v>
      </c>
      <c r="BN97" s="533">
        <v>0.467032128666321</v>
      </c>
      <c r="BO97" s="518">
        <v>0.295395492519973</v>
      </c>
      <c r="BP97" s="518">
        <v>1.58104013261049</v>
      </c>
      <c r="BQ97" s="518">
        <v>0.171636636146347</v>
      </c>
      <c r="BR97" s="540">
        <v>0.167199714693998</v>
      </c>
      <c r="BS97" s="564">
        <v>2.14118031420161</v>
      </c>
      <c r="BT97" s="565">
        <v>3.38529200790829</v>
      </c>
      <c r="BU97" s="518">
        <v>0.632495013487657</v>
      </c>
      <c r="BV97" s="566">
        <v>-1.24411169370668</v>
      </c>
      <c r="BW97" s="567">
        <v>5.98087144963231</v>
      </c>
      <c r="BX97" s="564">
        <v>-0.636402095830422</v>
      </c>
      <c r="BY97" s="565">
        <v>-0.330519181220198</v>
      </c>
      <c r="BZ97" s="518">
        <v>0.0745380843526912</v>
      </c>
      <c r="CA97" s="566">
        <v>-0.305882914610224</v>
      </c>
      <c r="CB97" s="567">
        <v>0.884138722226667</v>
      </c>
      <c r="CC97" s="551"/>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527" t="s">
        <v>95</v>
      </c>
      <c r="B98" s="516">
        <v>0</v>
      </c>
      <c r="C98" s="517">
        <v>0</v>
      </c>
      <c r="D98" s="518" t="s">
        <v>161</v>
      </c>
      <c r="E98" s="519">
        <v>0</v>
      </c>
      <c r="F98" s="520">
        <v>0</v>
      </c>
      <c r="G98" s="516">
        <v>0</v>
      </c>
      <c r="H98" s="517">
        <v>0</v>
      </c>
      <c r="I98" s="518" t="s">
        <v>161</v>
      </c>
      <c r="J98" s="519">
        <v>0</v>
      </c>
      <c r="K98" s="520">
        <v>0</v>
      </c>
      <c r="L98" s="516">
        <v>0</v>
      </c>
      <c r="M98" s="517">
        <v>0</v>
      </c>
      <c r="N98" s="518" t="s">
        <v>161</v>
      </c>
      <c r="O98" s="519">
        <v>0</v>
      </c>
      <c r="P98" s="520">
        <v>0</v>
      </c>
      <c r="Q98" s="516"/>
      <c r="R98" s="517"/>
      <c r="S98" s="518"/>
      <c r="T98" s="519"/>
      <c r="U98" s="520"/>
      <c r="V98" s="533"/>
      <c r="W98" s="518"/>
      <c r="X98" s="518"/>
      <c r="Y98" s="539"/>
      <c r="Z98" s="540"/>
      <c r="AA98" s="516">
        <v>23.245559</v>
      </c>
      <c r="AB98" s="517">
        <v>22.39550171</v>
      </c>
      <c r="AC98" s="518">
        <v>1.03795660847466</v>
      </c>
      <c r="AD98" s="519">
        <v>0.850057289999949</v>
      </c>
      <c r="AE98" s="541">
        <v>7.81597</v>
      </c>
      <c r="AF98" s="516">
        <v>7.896188</v>
      </c>
      <c r="AG98" s="517">
        <v>7.513813</v>
      </c>
      <c r="AH98" s="518">
        <v>1.05088960824551</v>
      </c>
      <c r="AI98" s="519">
        <v>0.382374999999997</v>
      </c>
      <c r="AJ98" s="520">
        <v>-9.51038700000001</v>
      </c>
      <c r="AK98" s="516">
        <v>0</v>
      </c>
      <c r="AL98" s="517">
        <v>0</v>
      </c>
      <c r="AM98" s="518" t="s">
        <v>161</v>
      </c>
      <c r="AN98" s="519">
        <v>0</v>
      </c>
      <c r="AO98" s="520">
        <v>0</v>
      </c>
      <c r="AP98" s="516">
        <v>0</v>
      </c>
      <c r="AQ98" s="517">
        <v>0</v>
      </c>
      <c r="AR98" s="551" t="s">
        <v>161</v>
      </c>
      <c r="AS98" s="519">
        <v>0</v>
      </c>
      <c r="AT98" s="520">
        <v>0</v>
      </c>
      <c r="AU98" s="516">
        <v>-31.1417469999999</v>
      </c>
      <c r="AV98" s="517">
        <v>-29.90931471</v>
      </c>
      <c r="AW98" s="551">
        <v>0.958794365502868</v>
      </c>
      <c r="AX98" s="555">
        <v>-1.23243228999995</v>
      </c>
      <c r="AY98" s="520">
        <v>1.694417</v>
      </c>
      <c r="AZ98" s="533" t="s">
        <v>161</v>
      </c>
      <c r="BA98" s="518" t="s">
        <v>161</v>
      </c>
      <c r="BB98" s="518" t="s">
        <v>161</v>
      </c>
      <c r="BC98" s="539" t="s">
        <v>161</v>
      </c>
      <c r="BD98" s="540" t="s">
        <v>161</v>
      </c>
      <c r="BE98" s="564">
        <v>10</v>
      </c>
      <c r="BF98" s="565">
        <v>8</v>
      </c>
      <c r="BG98" s="518">
        <v>1.25</v>
      </c>
      <c r="BH98" s="566">
        <v>2</v>
      </c>
      <c r="BI98" s="567">
        <v>7.16666667</v>
      </c>
      <c r="BJ98" s="572">
        <v>0</v>
      </c>
      <c r="BK98" s="572">
        <v>0</v>
      </c>
      <c r="BL98" s="518" t="s">
        <v>161</v>
      </c>
      <c r="BM98" s="572">
        <v>0</v>
      </c>
      <c r="BN98" s="533" t="s">
        <v>161</v>
      </c>
      <c r="BO98" s="518" t="s">
        <v>161</v>
      </c>
      <c r="BP98" s="518" t="s">
        <v>161</v>
      </c>
      <c r="BQ98" s="518" t="s">
        <v>161</v>
      </c>
      <c r="BR98" s="540" t="s">
        <v>161</v>
      </c>
      <c r="BS98" s="564">
        <v>0</v>
      </c>
      <c r="BT98" s="565">
        <v>0</v>
      </c>
      <c r="BU98" s="518" t="s">
        <v>161</v>
      </c>
      <c r="BV98" s="566">
        <v>0</v>
      </c>
      <c r="BW98" s="567">
        <v>0</v>
      </c>
      <c r="BX98" s="564">
        <v>-1.33968587290157</v>
      </c>
      <c r="BY98" s="565">
        <v>-1.33550545539442</v>
      </c>
      <c r="BZ98" s="518">
        <v>0.99686978627435</v>
      </c>
      <c r="CA98" s="566">
        <v>-0.00418041750715559</v>
      </c>
      <c r="CB98" s="567">
        <v>0.216789086959137</v>
      </c>
      <c r="CC98" s="551"/>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527" t="s">
        <v>96</v>
      </c>
      <c r="B99" s="516">
        <v>0</v>
      </c>
      <c r="C99" s="517">
        <v>0</v>
      </c>
      <c r="D99" s="518" t="s">
        <v>161</v>
      </c>
      <c r="E99" s="519">
        <v>0</v>
      </c>
      <c r="F99" s="520">
        <v>0</v>
      </c>
      <c r="G99" s="516">
        <v>0</v>
      </c>
      <c r="H99" s="517">
        <v>0</v>
      </c>
      <c r="I99" s="518" t="s">
        <v>161</v>
      </c>
      <c r="J99" s="519">
        <v>0</v>
      </c>
      <c r="K99" s="520">
        <v>0</v>
      </c>
      <c r="L99" s="516">
        <v>0</v>
      </c>
      <c r="M99" s="517">
        <v>0</v>
      </c>
      <c r="N99" s="518" t="s">
        <v>161</v>
      </c>
      <c r="O99" s="519">
        <v>0</v>
      </c>
      <c r="P99" s="520">
        <v>0</v>
      </c>
      <c r="Q99" s="516"/>
      <c r="R99" s="517"/>
      <c r="S99" s="518"/>
      <c r="T99" s="519"/>
      <c r="U99" s="520"/>
      <c r="V99" s="533"/>
      <c r="W99" s="518"/>
      <c r="X99" s="518"/>
      <c r="Y99" s="539"/>
      <c r="Z99" s="540"/>
      <c r="AA99" s="516">
        <v>13.303793</v>
      </c>
      <c r="AB99" s="517">
        <v>12.79253994</v>
      </c>
      <c r="AC99" s="518">
        <v>1.03996493756501</v>
      </c>
      <c r="AD99" s="519">
        <v>0.511253059999984</v>
      </c>
      <c r="AE99" s="541">
        <v>9.739083</v>
      </c>
      <c r="AF99" s="516">
        <v>3.249841</v>
      </c>
      <c r="AG99" s="517">
        <v>1.979675</v>
      </c>
      <c r="AH99" s="518">
        <v>1.64160329346989</v>
      </c>
      <c r="AI99" s="519">
        <v>1.270166</v>
      </c>
      <c r="AJ99" s="520">
        <v>-6.28650000000009</v>
      </c>
      <c r="AK99" s="516">
        <v>0</v>
      </c>
      <c r="AL99" s="517">
        <v>0</v>
      </c>
      <c r="AM99" s="518" t="s">
        <v>161</v>
      </c>
      <c r="AN99" s="519">
        <v>0</v>
      </c>
      <c r="AO99" s="520">
        <v>0</v>
      </c>
      <c r="AP99" s="516">
        <v>0</v>
      </c>
      <c r="AQ99" s="517">
        <v>0</v>
      </c>
      <c r="AR99" s="551" t="s">
        <v>161</v>
      </c>
      <c r="AS99" s="519">
        <v>0</v>
      </c>
      <c r="AT99" s="520">
        <v>0</v>
      </c>
      <c r="AU99" s="516">
        <v>-16.553634</v>
      </c>
      <c r="AV99" s="517">
        <v>-14.77221494</v>
      </c>
      <c r="AW99" s="551">
        <v>0.879407450593189</v>
      </c>
      <c r="AX99" s="555">
        <v>-1.78141905999998</v>
      </c>
      <c r="AY99" s="520">
        <v>-3.45258299999991</v>
      </c>
      <c r="AZ99" s="533" t="s">
        <v>161</v>
      </c>
      <c r="BA99" s="518" t="s">
        <v>161</v>
      </c>
      <c r="BB99" s="518" t="s">
        <v>161</v>
      </c>
      <c r="BC99" s="539" t="s">
        <v>161</v>
      </c>
      <c r="BD99" s="540" t="s">
        <v>161</v>
      </c>
      <c r="BE99" s="564">
        <v>7</v>
      </c>
      <c r="BF99" s="565">
        <v>8</v>
      </c>
      <c r="BG99" s="518">
        <v>0.875</v>
      </c>
      <c r="BH99" s="566">
        <v>-1</v>
      </c>
      <c r="BI99" s="567">
        <v>6.83333333</v>
      </c>
      <c r="BJ99" s="572">
        <v>0</v>
      </c>
      <c r="BK99" s="572">
        <v>0</v>
      </c>
      <c r="BL99" s="518" t="s">
        <v>161</v>
      </c>
      <c r="BM99" s="572">
        <v>0</v>
      </c>
      <c r="BN99" s="533" t="s">
        <v>161</v>
      </c>
      <c r="BO99" s="518" t="s">
        <v>161</v>
      </c>
      <c r="BP99" s="518" t="s">
        <v>161</v>
      </c>
      <c r="BQ99" s="518" t="s">
        <v>161</v>
      </c>
      <c r="BR99" s="540" t="s">
        <v>161</v>
      </c>
      <c r="BS99" s="564">
        <v>0</v>
      </c>
      <c r="BT99" s="565">
        <v>0</v>
      </c>
      <c r="BU99" s="518" t="s">
        <v>161</v>
      </c>
      <c r="BV99" s="566">
        <v>0</v>
      </c>
      <c r="BW99" s="567">
        <v>0</v>
      </c>
      <c r="BX99" s="564">
        <v>-1.24427928185593</v>
      </c>
      <c r="BY99" s="565">
        <v>-1.15475230167622</v>
      </c>
      <c r="BZ99" s="518">
        <v>0.922470836343209</v>
      </c>
      <c r="CA99" s="566">
        <v>-0.0895269801797118</v>
      </c>
      <c r="CB99" s="567">
        <v>-0.354508016822519</v>
      </c>
      <c r="CC99" s="551"/>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527" t="s">
        <v>97</v>
      </c>
      <c r="B100" s="516">
        <v>0</v>
      </c>
      <c r="C100" s="517">
        <v>0</v>
      </c>
      <c r="D100" s="518" t="s">
        <v>161</v>
      </c>
      <c r="E100" s="519">
        <v>0</v>
      </c>
      <c r="F100" s="520">
        <v>0</v>
      </c>
      <c r="G100" s="516">
        <v>0</v>
      </c>
      <c r="H100" s="517">
        <v>0</v>
      </c>
      <c r="I100" s="518" t="s">
        <v>161</v>
      </c>
      <c r="J100" s="519">
        <v>0</v>
      </c>
      <c r="K100" s="520">
        <v>0</v>
      </c>
      <c r="L100" s="516">
        <v>0</v>
      </c>
      <c r="M100" s="517">
        <v>0</v>
      </c>
      <c r="N100" s="518" t="s">
        <v>161</v>
      </c>
      <c r="O100" s="519">
        <v>0</v>
      </c>
      <c r="P100" s="520">
        <v>0</v>
      </c>
      <c r="Q100" s="516"/>
      <c r="R100" s="517"/>
      <c r="S100" s="518"/>
      <c r="T100" s="519"/>
      <c r="U100" s="520"/>
      <c r="V100" s="533"/>
      <c r="W100" s="518"/>
      <c r="X100" s="518"/>
      <c r="Y100" s="539"/>
      <c r="Z100" s="540"/>
      <c r="AA100" s="516">
        <v>17.77533</v>
      </c>
      <c r="AB100" s="517">
        <v>16.98901437</v>
      </c>
      <c r="AC100" s="518">
        <v>1.04628376978646</v>
      </c>
      <c r="AD100" s="519">
        <v>0.786315629999962</v>
      </c>
      <c r="AE100" s="541">
        <v>16.292176</v>
      </c>
      <c r="AF100" s="516">
        <v>0.645864</v>
      </c>
      <c r="AG100" s="517">
        <v>0.713048</v>
      </c>
      <c r="AH100" s="518">
        <v>0.90577913408354</v>
      </c>
      <c r="AI100" s="519">
        <v>-0.0671840000000002</v>
      </c>
      <c r="AJ100" s="520">
        <v>-25.166245</v>
      </c>
      <c r="AK100" s="516">
        <v>0</v>
      </c>
      <c r="AL100" s="517">
        <v>0</v>
      </c>
      <c r="AM100" s="518" t="s">
        <v>161</v>
      </c>
      <c r="AN100" s="519">
        <v>0</v>
      </c>
      <c r="AO100" s="520">
        <v>0</v>
      </c>
      <c r="AP100" s="516">
        <v>0</v>
      </c>
      <c r="AQ100" s="517">
        <v>0</v>
      </c>
      <c r="AR100" s="551" t="s">
        <v>161</v>
      </c>
      <c r="AS100" s="519">
        <v>0</v>
      </c>
      <c r="AT100" s="520">
        <v>0</v>
      </c>
      <c r="AU100" s="516">
        <v>-18.421194</v>
      </c>
      <c r="AV100" s="517">
        <v>-17.70206237</v>
      </c>
      <c r="AW100" s="551">
        <v>0.959375827800794</v>
      </c>
      <c r="AX100" s="555">
        <v>-0.719131629999961</v>
      </c>
      <c r="AY100" s="520">
        <v>8.874069</v>
      </c>
      <c r="AZ100" s="533" t="s">
        <v>161</v>
      </c>
      <c r="BA100" s="518" t="s">
        <v>161</v>
      </c>
      <c r="BB100" s="518" t="s">
        <v>161</v>
      </c>
      <c r="BC100" s="539" t="s">
        <v>161</v>
      </c>
      <c r="BD100" s="540" t="s">
        <v>161</v>
      </c>
      <c r="BE100" s="564">
        <v>12</v>
      </c>
      <c r="BF100" s="565">
        <v>13</v>
      </c>
      <c r="BG100" s="518">
        <v>0.923076923076923</v>
      </c>
      <c r="BH100" s="566">
        <v>-1</v>
      </c>
      <c r="BI100" s="567">
        <v>9.75</v>
      </c>
      <c r="BJ100" s="572">
        <v>0</v>
      </c>
      <c r="BK100" s="572">
        <v>0</v>
      </c>
      <c r="BL100" s="518" t="s">
        <v>161</v>
      </c>
      <c r="BM100" s="572">
        <v>0</v>
      </c>
      <c r="BN100" s="533" t="s">
        <v>161</v>
      </c>
      <c r="BO100" s="518" t="s">
        <v>161</v>
      </c>
      <c r="BP100" s="518" t="s">
        <v>161</v>
      </c>
      <c r="BQ100" s="518" t="s">
        <v>161</v>
      </c>
      <c r="BR100" s="540" t="s">
        <v>161</v>
      </c>
      <c r="BS100" s="564">
        <v>0</v>
      </c>
      <c r="BT100" s="565">
        <v>0</v>
      </c>
      <c r="BU100" s="518" t="s">
        <v>161</v>
      </c>
      <c r="BV100" s="566">
        <v>0</v>
      </c>
      <c r="BW100" s="567">
        <v>0</v>
      </c>
      <c r="BX100" s="564">
        <v>-1.03633485285505</v>
      </c>
      <c r="BY100" s="565">
        <v>-1.04197112230708</v>
      </c>
      <c r="BZ100" s="518">
        <v>1.00540923767594</v>
      </c>
      <c r="CA100" s="566">
        <v>0.00563626945202711</v>
      </c>
      <c r="CB100" s="567">
        <v>0.544682858815176</v>
      </c>
      <c r="CC100" s="551"/>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527" t="s">
        <v>98</v>
      </c>
      <c r="B101" s="516">
        <v>0</v>
      </c>
      <c r="C101" s="517">
        <v>0</v>
      </c>
      <c r="D101" s="518" t="s">
        <v>161</v>
      </c>
      <c r="E101" s="519">
        <v>0</v>
      </c>
      <c r="F101" s="520">
        <v>0</v>
      </c>
      <c r="G101" s="516">
        <v>0</v>
      </c>
      <c r="H101" s="517">
        <v>0</v>
      </c>
      <c r="I101" s="518" t="s">
        <v>161</v>
      </c>
      <c r="J101" s="519">
        <v>0</v>
      </c>
      <c r="K101" s="520">
        <v>0</v>
      </c>
      <c r="L101" s="516">
        <v>0</v>
      </c>
      <c r="M101" s="517">
        <v>0</v>
      </c>
      <c r="N101" s="518" t="s">
        <v>161</v>
      </c>
      <c r="O101" s="519">
        <v>0</v>
      </c>
      <c r="P101" s="520">
        <v>0</v>
      </c>
      <c r="Q101" s="516"/>
      <c r="R101" s="517"/>
      <c r="S101" s="518"/>
      <c r="T101" s="519"/>
      <c r="U101" s="520"/>
      <c r="V101" s="533"/>
      <c r="W101" s="518"/>
      <c r="X101" s="518"/>
      <c r="Y101" s="539"/>
      <c r="Z101" s="540"/>
      <c r="AA101" s="516">
        <v>5.345181</v>
      </c>
      <c r="AB101" s="517">
        <v>5.022898</v>
      </c>
      <c r="AC101" s="518">
        <v>1.06416276022328</v>
      </c>
      <c r="AD101" s="519">
        <v>0.322282999999996</v>
      </c>
      <c r="AE101" s="541">
        <v>7.33161599999998</v>
      </c>
      <c r="AF101" s="516">
        <v>0.506709</v>
      </c>
      <c r="AG101" s="517">
        <v>4.48186</v>
      </c>
      <c r="AH101" s="518">
        <v>0.113057748345553</v>
      </c>
      <c r="AI101" s="519">
        <v>-3.975151</v>
      </c>
      <c r="AJ101" s="520">
        <v>0.531627</v>
      </c>
      <c r="AK101" s="516">
        <v>0</v>
      </c>
      <c r="AL101" s="517">
        <v>0</v>
      </c>
      <c r="AM101" s="518" t="s">
        <v>161</v>
      </c>
      <c r="AN101" s="519">
        <v>0</v>
      </c>
      <c r="AO101" s="520">
        <v>0</v>
      </c>
      <c r="AP101" s="516">
        <v>0</v>
      </c>
      <c r="AQ101" s="517">
        <v>0</v>
      </c>
      <c r="AR101" s="551" t="s">
        <v>161</v>
      </c>
      <c r="AS101" s="519">
        <v>0</v>
      </c>
      <c r="AT101" s="520">
        <v>0</v>
      </c>
      <c r="AU101" s="516">
        <v>-5.85189</v>
      </c>
      <c r="AV101" s="517">
        <v>-9.504758</v>
      </c>
      <c r="AW101" s="551">
        <v>1.38431993744607</v>
      </c>
      <c r="AX101" s="555">
        <v>3.652868</v>
      </c>
      <c r="AY101" s="520">
        <v>-7.86324299999997</v>
      </c>
      <c r="AZ101" s="533" t="s">
        <v>161</v>
      </c>
      <c r="BA101" s="518" t="s">
        <v>161</v>
      </c>
      <c r="BB101" s="518" t="s">
        <v>161</v>
      </c>
      <c r="BC101" s="539" t="s">
        <v>161</v>
      </c>
      <c r="BD101" s="540" t="s">
        <v>161</v>
      </c>
      <c r="BE101" s="564">
        <v>4</v>
      </c>
      <c r="BF101" s="565">
        <v>4</v>
      </c>
      <c r="BG101" s="518">
        <v>1</v>
      </c>
      <c r="BH101" s="566">
        <v>0</v>
      </c>
      <c r="BI101" s="567">
        <v>4</v>
      </c>
      <c r="BJ101" s="572">
        <v>0</v>
      </c>
      <c r="BK101" s="572">
        <v>0</v>
      </c>
      <c r="BL101" s="518" t="s">
        <v>161</v>
      </c>
      <c r="BM101" s="572">
        <v>0</v>
      </c>
      <c r="BN101" s="533" t="s">
        <v>161</v>
      </c>
      <c r="BO101" s="518" t="s">
        <v>161</v>
      </c>
      <c r="BP101" s="518" t="s">
        <v>161</v>
      </c>
      <c r="BQ101" s="518" t="s">
        <v>161</v>
      </c>
      <c r="BR101" s="540" t="s">
        <v>161</v>
      </c>
      <c r="BS101" s="564">
        <v>0</v>
      </c>
      <c r="BT101" s="565">
        <v>0</v>
      </c>
      <c r="BU101" s="518" t="s">
        <v>161</v>
      </c>
      <c r="BV101" s="566">
        <v>0</v>
      </c>
      <c r="BW101" s="567">
        <v>0</v>
      </c>
      <c r="BX101" s="564">
        <v>-1.09479735110935</v>
      </c>
      <c r="BY101" s="565">
        <v>-1.89228568846112</v>
      </c>
      <c r="BZ101" s="518">
        <v>1.42144182678902</v>
      </c>
      <c r="CA101" s="566">
        <v>0.797488337351778</v>
      </c>
      <c r="CB101" s="567">
        <v>-1.07251157180081</v>
      </c>
      <c r="CC101" s="551"/>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527" t="s">
        <v>99</v>
      </c>
      <c r="B102" s="516">
        <v>48.4599999999999</v>
      </c>
      <c r="C102" s="517">
        <v>48.46</v>
      </c>
      <c r="D102" s="518">
        <v>0.999999999999998</v>
      </c>
      <c r="E102" s="519">
        <v>-9.9475983006414e-14</v>
      </c>
      <c r="F102" s="520">
        <v>0</v>
      </c>
      <c r="G102" s="516">
        <v>0</v>
      </c>
      <c r="H102" s="517">
        <v>0</v>
      </c>
      <c r="I102" s="518" t="s">
        <v>161</v>
      </c>
      <c r="J102" s="519">
        <v>0</v>
      </c>
      <c r="K102" s="520">
        <v>0</v>
      </c>
      <c r="L102" s="516">
        <v>0</v>
      </c>
      <c r="M102" s="517">
        <v>0</v>
      </c>
      <c r="N102" s="518" t="s">
        <v>161</v>
      </c>
      <c r="O102" s="519">
        <v>0</v>
      </c>
      <c r="P102" s="520">
        <v>0</v>
      </c>
      <c r="Q102" s="516"/>
      <c r="R102" s="517"/>
      <c r="S102" s="518"/>
      <c r="T102" s="519"/>
      <c r="U102" s="520"/>
      <c r="V102" s="533"/>
      <c r="W102" s="518"/>
      <c r="X102" s="518"/>
      <c r="Y102" s="539"/>
      <c r="Z102" s="540"/>
      <c r="AA102" s="516">
        <v>27.260528</v>
      </c>
      <c r="AB102" s="517">
        <v>8.36608869</v>
      </c>
      <c r="AC102" s="518">
        <v>3.2584555352114</v>
      </c>
      <c r="AD102" s="519">
        <v>18.89443931</v>
      </c>
      <c r="AE102" s="541">
        <v>21.1221529999999</v>
      </c>
      <c r="AF102" s="516">
        <v>3.78014099999999</v>
      </c>
      <c r="AG102" s="517">
        <v>5.458356</v>
      </c>
      <c r="AH102" s="518">
        <v>0.692542040130762</v>
      </c>
      <c r="AI102" s="519">
        <v>-1.67821500000001</v>
      </c>
      <c r="AJ102" s="520">
        <v>-6.49850199999992</v>
      </c>
      <c r="AK102" s="516">
        <v>0</v>
      </c>
      <c r="AL102" s="517">
        <v>0</v>
      </c>
      <c r="AM102" s="518" t="s">
        <v>161</v>
      </c>
      <c r="AN102" s="519">
        <v>0</v>
      </c>
      <c r="AO102" s="520">
        <v>0</v>
      </c>
      <c r="AP102" s="516">
        <v>0</v>
      </c>
      <c r="AQ102" s="517">
        <v>0</v>
      </c>
      <c r="AR102" s="551" t="s">
        <v>161</v>
      </c>
      <c r="AS102" s="519">
        <v>0</v>
      </c>
      <c r="AT102" s="520">
        <v>0</v>
      </c>
      <c r="AU102" s="516">
        <v>17.4193309999999</v>
      </c>
      <c r="AV102" s="517">
        <v>34.63555531</v>
      </c>
      <c r="AW102" s="551">
        <v>0.502932054765427</v>
      </c>
      <c r="AX102" s="555">
        <v>-17.2162243100001</v>
      </c>
      <c r="AY102" s="520">
        <v>-14.623651</v>
      </c>
      <c r="AZ102" s="533">
        <v>0.35945792406108</v>
      </c>
      <c r="BA102" s="518">
        <v>0.714724624638877</v>
      </c>
      <c r="BB102" s="518">
        <v>0.502932054765429</v>
      </c>
      <c r="BC102" s="539">
        <v>-0.355266700577797</v>
      </c>
      <c r="BD102" s="540" t="s">
        <v>161</v>
      </c>
      <c r="BE102" s="564">
        <v>1</v>
      </c>
      <c r="BF102" s="565">
        <v>4</v>
      </c>
      <c r="BG102" s="518">
        <v>0.25</v>
      </c>
      <c r="BH102" s="566">
        <v>-3</v>
      </c>
      <c r="BI102" s="567">
        <v>3.83333333</v>
      </c>
      <c r="BJ102" s="572">
        <v>34.6142857142856</v>
      </c>
      <c r="BK102" s="572">
        <v>10.0958333333333</v>
      </c>
      <c r="BL102" s="518">
        <v>3.42857142857142</v>
      </c>
      <c r="BM102" s="572">
        <v>24.5184523809523</v>
      </c>
      <c r="BN102" s="533">
        <v>0.562536690053654</v>
      </c>
      <c r="BO102" s="518">
        <v>0.172639056747833</v>
      </c>
      <c r="BP102" s="518">
        <v>3.25845553521141</v>
      </c>
      <c r="BQ102" s="518">
        <v>0.38989763330582</v>
      </c>
      <c r="BR102" s="540" t="s">
        <v>161</v>
      </c>
      <c r="BS102" s="564">
        <v>1.7776618266528</v>
      </c>
      <c r="BT102" s="565">
        <v>5.79243201879085</v>
      </c>
      <c r="BU102" s="518">
        <v>0.30689386096997</v>
      </c>
      <c r="BV102" s="566">
        <v>-4.01477019213805</v>
      </c>
      <c r="BW102" s="567">
        <v>0</v>
      </c>
      <c r="BX102" s="564">
        <v>0.638994629891245</v>
      </c>
      <c r="BY102" s="565">
        <v>4.1399938003765</v>
      </c>
      <c r="BZ102" s="518">
        <v>0.154346760092523</v>
      </c>
      <c r="CA102" s="566">
        <v>-3.50099917048526</v>
      </c>
      <c r="CB102" s="567">
        <v>-0.692337140063328</v>
      </c>
      <c r="CC102" s="551"/>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527" t="s">
        <v>100</v>
      </c>
      <c r="B103" s="516">
        <v>0</v>
      </c>
      <c r="C103" s="517">
        <v>0</v>
      </c>
      <c r="D103" s="518" t="s">
        <v>161</v>
      </c>
      <c r="E103" s="519">
        <v>0</v>
      </c>
      <c r="F103" s="520">
        <v>0</v>
      </c>
      <c r="G103" s="516">
        <v>0</v>
      </c>
      <c r="H103" s="517">
        <v>0</v>
      </c>
      <c r="I103" s="518" t="s">
        <v>161</v>
      </c>
      <c r="J103" s="519">
        <v>0</v>
      </c>
      <c r="K103" s="520">
        <v>0</v>
      </c>
      <c r="L103" s="516">
        <v>0</v>
      </c>
      <c r="M103" s="517">
        <v>0</v>
      </c>
      <c r="N103" s="518" t="s">
        <v>161</v>
      </c>
      <c r="O103" s="519">
        <v>0</v>
      </c>
      <c r="P103" s="520">
        <v>0</v>
      </c>
      <c r="Q103" s="516"/>
      <c r="R103" s="517"/>
      <c r="S103" s="518"/>
      <c r="T103" s="519"/>
      <c r="U103" s="520"/>
      <c r="V103" s="533"/>
      <c r="W103" s="518"/>
      <c r="X103" s="518"/>
      <c r="Y103" s="539"/>
      <c r="Z103" s="540"/>
      <c r="AA103" s="516">
        <v>14.3156480000001</v>
      </c>
      <c r="AB103" s="517">
        <v>13.14405525</v>
      </c>
      <c r="AC103" s="518">
        <v>1.08913480107291</v>
      </c>
      <c r="AD103" s="519">
        <v>1.17159275000009</v>
      </c>
      <c r="AE103" s="541">
        <v>74.854357</v>
      </c>
      <c r="AF103" s="516">
        <v>1.372106</v>
      </c>
      <c r="AG103" s="517">
        <v>4.506602</v>
      </c>
      <c r="AH103" s="518">
        <v>0.304465759345955</v>
      </c>
      <c r="AI103" s="519">
        <v>-3.134496</v>
      </c>
      <c r="AJ103" s="520">
        <v>6.035534</v>
      </c>
      <c r="AK103" s="516">
        <v>0</v>
      </c>
      <c r="AL103" s="517">
        <v>0</v>
      </c>
      <c r="AM103" s="518" t="s">
        <v>161</v>
      </c>
      <c r="AN103" s="519">
        <v>0</v>
      </c>
      <c r="AO103" s="520">
        <v>0</v>
      </c>
      <c r="AP103" s="516">
        <v>0</v>
      </c>
      <c r="AQ103" s="517">
        <v>0</v>
      </c>
      <c r="AR103" s="551" t="s">
        <v>161</v>
      </c>
      <c r="AS103" s="519">
        <v>0</v>
      </c>
      <c r="AT103" s="520">
        <v>0</v>
      </c>
      <c r="AU103" s="516">
        <v>-15.6877540000001</v>
      </c>
      <c r="AV103" s="517">
        <v>-17.65065725</v>
      </c>
      <c r="AW103" s="551">
        <v>1.11120850754721</v>
      </c>
      <c r="AX103" s="555">
        <v>1.96290324999991</v>
      </c>
      <c r="AY103" s="520">
        <v>-80.889891</v>
      </c>
      <c r="AZ103" s="533" t="s">
        <v>161</v>
      </c>
      <c r="BA103" s="518" t="s">
        <v>161</v>
      </c>
      <c r="BB103" s="518" t="s">
        <v>161</v>
      </c>
      <c r="BC103" s="539" t="s">
        <v>161</v>
      </c>
      <c r="BD103" s="540" t="s">
        <v>161</v>
      </c>
      <c r="BE103" s="564">
        <v>8</v>
      </c>
      <c r="BF103" s="565">
        <v>9</v>
      </c>
      <c r="BG103" s="518">
        <v>0.888888888888889</v>
      </c>
      <c r="BH103" s="566">
        <v>-1</v>
      </c>
      <c r="BI103" s="567">
        <v>10.83333333</v>
      </c>
      <c r="BJ103" s="572">
        <v>0</v>
      </c>
      <c r="BK103" s="572">
        <v>0</v>
      </c>
      <c r="BL103" s="518" t="s">
        <v>161</v>
      </c>
      <c r="BM103" s="572">
        <v>0</v>
      </c>
      <c r="BN103" s="533" t="s">
        <v>161</v>
      </c>
      <c r="BO103" s="518" t="s">
        <v>161</v>
      </c>
      <c r="BP103" s="518" t="s">
        <v>161</v>
      </c>
      <c r="BQ103" s="518" t="s">
        <v>161</v>
      </c>
      <c r="BR103" s="540" t="s">
        <v>161</v>
      </c>
      <c r="BS103" s="564">
        <v>0</v>
      </c>
      <c r="BT103" s="565">
        <v>0</v>
      </c>
      <c r="BU103" s="518" t="s">
        <v>161</v>
      </c>
      <c r="BV103" s="566">
        <v>0</v>
      </c>
      <c r="BW103" s="567">
        <v>0</v>
      </c>
      <c r="BX103" s="564">
        <v>-1.09584658689568</v>
      </c>
      <c r="BY103" s="565">
        <v>-1.34286237498888</v>
      </c>
      <c r="BZ103" s="518">
        <v>1.18394721059575</v>
      </c>
      <c r="CA103" s="566">
        <v>0.247015788093194</v>
      </c>
      <c r="CB103" s="567">
        <v>-1.08063036330671</v>
      </c>
      <c r="CC103" s="551"/>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527" t="s">
        <v>101</v>
      </c>
      <c r="B104" s="516">
        <v>0</v>
      </c>
      <c r="C104" s="517">
        <v>0</v>
      </c>
      <c r="D104" s="518" t="s">
        <v>161</v>
      </c>
      <c r="E104" s="519">
        <v>0</v>
      </c>
      <c r="F104" s="520">
        <v>0</v>
      </c>
      <c r="G104" s="516">
        <v>0</v>
      </c>
      <c r="H104" s="517">
        <v>0</v>
      </c>
      <c r="I104" s="518" t="s">
        <v>161</v>
      </c>
      <c r="J104" s="519">
        <v>0</v>
      </c>
      <c r="K104" s="520">
        <v>0</v>
      </c>
      <c r="L104" s="516">
        <v>0</v>
      </c>
      <c r="M104" s="517">
        <v>0</v>
      </c>
      <c r="N104" s="518" t="s">
        <v>161</v>
      </c>
      <c r="O104" s="519">
        <v>0</v>
      </c>
      <c r="P104" s="520">
        <v>0</v>
      </c>
      <c r="Q104" s="516"/>
      <c r="R104" s="517"/>
      <c r="S104" s="518"/>
      <c r="T104" s="519"/>
      <c r="U104" s="520"/>
      <c r="V104" s="533"/>
      <c r="W104" s="518"/>
      <c r="X104" s="518"/>
      <c r="Y104" s="539"/>
      <c r="Z104" s="540"/>
      <c r="AA104" s="516">
        <v>12.738245</v>
      </c>
      <c r="AB104" s="517">
        <v>14.63208665</v>
      </c>
      <c r="AC104" s="518">
        <v>0.870569270446467</v>
      </c>
      <c r="AD104" s="519">
        <v>-1.89384165</v>
      </c>
      <c r="AE104" s="541">
        <v>8.70975200000001</v>
      </c>
      <c r="AF104" s="516">
        <v>2.851451</v>
      </c>
      <c r="AG104" s="517">
        <v>4.481523</v>
      </c>
      <c r="AH104" s="518">
        <v>0.636268295398684</v>
      </c>
      <c r="AI104" s="519">
        <v>-1.630072</v>
      </c>
      <c r="AJ104" s="520">
        <v>4.357012</v>
      </c>
      <c r="AK104" s="516">
        <v>0</v>
      </c>
      <c r="AL104" s="517">
        <v>0</v>
      </c>
      <c r="AM104" s="518" t="s">
        <v>161</v>
      </c>
      <c r="AN104" s="519">
        <v>0</v>
      </c>
      <c r="AO104" s="520">
        <v>0</v>
      </c>
      <c r="AP104" s="516">
        <v>0</v>
      </c>
      <c r="AQ104" s="517">
        <v>0</v>
      </c>
      <c r="AR104" s="551" t="s">
        <v>161</v>
      </c>
      <c r="AS104" s="519">
        <v>0</v>
      </c>
      <c r="AT104" s="520">
        <v>0</v>
      </c>
      <c r="AU104" s="516">
        <v>-15.589696</v>
      </c>
      <c r="AV104" s="517">
        <v>-19.11360965</v>
      </c>
      <c r="AW104" s="551">
        <v>1.1843667268783</v>
      </c>
      <c r="AX104" s="555">
        <v>3.52391365000001</v>
      </c>
      <c r="AY104" s="520">
        <v>-13.066764</v>
      </c>
      <c r="AZ104" s="533" t="s">
        <v>161</v>
      </c>
      <c r="BA104" s="518" t="s">
        <v>161</v>
      </c>
      <c r="BB104" s="518" t="s">
        <v>161</v>
      </c>
      <c r="BC104" s="539" t="s">
        <v>161</v>
      </c>
      <c r="BD104" s="540" t="s">
        <v>161</v>
      </c>
      <c r="BE104" s="564">
        <v>5</v>
      </c>
      <c r="BF104" s="565">
        <v>6</v>
      </c>
      <c r="BG104" s="518">
        <v>0.833333333333333</v>
      </c>
      <c r="BH104" s="566">
        <v>-1</v>
      </c>
      <c r="BI104" s="567">
        <v>3.41666667</v>
      </c>
      <c r="BJ104" s="572">
        <v>0</v>
      </c>
      <c r="BK104" s="572">
        <v>0</v>
      </c>
      <c r="BL104" s="518" t="s">
        <v>161</v>
      </c>
      <c r="BM104" s="572">
        <v>0</v>
      </c>
      <c r="BN104" s="533" t="s">
        <v>161</v>
      </c>
      <c r="BO104" s="518" t="s">
        <v>161</v>
      </c>
      <c r="BP104" s="518" t="s">
        <v>161</v>
      </c>
      <c r="BQ104" s="518" t="s">
        <v>161</v>
      </c>
      <c r="BR104" s="540" t="s">
        <v>161</v>
      </c>
      <c r="BS104" s="564">
        <v>0</v>
      </c>
      <c r="BT104" s="565">
        <v>0</v>
      </c>
      <c r="BU104" s="518" t="s">
        <v>161</v>
      </c>
      <c r="BV104" s="566">
        <v>0</v>
      </c>
      <c r="BW104" s="567">
        <v>0</v>
      </c>
      <c r="BX104" s="564">
        <v>-1.22384959623559</v>
      </c>
      <c r="BY104" s="565">
        <v>-1.30628051262941</v>
      </c>
      <c r="BZ104" s="518">
        <v>1.06310353373327</v>
      </c>
      <c r="CA104" s="566">
        <v>0.0824309163938257</v>
      </c>
      <c r="CB104" s="567">
        <v>-1.50024524234444</v>
      </c>
      <c r="CC104" s="551"/>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527" t="s">
        <v>102</v>
      </c>
      <c r="B105" s="516">
        <v>0</v>
      </c>
      <c r="C105" s="517">
        <v>0</v>
      </c>
      <c r="D105" s="518" t="s">
        <v>161</v>
      </c>
      <c r="E105" s="519">
        <v>0</v>
      </c>
      <c r="F105" s="520">
        <v>0</v>
      </c>
      <c r="G105" s="516">
        <v>0</v>
      </c>
      <c r="H105" s="517">
        <v>0</v>
      </c>
      <c r="I105" s="518" t="s">
        <v>161</v>
      </c>
      <c r="J105" s="519">
        <v>0</v>
      </c>
      <c r="K105" s="520">
        <v>0</v>
      </c>
      <c r="L105" s="516">
        <v>0</v>
      </c>
      <c r="M105" s="517">
        <v>0</v>
      </c>
      <c r="N105" s="518" t="s">
        <v>161</v>
      </c>
      <c r="O105" s="519">
        <v>0</v>
      </c>
      <c r="P105" s="520">
        <v>3.526547</v>
      </c>
      <c r="Q105" s="516"/>
      <c r="R105" s="517"/>
      <c r="S105" s="518"/>
      <c r="T105" s="519"/>
      <c r="U105" s="520"/>
      <c r="V105" s="533"/>
      <c r="W105" s="518"/>
      <c r="X105" s="518"/>
      <c r="Y105" s="539"/>
      <c r="Z105" s="540"/>
      <c r="AA105" s="516">
        <v>31.323224</v>
      </c>
      <c r="AB105" s="517">
        <v>24.70611874</v>
      </c>
      <c r="AC105" s="518">
        <v>1.26783265026921</v>
      </c>
      <c r="AD105" s="519">
        <v>6.61710525999999</v>
      </c>
      <c r="AE105" s="541">
        <v>24.6091190000001</v>
      </c>
      <c r="AF105" s="516">
        <v>3.575804</v>
      </c>
      <c r="AG105" s="517">
        <v>3.31726233</v>
      </c>
      <c r="AH105" s="518">
        <v>1.07793826483418</v>
      </c>
      <c r="AI105" s="519">
        <v>0.258541669999997</v>
      </c>
      <c r="AJ105" s="520">
        <v>-0.330437000000002</v>
      </c>
      <c r="AK105" s="516">
        <v>0</v>
      </c>
      <c r="AL105" s="517">
        <v>0</v>
      </c>
      <c r="AM105" s="518" t="s">
        <v>161</v>
      </c>
      <c r="AN105" s="519">
        <v>0</v>
      </c>
      <c r="AO105" s="520">
        <v>0</v>
      </c>
      <c r="AP105" s="516">
        <v>0</v>
      </c>
      <c r="AQ105" s="517">
        <v>0</v>
      </c>
      <c r="AR105" s="551" t="s">
        <v>161</v>
      </c>
      <c r="AS105" s="519">
        <v>0</v>
      </c>
      <c r="AT105" s="520">
        <v>0</v>
      </c>
      <c r="AU105" s="516">
        <v>-34.899028</v>
      </c>
      <c r="AV105" s="517">
        <v>-28.02338107</v>
      </c>
      <c r="AW105" s="551">
        <v>0.754646060986531</v>
      </c>
      <c r="AX105" s="555">
        <v>-6.87564692999999</v>
      </c>
      <c r="AY105" s="520">
        <v>-27.8052290000001</v>
      </c>
      <c r="AZ105" s="533" t="s">
        <v>161</v>
      </c>
      <c r="BA105" s="518" t="s">
        <v>161</v>
      </c>
      <c r="BB105" s="518" t="s">
        <v>161</v>
      </c>
      <c r="BC105" s="539" t="s">
        <v>161</v>
      </c>
      <c r="BD105" s="540" t="s">
        <v>161</v>
      </c>
      <c r="BE105" s="564">
        <v>15</v>
      </c>
      <c r="BF105" s="565">
        <v>14</v>
      </c>
      <c r="BG105" s="518">
        <v>1.07142857142857</v>
      </c>
      <c r="BH105" s="566">
        <v>1</v>
      </c>
      <c r="BI105" s="567">
        <v>11.66666667</v>
      </c>
      <c r="BJ105" s="572">
        <v>0</v>
      </c>
      <c r="BK105" s="572">
        <v>0</v>
      </c>
      <c r="BL105" s="518" t="s">
        <v>161</v>
      </c>
      <c r="BM105" s="572">
        <v>0</v>
      </c>
      <c r="BN105" s="533" t="s">
        <v>161</v>
      </c>
      <c r="BO105" s="518" t="s">
        <v>161</v>
      </c>
      <c r="BP105" s="518" t="s">
        <v>161</v>
      </c>
      <c r="BQ105" s="518" t="s">
        <v>161</v>
      </c>
      <c r="BR105" s="540" t="s">
        <v>161</v>
      </c>
      <c r="BS105" s="564">
        <v>0</v>
      </c>
      <c r="BT105" s="565">
        <v>0</v>
      </c>
      <c r="BU105" s="518" t="s">
        <v>161</v>
      </c>
      <c r="BV105" s="566">
        <v>0</v>
      </c>
      <c r="BW105" s="567">
        <v>0</v>
      </c>
      <c r="BX105" s="564">
        <v>-1.11415823607429</v>
      </c>
      <c r="BY105" s="565">
        <v>-1.13426885723775</v>
      </c>
      <c r="BZ105" s="518">
        <v>1.01773003026146</v>
      </c>
      <c r="CA105" s="566">
        <v>0.0201106211634574</v>
      </c>
      <c r="CB105" s="567">
        <v>-1.1298750272206</v>
      </c>
      <c r="CC105" s="551"/>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527" t="s">
        <v>103</v>
      </c>
      <c r="B106" s="516">
        <v>0</v>
      </c>
      <c r="C106" s="517">
        <v>0</v>
      </c>
      <c r="D106" s="518" t="s">
        <v>161</v>
      </c>
      <c r="E106" s="519">
        <v>0</v>
      </c>
      <c r="F106" s="520">
        <v>0</v>
      </c>
      <c r="G106" s="516">
        <v>0</v>
      </c>
      <c r="H106" s="517">
        <v>0</v>
      </c>
      <c r="I106" s="518" t="s">
        <v>161</v>
      </c>
      <c r="J106" s="519">
        <v>0</v>
      </c>
      <c r="K106" s="520">
        <v>0</v>
      </c>
      <c r="L106" s="516">
        <v>0</v>
      </c>
      <c r="M106" s="517">
        <v>0</v>
      </c>
      <c r="N106" s="518" t="s">
        <v>161</v>
      </c>
      <c r="O106" s="519">
        <v>0</v>
      </c>
      <c r="P106" s="520">
        <v>0</v>
      </c>
      <c r="Q106" s="516"/>
      <c r="R106" s="517"/>
      <c r="S106" s="518"/>
      <c r="T106" s="519"/>
      <c r="U106" s="520"/>
      <c r="V106" s="533"/>
      <c r="W106" s="518"/>
      <c r="X106" s="518"/>
      <c r="Y106" s="539"/>
      <c r="Z106" s="540"/>
      <c r="AA106" s="516">
        <v>-0.378499999999981</v>
      </c>
      <c r="AB106" s="517">
        <v>0</v>
      </c>
      <c r="AC106" s="518" t="s">
        <v>161</v>
      </c>
      <c r="AD106" s="519">
        <v>-0.378499999999981</v>
      </c>
      <c r="AE106" s="541">
        <v>0</v>
      </c>
      <c r="AF106" s="516">
        <v>-2.36616282123236e-15</v>
      </c>
      <c r="AG106" s="517">
        <v>0</v>
      </c>
      <c r="AH106" s="518" t="s">
        <v>161</v>
      </c>
      <c r="AI106" s="519">
        <v>-2.36616282123236e-15</v>
      </c>
      <c r="AJ106" s="520">
        <v>0</v>
      </c>
      <c r="AK106" s="516">
        <v>0</v>
      </c>
      <c r="AL106" s="517">
        <v>0</v>
      </c>
      <c r="AM106" s="518" t="s">
        <v>161</v>
      </c>
      <c r="AN106" s="519">
        <v>0</v>
      </c>
      <c r="AO106" s="520">
        <v>0</v>
      </c>
      <c r="AP106" s="516">
        <v>0</v>
      </c>
      <c r="AQ106" s="517">
        <v>0</v>
      </c>
      <c r="AR106" s="551" t="s">
        <v>161</v>
      </c>
      <c r="AS106" s="519">
        <v>0</v>
      </c>
      <c r="AT106" s="520">
        <v>0</v>
      </c>
      <c r="AU106" s="516">
        <v>0.378499999999983</v>
      </c>
      <c r="AV106" s="517">
        <v>0</v>
      </c>
      <c r="AW106" s="551" t="s">
        <v>161</v>
      </c>
      <c r="AX106" s="555">
        <v>0.378499999999983</v>
      </c>
      <c r="AY106" s="520">
        <v>0</v>
      </c>
      <c r="AZ106" s="533" t="s">
        <v>161</v>
      </c>
      <c r="BA106" s="518" t="s">
        <v>161</v>
      </c>
      <c r="BB106" s="518" t="s">
        <v>161</v>
      </c>
      <c r="BC106" s="539" t="s">
        <v>161</v>
      </c>
      <c r="BD106" s="540" t="s">
        <v>161</v>
      </c>
      <c r="BE106" s="564">
        <v>12</v>
      </c>
      <c r="BF106" s="565">
        <v>0</v>
      </c>
      <c r="BG106" s="518" t="s">
        <v>161</v>
      </c>
      <c r="BH106" s="566">
        <v>12</v>
      </c>
      <c r="BI106" s="567">
        <v>0</v>
      </c>
      <c r="BJ106" s="572">
        <v>0</v>
      </c>
      <c r="BK106" s="572" t="s">
        <v>161</v>
      </c>
      <c r="BL106" s="518" t="s">
        <v>161</v>
      </c>
      <c r="BM106" s="572" t="s">
        <v>161</v>
      </c>
      <c r="BN106" s="533" t="s">
        <v>161</v>
      </c>
      <c r="BO106" s="518" t="s">
        <v>161</v>
      </c>
      <c r="BP106" s="518" t="s">
        <v>161</v>
      </c>
      <c r="BQ106" s="518" t="s">
        <v>161</v>
      </c>
      <c r="BR106" s="540" t="s">
        <v>161</v>
      </c>
      <c r="BS106" s="564">
        <v>0</v>
      </c>
      <c r="BT106" s="565" t="s">
        <v>161</v>
      </c>
      <c r="BU106" s="518" t="s">
        <v>161</v>
      </c>
      <c r="BV106" s="566" t="s">
        <v>161</v>
      </c>
      <c r="BW106" s="567" t="s">
        <v>161</v>
      </c>
      <c r="BX106" s="564">
        <v>-1.00000000000001</v>
      </c>
      <c r="BY106" s="565" t="s">
        <v>161</v>
      </c>
      <c r="BZ106" s="518" t="s">
        <v>161</v>
      </c>
      <c r="CA106" s="566" t="s">
        <v>161</v>
      </c>
      <c r="CB106" s="567" t="s">
        <v>161</v>
      </c>
      <c r="CC106" s="551"/>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527" t="s">
        <v>104</v>
      </c>
      <c r="B107" s="516">
        <v>0</v>
      </c>
      <c r="C107" s="517">
        <v>0</v>
      </c>
      <c r="D107" s="518" t="s">
        <v>161</v>
      </c>
      <c r="E107" s="519">
        <v>0</v>
      </c>
      <c r="F107" s="520">
        <v>0</v>
      </c>
      <c r="G107" s="516">
        <v>0</v>
      </c>
      <c r="H107" s="517">
        <v>0</v>
      </c>
      <c r="I107" s="518" t="s">
        <v>161</v>
      </c>
      <c r="J107" s="519">
        <v>0</v>
      </c>
      <c r="K107" s="520">
        <v>0</v>
      </c>
      <c r="L107" s="516">
        <v>0</v>
      </c>
      <c r="M107" s="517">
        <v>0</v>
      </c>
      <c r="N107" s="518" t="s">
        <v>161</v>
      </c>
      <c r="O107" s="519">
        <v>0</v>
      </c>
      <c r="P107" s="520">
        <v>0</v>
      </c>
      <c r="Q107" s="516"/>
      <c r="R107" s="517"/>
      <c r="S107" s="518"/>
      <c r="T107" s="519"/>
      <c r="U107" s="520"/>
      <c r="V107" s="533"/>
      <c r="W107" s="518"/>
      <c r="X107" s="518"/>
      <c r="Y107" s="539"/>
      <c r="Z107" s="540"/>
      <c r="AA107" s="516">
        <v>0</v>
      </c>
      <c r="AB107" s="517">
        <v>0</v>
      </c>
      <c r="AC107" s="518" t="s">
        <v>161</v>
      </c>
      <c r="AD107" s="519">
        <v>0</v>
      </c>
      <c r="AE107" s="541">
        <v>0</v>
      </c>
      <c r="AF107" s="516">
        <v>0</v>
      </c>
      <c r="AG107" s="517">
        <v>0</v>
      </c>
      <c r="AH107" s="518" t="s">
        <v>161</v>
      </c>
      <c r="AI107" s="519">
        <v>0</v>
      </c>
      <c r="AJ107" s="520">
        <v>0</v>
      </c>
      <c r="AK107" s="516">
        <v>0</v>
      </c>
      <c r="AL107" s="517">
        <v>0</v>
      </c>
      <c r="AM107" s="518" t="s">
        <v>161</v>
      </c>
      <c r="AN107" s="519">
        <v>0</v>
      </c>
      <c r="AO107" s="520">
        <v>0</v>
      </c>
      <c r="AP107" s="516">
        <v>0</v>
      </c>
      <c r="AQ107" s="517">
        <v>0</v>
      </c>
      <c r="AR107" s="551" t="s">
        <v>161</v>
      </c>
      <c r="AS107" s="519">
        <v>0</v>
      </c>
      <c r="AT107" s="520">
        <v>0</v>
      </c>
      <c r="AU107" s="516">
        <v>0</v>
      </c>
      <c r="AV107" s="517">
        <v>0</v>
      </c>
      <c r="AW107" s="551" t="s">
        <v>161</v>
      </c>
      <c r="AX107" s="555">
        <v>0</v>
      </c>
      <c r="AY107" s="520">
        <v>0</v>
      </c>
      <c r="AZ107" s="533" t="s">
        <v>161</v>
      </c>
      <c r="BA107" s="518" t="s">
        <v>161</v>
      </c>
      <c r="BB107" s="518" t="s">
        <v>161</v>
      </c>
      <c r="BC107" s="539" t="s">
        <v>161</v>
      </c>
      <c r="BD107" s="540" t="s">
        <v>161</v>
      </c>
      <c r="BE107" s="564">
        <v>0</v>
      </c>
      <c r="BF107" s="565">
        <v>0</v>
      </c>
      <c r="BG107" s="518" t="s">
        <v>161</v>
      </c>
      <c r="BH107" s="566">
        <v>0</v>
      </c>
      <c r="BI107" s="567">
        <v>0</v>
      </c>
      <c r="BJ107" s="572" t="s">
        <v>161</v>
      </c>
      <c r="BK107" s="572" t="s">
        <v>161</v>
      </c>
      <c r="BL107" s="518" t="s">
        <v>161</v>
      </c>
      <c r="BM107" s="572" t="s">
        <v>161</v>
      </c>
      <c r="BN107" s="533" t="s">
        <v>161</v>
      </c>
      <c r="BO107" s="518" t="s">
        <v>161</v>
      </c>
      <c r="BP107" s="518" t="s">
        <v>161</v>
      </c>
      <c r="BQ107" s="518" t="s">
        <v>161</v>
      </c>
      <c r="BR107" s="540" t="s">
        <v>161</v>
      </c>
      <c r="BS107" s="564" t="s">
        <v>161</v>
      </c>
      <c r="BT107" s="565" t="s">
        <v>161</v>
      </c>
      <c r="BU107" s="518" t="s">
        <v>161</v>
      </c>
      <c r="BV107" s="566" t="s">
        <v>161</v>
      </c>
      <c r="BW107" s="567" t="s">
        <v>161</v>
      </c>
      <c r="BX107" s="564" t="s">
        <v>161</v>
      </c>
      <c r="BY107" s="565" t="s">
        <v>161</v>
      </c>
      <c r="BZ107" s="518" t="s">
        <v>161</v>
      </c>
      <c r="CA107" s="566" t="s">
        <v>161</v>
      </c>
      <c r="CB107" s="567" t="s">
        <v>161</v>
      </c>
      <c r="CC107" s="551"/>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0</v>
      </c>
      <c r="G108" s="214">
        <v>0</v>
      </c>
      <c r="H108" s="215">
        <v>0</v>
      </c>
      <c r="I108" s="238" t="s">
        <v>161</v>
      </c>
      <c r="J108" s="215">
        <v>0</v>
      </c>
      <c r="K108" s="217">
        <v>0</v>
      </c>
      <c r="L108" s="214">
        <v>0</v>
      </c>
      <c r="M108" s="215">
        <v>0</v>
      </c>
      <c r="N108" s="238" t="s">
        <v>161</v>
      </c>
      <c r="O108" s="215">
        <v>0</v>
      </c>
      <c r="P108" s="217">
        <v>3.526547</v>
      </c>
      <c r="Q108" s="214"/>
      <c r="R108" s="215"/>
      <c r="S108" s="238"/>
      <c r="T108" s="215"/>
      <c r="U108" s="217"/>
      <c r="V108" s="237"/>
      <c r="W108" s="238"/>
      <c r="X108" s="238"/>
      <c r="Y108" s="216"/>
      <c r="Z108" s="257"/>
      <c r="AA108" s="214">
        <v>144.929008</v>
      </c>
      <c r="AB108" s="215">
        <v>118.04830335</v>
      </c>
      <c r="AC108" s="238">
        <v>1.22770936885303</v>
      </c>
      <c r="AD108" s="215">
        <v>26.88070465</v>
      </c>
      <c r="AE108" s="328">
        <v>170.474226</v>
      </c>
      <c r="AF108" s="214">
        <v>23.878104</v>
      </c>
      <c r="AG108" s="215">
        <v>32.45213933</v>
      </c>
      <c r="AH108" s="238">
        <v>0.735794449702924</v>
      </c>
      <c r="AI108" s="215">
        <v>-8.57403533000003</v>
      </c>
      <c r="AJ108" s="217">
        <v>-36.867898</v>
      </c>
      <c r="AK108" s="214">
        <v>0</v>
      </c>
      <c r="AL108" s="215">
        <v>0</v>
      </c>
      <c r="AM108" s="238" t="s">
        <v>161</v>
      </c>
      <c r="AN108" s="215">
        <v>0</v>
      </c>
      <c r="AO108" s="217">
        <v>0</v>
      </c>
      <c r="AP108" s="214">
        <v>0</v>
      </c>
      <c r="AQ108" s="215">
        <v>0</v>
      </c>
      <c r="AR108" s="216" t="s">
        <v>161</v>
      </c>
      <c r="AS108" s="215">
        <v>0</v>
      </c>
      <c r="AT108" s="217">
        <v>0</v>
      </c>
      <c r="AU108" s="214">
        <v>-120.347112</v>
      </c>
      <c r="AV108" s="215">
        <v>-102.04044268</v>
      </c>
      <c r="AW108" s="216">
        <v>0.820593983726531</v>
      </c>
      <c r="AX108" s="562">
        <v>-18.30666932</v>
      </c>
      <c r="AY108" s="217">
        <v>-137.132875</v>
      </c>
      <c r="AZ108" s="237">
        <v>-2.48343194387124</v>
      </c>
      <c r="BA108" s="238">
        <v>-2.10566328270739</v>
      </c>
      <c r="BB108" s="238">
        <v>0.820593983726529</v>
      </c>
      <c r="BC108" s="216">
        <v>-0.377768661163853</v>
      </c>
      <c r="BD108" s="257" t="s">
        <v>161</v>
      </c>
      <c r="BE108" s="292">
        <v>74</v>
      </c>
      <c r="BF108" s="293">
        <v>66</v>
      </c>
      <c r="BG108" s="238">
        <v>1.12121212121212</v>
      </c>
      <c r="BH108" s="238">
        <v>8</v>
      </c>
      <c r="BI108" s="279">
        <v>57.5</v>
      </c>
      <c r="BJ108" s="578">
        <v>0.544494382022471</v>
      </c>
      <c r="BK108" s="578">
        <v>0.60575</v>
      </c>
      <c r="BL108" s="238">
        <v>0.89887640449438</v>
      </c>
      <c r="BM108" s="578">
        <v>-0.0612556179775292</v>
      </c>
      <c r="BN108" s="237">
        <v>2.99069352042923</v>
      </c>
      <c r="BO108" s="238">
        <v>2.43599470387949</v>
      </c>
      <c r="BP108" s="238">
        <v>1.22770936885304</v>
      </c>
      <c r="BQ108" s="238">
        <v>0.554698816549738</v>
      </c>
      <c r="BR108" s="257" t="s">
        <v>161</v>
      </c>
      <c r="BS108" s="292">
        <v>0.334370604399638</v>
      </c>
      <c r="BT108" s="293">
        <v>0.410509923690487</v>
      </c>
      <c r="BU108" s="238">
        <v>0.814525021450501</v>
      </c>
      <c r="BV108" s="238">
        <v>-0.0761393192908498</v>
      </c>
      <c r="BW108" s="279">
        <v>0</v>
      </c>
      <c r="BX108" s="292">
        <v>-0.830386640057593</v>
      </c>
      <c r="BY108" s="293">
        <v>-0.864395673502071</v>
      </c>
      <c r="BZ108" s="238">
        <v>1.039344289296</v>
      </c>
      <c r="CA108" s="238">
        <v>0.0340090334444775</v>
      </c>
      <c r="CB108" s="279">
        <v>-0.804419988978275</v>
      </c>
      <c r="CC108" s="551"/>
    </row>
    <row r="109" s="159" customFormat="1" ht="16.2" spans="1:16366">
      <c r="A109" s="302" t="s">
        <v>106</v>
      </c>
      <c r="B109" s="303">
        <v>700.145811999999</v>
      </c>
      <c r="C109" s="304">
        <v>1241.61968664</v>
      </c>
      <c r="D109" s="312">
        <v>0.563897157506172</v>
      </c>
      <c r="E109" s="306">
        <v>-541.473874640001</v>
      </c>
      <c r="F109" s="307">
        <v>844.589311999999</v>
      </c>
      <c r="G109" s="303">
        <v>45.2214609999999</v>
      </c>
      <c r="H109" s="304">
        <v>63.42616453</v>
      </c>
      <c r="I109" s="312">
        <v>0.71297801680268</v>
      </c>
      <c r="J109" s="304">
        <v>-18.2047035300001</v>
      </c>
      <c r="K109" s="317">
        <v>209.007476</v>
      </c>
      <c r="L109" s="303">
        <v>352.329339</v>
      </c>
      <c r="M109" s="304">
        <v>737.12256</v>
      </c>
      <c r="N109" s="312">
        <v>0.4779793186631</v>
      </c>
      <c r="O109" s="304">
        <v>-384.793221</v>
      </c>
      <c r="P109" s="317">
        <v>266.143883999999</v>
      </c>
      <c r="Q109" s="303">
        <v>141.232279</v>
      </c>
      <c r="R109" s="304">
        <v>268.76103743</v>
      </c>
      <c r="S109" s="312">
        <v>0.525493874969821</v>
      </c>
      <c r="T109" s="304">
        <v>-127.52875843</v>
      </c>
      <c r="U109" s="317">
        <v>339.143133</v>
      </c>
      <c r="V109" s="311">
        <v>0.201718380056524</v>
      </c>
      <c r="W109" s="312">
        <v>0.216460032264232</v>
      </c>
      <c r="X109" s="312">
        <v>0.931896655223111</v>
      </c>
      <c r="Y109" s="305">
        <v>-0.0147416522077075</v>
      </c>
      <c r="Z109" s="315">
        <v>0.40154798099079</v>
      </c>
      <c r="AA109" s="303">
        <v>449.287219999999</v>
      </c>
      <c r="AB109" s="304">
        <v>470.50229664</v>
      </c>
      <c r="AC109" s="312">
        <v>0.954909727770716</v>
      </c>
      <c r="AD109" s="306">
        <v>-21.2150766400007</v>
      </c>
      <c r="AE109" s="304">
        <v>311.689318</v>
      </c>
      <c r="AF109" s="303">
        <v>167.669281</v>
      </c>
      <c r="AG109" s="304">
        <v>189.31191343</v>
      </c>
      <c r="AH109" s="312">
        <v>0.885677387979057</v>
      </c>
      <c r="AI109" s="306">
        <v>-21.6426324300002</v>
      </c>
      <c r="AJ109" s="307">
        <v>70.1075489999989</v>
      </c>
      <c r="AK109" s="303">
        <v>0.388375</v>
      </c>
      <c r="AL109" s="304">
        <v>0.21</v>
      </c>
      <c r="AM109" s="312">
        <v>1.84940476190476</v>
      </c>
      <c r="AN109" s="306">
        <v>0.178375</v>
      </c>
      <c r="AO109" s="307">
        <v>0.1684</v>
      </c>
      <c r="AP109" s="303">
        <v>0.00668399999999999</v>
      </c>
      <c r="AQ109" s="304">
        <v>0</v>
      </c>
      <c r="AR109" s="305" t="s">
        <v>161</v>
      </c>
      <c r="AS109" s="306">
        <v>0.00668399999999999</v>
      </c>
      <c r="AT109" s="307">
        <v>0.0886289999999999</v>
      </c>
      <c r="AU109" s="303">
        <v>-314.041316</v>
      </c>
      <c r="AV109" s="304">
        <v>-218.53324796</v>
      </c>
      <c r="AW109" s="305">
        <v>0.562958639330335</v>
      </c>
      <c r="AX109" s="593">
        <v>-95.5080680399997</v>
      </c>
      <c r="AY109" s="307">
        <v>-12.2791439999988</v>
      </c>
      <c r="AZ109" s="311">
        <v>-0.448537019885795</v>
      </c>
      <c r="BA109" s="312">
        <v>-0.176006590674623</v>
      </c>
      <c r="BB109" s="312">
        <v>-0.548410364444757</v>
      </c>
      <c r="BC109" s="305">
        <v>-0.272530429211172</v>
      </c>
      <c r="BD109" s="315">
        <v>-0.0145385974289937</v>
      </c>
      <c r="BE109" s="324">
        <v>1435</v>
      </c>
      <c r="BF109" s="325">
        <v>997</v>
      </c>
      <c r="BG109" s="312">
        <v>1.43931795386158</v>
      </c>
      <c r="BH109" s="312">
        <v>438</v>
      </c>
      <c r="BI109" s="319">
        <v>473.416666656667</v>
      </c>
      <c r="BJ109" s="595">
        <v>0.40810550944276</v>
      </c>
      <c r="BK109" s="595">
        <v>1.03641042290484</v>
      </c>
      <c r="BL109" s="312">
        <v>0.39376824125227</v>
      </c>
      <c r="BM109" s="595">
        <v>-0.628304913462081</v>
      </c>
      <c r="BN109" s="311">
        <v>0.641705216684207</v>
      </c>
      <c r="BO109" s="312">
        <v>0.378942361902497</v>
      </c>
      <c r="BP109" s="312">
        <v>1.69341113899881</v>
      </c>
      <c r="BQ109" s="312">
        <v>0.262762854781709</v>
      </c>
      <c r="BR109" s="315">
        <v>0.369042460722023</v>
      </c>
      <c r="BS109" s="324">
        <v>1.55834793609309</v>
      </c>
      <c r="BT109" s="325">
        <v>2.63892375341584</v>
      </c>
      <c r="BU109" s="312">
        <v>0.590524047568996</v>
      </c>
      <c r="BV109" s="312">
        <v>-1.08057581732275</v>
      </c>
      <c r="BW109" s="319">
        <v>2.70971529412503</v>
      </c>
      <c r="BX109" s="324">
        <v>-0.698976739200372</v>
      </c>
      <c r="BY109" s="325">
        <v>-0.464467972889</v>
      </c>
      <c r="BZ109" s="312">
        <v>0.495102396721302</v>
      </c>
      <c r="CA109" s="312">
        <v>-0.234508766311371</v>
      </c>
      <c r="CB109" s="319">
        <v>-0.0393954598084712</v>
      </c>
      <c r="CC109" s="551"/>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527" t="s">
        <v>107</v>
      </c>
      <c r="B110" s="516">
        <v>20.1674670000009</v>
      </c>
      <c r="C110" s="517">
        <v>21.6667296</v>
      </c>
      <c r="D110" s="518">
        <v>0.930803465604742</v>
      </c>
      <c r="E110" s="519">
        <v>-1.49926259999915</v>
      </c>
      <c r="F110" s="616">
        <v>55.601577</v>
      </c>
      <c r="G110" s="516">
        <v>0</v>
      </c>
      <c r="H110" s="517">
        <v>0</v>
      </c>
      <c r="I110" s="518" t="s">
        <v>161</v>
      </c>
      <c r="J110" s="519">
        <v>0</v>
      </c>
      <c r="K110" s="520">
        <v>0</v>
      </c>
      <c r="L110" s="516">
        <v>15.480764000001</v>
      </c>
      <c r="M110" s="517">
        <v>14.52537553</v>
      </c>
      <c r="N110" s="518">
        <v>1.06577375352726</v>
      </c>
      <c r="O110" s="519">
        <v>0.955388470001045</v>
      </c>
      <c r="P110" s="520">
        <v>38.097842</v>
      </c>
      <c r="Q110" s="516">
        <v>4.68670299999981</v>
      </c>
      <c r="R110" s="517">
        <v>7.14135407</v>
      </c>
      <c r="S110" s="518">
        <v>0.656276520399416</v>
      </c>
      <c r="T110" s="519">
        <v>-2.45465107000019</v>
      </c>
      <c r="U110" s="520">
        <v>17.503735</v>
      </c>
      <c r="V110" s="533">
        <v>0.232389273278573</v>
      </c>
      <c r="W110" s="518">
        <v>0.329599999715693</v>
      </c>
      <c r="X110" s="518">
        <v>0.705064543322294</v>
      </c>
      <c r="Y110" s="539">
        <v>-0.0972107264371198</v>
      </c>
      <c r="Z110" s="540">
        <v>0.31480644874515</v>
      </c>
      <c r="AA110" s="516">
        <v>3.48655</v>
      </c>
      <c r="AB110" s="517">
        <v>4.71244936</v>
      </c>
      <c r="AC110" s="518">
        <v>0.73985940933273</v>
      </c>
      <c r="AD110" s="519">
        <v>-1.22589936</v>
      </c>
      <c r="AE110" s="541">
        <v>4.63453299999999</v>
      </c>
      <c r="AF110" s="516">
        <v>-0.403513000000009</v>
      </c>
      <c r="AG110" s="517">
        <v>0.519002089999999</v>
      </c>
      <c r="AH110" s="518">
        <v>-0.777478564681713</v>
      </c>
      <c r="AI110" s="519">
        <v>-0.922515090000008</v>
      </c>
      <c r="AJ110" s="520">
        <v>0.302067</v>
      </c>
      <c r="AK110" s="516">
        <v>0</v>
      </c>
      <c r="AL110" s="517">
        <v>0</v>
      </c>
      <c r="AM110" s="518" t="s">
        <v>161</v>
      </c>
      <c r="AN110" s="519">
        <v>0</v>
      </c>
      <c r="AO110" s="520">
        <v>0</v>
      </c>
      <c r="AP110" s="516">
        <v>0</v>
      </c>
      <c r="AQ110" s="517">
        <v>0</v>
      </c>
      <c r="AR110" s="551" t="s">
        <v>161</v>
      </c>
      <c r="AS110" s="519">
        <v>0</v>
      </c>
      <c r="AT110" s="520">
        <v>0</v>
      </c>
      <c r="AU110" s="516">
        <v>1.60366599999982</v>
      </c>
      <c r="AV110" s="517">
        <v>1.90990262</v>
      </c>
      <c r="AW110" s="551">
        <v>0.83965851620216</v>
      </c>
      <c r="AX110" s="555">
        <v>-0.306236620000182</v>
      </c>
      <c r="AY110" s="520">
        <v>12.567135</v>
      </c>
      <c r="AZ110" s="533">
        <v>0.0795174723726956</v>
      </c>
      <c r="BA110" s="518">
        <v>0.0881490956530883</v>
      </c>
      <c r="BB110" s="518">
        <v>0.902079275840077</v>
      </c>
      <c r="BC110" s="539">
        <v>-0.00863162328039276</v>
      </c>
      <c r="BD110" s="540">
        <v>0.226021197204533</v>
      </c>
      <c r="BE110" s="564">
        <v>9</v>
      </c>
      <c r="BF110" s="565">
        <v>8</v>
      </c>
      <c r="BG110" s="518">
        <v>1.125</v>
      </c>
      <c r="BH110" s="566">
        <v>1</v>
      </c>
      <c r="BI110" s="567">
        <v>7.83333333</v>
      </c>
      <c r="BJ110" s="572">
        <v>1.86735805555563</v>
      </c>
      <c r="BK110" s="572">
        <v>2.256951</v>
      </c>
      <c r="BL110" s="518">
        <v>0.827380858315327</v>
      </c>
      <c r="BM110" s="572">
        <v>-0.389592944444365</v>
      </c>
      <c r="BN110" s="533">
        <v>0.172879915955725</v>
      </c>
      <c r="BO110" s="518">
        <v>0.217497031024008</v>
      </c>
      <c r="BP110" s="518">
        <v>0.794861038524436</v>
      </c>
      <c r="BQ110" s="518">
        <v>-0.0446171150682835</v>
      </c>
      <c r="BR110" s="540">
        <v>0.083352545917897</v>
      </c>
      <c r="BS110" s="564">
        <v>5.78436190503531</v>
      </c>
      <c r="BT110" s="565">
        <v>4.59776391103755</v>
      </c>
      <c r="BU110" s="518">
        <v>1.25808154071356</v>
      </c>
      <c r="BV110" s="566">
        <v>1.18659799399776</v>
      </c>
      <c r="BW110" s="567">
        <v>11.9972340255211</v>
      </c>
      <c r="BX110" s="564">
        <v>0.459957837977318</v>
      </c>
      <c r="BY110" s="565">
        <v>0.405288730784366</v>
      </c>
      <c r="BZ110" s="518">
        <v>1.13488928519465</v>
      </c>
      <c r="CA110" s="566">
        <v>0.0546691071929512</v>
      </c>
      <c r="CB110" s="567">
        <v>2.71162919759123</v>
      </c>
      <c r="CC110" s="551"/>
    </row>
    <row r="111" s="159" customFormat="1" outlineLevel="3" spans="1:81">
      <c r="A111" s="527" t="s">
        <v>108</v>
      </c>
      <c r="B111" s="516">
        <v>26.3735910000011</v>
      </c>
      <c r="C111" s="517">
        <v>31.9002816</v>
      </c>
      <c r="D111" s="518">
        <v>0.826751040341947</v>
      </c>
      <c r="E111" s="519">
        <v>-5.52669059999894</v>
      </c>
      <c r="F111" s="616">
        <v>64.932789</v>
      </c>
      <c r="G111" s="516">
        <v>0</v>
      </c>
      <c r="H111" s="517">
        <v>0</v>
      </c>
      <c r="I111" s="518" t="s">
        <v>161</v>
      </c>
      <c r="J111" s="519">
        <v>0</v>
      </c>
      <c r="K111" s="520">
        <v>0</v>
      </c>
      <c r="L111" s="516">
        <v>20.0109870000001</v>
      </c>
      <c r="M111" s="517">
        <v>21.43698923</v>
      </c>
      <c r="N111" s="518">
        <v>0.933479360618221</v>
      </c>
      <c r="O111" s="519">
        <v>-1.42600222999991</v>
      </c>
      <c r="P111" s="520">
        <v>43.1140440000001</v>
      </c>
      <c r="Q111" s="516">
        <v>6.36260400000097</v>
      </c>
      <c r="R111" s="517">
        <v>10.46329237</v>
      </c>
      <c r="S111" s="518">
        <v>0.608088140425438</v>
      </c>
      <c r="T111" s="519">
        <v>-4.10068836999903</v>
      </c>
      <c r="U111" s="520">
        <v>21.8187449999999</v>
      </c>
      <c r="V111" s="533">
        <v>0.241249058575327</v>
      </c>
      <c r="W111" s="518">
        <v>0.328000000163008</v>
      </c>
      <c r="X111" s="518">
        <v>0.73551542212022</v>
      </c>
      <c r="Y111" s="539">
        <v>-0.0867509415876811</v>
      </c>
      <c r="Z111" s="540">
        <v>0.33602045031517</v>
      </c>
      <c r="AA111" s="516">
        <v>2.82936499999999</v>
      </c>
      <c r="AB111" s="517">
        <v>4.05964669</v>
      </c>
      <c r="AC111" s="518">
        <v>0.696948581010627</v>
      </c>
      <c r="AD111" s="519">
        <v>-1.23028169000001</v>
      </c>
      <c r="AE111" s="541">
        <v>4.21740299999999</v>
      </c>
      <c r="AF111" s="516">
        <v>0.0963420000000906</v>
      </c>
      <c r="AG111" s="517">
        <v>0.357671010000001</v>
      </c>
      <c r="AH111" s="518">
        <v>0.269359263978622</v>
      </c>
      <c r="AI111" s="519">
        <v>-0.26132900999991</v>
      </c>
      <c r="AJ111" s="520">
        <v>0.239179999999999</v>
      </c>
      <c r="AK111" s="516">
        <v>0</v>
      </c>
      <c r="AL111" s="517">
        <v>0</v>
      </c>
      <c r="AM111" s="518" t="s">
        <v>161</v>
      </c>
      <c r="AN111" s="519">
        <v>0</v>
      </c>
      <c r="AO111" s="520">
        <v>0</v>
      </c>
      <c r="AP111" s="516">
        <v>0</v>
      </c>
      <c r="AQ111" s="517">
        <v>0</v>
      </c>
      <c r="AR111" s="551" t="s">
        <v>161</v>
      </c>
      <c r="AS111" s="519">
        <v>0</v>
      </c>
      <c r="AT111" s="520">
        <v>0</v>
      </c>
      <c r="AU111" s="516">
        <v>3.43689700000089</v>
      </c>
      <c r="AV111" s="517">
        <v>6.04597467</v>
      </c>
      <c r="AW111" s="551">
        <v>0.568460370344372</v>
      </c>
      <c r="AX111" s="555">
        <v>-2.60907766999911</v>
      </c>
      <c r="AY111" s="520">
        <v>17.3621619999999</v>
      </c>
      <c r="AZ111" s="533">
        <v>0.130315852702833</v>
      </c>
      <c r="BA111" s="518">
        <v>0.189527313451678</v>
      </c>
      <c r="BB111" s="518">
        <v>0.687583495642479</v>
      </c>
      <c r="BC111" s="539">
        <v>-0.0592114607488455</v>
      </c>
      <c r="BD111" s="540">
        <v>0.267386666542229</v>
      </c>
      <c r="BE111" s="564">
        <v>7</v>
      </c>
      <c r="BF111" s="565">
        <v>7</v>
      </c>
      <c r="BG111" s="518">
        <v>1</v>
      </c>
      <c r="BH111" s="566">
        <v>0</v>
      </c>
      <c r="BI111" s="567">
        <v>7.08333333</v>
      </c>
      <c r="BJ111" s="572">
        <v>3.13971321428584</v>
      </c>
      <c r="BK111" s="572">
        <v>3.79765257142857</v>
      </c>
      <c r="BL111" s="518">
        <v>0.826751040341947</v>
      </c>
      <c r="BM111" s="572">
        <v>-0.657939357142731</v>
      </c>
      <c r="BN111" s="533">
        <v>0.107280233472942</v>
      </c>
      <c r="BO111" s="518">
        <v>0.127260528320853</v>
      </c>
      <c r="BP111" s="518">
        <v>0.842996920478463</v>
      </c>
      <c r="BQ111" s="518">
        <v>-0.0199802948479117</v>
      </c>
      <c r="BR111" s="540">
        <v>0.0649502826684373</v>
      </c>
      <c r="BS111" s="564">
        <v>9.32138165277409</v>
      </c>
      <c r="BT111" s="565">
        <v>7.85789602789301</v>
      </c>
      <c r="BU111" s="518">
        <v>1.18624395381234</v>
      </c>
      <c r="BV111" s="566">
        <v>1.46348562488109</v>
      </c>
      <c r="BW111" s="567">
        <v>15.3963918079444</v>
      </c>
      <c r="BX111" s="564">
        <v>1.2147237984498</v>
      </c>
      <c r="BY111" s="565">
        <v>1.48928592354917</v>
      </c>
      <c r="BZ111" s="518">
        <v>0.815641764447045</v>
      </c>
      <c r="CA111" s="566">
        <v>-0.274562125099379</v>
      </c>
      <c r="CB111" s="567">
        <v>4.11678988230434</v>
      </c>
      <c r="CC111" s="551"/>
    </row>
    <row r="112" s="159" customFormat="1" outlineLevel="3" spans="1:81">
      <c r="A112" s="527" t="s">
        <v>109</v>
      </c>
      <c r="B112" s="516">
        <v>5.89812299999986</v>
      </c>
      <c r="C112" s="517">
        <v>2.50000417</v>
      </c>
      <c r="D112" s="518">
        <v>2.35924526477884</v>
      </c>
      <c r="E112" s="519">
        <v>3.39811882999986</v>
      </c>
      <c r="F112" s="616">
        <v>21.7788889999998</v>
      </c>
      <c r="G112" s="516">
        <v>0</v>
      </c>
      <c r="H112" s="517">
        <v>0</v>
      </c>
      <c r="I112" s="518" t="s">
        <v>161</v>
      </c>
      <c r="J112" s="519">
        <v>0</v>
      </c>
      <c r="K112" s="520">
        <v>0</v>
      </c>
      <c r="L112" s="516">
        <v>4.599414</v>
      </c>
      <c r="M112" s="517">
        <v>1.66225276</v>
      </c>
      <c r="N112" s="518">
        <v>2.76697630509574</v>
      </c>
      <c r="O112" s="519">
        <v>2.93716124</v>
      </c>
      <c r="P112" s="520">
        <v>14.0094260000001</v>
      </c>
      <c r="Q112" s="516">
        <v>1.29870899999987</v>
      </c>
      <c r="R112" s="517">
        <v>0.83775141</v>
      </c>
      <c r="S112" s="518">
        <v>1.55023194768466</v>
      </c>
      <c r="T112" s="519">
        <v>0.460957589999867</v>
      </c>
      <c r="U112" s="520">
        <v>7.76946299999968</v>
      </c>
      <c r="V112" s="533">
        <v>0.220190219837717</v>
      </c>
      <c r="W112" s="518">
        <v>0.335100005053191</v>
      </c>
      <c r="X112" s="518">
        <v>0.657088082713594</v>
      </c>
      <c r="Y112" s="539">
        <v>-0.114909785215474</v>
      </c>
      <c r="Z112" s="540">
        <v>0.356742853136345</v>
      </c>
      <c r="AA112" s="516">
        <v>1.71859599999999</v>
      </c>
      <c r="AB112" s="517">
        <v>2.75521835</v>
      </c>
      <c r="AC112" s="518">
        <v>0.623760363674984</v>
      </c>
      <c r="AD112" s="519">
        <v>-1.03662235000001</v>
      </c>
      <c r="AE112" s="541">
        <v>2.565377</v>
      </c>
      <c r="AF112" s="516">
        <v>0.0609639999999999</v>
      </c>
      <c r="AG112" s="517">
        <v>0.195729149999999</v>
      </c>
      <c r="AH112" s="518">
        <v>0.311471234611708</v>
      </c>
      <c r="AI112" s="519">
        <v>-0.134765149999999</v>
      </c>
      <c r="AJ112" s="520">
        <v>0.107023</v>
      </c>
      <c r="AK112" s="516">
        <v>0</v>
      </c>
      <c r="AL112" s="517">
        <v>0</v>
      </c>
      <c r="AM112" s="518" t="s">
        <v>161</v>
      </c>
      <c r="AN112" s="519">
        <v>0</v>
      </c>
      <c r="AO112" s="520">
        <v>0</v>
      </c>
      <c r="AP112" s="516">
        <v>0</v>
      </c>
      <c r="AQ112" s="517">
        <v>0</v>
      </c>
      <c r="AR112" s="551" t="s">
        <v>161</v>
      </c>
      <c r="AS112" s="519">
        <v>0</v>
      </c>
      <c r="AT112" s="520">
        <v>0</v>
      </c>
      <c r="AU112" s="516">
        <v>-0.480851000000122</v>
      </c>
      <c r="AV112" s="517">
        <v>-2.11319609</v>
      </c>
      <c r="AW112" s="551">
        <v>1.77245320381029</v>
      </c>
      <c r="AX112" s="555">
        <v>1.63234508999988</v>
      </c>
      <c r="AY112" s="520">
        <v>5.09706299999969</v>
      </c>
      <c r="AZ112" s="533">
        <v>-0.0815261058475947</v>
      </c>
      <c r="BA112" s="518">
        <v>-0.84527702607792</v>
      </c>
      <c r="BB112" s="518">
        <v>1.90355102134282</v>
      </c>
      <c r="BC112" s="539">
        <v>0.763750920230326</v>
      </c>
      <c r="BD112" s="540">
        <v>0.234036869373811</v>
      </c>
      <c r="BE112" s="564">
        <v>5</v>
      </c>
      <c r="BF112" s="565">
        <v>5</v>
      </c>
      <c r="BG112" s="518">
        <v>1</v>
      </c>
      <c r="BH112" s="566">
        <v>0</v>
      </c>
      <c r="BI112" s="567">
        <v>5</v>
      </c>
      <c r="BJ112" s="572">
        <v>1.01691775862067</v>
      </c>
      <c r="BK112" s="572">
        <v>0.416667361666667</v>
      </c>
      <c r="BL112" s="518">
        <v>2.44059854977122</v>
      </c>
      <c r="BM112" s="572">
        <v>0.600250396954</v>
      </c>
      <c r="BN112" s="533">
        <v>0.291380156025913</v>
      </c>
      <c r="BO112" s="518">
        <v>1.10208550172138</v>
      </c>
      <c r="BP112" s="518">
        <v>0.26438979150964</v>
      </c>
      <c r="BQ112" s="518">
        <v>-0.81070534569547</v>
      </c>
      <c r="BR112" s="540">
        <v>0.117791913076926</v>
      </c>
      <c r="BS112" s="564">
        <v>3.43194270206605</v>
      </c>
      <c r="BT112" s="565">
        <v>0.907370615472273</v>
      </c>
      <c r="BU112" s="518">
        <v>3.7822942946855</v>
      </c>
      <c r="BV112" s="566">
        <v>2.52457208659378</v>
      </c>
      <c r="BW112" s="567">
        <v>8.48954715037977</v>
      </c>
      <c r="BX112" s="564">
        <v>-0.279792923991517</v>
      </c>
      <c r="BY112" s="565">
        <v>-0.766979535396895</v>
      </c>
      <c r="BZ112" s="518">
        <v>1.6352015782967</v>
      </c>
      <c r="CA112" s="566">
        <v>0.487186611405378</v>
      </c>
      <c r="CB112" s="567">
        <v>1.98686703747624</v>
      </c>
      <c r="CC112" s="551"/>
    </row>
    <row r="113" s="159" customFormat="1" outlineLevel="3" spans="1:81">
      <c r="A113" s="527" t="s">
        <v>110</v>
      </c>
      <c r="B113" s="516">
        <v>3.13047400000001</v>
      </c>
      <c r="C113" s="517">
        <v>7.3491</v>
      </c>
      <c r="D113" s="518">
        <v>0.425966989155135</v>
      </c>
      <c r="E113" s="519">
        <v>-4.21862599999999</v>
      </c>
      <c r="F113" s="616">
        <v>20.2363039999999</v>
      </c>
      <c r="G113" s="516">
        <v>0</v>
      </c>
      <c r="H113" s="517">
        <v>0</v>
      </c>
      <c r="I113" s="518" t="s">
        <v>161</v>
      </c>
      <c r="J113" s="519">
        <v>0</v>
      </c>
      <c r="K113" s="520">
        <v>0</v>
      </c>
      <c r="L113" s="516">
        <v>2.86644000000001</v>
      </c>
      <c r="M113" s="517">
        <v>5.4750795</v>
      </c>
      <c r="N113" s="518">
        <v>0.523543082799074</v>
      </c>
      <c r="O113" s="519">
        <v>-2.60863949999999</v>
      </c>
      <c r="P113" s="520">
        <v>20.7927699999999</v>
      </c>
      <c r="Q113" s="516">
        <v>0.264033999999996</v>
      </c>
      <c r="R113" s="517">
        <v>1.8740205</v>
      </c>
      <c r="S113" s="518">
        <v>0.140891735175787</v>
      </c>
      <c r="T113" s="519">
        <v>-1.6099865</v>
      </c>
      <c r="U113" s="520">
        <v>-0.556465999999997</v>
      </c>
      <c r="V113" s="533">
        <v>0.0843431378123553</v>
      </c>
      <c r="W113" s="518">
        <v>0.255</v>
      </c>
      <c r="X113" s="518">
        <v>0.330757403185707</v>
      </c>
      <c r="Y113" s="539">
        <v>-0.170656862187645</v>
      </c>
      <c r="Z113" s="540">
        <v>-0.02749840089376</v>
      </c>
      <c r="AA113" s="516">
        <v>2.26989500000001</v>
      </c>
      <c r="AB113" s="517">
        <v>2.84550035</v>
      </c>
      <c r="AC113" s="518">
        <v>0.79771383616242</v>
      </c>
      <c r="AD113" s="519">
        <v>-0.57560534999999</v>
      </c>
      <c r="AE113" s="541">
        <v>2.717075</v>
      </c>
      <c r="AF113" s="516">
        <v>0.059983</v>
      </c>
      <c r="AG113" s="517">
        <v>0.26864567</v>
      </c>
      <c r="AH113" s="518">
        <v>0.223279236177527</v>
      </c>
      <c r="AI113" s="519">
        <v>-0.20866267</v>
      </c>
      <c r="AJ113" s="520">
        <v>0.232434999999999</v>
      </c>
      <c r="AK113" s="516">
        <v>0</v>
      </c>
      <c r="AL113" s="517">
        <v>0</v>
      </c>
      <c r="AM113" s="518" t="s">
        <v>161</v>
      </c>
      <c r="AN113" s="519">
        <v>0</v>
      </c>
      <c r="AO113" s="520">
        <v>0</v>
      </c>
      <c r="AP113" s="516">
        <v>0</v>
      </c>
      <c r="AQ113" s="517">
        <v>0</v>
      </c>
      <c r="AR113" s="551" t="s">
        <v>161</v>
      </c>
      <c r="AS113" s="519">
        <v>0</v>
      </c>
      <c r="AT113" s="520">
        <v>0</v>
      </c>
      <c r="AU113" s="516">
        <v>-2.06584400000001</v>
      </c>
      <c r="AV113" s="517">
        <v>-1.24012552</v>
      </c>
      <c r="AW113" s="551">
        <v>0.334165399644373</v>
      </c>
      <c r="AX113" s="555">
        <v>-0.825718480000014</v>
      </c>
      <c r="AY113" s="520">
        <v>-3.50597599999999</v>
      </c>
      <c r="AZ113" s="533">
        <v>-0.659914121631424</v>
      </c>
      <c r="BA113" s="518">
        <v>-0.168745223224612</v>
      </c>
      <c r="BB113" s="518">
        <v>-1.91071290209518</v>
      </c>
      <c r="BC113" s="539">
        <v>-0.491168898406811</v>
      </c>
      <c r="BD113" s="540">
        <v>-0.173251795387142</v>
      </c>
      <c r="BE113" s="564">
        <v>5</v>
      </c>
      <c r="BF113" s="565">
        <v>5</v>
      </c>
      <c r="BG113" s="518">
        <v>1</v>
      </c>
      <c r="BH113" s="566">
        <v>0</v>
      </c>
      <c r="BI113" s="567">
        <v>5</v>
      </c>
      <c r="BJ113" s="572">
        <v>0.504915161290324</v>
      </c>
      <c r="BK113" s="572">
        <v>1.22485</v>
      </c>
      <c r="BL113" s="518">
        <v>0.412226118537228</v>
      </c>
      <c r="BM113" s="572">
        <v>-0.719934838709676</v>
      </c>
      <c r="BN113" s="533">
        <v>0.725096263377369</v>
      </c>
      <c r="BO113" s="518">
        <v>0.387190315820985</v>
      </c>
      <c r="BP113" s="518">
        <v>1.87271280749856</v>
      </c>
      <c r="BQ113" s="518">
        <v>0.337905947556384</v>
      </c>
      <c r="BR113" s="540">
        <v>0.134267354354827</v>
      </c>
      <c r="BS113" s="564">
        <v>1.37912722835197</v>
      </c>
      <c r="BT113" s="565">
        <v>2.58270922370472</v>
      </c>
      <c r="BU113" s="518">
        <v>0.533984707102918</v>
      </c>
      <c r="BV113" s="566">
        <v>-1.20358199535275</v>
      </c>
      <c r="BW113" s="567">
        <v>7.44782679903938</v>
      </c>
      <c r="BX113" s="564">
        <v>-0.91010553351587</v>
      </c>
      <c r="BY113" s="565">
        <v>-0.435819844478318</v>
      </c>
      <c r="BZ113" s="518">
        <v>-0.0882608835889007</v>
      </c>
      <c r="CA113" s="566">
        <v>-0.474285689037552</v>
      </c>
      <c r="CB113" s="567">
        <v>-1.29034936466605</v>
      </c>
      <c r="CC113" s="551"/>
    </row>
    <row r="114" s="159" customFormat="1" outlineLevel="3" spans="1:81">
      <c r="A114" s="527" t="s">
        <v>111</v>
      </c>
      <c r="B114" s="516">
        <v>10.24249</v>
      </c>
      <c r="C114" s="517">
        <v>15.33170689</v>
      </c>
      <c r="D114" s="518">
        <v>0.66805934091269</v>
      </c>
      <c r="E114" s="519">
        <v>-5.08921689000005</v>
      </c>
      <c r="F114" s="616">
        <v>44.9942839999999</v>
      </c>
      <c r="G114" s="516">
        <v>0</v>
      </c>
      <c r="H114" s="517">
        <v>0</v>
      </c>
      <c r="I114" s="518" t="s">
        <v>161</v>
      </c>
      <c r="J114" s="519">
        <v>0</v>
      </c>
      <c r="K114" s="520">
        <v>0</v>
      </c>
      <c r="L114" s="516">
        <v>9.4632370000009</v>
      </c>
      <c r="M114" s="517">
        <v>10.29677435</v>
      </c>
      <c r="N114" s="518">
        <v>0.919048692176196</v>
      </c>
      <c r="O114" s="519">
        <v>-0.833537349999103</v>
      </c>
      <c r="P114" s="520">
        <v>29.6665579999999</v>
      </c>
      <c r="Q114" s="516">
        <v>0.779252999999054</v>
      </c>
      <c r="R114" s="517">
        <v>5.03493254</v>
      </c>
      <c r="S114" s="518">
        <v>0.154769303026065</v>
      </c>
      <c r="T114" s="519">
        <v>-4.25567954000094</v>
      </c>
      <c r="U114" s="520">
        <v>15.327726</v>
      </c>
      <c r="V114" s="533">
        <v>0.0760804257557545</v>
      </c>
      <c r="W114" s="518">
        <v>0.32839999982546</v>
      </c>
      <c r="X114" s="518">
        <v>0.231669993289252</v>
      </c>
      <c r="Y114" s="539">
        <v>-0.252319574069705</v>
      </c>
      <c r="Z114" s="540">
        <v>0.340659404647933</v>
      </c>
      <c r="AA114" s="516">
        <v>2.94579499999998</v>
      </c>
      <c r="AB114" s="517">
        <v>5.0030007</v>
      </c>
      <c r="AC114" s="518">
        <v>0.588805634186695</v>
      </c>
      <c r="AD114" s="519">
        <v>-2.05720570000002</v>
      </c>
      <c r="AE114" s="541">
        <v>4.94524799999998</v>
      </c>
      <c r="AF114" s="516">
        <v>0.0910459999999893</v>
      </c>
      <c r="AG114" s="517">
        <v>0.533675999999999</v>
      </c>
      <c r="AH114" s="518">
        <v>0.170601638447278</v>
      </c>
      <c r="AI114" s="519">
        <v>-0.44263000000001</v>
      </c>
      <c r="AJ114" s="520">
        <v>0.273382999999989</v>
      </c>
      <c r="AK114" s="516">
        <v>0</v>
      </c>
      <c r="AL114" s="517">
        <v>0</v>
      </c>
      <c r="AM114" s="518" t="s">
        <v>161</v>
      </c>
      <c r="AN114" s="519">
        <v>0</v>
      </c>
      <c r="AO114" s="520">
        <v>0</v>
      </c>
      <c r="AP114" s="516">
        <v>0</v>
      </c>
      <c r="AQ114" s="517">
        <v>0</v>
      </c>
      <c r="AR114" s="551" t="s">
        <v>161</v>
      </c>
      <c r="AS114" s="519">
        <v>0</v>
      </c>
      <c r="AT114" s="520">
        <v>0</v>
      </c>
      <c r="AU114" s="516">
        <v>-2.25758800000091</v>
      </c>
      <c r="AV114" s="517">
        <v>-0.501744160000001</v>
      </c>
      <c r="AW114" s="551">
        <v>-2.49948037262837</v>
      </c>
      <c r="AX114" s="555">
        <v>-1.75584384000091</v>
      </c>
      <c r="AY114" s="520">
        <v>10.109095</v>
      </c>
      <c r="AZ114" s="533">
        <v>-0.220413981365949</v>
      </c>
      <c r="BA114" s="518">
        <v>-0.0327259165336157</v>
      </c>
      <c r="BB114" s="518">
        <v>-4.73515075244853</v>
      </c>
      <c r="BC114" s="539">
        <v>-0.187688064832334</v>
      </c>
      <c r="BD114" s="540">
        <v>0.224675094285311</v>
      </c>
      <c r="BE114" s="564">
        <v>9</v>
      </c>
      <c r="BF114" s="565">
        <v>10</v>
      </c>
      <c r="BG114" s="518">
        <v>0.9</v>
      </c>
      <c r="BH114" s="566">
        <v>-1</v>
      </c>
      <c r="BI114" s="567">
        <v>9.91666667</v>
      </c>
      <c r="BJ114" s="572">
        <v>0.948378703703699</v>
      </c>
      <c r="BK114" s="572">
        <v>1.27764224083333</v>
      </c>
      <c r="BL114" s="518">
        <v>0.742288156569656</v>
      </c>
      <c r="BM114" s="572">
        <v>-0.329263537129634</v>
      </c>
      <c r="BN114" s="533">
        <v>0.287605357681579</v>
      </c>
      <c r="BO114" s="518">
        <v>0.326317267600724</v>
      </c>
      <c r="BP114" s="518">
        <v>0.881367265043072</v>
      </c>
      <c r="BQ114" s="518">
        <v>-0.0387119099191458</v>
      </c>
      <c r="BR114" s="540">
        <v>0.10990836080423</v>
      </c>
      <c r="BS114" s="564">
        <v>3.47698668780415</v>
      </c>
      <c r="BT114" s="565">
        <v>3.06450224762111</v>
      </c>
      <c r="BU114" s="518">
        <v>1.13460079544834</v>
      </c>
      <c r="BV114" s="566">
        <v>0.412484440183039</v>
      </c>
      <c r="BW114" s="567">
        <v>9.0984888927714</v>
      </c>
      <c r="BX114" s="564">
        <v>-0.766376479015318</v>
      </c>
      <c r="BY114" s="565">
        <v>-0.100288644772726</v>
      </c>
      <c r="BZ114" s="518">
        <v>-5.64170740119261</v>
      </c>
      <c r="CA114" s="566">
        <v>-0.666087834242592</v>
      </c>
      <c r="CB114" s="567">
        <v>2.04420384983727</v>
      </c>
      <c r="CC114" s="551"/>
    </row>
    <row r="115" s="159" customFormat="1" outlineLevel="3" spans="1:81">
      <c r="A115" s="527" t="s">
        <v>112</v>
      </c>
      <c r="B115" s="516">
        <v>68.0760570000008</v>
      </c>
      <c r="C115" s="517">
        <v>60.00792</v>
      </c>
      <c r="D115" s="518">
        <v>1.13445120244129</v>
      </c>
      <c r="E115" s="519">
        <v>8.06813700000085</v>
      </c>
      <c r="F115" s="616">
        <v>100.39189</v>
      </c>
      <c r="G115" s="516">
        <v>0</v>
      </c>
      <c r="H115" s="517">
        <v>0</v>
      </c>
      <c r="I115" s="518" t="s">
        <v>161</v>
      </c>
      <c r="J115" s="519">
        <v>0</v>
      </c>
      <c r="K115" s="520">
        <v>0</v>
      </c>
      <c r="L115" s="516">
        <v>49.3171529999998</v>
      </c>
      <c r="M115" s="517">
        <v>39.36519551</v>
      </c>
      <c r="N115" s="518">
        <v>1.2528110774268</v>
      </c>
      <c r="O115" s="519">
        <v>9.95195748999982</v>
      </c>
      <c r="P115" s="520">
        <v>69.1218409999999</v>
      </c>
      <c r="Q115" s="516">
        <v>18.758904000001</v>
      </c>
      <c r="R115" s="517">
        <v>20.64272449</v>
      </c>
      <c r="S115" s="518">
        <v>0.908741673565834</v>
      </c>
      <c r="T115" s="519">
        <v>-1.88382048999897</v>
      </c>
      <c r="U115" s="520">
        <v>31.270049</v>
      </c>
      <c r="V115" s="533">
        <v>0.275558027692479</v>
      </c>
      <c r="W115" s="518">
        <v>0.344000000166645</v>
      </c>
      <c r="X115" s="518">
        <v>0.801040777787762</v>
      </c>
      <c r="Y115" s="539">
        <v>-0.0684419724741655</v>
      </c>
      <c r="Z115" s="540">
        <v>0.3114798316876</v>
      </c>
      <c r="AA115" s="516">
        <v>4.35326999999999</v>
      </c>
      <c r="AB115" s="517">
        <v>6.53762137</v>
      </c>
      <c r="AC115" s="518">
        <v>0.66587979841971</v>
      </c>
      <c r="AD115" s="519">
        <v>-2.18435137000001</v>
      </c>
      <c r="AE115" s="541">
        <v>6.28009099999999</v>
      </c>
      <c r="AF115" s="516">
        <v>0.386295000000099</v>
      </c>
      <c r="AG115" s="517">
        <v>0.351501</v>
      </c>
      <c r="AH115" s="518">
        <v>1.09898691611148</v>
      </c>
      <c r="AI115" s="519">
        <v>0.0347940000000996</v>
      </c>
      <c r="AJ115" s="520">
        <v>0.11158599999999</v>
      </c>
      <c r="AK115" s="516">
        <v>0</v>
      </c>
      <c r="AL115" s="517">
        <v>0</v>
      </c>
      <c r="AM115" s="518" t="s">
        <v>161</v>
      </c>
      <c r="AN115" s="519">
        <v>0</v>
      </c>
      <c r="AO115" s="520">
        <v>0</v>
      </c>
      <c r="AP115" s="516">
        <v>0</v>
      </c>
      <c r="AQ115" s="517">
        <v>0</v>
      </c>
      <c r="AR115" s="551" t="s">
        <v>161</v>
      </c>
      <c r="AS115" s="519">
        <v>0</v>
      </c>
      <c r="AT115" s="520">
        <v>0</v>
      </c>
      <c r="AU115" s="516">
        <v>14.0193390000009</v>
      </c>
      <c r="AV115" s="517">
        <v>13.75360212</v>
      </c>
      <c r="AW115" s="551">
        <v>1.01932125691018</v>
      </c>
      <c r="AX115" s="555">
        <v>0.265736880000933</v>
      </c>
      <c r="AY115" s="520">
        <v>24.8783720000001</v>
      </c>
      <c r="AZ115" s="533">
        <v>0.205936413150379</v>
      </c>
      <c r="BA115" s="518">
        <v>0.229196448068855</v>
      </c>
      <c r="BB115" s="518">
        <v>0.898514854333659</v>
      </c>
      <c r="BC115" s="539">
        <v>-0.0232600349184758</v>
      </c>
      <c r="BD115" s="540">
        <v>0.247812567329892</v>
      </c>
      <c r="BE115" s="564">
        <v>11</v>
      </c>
      <c r="BF115" s="565">
        <v>11</v>
      </c>
      <c r="BG115" s="518">
        <v>1</v>
      </c>
      <c r="BH115" s="566">
        <v>0</v>
      </c>
      <c r="BI115" s="567">
        <v>11</v>
      </c>
      <c r="BJ115" s="572">
        <v>5.15727704545461</v>
      </c>
      <c r="BK115" s="572">
        <v>4.54605454545455</v>
      </c>
      <c r="BL115" s="518">
        <v>1.13445120244129</v>
      </c>
      <c r="BM115" s="572">
        <v>0.611222500000064</v>
      </c>
      <c r="BN115" s="533">
        <v>0.0639471525208919</v>
      </c>
      <c r="BO115" s="518">
        <v>0.108945975297927</v>
      </c>
      <c r="BP115" s="518">
        <v>0.586962045601225</v>
      </c>
      <c r="BQ115" s="518">
        <v>-0.0449988227770354</v>
      </c>
      <c r="BR115" s="540">
        <v>0.0625557602312298</v>
      </c>
      <c r="BS115" s="564">
        <v>15.6379128792841</v>
      </c>
      <c r="BT115" s="565">
        <v>9.17886133255833</v>
      </c>
      <c r="BU115" s="518">
        <v>1.70368767025762</v>
      </c>
      <c r="BV115" s="566">
        <v>6.45905154672576</v>
      </c>
      <c r="BW115" s="567">
        <v>15.9857381047504</v>
      </c>
      <c r="BX115" s="564">
        <v>3.22041568751788</v>
      </c>
      <c r="BY115" s="565">
        <v>2.10376241473893</v>
      </c>
      <c r="BZ115" s="518">
        <v>1.53078867887158</v>
      </c>
      <c r="CA115" s="566">
        <v>1.11665327277896</v>
      </c>
      <c r="CB115" s="567">
        <v>3.96146680040148</v>
      </c>
      <c r="CC115" s="551"/>
    </row>
    <row r="116" s="159" customFormat="1" outlineLevel="3" spans="1:81">
      <c r="A116" s="527" t="s">
        <v>113</v>
      </c>
      <c r="B116" s="516">
        <v>9.62474999999995</v>
      </c>
      <c r="C116" s="517">
        <v>18.943968</v>
      </c>
      <c r="D116" s="518">
        <v>0.508064097236648</v>
      </c>
      <c r="E116" s="519">
        <v>-9.31921800000006</v>
      </c>
      <c r="F116" s="616">
        <v>37.557138</v>
      </c>
      <c r="G116" s="516">
        <v>0</v>
      </c>
      <c r="H116" s="517">
        <v>0</v>
      </c>
      <c r="I116" s="518" t="s">
        <v>161</v>
      </c>
      <c r="J116" s="519">
        <v>0</v>
      </c>
      <c r="K116" s="520">
        <v>0</v>
      </c>
      <c r="L116" s="516">
        <v>7.58380300000001</v>
      </c>
      <c r="M116" s="517">
        <v>12.73602969</v>
      </c>
      <c r="N116" s="518">
        <v>0.595460530839891</v>
      </c>
      <c r="O116" s="519">
        <v>-5.15222668999999</v>
      </c>
      <c r="P116" s="520">
        <v>26.672044</v>
      </c>
      <c r="Q116" s="516">
        <v>2.04094699999994</v>
      </c>
      <c r="R116" s="517">
        <v>6.20793831</v>
      </c>
      <c r="S116" s="518">
        <v>0.328764059512688</v>
      </c>
      <c r="T116" s="519">
        <v>-4.16699131000007</v>
      </c>
      <c r="U116" s="520">
        <v>10.885094</v>
      </c>
      <c r="V116" s="533">
        <v>0.212051949401278</v>
      </c>
      <c r="W116" s="518">
        <v>0.327699999809966</v>
      </c>
      <c r="X116" s="518">
        <v>0.647091698273564</v>
      </c>
      <c r="Y116" s="539">
        <v>-0.115648050408688</v>
      </c>
      <c r="Z116" s="540">
        <v>0.289827568863208</v>
      </c>
      <c r="AA116" s="516">
        <v>2.81042500000001</v>
      </c>
      <c r="AB116" s="517">
        <v>3.87820569</v>
      </c>
      <c r="AC116" s="518">
        <v>0.724671465272386</v>
      </c>
      <c r="AD116" s="519">
        <v>-1.06778068999999</v>
      </c>
      <c r="AE116" s="541">
        <v>3.75572399999999</v>
      </c>
      <c r="AF116" s="516">
        <v>0.065051</v>
      </c>
      <c r="AG116" s="517">
        <v>0.223357</v>
      </c>
      <c r="AH116" s="518">
        <v>0.291242271341395</v>
      </c>
      <c r="AI116" s="519">
        <v>-0.158306</v>
      </c>
      <c r="AJ116" s="520">
        <v>0.124766</v>
      </c>
      <c r="AK116" s="516">
        <v>0</v>
      </c>
      <c r="AL116" s="517">
        <v>0</v>
      </c>
      <c r="AM116" s="518" t="s">
        <v>161</v>
      </c>
      <c r="AN116" s="519">
        <v>0</v>
      </c>
      <c r="AO116" s="520">
        <v>0</v>
      </c>
      <c r="AP116" s="516">
        <v>0</v>
      </c>
      <c r="AQ116" s="517">
        <v>0</v>
      </c>
      <c r="AR116" s="551" t="s">
        <v>161</v>
      </c>
      <c r="AS116" s="519">
        <v>0</v>
      </c>
      <c r="AT116" s="520">
        <v>0</v>
      </c>
      <c r="AU116" s="516">
        <v>-0.834529000000072</v>
      </c>
      <c r="AV116" s="517">
        <v>2.10637562</v>
      </c>
      <c r="AW116" s="551">
        <v>-0.396191919464047</v>
      </c>
      <c r="AX116" s="555">
        <v>-2.94090462000007</v>
      </c>
      <c r="AY116" s="520">
        <v>7.00460400000002</v>
      </c>
      <c r="AZ116" s="533">
        <v>-0.0867065638068601</v>
      </c>
      <c r="BA116" s="518">
        <v>0.111189779247938</v>
      </c>
      <c r="BB116" s="518">
        <v>-0.779806960615655</v>
      </c>
      <c r="BC116" s="539">
        <v>-0.197896343054798</v>
      </c>
      <c r="BD116" s="540">
        <v>0.186505265656825</v>
      </c>
      <c r="BE116" s="564">
        <v>7</v>
      </c>
      <c r="BF116" s="565">
        <v>7</v>
      </c>
      <c r="BG116" s="518">
        <v>1</v>
      </c>
      <c r="BH116" s="566">
        <v>0</v>
      </c>
      <c r="BI116" s="567">
        <v>7</v>
      </c>
      <c r="BJ116" s="572">
        <v>1.14580357142856</v>
      </c>
      <c r="BK116" s="572">
        <v>2.25523428571429</v>
      </c>
      <c r="BL116" s="518">
        <v>0.508064097236648</v>
      </c>
      <c r="BM116" s="572">
        <v>-1.10943071428572</v>
      </c>
      <c r="BN116" s="533">
        <v>0.291999792202397</v>
      </c>
      <c r="BO116" s="518">
        <v>0.204719818466754</v>
      </c>
      <c r="BP116" s="518">
        <v>1.4263386631999</v>
      </c>
      <c r="BQ116" s="518">
        <v>0.0872799737356431</v>
      </c>
      <c r="BR116" s="540">
        <v>0.100000271586189</v>
      </c>
      <c r="BS116" s="564">
        <v>3.42465997135662</v>
      </c>
      <c r="BT116" s="565">
        <v>4.88472492545902</v>
      </c>
      <c r="BU116" s="518">
        <v>0.701095767646486</v>
      </c>
      <c r="BV116" s="566">
        <v>-1.4600649541024</v>
      </c>
      <c r="BW116" s="567">
        <v>9.99997284145484</v>
      </c>
      <c r="BX116" s="564">
        <v>-0.296940498323232</v>
      </c>
      <c r="BY116" s="565">
        <v>0.543131486148688</v>
      </c>
      <c r="BZ116" s="518">
        <v>-0.546719359668906</v>
      </c>
      <c r="CA116" s="566">
        <v>-0.840071984471921</v>
      </c>
      <c r="CB116" s="567">
        <v>1.86504759135657</v>
      </c>
      <c r="CC116" s="551"/>
    </row>
    <row r="117" s="159" customFormat="1" outlineLevel="3" spans="1:81">
      <c r="A117" s="527" t="s">
        <v>114</v>
      </c>
      <c r="B117" s="516">
        <v>2.88104999999999</v>
      </c>
      <c r="C117" s="517">
        <v>2.41003</v>
      </c>
      <c r="D117" s="518">
        <v>1.19544155052012</v>
      </c>
      <c r="E117" s="519">
        <v>0.471019999999994</v>
      </c>
      <c r="F117" s="616">
        <v>0</v>
      </c>
      <c r="G117" s="516">
        <v>0</v>
      </c>
      <c r="H117" s="517">
        <v>0</v>
      </c>
      <c r="I117" s="518" t="s">
        <v>161</v>
      </c>
      <c r="J117" s="519">
        <v>0</v>
      </c>
      <c r="K117" s="520">
        <v>0</v>
      </c>
      <c r="L117" s="516">
        <v>1.981925</v>
      </c>
      <c r="M117" s="517">
        <v>1.687021</v>
      </c>
      <c r="N117" s="518">
        <v>1.1748075453714</v>
      </c>
      <c r="O117" s="519">
        <v>0.294904000000001</v>
      </c>
      <c r="P117" s="520">
        <v>0</v>
      </c>
      <c r="Q117" s="516">
        <v>0.899124999999993</v>
      </c>
      <c r="R117" s="517">
        <v>0.723009</v>
      </c>
      <c r="S117" s="518">
        <v>1.24358756253379</v>
      </c>
      <c r="T117" s="519">
        <v>0.176115999999993</v>
      </c>
      <c r="U117" s="520">
        <v>0</v>
      </c>
      <c r="V117" s="533">
        <v>0.3120824005137</v>
      </c>
      <c r="W117" s="518">
        <v>0.3</v>
      </c>
      <c r="X117" s="518">
        <v>1.040274668379</v>
      </c>
      <c r="Y117" s="539">
        <v>0.0120824005136999</v>
      </c>
      <c r="Z117" s="540" t="s">
        <v>161</v>
      </c>
      <c r="AA117" s="516">
        <v>0.531216999999999</v>
      </c>
      <c r="AB117" s="517">
        <v>1.15861336</v>
      </c>
      <c r="AC117" s="518">
        <v>0.458493763614118</v>
      </c>
      <c r="AD117" s="519">
        <v>-0.627396360000001</v>
      </c>
      <c r="AE117" s="541">
        <v>0</v>
      </c>
      <c r="AF117" s="516">
        <v>0.0753399999999999</v>
      </c>
      <c r="AG117" s="517">
        <v>0.13</v>
      </c>
      <c r="AH117" s="518">
        <v>0.579538461538461</v>
      </c>
      <c r="AI117" s="519">
        <v>-0.0546600000000001</v>
      </c>
      <c r="AJ117" s="520">
        <v>0</v>
      </c>
      <c r="AK117" s="516">
        <v>0</v>
      </c>
      <c r="AL117" s="517">
        <v>0</v>
      </c>
      <c r="AM117" s="518" t="s">
        <v>161</v>
      </c>
      <c r="AN117" s="519">
        <v>0</v>
      </c>
      <c r="AO117" s="520">
        <v>0</v>
      </c>
      <c r="AP117" s="516">
        <v>0</v>
      </c>
      <c r="AQ117" s="517">
        <v>0</v>
      </c>
      <c r="AR117" s="551" t="s">
        <v>161</v>
      </c>
      <c r="AS117" s="519">
        <v>0</v>
      </c>
      <c r="AT117" s="520">
        <v>0</v>
      </c>
      <c r="AU117" s="516">
        <v>0.292567999999994</v>
      </c>
      <c r="AV117" s="517">
        <v>-0.56560436</v>
      </c>
      <c r="AW117" s="551">
        <v>2.51726616817451</v>
      </c>
      <c r="AX117" s="555">
        <v>0.858172359999994</v>
      </c>
      <c r="AY117" s="520">
        <v>0</v>
      </c>
      <c r="AZ117" s="533">
        <v>0.101549088006107</v>
      </c>
      <c r="BA117" s="518">
        <v>-0.234687684385672</v>
      </c>
      <c r="BB117" s="518">
        <v>2.43269883663442</v>
      </c>
      <c r="BC117" s="539">
        <v>0.336236772391779</v>
      </c>
      <c r="BD117" s="540" t="s">
        <v>161</v>
      </c>
      <c r="BE117" s="564">
        <v>1</v>
      </c>
      <c r="BF117" s="565">
        <v>2</v>
      </c>
      <c r="BG117" s="518">
        <v>0.5</v>
      </c>
      <c r="BH117" s="566">
        <v>-1</v>
      </c>
      <c r="BI117" s="567">
        <v>0</v>
      </c>
      <c r="BJ117" s="572">
        <v>2.400875</v>
      </c>
      <c r="BK117" s="572">
        <v>1.00417916666667</v>
      </c>
      <c r="BL117" s="518">
        <v>2.39088310104023</v>
      </c>
      <c r="BM117" s="572">
        <v>1.39669583333333</v>
      </c>
      <c r="BN117" s="533">
        <v>0.184383124208188</v>
      </c>
      <c r="BO117" s="518">
        <v>0.480746447139662</v>
      </c>
      <c r="BP117" s="518">
        <v>0.383535074060823</v>
      </c>
      <c r="BQ117" s="518">
        <v>-0.296363322931474</v>
      </c>
      <c r="BR117" s="540" t="s">
        <v>161</v>
      </c>
      <c r="BS117" s="564">
        <v>5.42348983560391</v>
      </c>
      <c r="BT117" s="565">
        <v>2.08009857576647</v>
      </c>
      <c r="BU117" s="518">
        <v>2.60732346956465</v>
      </c>
      <c r="BV117" s="566">
        <v>3.34339125983744</v>
      </c>
      <c r="BW117" s="567" t="s">
        <v>161</v>
      </c>
      <c r="BX117" s="564">
        <v>0.550750446615968</v>
      </c>
      <c r="BY117" s="565">
        <v>-0.488173518040565</v>
      </c>
      <c r="BZ117" s="518">
        <v>3.12818583201025</v>
      </c>
      <c r="CA117" s="566">
        <v>1.03892396465653</v>
      </c>
      <c r="CB117" s="567" t="s">
        <v>161</v>
      </c>
      <c r="CC117" s="551"/>
    </row>
    <row r="118" s="163" customFormat="1" spans="1:81">
      <c r="A118" s="521" t="s">
        <v>115</v>
      </c>
      <c r="B118" s="522">
        <v>146.394002000003</v>
      </c>
      <c r="C118" s="523">
        <v>160.10974026</v>
      </c>
      <c r="D118" s="524">
        <v>0.914335391227763</v>
      </c>
      <c r="E118" s="523">
        <v>-13.7157382599975</v>
      </c>
      <c r="F118" s="525">
        <v>345.492870999999</v>
      </c>
      <c r="G118" s="522">
        <v>0</v>
      </c>
      <c r="H118" s="523">
        <v>0</v>
      </c>
      <c r="I118" s="524" t="s">
        <v>161</v>
      </c>
      <c r="J118" s="523">
        <v>0</v>
      </c>
      <c r="K118" s="525">
        <v>0</v>
      </c>
      <c r="L118" s="522">
        <v>111.303723000002</v>
      </c>
      <c r="M118" s="523">
        <v>107.18471757</v>
      </c>
      <c r="N118" s="524">
        <v>1.03842903655842</v>
      </c>
      <c r="O118" s="523">
        <v>4.11900543000188</v>
      </c>
      <c r="P118" s="525">
        <v>241.474525</v>
      </c>
      <c r="Q118" s="522">
        <v>35.0902790000006</v>
      </c>
      <c r="R118" s="523">
        <v>52.92502269</v>
      </c>
      <c r="S118" s="524">
        <v>0.663018685991623</v>
      </c>
      <c r="T118" s="523">
        <v>-17.8347436899994</v>
      </c>
      <c r="U118" s="534">
        <v>104.018346</v>
      </c>
      <c r="V118" s="535">
        <v>0.239697518481666</v>
      </c>
      <c r="W118" s="524">
        <v>0.330554672089629</v>
      </c>
      <c r="X118" s="524">
        <v>0.725137288081266</v>
      </c>
      <c r="Y118" s="542">
        <v>-0.0908571536079633</v>
      </c>
      <c r="Z118" s="543">
        <v>0.301072336742948</v>
      </c>
      <c r="AA118" s="522">
        <v>20.945113</v>
      </c>
      <c r="AB118" s="523">
        <v>30.95025587</v>
      </c>
      <c r="AC118" s="524">
        <v>0.676734728396931</v>
      </c>
      <c r="AD118" s="523">
        <v>-10.00514287</v>
      </c>
      <c r="AE118" s="544">
        <v>29.1154509999999</v>
      </c>
      <c r="AF118" s="522">
        <v>0.43150800000017</v>
      </c>
      <c r="AG118" s="523">
        <v>2.57958192</v>
      </c>
      <c r="AH118" s="524">
        <v>0.167278269650832</v>
      </c>
      <c r="AI118" s="523">
        <v>-2.14807391999983</v>
      </c>
      <c r="AJ118" s="525">
        <v>1.39043999999998</v>
      </c>
      <c r="AK118" s="522">
        <v>0</v>
      </c>
      <c r="AL118" s="523">
        <v>0</v>
      </c>
      <c r="AM118" s="524" t="s">
        <v>161</v>
      </c>
      <c r="AN118" s="523">
        <v>0</v>
      </c>
      <c r="AO118" s="525">
        <v>0</v>
      </c>
      <c r="AP118" s="522">
        <v>0</v>
      </c>
      <c r="AQ118" s="523">
        <v>0</v>
      </c>
      <c r="AR118" s="542" t="s">
        <v>161</v>
      </c>
      <c r="AS118" s="523">
        <v>0</v>
      </c>
      <c r="AT118" s="525">
        <v>0</v>
      </c>
      <c r="AU118" s="522">
        <v>13.7136580000005</v>
      </c>
      <c r="AV118" s="523">
        <v>19.3951849</v>
      </c>
      <c r="AW118" s="542">
        <v>0.707065081911156</v>
      </c>
      <c r="AX118" s="556">
        <v>-5.68152689999949</v>
      </c>
      <c r="AY118" s="525">
        <v>73.5124549999997</v>
      </c>
      <c r="AZ118" s="535">
        <v>0.0936763652379712</v>
      </c>
      <c r="BA118" s="524">
        <v>0.121136820711247</v>
      </c>
      <c r="BB118" s="524">
        <v>0.773310416172029</v>
      </c>
      <c r="BC118" s="542">
        <v>-0.0274604554732762</v>
      </c>
      <c r="BD118" s="543">
        <v>0.212775606012432</v>
      </c>
      <c r="BE118" s="568">
        <v>54</v>
      </c>
      <c r="BF118" s="569">
        <v>55</v>
      </c>
      <c r="BG118" s="524">
        <v>0.981818181818182</v>
      </c>
      <c r="BH118" s="524">
        <v>-1</v>
      </c>
      <c r="BI118" s="570">
        <v>52.83333333</v>
      </c>
      <c r="BJ118" s="571">
        <v>2.2591666975309</v>
      </c>
      <c r="BK118" s="571">
        <v>2.42590515545455</v>
      </c>
      <c r="BL118" s="524">
        <v>0.931267528102351</v>
      </c>
      <c r="BM118" s="571">
        <v>-0.166738457923642</v>
      </c>
      <c r="BN118" s="535">
        <v>0.143073573465118</v>
      </c>
      <c r="BO118" s="524">
        <v>0.193306514767561</v>
      </c>
      <c r="BP118" s="524">
        <v>0.74013839438963</v>
      </c>
      <c r="BQ118" s="524">
        <v>-0.050232941302443</v>
      </c>
      <c r="BR118" s="543">
        <v>0.0842722193246065</v>
      </c>
      <c r="BS118" s="568">
        <v>6.98941094278187</v>
      </c>
      <c r="BT118" s="569">
        <v>5.17313139291989</v>
      </c>
      <c r="BU118" s="524">
        <v>1.35109866962741</v>
      </c>
      <c r="BV118" s="524">
        <v>1.81627954986199</v>
      </c>
      <c r="BW118" s="570">
        <v>11.866306690561</v>
      </c>
      <c r="BX118" s="568">
        <v>0.654742612274307</v>
      </c>
      <c r="BY118" s="569">
        <v>0.626656690059862</v>
      </c>
      <c r="BZ118" s="524">
        <v>1.04481867449905</v>
      </c>
      <c r="CA118" s="524">
        <v>0.0280859222144453</v>
      </c>
      <c r="CB118" s="570">
        <v>2.52486059721348</v>
      </c>
      <c r="CC118" s="551"/>
    </row>
    <row r="119" s="164" customFormat="1" outlineLevel="1" spans="1:81">
      <c r="A119" s="527" t="s">
        <v>116</v>
      </c>
      <c r="B119" s="516">
        <v>56.386371</v>
      </c>
      <c r="C119" s="517">
        <v>34.0015104</v>
      </c>
      <c r="D119" s="518">
        <v>1.65834900675471</v>
      </c>
      <c r="E119" s="519">
        <v>22.3848606</v>
      </c>
      <c r="F119" s="616">
        <v>39.040845</v>
      </c>
      <c r="G119" s="516">
        <v>0</v>
      </c>
      <c r="H119" s="517">
        <v>0</v>
      </c>
      <c r="I119" s="518" t="s">
        <v>161</v>
      </c>
      <c r="J119" s="519">
        <v>0</v>
      </c>
      <c r="K119" s="520">
        <v>0</v>
      </c>
      <c r="L119" s="516">
        <v>32.845965</v>
      </c>
      <c r="M119" s="517">
        <v>22.93741892</v>
      </c>
      <c r="N119" s="518">
        <v>1.43198173755114</v>
      </c>
      <c r="O119" s="519">
        <v>9.90854607999999</v>
      </c>
      <c r="P119" s="520">
        <v>26.1058919999999</v>
      </c>
      <c r="Q119" s="516">
        <v>23.540406</v>
      </c>
      <c r="R119" s="517">
        <v>11.06409148</v>
      </c>
      <c r="S119" s="518">
        <v>2.12764021723363</v>
      </c>
      <c r="T119" s="519">
        <v>12.47631452</v>
      </c>
      <c r="U119" s="520">
        <v>12.9349530000001</v>
      </c>
      <c r="V119" s="533">
        <v>0.41748396966352</v>
      </c>
      <c r="W119" s="518">
        <v>0.325399999877653</v>
      </c>
      <c r="X119" s="518">
        <v>1.28298700006297</v>
      </c>
      <c r="Y119" s="539">
        <v>0.0920839697858675</v>
      </c>
      <c r="Z119" s="540">
        <v>0.331318469157112</v>
      </c>
      <c r="AA119" s="516">
        <v>1.557865</v>
      </c>
      <c r="AB119" s="517">
        <v>2.21432768</v>
      </c>
      <c r="AC119" s="518">
        <v>0.703538601838731</v>
      </c>
      <c r="AD119" s="519">
        <v>-0.65646268</v>
      </c>
      <c r="AE119" s="541">
        <v>2.34589099999999</v>
      </c>
      <c r="AF119" s="516">
        <v>0.18481</v>
      </c>
      <c r="AG119" s="517">
        <v>0.122737</v>
      </c>
      <c r="AH119" s="518">
        <v>1.50573991542892</v>
      </c>
      <c r="AI119" s="519">
        <v>0.0620729999999999</v>
      </c>
      <c r="AJ119" s="520">
        <v>-1.627427</v>
      </c>
      <c r="AK119" s="516">
        <v>0</v>
      </c>
      <c r="AL119" s="517">
        <v>0</v>
      </c>
      <c r="AM119" s="518" t="s">
        <v>161</v>
      </c>
      <c r="AN119" s="519">
        <v>0</v>
      </c>
      <c r="AO119" s="520">
        <v>0</v>
      </c>
      <c r="AP119" s="516">
        <v>0</v>
      </c>
      <c r="AQ119" s="517">
        <v>0</v>
      </c>
      <c r="AR119" s="551" t="s">
        <v>161</v>
      </c>
      <c r="AS119" s="519">
        <v>0</v>
      </c>
      <c r="AT119" s="520">
        <v>0</v>
      </c>
      <c r="AU119" s="516">
        <v>21.797731</v>
      </c>
      <c r="AV119" s="517">
        <v>8.7270268</v>
      </c>
      <c r="AW119" s="551">
        <v>2.49772706095047</v>
      </c>
      <c r="AX119" s="555">
        <v>13.0707042</v>
      </c>
      <c r="AY119" s="520">
        <v>12.2164890000001</v>
      </c>
      <c r="AZ119" s="533">
        <v>0.386578008363049</v>
      </c>
      <c r="BA119" s="518">
        <v>0.25666585682029</v>
      </c>
      <c r="BB119" s="518">
        <v>1.50615283681351</v>
      </c>
      <c r="BC119" s="539">
        <v>0.129912151542759</v>
      </c>
      <c r="BD119" s="540">
        <v>0.312915588789129</v>
      </c>
      <c r="BE119" s="564">
        <v>4</v>
      </c>
      <c r="BF119" s="565">
        <v>4</v>
      </c>
      <c r="BG119" s="518">
        <v>1</v>
      </c>
      <c r="BH119" s="566">
        <v>0</v>
      </c>
      <c r="BI119" s="567">
        <v>3.91666667</v>
      </c>
      <c r="BJ119" s="572">
        <v>11.747160625</v>
      </c>
      <c r="BK119" s="572">
        <v>7.083648</v>
      </c>
      <c r="BL119" s="518">
        <v>1.65834900675471</v>
      </c>
      <c r="BM119" s="572">
        <v>4.66351262499999</v>
      </c>
      <c r="BN119" s="533">
        <v>0.0276283962307133</v>
      </c>
      <c r="BO119" s="518">
        <v>0.0651243916505544</v>
      </c>
      <c r="BP119" s="518">
        <v>0.424240373391312</v>
      </c>
      <c r="BQ119" s="518">
        <v>-0.0374959954198411</v>
      </c>
      <c r="BR119" s="540">
        <v>0.0600881205312023</v>
      </c>
      <c r="BS119" s="564">
        <v>36.1946452356269</v>
      </c>
      <c r="BT119" s="565">
        <v>15.3552298095285</v>
      </c>
      <c r="BU119" s="518">
        <v>2.35715425197784</v>
      </c>
      <c r="BV119" s="566">
        <v>20.8394154260985</v>
      </c>
      <c r="BW119" s="567">
        <v>16.6422246387408</v>
      </c>
      <c r="BX119" s="564">
        <v>13.9920538685958</v>
      </c>
      <c r="BY119" s="565">
        <v>3.94116321573508</v>
      </c>
      <c r="BZ119" s="518">
        <v>3.55023456342345</v>
      </c>
      <c r="CA119" s="566">
        <v>10.0508906528607</v>
      </c>
      <c r="CB119" s="567">
        <v>5.20761152159252</v>
      </c>
      <c r="CC119" s="551"/>
    </row>
    <row r="120" s="159" customFormat="1" outlineLevel="1" spans="1:81">
      <c r="A120" s="527" t="s">
        <v>117</v>
      </c>
      <c r="B120" s="516">
        <v>2.52991200000001</v>
      </c>
      <c r="C120" s="517">
        <v>2.8334208</v>
      </c>
      <c r="D120" s="518">
        <v>0.892882553837399</v>
      </c>
      <c r="E120" s="519">
        <v>-0.303508799999993</v>
      </c>
      <c r="F120" s="616">
        <v>4.08598800000001</v>
      </c>
      <c r="G120" s="516">
        <v>0</v>
      </c>
      <c r="H120" s="517">
        <v>0</v>
      </c>
      <c r="I120" s="518" t="s">
        <v>161</v>
      </c>
      <c r="J120" s="519">
        <v>0</v>
      </c>
      <c r="K120" s="520">
        <v>0</v>
      </c>
      <c r="L120" s="516">
        <v>2.571321</v>
      </c>
      <c r="M120" s="517">
        <v>1.88422483</v>
      </c>
      <c r="N120" s="518">
        <v>1.36465721025447</v>
      </c>
      <c r="O120" s="519">
        <v>0.687096169999999</v>
      </c>
      <c r="P120" s="520">
        <v>5.19106</v>
      </c>
      <c r="Q120" s="516">
        <v>-0.0414089999999923</v>
      </c>
      <c r="R120" s="517">
        <v>0.94919597</v>
      </c>
      <c r="S120" s="518">
        <v>-0.043625343247077</v>
      </c>
      <c r="T120" s="519">
        <v>-0.990604969999992</v>
      </c>
      <c r="U120" s="520">
        <v>-1.10507199999999</v>
      </c>
      <c r="V120" s="533">
        <v>-0.0163677629893815</v>
      </c>
      <c r="W120" s="518">
        <v>0.335000000705861</v>
      </c>
      <c r="X120" s="518">
        <v>-0.0488589938952058</v>
      </c>
      <c r="Y120" s="539">
        <v>-0.351367763695242</v>
      </c>
      <c r="Z120" s="540">
        <v>-0.270454049302149</v>
      </c>
      <c r="AA120" s="516">
        <v>1.514707</v>
      </c>
      <c r="AB120" s="517">
        <v>2.04302868</v>
      </c>
      <c r="AC120" s="518">
        <v>0.741402710019715</v>
      </c>
      <c r="AD120" s="519">
        <v>-0.52832168</v>
      </c>
      <c r="AE120" s="541">
        <v>1.662147</v>
      </c>
      <c r="AF120" s="516">
        <v>0.108593</v>
      </c>
      <c r="AG120" s="517">
        <v>0.119466</v>
      </c>
      <c r="AH120" s="518">
        <v>0.908986657291613</v>
      </c>
      <c r="AI120" s="519">
        <v>-0.0108730000000002</v>
      </c>
      <c r="AJ120" s="520">
        <v>-0.765554</v>
      </c>
      <c r="AK120" s="580">
        <v>0</v>
      </c>
      <c r="AL120" s="517">
        <v>0</v>
      </c>
      <c r="AM120" s="518" t="s">
        <v>161</v>
      </c>
      <c r="AN120" s="517">
        <v>0</v>
      </c>
      <c r="AO120" s="520">
        <v>0</v>
      </c>
      <c r="AP120" s="580">
        <v>0</v>
      </c>
      <c r="AQ120" s="517">
        <v>0</v>
      </c>
      <c r="AR120" s="551" t="s">
        <v>161</v>
      </c>
      <c r="AS120" s="517">
        <v>0</v>
      </c>
      <c r="AT120" s="520">
        <v>0</v>
      </c>
      <c r="AU120" s="516">
        <v>-1.66470899999999</v>
      </c>
      <c r="AV120" s="517">
        <v>-1.21329871</v>
      </c>
      <c r="AW120" s="551">
        <v>0.627947935426395</v>
      </c>
      <c r="AX120" s="555">
        <v>-0.451410289999992</v>
      </c>
      <c r="AY120" s="520">
        <v>-2.00166499999999</v>
      </c>
      <c r="AZ120" s="561">
        <v>-0.658010634361981</v>
      </c>
      <c r="BA120" s="518">
        <v>-0.428209855027534</v>
      </c>
      <c r="BB120" s="518">
        <v>0.463345421324621</v>
      </c>
      <c r="BC120" s="551">
        <v>-0.229800779334446</v>
      </c>
      <c r="BD120" s="540">
        <v>-0.489885188111171</v>
      </c>
      <c r="BE120" s="594">
        <v>4</v>
      </c>
      <c r="BF120" s="565">
        <v>4</v>
      </c>
      <c r="BG120" s="518">
        <v>1</v>
      </c>
      <c r="BH120" s="518">
        <v>0</v>
      </c>
      <c r="BI120" s="567">
        <v>3.41666667</v>
      </c>
      <c r="BJ120" s="572">
        <v>0.527065000000001</v>
      </c>
      <c r="BK120" s="572">
        <v>0.590296</v>
      </c>
      <c r="BL120" s="518">
        <v>0.892882553837399</v>
      </c>
      <c r="BM120" s="572">
        <v>-0.0632309999999986</v>
      </c>
      <c r="BN120" s="586">
        <v>0.598719243989512</v>
      </c>
      <c r="BO120" s="518">
        <v>0.721046686746988</v>
      </c>
      <c r="BP120" s="518">
        <v>0.830347403287633</v>
      </c>
      <c r="BQ120" s="518">
        <v>-0.122327442757475</v>
      </c>
      <c r="BR120" s="540">
        <v>0.406791943588673</v>
      </c>
      <c r="BS120" s="594">
        <v>1.6702319326444</v>
      </c>
      <c r="BT120" s="565">
        <v>1.38687274815937</v>
      </c>
      <c r="BU120" s="518">
        <v>1.20431520113227</v>
      </c>
      <c r="BV120" s="518">
        <v>0.283359184485039</v>
      </c>
      <c r="BW120" s="567">
        <v>2.45825910704649</v>
      </c>
      <c r="BX120" s="594">
        <v>-1.09903037353098</v>
      </c>
      <c r="BY120" s="565">
        <v>-0.59387257843096</v>
      </c>
      <c r="BZ120" s="518">
        <v>0.149383532011744</v>
      </c>
      <c r="CA120" s="518">
        <v>-0.505157795100022</v>
      </c>
      <c r="CB120" s="567">
        <v>-1.20426472508147</v>
      </c>
      <c r="CC120" s="551"/>
    </row>
    <row r="121" s="159" customFormat="1" outlineLevel="1" spans="1:81">
      <c r="A121" s="527" t="s">
        <v>118</v>
      </c>
      <c r="B121" s="516">
        <v>1.747534</v>
      </c>
      <c r="C121" s="517">
        <v>1.5</v>
      </c>
      <c r="D121" s="518">
        <v>1.16502266666666</v>
      </c>
      <c r="E121" s="519">
        <v>0.247533999999995</v>
      </c>
      <c r="F121" s="616">
        <v>3.5376249999999</v>
      </c>
      <c r="G121" s="516">
        <v>0</v>
      </c>
      <c r="H121" s="517">
        <v>0</v>
      </c>
      <c r="I121" s="518" t="s">
        <v>161</v>
      </c>
      <c r="J121" s="519">
        <v>0</v>
      </c>
      <c r="K121" s="520">
        <v>0</v>
      </c>
      <c r="L121" s="516">
        <v>1.60317000000001</v>
      </c>
      <c r="M121" s="517">
        <v>1.005</v>
      </c>
      <c r="N121" s="518">
        <v>1.59519402985076</v>
      </c>
      <c r="O121" s="519">
        <v>0.59817000000001</v>
      </c>
      <c r="P121" s="520">
        <v>4.775936</v>
      </c>
      <c r="Q121" s="516">
        <v>0.144363999999985</v>
      </c>
      <c r="R121" s="517">
        <v>0.495</v>
      </c>
      <c r="S121" s="518">
        <v>0.291644444444415</v>
      </c>
      <c r="T121" s="519">
        <v>-0.350636000000015</v>
      </c>
      <c r="U121" s="520">
        <v>-1.2383110000001</v>
      </c>
      <c r="V121" s="533">
        <v>0.0826101237515182</v>
      </c>
      <c r="W121" s="518">
        <v>0.33</v>
      </c>
      <c r="X121" s="518">
        <v>0.250333708337934</v>
      </c>
      <c r="Y121" s="539">
        <v>-0.247389876248482</v>
      </c>
      <c r="Z121" s="540">
        <v>-0.350040210593304</v>
      </c>
      <c r="AA121" s="516">
        <v>0.146756999999999</v>
      </c>
      <c r="AB121" s="517">
        <v>0.39566667</v>
      </c>
      <c r="AC121" s="518">
        <v>0.370910696117009</v>
      </c>
      <c r="AD121" s="519">
        <v>-0.248909670000001</v>
      </c>
      <c r="AE121" s="541">
        <v>0.463349999999999</v>
      </c>
      <c r="AF121" s="516">
        <v>0.029953</v>
      </c>
      <c r="AG121" s="517">
        <v>0.40966267</v>
      </c>
      <c r="AH121" s="518">
        <v>0.0731162544051182</v>
      </c>
      <c r="AI121" s="519">
        <v>-0.37970967</v>
      </c>
      <c r="AJ121" s="520">
        <v>0.028031</v>
      </c>
      <c r="AK121" s="580">
        <v>0.0369</v>
      </c>
      <c r="AL121" s="517">
        <v>0</v>
      </c>
      <c r="AM121" s="518" t="s">
        <v>161</v>
      </c>
      <c r="AN121" s="517">
        <v>0.0369</v>
      </c>
      <c r="AO121" s="520">
        <v>0</v>
      </c>
      <c r="AP121" s="580">
        <v>0</v>
      </c>
      <c r="AQ121" s="517">
        <v>0</v>
      </c>
      <c r="AR121" s="551" t="s">
        <v>161</v>
      </c>
      <c r="AS121" s="517">
        <v>0</v>
      </c>
      <c r="AT121" s="520">
        <v>0</v>
      </c>
      <c r="AU121" s="516">
        <v>0.00455399999998637</v>
      </c>
      <c r="AV121" s="517">
        <v>-0.31032934</v>
      </c>
      <c r="AW121" s="551">
        <v>2.01467473233432</v>
      </c>
      <c r="AX121" s="555">
        <v>0.314883339999986</v>
      </c>
      <c r="AY121" s="520">
        <v>-1.7296920000001</v>
      </c>
      <c r="AZ121" s="586">
        <v>0.00260595788121226</v>
      </c>
      <c r="BA121" s="518">
        <v>-0.206886226666667</v>
      </c>
      <c r="BB121" s="518">
        <v>2.01259609169348</v>
      </c>
      <c r="BC121" s="551">
        <v>0.209492184547879</v>
      </c>
      <c r="BD121" s="540">
        <v>-0.48894159216993</v>
      </c>
      <c r="BE121" s="594">
        <v>1</v>
      </c>
      <c r="BF121" s="565">
        <v>1</v>
      </c>
      <c r="BG121" s="518">
        <v>1</v>
      </c>
      <c r="BH121" s="518">
        <v>0</v>
      </c>
      <c r="BI121" s="567">
        <v>1</v>
      </c>
      <c r="BJ121" s="572">
        <v>1.45627833333333</v>
      </c>
      <c r="BK121" s="572">
        <v>1.25</v>
      </c>
      <c r="BL121" s="518">
        <v>1.16502266666666</v>
      </c>
      <c r="BM121" s="572">
        <v>0.20627833333333</v>
      </c>
      <c r="BN121" s="586">
        <v>0.0839794819442707</v>
      </c>
      <c r="BO121" s="518">
        <v>0.26377778</v>
      </c>
      <c r="BP121" s="518">
        <v>0.318372085564867</v>
      </c>
      <c r="BQ121" s="518">
        <v>-0.179798298055729</v>
      </c>
      <c r="BR121" s="540">
        <v>0.130977703968061</v>
      </c>
      <c r="BS121" s="594">
        <v>11.9076705029403</v>
      </c>
      <c r="BT121" s="565">
        <v>3.79106989224035</v>
      </c>
      <c r="BU121" s="518">
        <v>3.14097889023708</v>
      </c>
      <c r="BV121" s="518">
        <v>8.11660061069994</v>
      </c>
      <c r="BW121" s="567">
        <v>7.63488723427195</v>
      </c>
      <c r="BX121" s="594">
        <v>0.031030887794016</v>
      </c>
      <c r="BY121" s="565">
        <v>-0.784320145035213</v>
      </c>
      <c r="BZ121" s="518">
        <v>2.03956405810872</v>
      </c>
      <c r="CA121" s="518">
        <v>0.815351032829229</v>
      </c>
      <c r="CB121" s="567">
        <v>-3.7330139203628</v>
      </c>
      <c r="CC121" s="551"/>
    </row>
    <row r="122" s="159" customFormat="1" outlineLevel="1" spans="1:81">
      <c r="A122" s="527" t="s">
        <v>119</v>
      </c>
      <c r="B122" s="516">
        <v>4.82147299999999</v>
      </c>
      <c r="C122" s="517">
        <v>5.832</v>
      </c>
      <c r="D122" s="518">
        <v>0.826727194787378</v>
      </c>
      <c r="E122" s="519">
        <v>-1.01052700000001</v>
      </c>
      <c r="F122" s="616">
        <v>13.55897</v>
      </c>
      <c r="G122" s="516">
        <v>0</v>
      </c>
      <c r="H122" s="517">
        <v>0</v>
      </c>
      <c r="I122" s="518" t="s">
        <v>161</v>
      </c>
      <c r="J122" s="519">
        <v>0</v>
      </c>
      <c r="K122" s="520">
        <v>0</v>
      </c>
      <c r="L122" s="516">
        <v>3.15600999999999</v>
      </c>
      <c r="M122" s="517">
        <v>3.9750912</v>
      </c>
      <c r="N122" s="518">
        <v>0.79394656404361</v>
      </c>
      <c r="O122" s="519">
        <v>-0.819081200000011</v>
      </c>
      <c r="P122" s="520">
        <v>9.24543700000001</v>
      </c>
      <c r="Q122" s="516">
        <v>1.665463</v>
      </c>
      <c r="R122" s="517">
        <v>1.8569088</v>
      </c>
      <c r="S122" s="518">
        <v>0.896900806329313</v>
      </c>
      <c r="T122" s="519">
        <v>-0.191445800000003</v>
      </c>
      <c r="U122" s="520">
        <v>4.31353299999999</v>
      </c>
      <c r="V122" s="533">
        <v>0.345426179924683</v>
      </c>
      <c r="W122" s="518">
        <v>0.3184</v>
      </c>
      <c r="X122" s="518">
        <v>1.08488121835642</v>
      </c>
      <c r="Y122" s="539">
        <v>0.027026179924683</v>
      </c>
      <c r="Z122" s="540">
        <v>0.318131318234349</v>
      </c>
      <c r="AA122" s="516">
        <v>0.365366999999999</v>
      </c>
      <c r="AB122" s="517">
        <v>1.16777334</v>
      </c>
      <c r="AC122" s="518">
        <v>0.312874928280174</v>
      </c>
      <c r="AD122" s="519">
        <v>-0.80240634</v>
      </c>
      <c r="AE122" s="541">
        <v>1.05706</v>
      </c>
      <c r="AF122" s="516">
        <v>0.00106</v>
      </c>
      <c r="AG122" s="517">
        <v>0</v>
      </c>
      <c r="AH122" s="518" t="s">
        <v>161</v>
      </c>
      <c r="AI122" s="519">
        <v>0.00106</v>
      </c>
      <c r="AJ122" s="520">
        <v>0.007213</v>
      </c>
      <c r="AK122" s="580">
        <v>0</v>
      </c>
      <c r="AL122" s="517">
        <v>0</v>
      </c>
      <c r="AM122" s="518" t="s">
        <v>161</v>
      </c>
      <c r="AN122" s="517">
        <v>0</v>
      </c>
      <c r="AO122" s="520">
        <v>0</v>
      </c>
      <c r="AP122" s="580">
        <v>0</v>
      </c>
      <c r="AQ122" s="517">
        <v>0</v>
      </c>
      <c r="AR122" s="551" t="s">
        <v>161</v>
      </c>
      <c r="AS122" s="517">
        <v>0</v>
      </c>
      <c r="AT122" s="520">
        <v>0</v>
      </c>
      <c r="AU122" s="516">
        <v>1.299036</v>
      </c>
      <c r="AV122" s="517">
        <v>0.68913546</v>
      </c>
      <c r="AW122" s="551">
        <v>1.88502272107721</v>
      </c>
      <c r="AX122" s="555">
        <v>0.609900539999997</v>
      </c>
      <c r="AY122" s="520">
        <v>3.24925999999999</v>
      </c>
      <c r="AZ122" s="586">
        <v>0.269427206167078</v>
      </c>
      <c r="BA122" s="518">
        <v>0.118164516460905</v>
      </c>
      <c r="BB122" s="518">
        <v>2.28010247269296</v>
      </c>
      <c r="BC122" s="551">
        <v>0.151262689706173</v>
      </c>
      <c r="BD122" s="540">
        <v>0.239639146631344</v>
      </c>
      <c r="BE122" s="594">
        <v>2</v>
      </c>
      <c r="BF122" s="565">
        <v>2</v>
      </c>
      <c r="BG122" s="518">
        <v>1</v>
      </c>
      <c r="BH122" s="518">
        <v>0</v>
      </c>
      <c r="BI122" s="567">
        <v>2</v>
      </c>
      <c r="BJ122" s="572">
        <v>2.00894708333333</v>
      </c>
      <c r="BK122" s="572">
        <v>2.43</v>
      </c>
      <c r="BL122" s="518">
        <v>0.826727194787377</v>
      </c>
      <c r="BM122" s="572">
        <v>-0.421052916666673</v>
      </c>
      <c r="BN122" s="586">
        <v>0.0757791239316285</v>
      </c>
      <c r="BO122" s="518">
        <v>0.200235483539095</v>
      </c>
      <c r="BP122" s="518">
        <v>0.378450025900794</v>
      </c>
      <c r="BQ122" s="518">
        <v>-0.124456359607466</v>
      </c>
      <c r="BR122" s="540">
        <v>0.0779601990416675</v>
      </c>
      <c r="BS122" s="594">
        <v>13.1962465137793</v>
      </c>
      <c r="BT122" s="565">
        <v>4.99411983493304</v>
      </c>
      <c r="BU122" s="518">
        <v>2.64235680158769</v>
      </c>
      <c r="BV122" s="518">
        <v>8.20212667884624</v>
      </c>
      <c r="BW122" s="567">
        <v>12.8270580667134</v>
      </c>
      <c r="BX122" s="594">
        <v>3.5554278300996</v>
      </c>
      <c r="BY122" s="565">
        <v>0.590127755442678</v>
      </c>
      <c r="BZ122" s="518">
        <v>6.02484427703714</v>
      </c>
      <c r="CA122" s="518">
        <v>2.96530007465692</v>
      </c>
      <c r="CB122" s="567">
        <v>3.07386524889788</v>
      </c>
      <c r="CC122" s="551"/>
    </row>
    <row r="123" s="164" customFormat="1" outlineLevel="1" spans="1:81">
      <c r="A123" s="527" t="s">
        <v>120</v>
      </c>
      <c r="B123" s="516">
        <v>12.342305</v>
      </c>
      <c r="C123" s="517">
        <v>22.99428</v>
      </c>
      <c r="D123" s="518">
        <v>0.536755445267257</v>
      </c>
      <c r="E123" s="519">
        <v>-10.651975</v>
      </c>
      <c r="F123" s="616">
        <v>45.1081139999999</v>
      </c>
      <c r="G123" s="516">
        <v>0</v>
      </c>
      <c r="H123" s="517">
        <v>0</v>
      </c>
      <c r="I123" s="518" t="s">
        <v>161</v>
      </c>
      <c r="J123" s="519">
        <v>0</v>
      </c>
      <c r="K123" s="520">
        <v>0</v>
      </c>
      <c r="L123" s="516">
        <v>9.32753599999989</v>
      </c>
      <c r="M123" s="517">
        <v>15.73038695</v>
      </c>
      <c r="N123" s="518">
        <v>0.592962908646052</v>
      </c>
      <c r="O123" s="519">
        <v>-6.40285095000011</v>
      </c>
      <c r="P123" s="520">
        <v>30.9693159999989</v>
      </c>
      <c r="Q123" s="516">
        <v>3.0147690000001</v>
      </c>
      <c r="R123" s="517">
        <v>7.26389305</v>
      </c>
      <c r="S123" s="518">
        <v>0.415034882706609</v>
      </c>
      <c r="T123" s="519">
        <v>-4.2491240499999</v>
      </c>
      <c r="U123" s="520">
        <v>14.138798000001</v>
      </c>
      <c r="V123" s="533">
        <v>0.244263044868856</v>
      </c>
      <c r="W123" s="518">
        <v>0.315899999913022</v>
      </c>
      <c r="X123" s="518">
        <v>0.773229012143431</v>
      </c>
      <c r="Y123" s="539">
        <v>-0.0716369550441662</v>
      </c>
      <c r="Z123" s="540">
        <v>0.31344245516452</v>
      </c>
      <c r="AA123" s="516">
        <v>2.64322600000001</v>
      </c>
      <c r="AB123" s="517">
        <v>4.44852264</v>
      </c>
      <c r="AC123" s="518">
        <v>0.594180633415863</v>
      </c>
      <c r="AD123" s="519">
        <v>-1.80529663999999</v>
      </c>
      <c r="AE123" s="541">
        <v>3.704186</v>
      </c>
      <c r="AF123" s="516">
        <v>0.930995</v>
      </c>
      <c r="AG123" s="517">
        <v>0.794581</v>
      </c>
      <c r="AH123" s="518">
        <v>1.17168042024665</v>
      </c>
      <c r="AI123" s="519">
        <v>0.136414</v>
      </c>
      <c r="AJ123" s="520">
        <v>0.687291</v>
      </c>
      <c r="AK123" s="580">
        <v>0</v>
      </c>
      <c r="AL123" s="517">
        <v>0</v>
      </c>
      <c r="AM123" s="518" t="s">
        <v>161</v>
      </c>
      <c r="AN123" s="517">
        <v>0</v>
      </c>
      <c r="AO123" s="520">
        <v>0</v>
      </c>
      <c r="AP123" s="580">
        <v>0</v>
      </c>
      <c r="AQ123" s="517">
        <v>0</v>
      </c>
      <c r="AR123" s="551" t="s">
        <v>161</v>
      </c>
      <c r="AS123" s="517">
        <v>0</v>
      </c>
      <c r="AT123" s="520">
        <v>0</v>
      </c>
      <c r="AU123" s="516">
        <v>-0.559451999999907</v>
      </c>
      <c r="AV123" s="517">
        <v>2.02078941</v>
      </c>
      <c r="AW123" s="551">
        <v>-0.276848244172017</v>
      </c>
      <c r="AX123" s="555">
        <v>-2.58024140999991</v>
      </c>
      <c r="AY123" s="520">
        <v>9.74732100000102</v>
      </c>
      <c r="AZ123" s="561">
        <v>-0.0453279999157294</v>
      </c>
      <c r="BA123" s="518">
        <v>0.0878822650676603</v>
      </c>
      <c r="BB123" s="518">
        <v>-0.515780969924154</v>
      </c>
      <c r="BC123" s="551">
        <v>-0.13321026498339</v>
      </c>
      <c r="BD123" s="540">
        <v>0.216087974771037</v>
      </c>
      <c r="BE123" s="594">
        <v>8</v>
      </c>
      <c r="BF123" s="565">
        <v>8</v>
      </c>
      <c r="BG123" s="518">
        <v>1</v>
      </c>
      <c r="BH123" s="518">
        <v>0</v>
      </c>
      <c r="BI123" s="567">
        <v>8</v>
      </c>
      <c r="BJ123" s="572">
        <v>1.28565677083333</v>
      </c>
      <c r="BK123" s="572">
        <v>2.3952375</v>
      </c>
      <c r="BL123" s="518">
        <v>0.536755445267258</v>
      </c>
      <c r="BM123" s="572">
        <v>-1.10958072916667</v>
      </c>
      <c r="BN123" s="586">
        <v>0.214159834812056</v>
      </c>
      <c r="BO123" s="518">
        <v>0.193462141019419</v>
      </c>
      <c r="BP123" s="518">
        <v>1.1069857579554</v>
      </c>
      <c r="BQ123" s="518">
        <v>0.0206976937926369</v>
      </c>
      <c r="BR123" s="540">
        <v>0.0821179533243178</v>
      </c>
      <c r="BS123" s="594">
        <v>4.66940965320406</v>
      </c>
      <c r="BT123" s="565">
        <v>5.16896998415636</v>
      </c>
      <c r="BU123" s="518">
        <v>0.903353988805599</v>
      </c>
      <c r="BV123" s="518">
        <v>-0.499560330952296</v>
      </c>
      <c r="BW123" s="567">
        <v>12.1776050122753</v>
      </c>
      <c r="BX123" s="594">
        <v>-0.21165500036694</v>
      </c>
      <c r="BY123" s="565">
        <v>0.454260790274409</v>
      </c>
      <c r="BZ123" s="518">
        <v>-0.465932796531006</v>
      </c>
      <c r="CA123" s="518">
        <v>-0.665915790641349</v>
      </c>
      <c r="CB123" s="567">
        <v>2.63143400466419</v>
      </c>
      <c r="CC123" s="551"/>
    </row>
    <row r="124" s="164" customFormat="1" outlineLevel="1" spans="1:81">
      <c r="A124" s="527" t="s">
        <v>121</v>
      </c>
      <c r="B124" s="516">
        <v>4.466075</v>
      </c>
      <c r="C124" s="517">
        <v>6.32736</v>
      </c>
      <c r="D124" s="518">
        <v>0.705835451120214</v>
      </c>
      <c r="E124" s="519">
        <v>-1.861285</v>
      </c>
      <c r="F124" s="616">
        <v>9.39690000000001</v>
      </c>
      <c r="G124" s="516">
        <v>0</v>
      </c>
      <c r="H124" s="517">
        <v>0</v>
      </c>
      <c r="I124" s="518" t="s">
        <v>161</v>
      </c>
      <c r="J124" s="519">
        <v>0</v>
      </c>
      <c r="K124" s="520">
        <v>0</v>
      </c>
      <c r="L124" s="516">
        <v>2.06745499999991</v>
      </c>
      <c r="M124" s="517">
        <v>4.30766669</v>
      </c>
      <c r="N124" s="518">
        <v>0.479947764946482</v>
      </c>
      <c r="O124" s="519">
        <v>-2.24021169000009</v>
      </c>
      <c r="P124" s="520">
        <v>6.44549800000001</v>
      </c>
      <c r="Q124" s="516">
        <v>2.39862000000009</v>
      </c>
      <c r="R124" s="517">
        <v>2.01969331</v>
      </c>
      <c r="S124" s="518">
        <v>1.18761595541458</v>
      </c>
      <c r="T124" s="519">
        <v>0.378926690000088</v>
      </c>
      <c r="U124" s="520">
        <v>2.951402</v>
      </c>
      <c r="V124" s="533">
        <v>0.537075620091487</v>
      </c>
      <c r="W124" s="518">
        <v>0.319199999683912</v>
      </c>
      <c r="X124" s="518">
        <v>1.68256773378235</v>
      </c>
      <c r="Y124" s="539">
        <v>0.217875620407575</v>
      </c>
      <c r="Z124" s="540">
        <v>0.314082516574615</v>
      </c>
      <c r="AA124" s="516">
        <v>0.760866999999998</v>
      </c>
      <c r="AB124" s="517">
        <v>1.26694734</v>
      </c>
      <c r="AC124" s="518">
        <v>0.600551400976143</v>
      </c>
      <c r="AD124" s="519">
        <v>-0.506080340000002</v>
      </c>
      <c r="AE124" s="541">
        <v>1.244511</v>
      </c>
      <c r="AF124" s="516">
        <v>0.02941</v>
      </c>
      <c r="AG124" s="517">
        <v>1.25</v>
      </c>
      <c r="AH124" s="518">
        <v>0.023528</v>
      </c>
      <c r="AI124" s="519">
        <v>-1.22059</v>
      </c>
      <c r="AJ124" s="520">
        <v>7.09999999999999e-5</v>
      </c>
      <c r="AK124" s="516">
        <v>0</v>
      </c>
      <c r="AL124" s="517">
        <v>0</v>
      </c>
      <c r="AM124" s="518" t="s">
        <v>161</v>
      </c>
      <c r="AN124" s="519">
        <v>0</v>
      </c>
      <c r="AO124" s="520">
        <v>0</v>
      </c>
      <c r="AP124" s="516">
        <v>0</v>
      </c>
      <c r="AQ124" s="517">
        <v>0</v>
      </c>
      <c r="AR124" s="551" t="s">
        <v>161</v>
      </c>
      <c r="AS124" s="519">
        <v>0</v>
      </c>
      <c r="AT124" s="520">
        <v>0</v>
      </c>
      <c r="AU124" s="516">
        <v>1.60834300000009</v>
      </c>
      <c r="AV124" s="517">
        <v>-0.49725403</v>
      </c>
      <c r="AW124" s="551">
        <v>5.23444940204927</v>
      </c>
      <c r="AX124" s="555">
        <v>2.10559703000009</v>
      </c>
      <c r="AY124" s="520">
        <v>1.70682</v>
      </c>
      <c r="AZ124" s="533">
        <v>0.360124494102784</v>
      </c>
      <c r="BA124" s="518">
        <v>-0.0785879150230111</v>
      </c>
      <c r="BB124" s="518">
        <v>6.58244112975051</v>
      </c>
      <c r="BC124" s="539">
        <v>0.438712409125795</v>
      </c>
      <c r="BD124" s="540">
        <v>0.181636497142675</v>
      </c>
      <c r="BE124" s="564">
        <v>2</v>
      </c>
      <c r="BF124" s="565">
        <v>2</v>
      </c>
      <c r="BG124" s="518">
        <v>1</v>
      </c>
      <c r="BH124" s="566">
        <v>0</v>
      </c>
      <c r="BI124" s="567">
        <v>2</v>
      </c>
      <c r="BJ124" s="572">
        <v>1.86086458333333</v>
      </c>
      <c r="BK124" s="572">
        <v>2.6364</v>
      </c>
      <c r="BL124" s="518">
        <v>0.705835451120214</v>
      </c>
      <c r="BM124" s="572">
        <v>-0.775535416666668</v>
      </c>
      <c r="BN124" s="533">
        <v>0.170365925337124</v>
      </c>
      <c r="BO124" s="518">
        <v>0.200233168335609</v>
      </c>
      <c r="BP124" s="518">
        <v>0.850837684651604</v>
      </c>
      <c r="BQ124" s="518">
        <v>-0.0298672429984847</v>
      </c>
      <c r="BR124" s="540">
        <v>0.132438463748683</v>
      </c>
      <c r="BS124" s="564">
        <v>5.86971836076477</v>
      </c>
      <c r="BT124" s="565">
        <v>4.99417757963011</v>
      </c>
      <c r="BU124" s="518">
        <v>1.17531230461363</v>
      </c>
      <c r="BV124" s="566">
        <v>0.875540781134667</v>
      </c>
      <c r="BW124" s="567">
        <v>7.55067653078199</v>
      </c>
      <c r="BX124" s="564">
        <v>2.11382935519624</v>
      </c>
      <c r="BY124" s="565">
        <v>-0.392482003237798</v>
      </c>
      <c r="BZ124" s="518">
        <v>7.38579944496335</v>
      </c>
      <c r="CA124" s="566">
        <v>2.50631135843403</v>
      </c>
      <c r="CB124" s="567">
        <v>1.37147843610864</v>
      </c>
      <c r="CC124" s="551"/>
    </row>
    <row r="125" s="159" customFormat="1" outlineLevel="1" spans="1:81">
      <c r="A125" s="527" t="s">
        <v>122</v>
      </c>
      <c r="B125" s="516">
        <v>0</v>
      </c>
      <c r="C125" s="321">
        <v>0</v>
      </c>
      <c r="D125" s="314" t="s">
        <v>161</v>
      </c>
      <c r="E125" s="519">
        <v>0</v>
      </c>
      <c r="F125" s="616">
        <v>0</v>
      </c>
      <c r="G125" s="320">
        <v>0</v>
      </c>
      <c r="H125" s="321">
        <v>0</v>
      </c>
      <c r="I125" s="314" t="s">
        <v>161</v>
      </c>
      <c r="J125" s="321">
        <v>0</v>
      </c>
      <c r="K125" s="530">
        <v>0</v>
      </c>
      <c r="L125" s="320">
        <v>0</v>
      </c>
      <c r="M125" s="321">
        <v>0</v>
      </c>
      <c r="N125" s="314" t="s">
        <v>161</v>
      </c>
      <c r="O125" s="321">
        <v>0</v>
      </c>
      <c r="P125" s="530">
        <v>0</v>
      </c>
      <c r="Q125" s="320">
        <v>0</v>
      </c>
      <c r="R125" s="321">
        <v>0</v>
      </c>
      <c r="S125" s="314" t="s">
        <v>161</v>
      </c>
      <c r="T125" s="321">
        <v>0</v>
      </c>
      <c r="U125" s="530">
        <v>0</v>
      </c>
      <c r="V125" s="313" t="s">
        <v>161</v>
      </c>
      <c r="W125" s="314" t="s">
        <v>161</v>
      </c>
      <c r="X125" s="314" t="s">
        <v>161</v>
      </c>
      <c r="Y125" s="308" t="s">
        <v>161</v>
      </c>
      <c r="Z125" s="316" t="s">
        <v>161</v>
      </c>
      <c r="AA125" s="320">
        <v>0</v>
      </c>
      <c r="AB125" s="321">
        <v>0</v>
      </c>
      <c r="AC125" s="314" t="s">
        <v>161</v>
      </c>
      <c r="AD125" s="519">
        <v>0</v>
      </c>
      <c r="AE125" s="507">
        <v>0</v>
      </c>
      <c r="AF125" s="320">
        <v>0</v>
      </c>
      <c r="AG125" s="321">
        <v>0</v>
      </c>
      <c r="AH125" s="314" t="s">
        <v>161</v>
      </c>
      <c r="AI125" s="519">
        <v>0</v>
      </c>
      <c r="AJ125" s="530">
        <v>0</v>
      </c>
      <c r="AK125" s="320">
        <v>0</v>
      </c>
      <c r="AL125" s="321">
        <v>0</v>
      </c>
      <c r="AM125" s="314" t="s">
        <v>161</v>
      </c>
      <c r="AN125" s="321">
        <v>0</v>
      </c>
      <c r="AO125" s="530">
        <v>0</v>
      </c>
      <c r="AP125" s="320">
        <v>0</v>
      </c>
      <c r="AQ125" s="321">
        <v>0</v>
      </c>
      <c r="AR125" s="308" t="s">
        <v>161</v>
      </c>
      <c r="AS125" s="321">
        <v>0</v>
      </c>
      <c r="AT125" s="530">
        <v>0</v>
      </c>
      <c r="AU125" s="516">
        <v>0</v>
      </c>
      <c r="AV125" s="517">
        <v>0</v>
      </c>
      <c r="AW125" s="308" t="s">
        <v>161</v>
      </c>
      <c r="AX125" s="555">
        <v>0</v>
      </c>
      <c r="AY125" s="520">
        <v>0</v>
      </c>
      <c r="AZ125" s="313" t="s">
        <v>161</v>
      </c>
      <c r="BA125" s="314" t="s">
        <v>161</v>
      </c>
      <c r="BB125" s="314" t="s">
        <v>161</v>
      </c>
      <c r="BC125" s="308" t="s">
        <v>161</v>
      </c>
      <c r="BD125" s="316" t="s">
        <v>161</v>
      </c>
      <c r="BE125" s="326">
        <v>0</v>
      </c>
      <c r="BF125" s="327">
        <v>0</v>
      </c>
      <c r="BG125" s="314" t="s">
        <v>161</v>
      </c>
      <c r="BH125" s="314">
        <v>0</v>
      </c>
      <c r="BI125" s="322">
        <v>0</v>
      </c>
      <c r="BJ125" s="577" t="s">
        <v>161</v>
      </c>
      <c r="BK125" s="577" t="s">
        <v>161</v>
      </c>
      <c r="BL125" s="314" t="s">
        <v>161</v>
      </c>
      <c r="BM125" s="577" t="s">
        <v>161</v>
      </c>
      <c r="BN125" s="313" t="s">
        <v>161</v>
      </c>
      <c r="BO125" s="314" t="s">
        <v>161</v>
      </c>
      <c r="BP125" s="314" t="s">
        <v>161</v>
      </c>
      <c r="BQ125" s="314" t="s">
        <v>161</v>
      </c>
      <c r="BR125" s="316" t="s">
        <v>161</v>
      </c>
      <c r="BS125" s="326" t="s">
        <v>161</v>
      </c>
      <c r="BT125" s="327" t="s">
        <v>161</v>
      </c>
      <c r="BU125" s="314" t="s">
        <v>161</v>
      </c>
      <c r="BV125" s="314" t="s">
        <v>161</v>
      </c>
      <c r="BW125" s="322" t="s">
        <v>161</v>
      </c>
      <c r="BX125" s="326" t="s">
        <v>161</v>
      </c>
      <c r="BY125" s="327" t="s">
        <v>161</v>
      </c>
      <c r="BZ125" s="314" t="s">
        <v>161</v>
      </c>
      <c r="CA125" s="314" t="s">
        <v>161</v>
      </c>
      <c r="CB125" s="322" t="s">
        <v>161</v>
      </c>
      <c r="CC125" s="551"/>
    </row>
    <row r="126" s="164" customFormat="1" outlineLevel="3" spans="1:81">
      <c r="A126" s="527" t="s">
        <v>123</v>
      </c>
      <c r="B126" s="516">
        <v>82.2936699999999</v>
      </c>
      <c r="C126" s="517">
        <v>73.4885712</v>
      </c>
      <c r="D126" s="518">
        <v>1.11981589322286</v>
      </c>
      <c r="E126" s="519">
        <v>8.80509879999995</v>
      </c>
      <c r="F126" s="616">
        <v>114.728442</v>
      </c>
      <c r="G126" s="516">
        <v>0</v>
      </c>
      <c r="H126" s="517">
        <v>0</v>
      </c>
      <c r="I126" s="518" t="s">
        <v>161</v>
      </c>
      <c r="J126" s="519">
        <v>0</v>
      </c>
      <c r="K126" s="520">
        <v>0</v>
      </c>
      <c r="L126" s="516">
        <v>51.5714569999998</v>
      </c>
      <c r="M126" s="517">
        <v>49.83978859</v>
      </c>
      <c r="N126" s="518">
        <v>1.03474469814158</v>
      </c>
      <c r="O126" s="519">
        <v>1.7316684099998</v>
      </c>
      <c r="P126" s="520">
        <v>82.7331389999988</v>
      </c>
      <c r="Q126" s="516">
        <v>30.7222130000001</v>
      </c>
      <c r="R126" s="517">
        <v>23.64878261</v>
      </c>
      <c r="S126" s="518">
        <v>1.29910336217515</v>
      </c>
      <c r="T126" s="519">
        <v>7.07343039000014</v>
      </c>
      <c r="U126" s="520">
        <v>31.995303000001</v>
      </c>
      <c r="V126" s="533">
        <v>0.373324132949717</v>
      </c>
      <c r="W126" s="518">
        <v>0.321802182622922</v>
      </c>
      <c r="X126" s="518">
        <v>1.1601044154109</v>
      </c>
      <c r="Y126" s="539">
        <v>0.0515219503267954</v>
      </c>
      <c r="Z126" s="540">
        <v>0.278878562649714</v>
      </c>
      <c r="AA126" s="516">
        <v>6.988789</v>
      </c>
      <c r="AB126" s="517">
        <v>11.53626635</v>
      </c>
      <c r="AC126" s="518">
        <v>0.605810301874662</v>
      </c>
      <c r="AD126" s="519">
        <v>-4.54747735</v>
      </c>
      <c r="AE126" s="541">
        <v>10.477145</v>
      </c>
      <c r="AF126" s="516">
        <v>1.284821</v>
      </c>
      <c r="AG126" s="517">
        <v>2.69644667</v>
      </c>
      <c r="AH126" s="518">
        <v>0.476486709080732</v>
      </c>
      <c r="AI126" s="519">
        <v>-1.41162567</v>
      </c>
      <c r="AJ126" s="520">
        <v>-1.670375</v>
      </c>
      <c r="AK126" s="516">
        <v>0.0369</v>
      </c>
      <c r="AL126" s="517">
        <v>0</v>
      </c>
      <c r="AM126" s="518" t="s">
        <v>161</v>
      </c>
      <c r="AN126" s="519">
        <v>0.0369</v>
      </c>
      <c r="AO126" s="520">
        <v>0</v>
      </c>
      <c r="AP126" s="516">
        <v>0</v>
      </c>
      <c r="AQ126" s="517">
        <v>0</v>
      </c>
      <c r="AR126" s="551" t="s">
        <v>161</v>
      </c>
      <c r="AS126" s="519">
        <v>0</v>
      </c>
      <c r="AT126" s="520">
        <v>0</v>
      </c>
      <c r="AU126" s="516">
        <v>22.4855030000001</v>
      </c>
      <c r="AV126" s="517">
        <v>9.41606959</v>
      </c>
      <c r="AW126" s="551">
        <v>2.38799244048494</v>
      </c>
      <c r="AX126" s="555">
        <v>13.0694334100001</v>
      </c>
      <c r="AY126" s="520">
        <v>23.1885330000011</v>
      </c>
      <c r="AZ126" s="533">
        <v>0.273234903729535</v>
      </c>
      <c r="BA126" s="518">
        <v>0.128129713726153</v>
      </c>
      <c r="BB126" s="518">
        <v>2.13248664797231</v>
      </c>
      <c r="BC126" s="539">
        <v>0.145105190003383</v>
      </c>
      <c r="BD126" s="540">
        <v>0.202116690471584</v>
      </c>
      <c r="BE126" s="564">
        <v>21</v>
      </c>
      <c r="BF126" s="565">
        <v>21</v>
      </c>
      <c r="BG126" s="518">
        <v>1</v>
      </c>
      <c r="BH126" s="566">
        <v>0</v>
      </c>
      <c r="BI126" s="567">
        <v>20.33333334</v>
      </c>
      <c r="BJ126" s="572">
        <v>3.26562182539682</v>
      </c>
      <c r="BK126" s="572">
        <v>2.91621314285714</v>
      </c>
      <c r="BL126" s="518">
        <v>1.11981589322286</v>
      </c>
      <c r="BM126" s="572">
        <v>0.349408682539681</v>
      </c>
      <c r="BN126" s="533">
        <v>0.0849249887628053</v>
      </c>
      <c r="BO126" s="518">
        <v>0.156980414255217</v>
      </c>
      <c r="BP126" s="518">
        <v>0.540990983911759</v>
      </c>
      <c r="BQ126" s="518">
        <v>-0.0720554254924116</v>
      </c>
      <c r="BR126" s="540">
        <v>0.0913212523185837</v>
      </c>
      <c r="BS126" s="564">
        <v>11.7750972307219</v>
      </c>
      <c r="BT126" s="565">
        <v>6.37022143650489</v>
      </c>
      <c r="BU126" s="518">
        <v>1.84845964117419</v>
      </c>
      <c r="BV126" s="566">
        <v>5.40487579421705</v>
      </c>
      <c r="BW126" s="567">
        <v>10.9503535552863</v>
      </c>
      <c r="BX126" s="564">
        <v>3.21736755824223</v>
      </c>
      <c r="BY126" s="565">
        <v>0.816214649031573</v>
      </c>
      <c r="BZ126" s="518">
        <v>3.94181550411964</v>
      </c>
      <c r="CA126" s="566">
        <v>2.40115290921065</v>
      </c>
      <c r="CB126" s="567">
        <v>2.21324922008821</v>
      </c>
      <c r="CC126" s="551"/>
    </row>
    <row r="127" s="163" customFormat="1" spans="1:81">
      <c r="A127" s="521" t="s">
        <v>124</v>
      </c>
      <c r="B127" s="522">
        <v>228.687672000002</v>
      </c>
      <c r="C127" s="523">
        <v>233.59831146</v>
      </c>
      <c r="D127" s="524">
        <v>0.978978275017033</v>
      </c>
      <c r="E127" s="523">
        <v>-4.91063945999753</v>
      </c>
      <c r="F127" s="525">
        <v>460.221312999999</v>
      </c>
      <c r="G127" s="522">
        <v>0</v>
      </c>
      <c r="H127" s="523">
        <v>0</v>
      </c>
      <c r="I127" s="524" t="s">
        <v>161</v>
      </c>
      <c r="J127" s="523">
        <v>0</v>
      </c>
      <c r="K127" s="525">
        <v>0</v>
      </c>
      <c r="L127" s="522">
        <v>162.875180000002</v>
      </c>
      <c r="M127" s="523">
        <v>157.02450616</v>
      </c>
      <c r="N127" s="524">
        <v>1.03725962260974</v>
      </c>
      <c r="O127" s="523">
        <v>5.85067384000169</v>
      </c>
      <c r="P127" s="525">
        <v>324.207663999999</v>
      </c>
      <c r="Q127" s="522">
        <v>65.8124920000008</v>
      </c>
      <c r="R127" s="523">
        <v>76.5738053</v>
      </c>
      <c r="S127" s="524">
        <v>0.859464822757095</v>
      </c>
      <c r="T127" s="523">
        <v>-10.7613132999992</v>
      </c>
      <c r="U127" s="534">
        <v>136.013649000001</v>
      </c>
      <c r="V127" s="535">
        <v>0.287783295988076</v>
      </c>
      <c r="W127" s="524">
        <v>0.327801193516384</v>
      </c>
      <c r="X127" s="524">
        <v>0.877920220182762</v>
      </c>
      <c r="Y127" s="542">
        <v>-0.0400178975283079</v>
      </c>
      <c r="Z127" s="543">
        <v>0.295539657025838</v>
      </c>
      <c r="AA127" s="522">
        <v>27.933902</v>
      </c>
      <c r="AB127" s="523">
        <v>42.48652222</v>
      </c>
      <c r="AC127" s="524">
        <v>0.657476784175345</v>
      </c>
      <c r="AD127" s="523">
        <v>-14.55262022</v>
      </c>
      <c r="AE127" s="544">
        <v>39.5925959999999</v>
      </c>
      <c r="AF127" s="522">
        <v>1.71632900000017</v>
      </c>
      <c r="AG127" s="523">
        <v>5.27602859</v>
      </c>
      <c r="AH127" s="524">
        <v>0.325306993834954</v>
      </c>
      <c r="AI127" s="523">
        <v>-3.55969958999983</v>
      </c>
      <c r="AJ127" s="525">
        <v>-0.279935000000023</v>
      </c>
      <c r="AK127" s="522">
        <v>0.0369</v>
      </c>
      <c r="AL127" s="523">
        <v>0</v>
      </c>
      <c r="AM127" s="524" t="s">
        <v>161</v>
      </c>
      <c r="AN127" s="523">
        <v>0.0369</v>
      </c>
      <c r="AO127" s="525">
        <v>0</v>
      </c>
      <c r="AP127" s="522">
        <v>0</v>
      </c>
      <c r="AQ127" s="523">
        <v>0</v>
      </c>
      <c r="AR127" s="542" t="s">
        <v>161</v>
      </c>
      <c r="AS127" s="523">
        <v>0</v>
      </c>
      <c r="AT127" s="525">
        <v>0</v>
      </c>
      <c r="AU127" s="522">
        <v>36.1991610000007</v>
      </c>
      <c r="AV127" s="523">
        <v>28.81125449</v>
      </c>
      <c r="AW127" s="542">
        <v>1.25642432586769</v>
      </c>
      <c r="AX127" s="556">
        <v>7.38790651000065</v>
      </c>
      <c r="AY127" s="525">
        <v>96.7009880000008</v>
      </c>
      <c r="AZ127" s="535">
        <v>0.158290828199958</v>
      </c>
      <c r="BA127" s="524">
        <v>0.123336741220124</v>
      </c>
      <c r="BB127" s="524">
        <v>1.28340368517966</v>
      </c>
      <c r="BC127" s="542">
        <v>0.0349540869798334</v>
      </c>
      <c r="BD127" s="543">
        <v>0.210118447947675</v>
      </c>
      <c r="BE127" s="568">
        <v>75</v>
      </c>
      <c r="BF127" s="569">
        <v>76</v>
      </c>
      <c r="BG127" s="524">
        <v>0.986842105263158</v>
      </c>
      <c r="BH127" s="524">
        <v>-1</v>
      </c>
      <c r="BI127" s="570">
        <v>73.16666667</v>
      </c>
      <c r="BJ127" s="571">
        <v>2.54097413333336</v>
      </c>
      <c r="BK127" s="571">
        <v>2.56138499407895</v>
      </c>
      <c r="BL127" s="524">
        <v>0.992031318683927</v>
      </c>
      <c r="BM127" s="571">
        <v>-0.0204108607455864</v>
      </c>
      <c r="BN127" s="535">
        <v>0.122148700696029</v>
      </c>
      <c r="BO127" s="524">
        <v>0.181878550210647</v>
      </c>
      <c r="BP127" s="524">
        <v>0.67159486676444</v>
      </c>
      <c r="BQ127" s="524">
        <v>-0.0597298495146181</v>
      </c>
      <c r="BR127" s="543">
        <v>0.0860294707820278</v>
      </c>
      <c r="BS127" s="568">
        <v>8.18674283313526</v>
      </c>
      <c r="BT127" s="569">
        <v>5.49817446225421</v>
      </c>
      <c r="BU127" s="524">
        <v>1.48899291743805</v>
      </c>
      <c r="BV127" s="524">
        <v>2.68856837088105</v>
      </c>
      <c r="BW127" s="570">
        <v>11.6239236497652</v>
      </c>
      <c r="BX127" s="568">
        <v>1.29588630331705</v>
      </c>
      <c r="BY127" s="569">
        <v>0.678126920834143</v>
      </c>
      <c r="BZ127" s="524">
        <v>1.91097899744641</v>
      </c>
      <c r="CA127" s="524">
        <v>0.617759382482905</v>
      </c>
      <c r="CB127" s="570">
        <v>2.44240079635094</v>
      </c>
      <c r="CC127" s="551"/>
    </row>
    <row r="128" s="159" customFormat="1" ht="16.2" spans="1:81">
      <c r="A128" s="213" t="s">
        <v>125</v>
      </c>
      <c r="B128" s="214">
        <v>10.9882609999999</v>
      </c>
      <c r="C128" s="215">
        <v>9.094368</v>
      </c>
      <c r="D128" s="238">
        <v>1.20824899542221</v>
      </c>
      <c r="E128" s="215">
        <v>1.89389299999988</v>
      </c>
      <c r="F128" s="217">
        <v>16.84146</v>
      </c>
      <c r="G128" s="214">
        <v>0</v>
      </c>
      <c r="H128" s="215">
        <v>0</v>
      </c>
      <c r="I128" s="238" t="s">
        <v>161</v>
      </c>
      <c r="J128" s="215">
        <v>0</v>
      </c>
      <c r="K128" s="217">
        <v>0</v>
      </c>
      <c r="L128" s="214">
        <v>6.22895599999981</v>
      </c>
      <c r="M128" s="215">
        <v>6.12869459</v>
      </c>
      <c r="N128" s="238">
        <v>1.01635934186758</v>
      </c>
      <c r="O128" s="215">
        <v>0.100261409999807</v>
      </c>
      <c r="P128" s="217">
        <v>21.834062999999</v>
      </c>
      <c r="Q128" s="214">
        <v>4.75930500000007</v>
      </c>
      <c r="R128" s="215">
        <v>2.96567341</v>
      </c>
      <c r="S128" s="238">
        <v>1.60479740754734</v>
      </c>
      <c r="T128" s="215">
        <v>1.79363159000007</v>
      </c>
      <c r="U128" s="217">
        <v>-4.99260299999895</v>
      </c>
      <c r="V128" s="237">
        <v>0.433126315437913</v>
      </c>
      <c r="W128" s="238">
        <v>0.326100000571782</v>
      </c>
      <c r="X128" s="238">
        <v>1.3282009036445</v>
      </c>
      <c r="Y128" s="216">
        <v>0.107026314866131</v>
      </c>
      <c r="Z128" s="257">
        <v>-0.296447160756784</v>
      </c>
      <c r="AA128" s="214">
        <v>2.028174</v>
      </c>
      <c r="AB128" s="215">
        <v>2.24802701</v>
      </c>
      <c r="AC128" s="238">
        <v>0.902201793385035</v>
      </c>
      <c r="AD128" s="215">
        <v>-0.219853010000001</v>
      </c>
      <c r="AE128" s="328">
        <v>2.017144</v>
      </c>
      <c r="AF128" s="214">
        <v>0.452773</v>
      </c>
      <c r="AG128" s="215">
        <v>0.143355</v>
      </c>
      <c r="AH128" s="238">
        <v>3.15840396219176</v>
      </c>
      <c r="AI128" s="215">
        <v>0.309418</v>
      </c>
      <c r="AJ128" s="217">
        <v>0.143356</v>
      </c>
      <c r="AK128" s="214">
        <v>0</v>
      </c>
      <c r="AL128" s="215">
        <v>0</v>
      </c>
      <c r="AM128" s="238" t="s">
        <v>161</v>
      </c>
      <c r="AN128" s="215">
        <v>0</v>
      </c>
      <c r="AO128" s="217">
        <v>0</v>
      </c>
      <c r="AP128" s="214">
        <v>0</v>
      </c>
      <c r="AQ128" s="215">
        <v>0</v>
      </c>
      <c r="AR128" s="216" t="s">
        <v>161</v>
      </c>
      <c r="AS128" s="215">
        <v>0</v>
      </c>
      <c r="AT128" s="217">
        <v>0</v>
      </c>
      <c r="AU128" s="214">
        <v>2.27835800000007</v>
      </c>
      <c r="AV128" s="215">
        <v>0.574291399999999</v>
      </c>
      <c r="AW128" s="216">
        <v>3.96725077199497</v>
      </c>
      <c r="AX128" s="562">
        <v>1.70406660000007</v>
      </c>
      <c r="AY128" s="217">
        <v>-7.15310299999895</v>
      </c>
      <c r="AZ128" s="237">
        <v>0.207344729070423</v>
      </c>
      <c r="BA128" s="238">
        <v>0.06314802743852</v>
      </c>
      <c r="BB128" s="238">
        <v>3.28347119428696</v>
      </c>
      <c r="BC128" s="216">
        <v>0.144196701631903</v>
      </c>
      <c r="BD128" s="257">
        <v>-0.424731763160613</v>
      </c>
      <c r="BE128" s="292">
        <v>3</v>
      </c>
      <c r="BF128" s="293">
        <v>3</v>
      </c>
      <c r="BG128" s="238">
        <v>1</v>
      </c>
      <c r="BH128" s="238">
        <v>0</v>
      </c>
      <c r="BI128" s="279">
        <v>3</v>
      </c>
      <c r="BJ128" s="578">
        <v>3.05229472222219</v>
      </c>
      <c r="BK128" s="578">
        <v>2.52621333333333</v>
      </c>
      <c r="BL128" s="238">
        <v>1.20824899542221</v>
      </c>
      <c r="BM128" s="578">
        <v>0.526081388888854</v>
      </c>
      <c r="BN128" s="237">
        <v>0.184576431156852</v>
      </c>
      <c r="BO128" s="238">
        <v>0.247188920659468</v>
      </c>
      <c r="BP128" s="238">
        <v>0.746701877513063</v>
      </c>
      <c r="BQ128" s="238">
        <v>-0.0626124895026155</v>
      </c>
      <c r="BR128" s="257">
        <v>0.119772513784434</v>
      </c>
      <c r="BS128" s="292">
        <v>5.41780981316193</v>
      </c>
      <c r="BT128" s="293">
        <v>4.04548875949671</v>
      </c>
      <c r="BU128" s="238">
        <v>1.33922256005377</v>
      </c>
      <c r="BV128" s="238">
        <v>1.37232105366522</v>
      </c>
      <c r="BW128" s="279">
        <v>8.34916099197679</v>
      </c>
      <c r="BX128" s="292">
        <v>1.12335430786514</v>
      </c>
      <c r="BY128" s="293">
        <v>0.255464635186923</v>
      </c>
      <c r="BZ128" s="238">
        <v>4.39729869867578</v>
      </c>
      <c r="CA128" s="238">
        <v>0.867889672678216</v>
      </c>
      <c r="CB128" s="279">
        <v>-3.54615386903411</v>
      </c>
      <c r="CC128" s="551"/>
    </row>
    <row r="129" s="159" customFormat="1" outlineLevel="2" spans="1:81">
      <c r="A129" s="309" t="s">
        <v>126</v>
      </c>
      <c r="B129" s="516">
        <v>1.908568</v>
      </c>
      <c r="C129" s="321">
        <v>3.999504</v>
      </c>
      <c r="D129" s="314">
        <v>0.477201172945445</v>
      </c>
      <c r="E129" s="321">
        <v>-2.090936</v>
      </c>
      <c r="F129" s="616">
        <v>6.396116</v>
      </c>
      <c r="G129" s="320">
        <v>0</v>
      </c>
      <c r="H129" s="321">
        <v>0</v>
      </c>
      <c r="I129" s="314" t="s">
        <v>161</v>
      </c>
      <c r="J129" s="321">
        <v>0</v>
      </c>
      <c r="K129" s="530">
        <v>0</v>
      </c>
      <c r="L129" s="320">
        <v>-0.135822999999988</v>
      </c>
      <c r="M129" s="321">
        <v>2.35970736</v>
      </c>
      <c r="N129" s="314">
        <v>-0.0575592559918056</v>
      </c>
      <c r="O129" s="321">
        <v>-2.49553035999999</v>
      </c>
      <c r="P129" s="530">
        <v>3.003518</v>
      </c>
      <c r="Q129" s="320">
        <v>2.04439099999999</v>
      </c>
      <c r="R129" s="321">
        <v>1.63979664</v>
      </c>
      <c r="S129" s="314">
        <v>1.24673447312344</v>
      </c>
      <c r="T129" s="321">
        <v>0.404594359999986</v>
      </c>
      <c r="U129" s="530">
        <v>3.392598</v>
      </c>
      <c r="V129" s="313">
        <v>1.07116487335007</v>
      </c>
      <c r="W129" s="314">
        <v>0.41</v>
      </c>
      <c r="X129" s="314">
        <v>2.61259725207333</v>
      </c>
      <c r="Y129" s="308">
        <v>0.661164873350066</v>
      </c>
      <c r="Z129" s="316">
        <v>0.5304153333054</v>
      </c>
      <c r="AA129" s="320">
        <v>1.121486</v>
      </c>
      <c r="AB129" s="321">
        <v>1.14536734</v>
      </c>
      <c r="AC129" s="314">
        <v>0.979149623735561</v>
      </c>
      <c r="AD129" s="321">
        <v>-0.02388134</v>
      </c>
      <c r="AE129" s="507">
        <v>0</v>
      </c>
      <c r="AF129" s="320">
        <v>0.13547</v>
      </c>
      <c r="AG129" s="321">
        <v>0</v>
      </c>
      <c r="AH129" s="314" t="s">
        <v>161</v>
      </c>
      <c r="AI129" s="321">
        <v>0.13547</v>
      </c>
      <c r="AJ129" s="530">
        <v>0</v>
      </c>
      <c r="AK129" s="320">
        <v>0</v>
      </c>
      <c r="AL129" s="321">
        <v>0</v>
      </c>
      <c r="AM129" s="314" t="s">
        <v>161</v>
      </c>
      <c r="AN129" s="321">
        <v>0</v>
      </c>
      <c r="AO129" s="530">
        <v>0</v>
      </c>
      <c r="AP129" s="320">
        <v>0</v>
      </c>
      <c r="AQ129" s="321">
        <v>0</v>
      </c>
      <c r="AR129" s="308" t="s">
        <v>161</v>
      </c>
      <c r="AS129" s="321">
        <v>0</v>
      </c>
      <c r="AT129" s="530">
        <v>0</v>
      </c>
      <c r="AU129" s="516">
        <v>0.787434999999986</v>
      </c>
      <c r="AV129" s="517">
        <v>0.4944293</v>
      </c>
      <c r="AW129" s="308">
        <v>1.59261394905194</v>
      </c>
      <c r="AX129" s="555">
        <v>0.293005699999986</v>
      </c>
      <c r="AY129" s="520">
        <v>3.392598</v>
      </c>
      <c r="AZ129" s="313">
        <v>0.412578959722675</v>
      </c>
      <c r="BA129" s="314">
        <v>0.123622654209122</v>
      </c>
      <c r="BB129" s="314">
        <v>3.33740577212288</v>
      </c>
      <c r="BC129" s="308">
        <v>0.288956305513553</v>
      </c>
      <c r="BD129" s="316">
        <v>0.5304153333054</v>
      </c>
      <c r="BE129" s="326">
        <v>2</v>
      </c>
      <c r="BF129" s="327">
        <v>2</v>
      </c>
      <c r="BG129" s="314">
        <v>1</v>
      </c>
      <c r="BH129" s="314">
        <v>0</v>
      </c>
      <c r="BI129" s="322">
        <v>0.5</v>
      </c>
      <c r="BJ129" s="577">
        <v>0.795236666666666</v>
      </c>
      <c r="BK129" s="577">
        <v>1.66646</v>
      </c>
      <c r="BL129" s="314">
        <v>0.477201172945445</v>
      </c>
      <c r="BM129" s="577">
        <v>-0.871223333333334</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161</v>
      </c>
      <c r="BX129" s="326">
        <v>0.702135381092573</v>
      </c>
      <c r="BY129" s="327">
        <v>0.431677491345266</v>
      </c>
      <c r="BZ129" s="314">
        <v>1.62652766282639</v>
      </c>
      <c r="CA129" s="314">
        <v>0.270457889747307</v>
      </c>
      <c r="CB129" s="322" t="s">
        <v>161</v>
      </c>
      <c r="CC129" s="551"/>
    </row>
    <row r="130" s="159" customFormat="1" outlineLevel="2" spans="1:81">
      <c r="A130" s="309" t="s">
        <v>127</v>
      </c>
      <c r="B130" s="516">
        <v>0.636781999999989</v>
      </c>
      <c r="C130" s="321">
        <v>0</v>
      </c>
      <c r="D130" s="314" t="s">
        <v>161</v>
      </c>
      <c r="E130" s="321">
        <v>0.636781999999989</v>
      </c>
      <c r="F130" s="616">
        <v>0</v>
      </c>
      <c r="G130" s="320">
        <v>0</v>
      </c>
      <c r="H130" s="321">
        <v>0</v>
      </c>
      <c r="I130" s="314" t="s">
        <v>161</v>
      </c>
      <c r="J130" s="321">
        <v>0</v>
      </c>
      <c r="K130" s="530">
        <v>0</v>
      </c>
      <c r="L130" s="320">
        <v>0.405619999999991</v>
      </c>
      <c r="M130" s="321">
        <v>0</v>
      </c>
      <c r="N130" s="314" t="s">
        <v>161</v>
      </c>
      <c r="O130" s="321">
        <v>0.405619999999991</v>
      </c>
      <c r="P130" s="530">
        <v>0</v>
      </c>
      <c r="Q130" s="320">
        <v>0.231161999999998</v>
      </c>
      <c r="R130" s="321">
        <v>0</v>
      </c>
      <c r="S130" s="314" t="s">
        <v>161</v>
      </c>
      <c r="T130" s="321">
        <v>0.231161999999998</v>
      </c>
      <c r="U130" s="530">
        <v>0</v>
      </c>
      <c r="V130" s="313">
        <v>0.363015914394568</v>
      </c>
      <c r="W130" s="314" t="s">
        <v>161</v>
      </c>
      <c r="X130" s="314" t="s">
        <v>161</v>
      </c>
      <c r="Y130" s="308" t="s">
        <v>161</v>
      </c>
      <c r="Z130" s="316" t="s">
        <v>161</v>
      </c>
      <c r="AA130" s="320">
        <v>0.442154999999999</v>
      </c>
      <c r="AB130" s="321">
        <v>0</v>
      </c>
      <c r="AC130" s="314" t="s">
        <v>161</v>
      </c>
      <c r="AD130" s="321">
        <v>0.442154999999999</v>
      </c>
      <c r="AE130" s="507">
        <v>0</v>
      </c>
      <c r="AF130" s="320">
        <v>0</v>
      </c>
      <c r="AG130" s="321">
        <v>0</v>
      </c>
      <c r="AH130" s="314" t="s">
        <v>161</v>
      </c>
      <c r="AI130" s="321">
        <v>0</v>
      </c>
      <c r="AJ130" s="530">
        <v>0</v>
      </c>
      <c r="AK130" s="320">
        <v>0</v>
      </c>
      <c r="AL130" s="321">
        <v>0</v>
      </c>
      <c r="AM130" s="314" t="s">
        <v>161</v>
      </c>
      <c r="AN130" s="321">
        <v>0</v>
      </c>
      <c r="AO130" s="530">
        <v>0</v>
      </c>
      <c r="AP130" s="320">
        <v>0</v>
      </c>
      <c r="AQ130" s="321">
        <v>0</v>
      </c>
      <c r="AR130" s="308" t="s">
        <v>161</v>
      </c>
      <c r="AS130" s="321">
        <v>0</v>
      </c>
      <c r="AT130" s="530">
        <v>0</v>
      </c>
      <c r="AU130" s="516">
        <v>-0.210993000000001</v>
      </c>
      <c r="AV130" s="517">
        <v>0</v>
      </c>
      <c r="AW130" s="308" t="s">
        <v>161</v>
      </c>
      <c r="AX130" s="555">
        <v>-0.210993000000001</v>
      </c>
      <c r="AY130" s="520">
        <v>0</v>
      </c>
      <c r="AZ130" s="313">
        <v>-0.331342594482891</v>
      </c>
      <c r="BA130" s="314" t="s">
        <v>161</v>
      </c>
      <c r="BB130" s="314" t="s">
        <v>161</v>
      </c>
      <c r="BC130" s="308" t="s">
        <v>161</v>
      </c>
      <c r="BD130" s="316" t="s">
        <v>161</v>
      </c>
      <c r="BE130" s="326">
        <v>1</v>
      </c>
      <c r="BF130" s="327">
        <v>0</v>
      </c>
      <c r="BG130" s="314" t="s">
        <v>161</v>
      </c>
      <c r="BH130" s="314">
        <v>1</v>
      </c>
      <c r="BI130" s="322">
        <v>0</v>
      </c>
      <c r="BJ130" s="577">
        <v>0.530651666666657</v>
      </c>
      <c r="BK130" s="577" t="s">
        <v>161</v>
      </c>
      <c r="BL130" s="314" t="s">
        <v>161</v>
      </c>
      <c r="BM130" s="577" t="s">
        <v>161</v>
      </c>
      <c r="BN130" s="313">
        <v>0.69435850887746</v>
      </c>
      <c r="BO130" s="314" t="s">
        <v>161</v>
      </c>
      <c r="BP130" s="314" t="s">
        <v>161</v>
      </c>
      <c r="BQ130" s="314" t="s">
        <v>161</v>
      </c>
      <c r="BR130" s="316" t="s">
        <v>161</v>
      </c>
      <c r="BS130" s="326">
        <v>1.44017821804569</v>
      </c>
      <c r="BT130" s="327" t="s">
        <v>161</v>
      </c>
      <c r="BU130" s="314" t="s">
        <v>161</v>
      </c>
      <c r="BV130" s="314" t="s">
        <v>161</v>
      </c>
      <c r="BW130" s="322" t="s">
        <v>161</v>
      </c>
      <c r="BX130" s="326">
        <v>-0.477192387285005</v>
      </c>
      <c r="BY130" s="327" t="s">
        <v>161</v>
      </c>
      <c r="BZ130" s="314" t="s">
        <v>161</v>
      </c>
      <c r="CA130" s="314" t="s">
        <v>161</v>
      </c>
      <c r="CB130" s="322" t="s">
        <v>161</v>
      </c>
      <c r="CC130" s="551"/>
    </row>
    <row r="131" s="159" customFormat="1" outlineLevel="2" spans="1:81">
      <c r="A131" s="309" t="s">
        <v>128</v>
      </c>
      <c r="B131" s="516">
        <v>0.339501</v>
      </c>
      <c r="C131" s="321">
        <v>2.0038752</v>
      </c>
      <c r="D131" s="314">
        <v>0.169422227492011</v>
      </c>
      <c r="E131" s="321">
        <v>-1.6643742</v>
      </c>
      <c r="F131" s="616">
        <v>4.256102</v>
      </c>
      <c r="G131" s="320">
        <v>0</v>
      </c>
      <c r="H131" s="321">
        <v>0</v>
      </c>
      <c r="I131" s="314" t="s">
        <v>161</v>
      </c>
      <c r="J131" s="321">
        <v>0</v>
      </c>
      <c r="K131" s="530">
        <v>0.027095</v>
      </c>
      <c r="L131" s="320">
        <v>3.257827</v>
      </c>
      <c r="M131" s="321">
        <v>0.68131757</v>
      </c>
      <c r="N131" s="314">
        <v>4.78165710595134</v>
      </c>
      <c r="O131" s="321">
        <v>2.57650943</v>
      </c>
      <c r="P131" s="530">
        <v>3.523488</v>
      </c>
      <c r="Q131" s="320">
        <v>-2.918326</v>
      </c>
      <c r="R131" s="321">
        <v>1.32255763</v>
      </c>
      <c r="S131" s="314">
        <v>-2.20657756894873</v>
      </c>
      <c r="T131" s="321">
        <v>-4.24088363</v>
      </c>
      <c r="U131" s="530">
        <v>0.732613999999998</v>
      </c>
      <c r="V131" s="313">
        <v>-8.59592755249617</v>
      </c>
      <c r="W131" s="314">
        <v>0.659999999001934</v>
      </c>
      <c r="X131" s="314">
        <v>-13.0241326749926</v>
      </c>
      <c r="Y131" s="308">
        <v>-9.2559275514981</v>
      </c>
      <c r="Z131" s="316">
        <v>0.17213262276139</v>
      </c>
      <c r="AA131" s="320">
        <v>1.92002900000001</v>
      </c>
      <c r="AB131" s="321">
        <v>2.02035101</v>
      </c>
      <c r="AC131" s="314">
        <v>0.950344267157819</v>
      </c>
      <c r="AD131" s="321">
        <v>-0.10032200999999</v>
      </c>
      <c r="AE131" s="507">
        <v>2.033753</v>
      </c>
      <c r="AF131" s="320">
        <v>0.029963</v>
      </c>
      <c r="AG131" s="321">
        <v>0.007305</v>
      </c>
      <c r="AH131" s="314">
        <v>4.10171115674195</v>
      </c>
      <c r="AI131" s="321">
        <v>0.022658</v>
      </c>
      <c r="AJ131" s="530">
        <v>0.00730999999999999</v>
      </c>
      <c r="AK131" s="320">
        <v>0</v>
      </c>
      <c r="AL131" s="321">
        <v>0</v>
      </c>
      <c r="AM131" s="314" t="s">
        <v>161</v>
      </c>
      <c r="AN131" s="321">
        <v>0</v>
      </c>
      <c r="AO131" s="530">
        <v>0</v>
      </c>
      <c r="AP131" s="320">
        <v>0</v>
      </c>
      <c r="AQ131" s="321">
        <v>0</v>
      </c>
      <c r="AR131" s="308" t="s">
        <v>161</v>
      </c>
      <c r="AS131" s="321">
        <v>0</v>
      </c>
      <c r="AT131" s="530">
        <v>0</v>
      </c>
      <c r="AU131" s="516">
        <v>-4.86831800000001</v>
      </c>
      <c r="AV131" s="517">
        <v>-0.70509838</v>
      </c>
      <c r="AW131" s="308">
        <v>-4.90445211347672</v>
      </c>
      <c r="AX131" s="555">
        <v>-4.16321962000001</v>
      </c>
      <c r="AY131" s="520">
        <v>-1.335544</v>
      </c>
      <c r="AZ131" s="313">
        <v>-14.3396278656028</v>
      </c>
      <c r="BA131" s="314">
        <v>-0.351867411703084</v>
      </c>
      <c r="BB131" s="314">
        <v>-38.7529296225448</v>
      </c>
      <c r="BC131" s="308">
        <v>-13.9877604538997</v>
      </c>
      <c r="BD131" s="316">
        <v>-0.313795111113408</v>
      </c>
      <c r="BE131" s="326">
        <v>3</v>
      </c>
      <c r="BF131" s="327">
        <v>3</v>
      </c>
      <c r="BG131" s="314">
        <v>1</v>
      </c>
      <c r="BH131" s="314">
        <v>0</v>
      </c>
      <c r="BI131" s="322">
        <v>2.91666667</v>
      </c>
      <c r="BJ131" s="577">
        <v>0.0943058333333333</v>
      </c>
      <c r="BK131" s="577">
        <v>0.556632</v>
      </c>
      <c r="BL131" s="314">
        <v>0.169422227492011</v>
      </c>
      <c r="BM131" s="577">
        <v>-0.462326166666667</v>
      </c>
      <c r="BN131" s="313">
        <v>5.65544431386067</v>
      </c>
      <c r="BO131" s="314">
        <v>1.00822197410298</v>
      </c>
      <c r="BP131" s="314">
        <v>5.60932459232736</v>
      </c>
      <c r="BQ131" s="314">
        <v>4.64722233975769</v>
      </c>
      <c r="BR131" s="316">
        <v>0.477844046030851</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-0.656689381650575</v>
      </c>
      <c r="CC131" s="551"/>
    </row>
    <row r="132" s="159" customFormat="1" outlineLevel="2" spans="1:81">
      <c r="A132" s="309" t="s">
        <v>129</v>
      </c>
      <c r="B132" s="516">
        <v>8.39645799999998</v>
      </c>
      <c r="C132" s="321">
        <v>7.999008</v>
      </c>
      <c r="D132" s="314">
        <v>1.04968741123899</v>
      </c>
      <c r="E132" s="321">
        <v>0.39744999999998</v>
      </c>
      <c r="F132" s="616">
        <v>24.87163</v>
      </c>
      <c r="G132" s="320">
        <v>0</v>
      </c>
      <c r="H132" s="321">
        <v>0</v>
      </c>
      <c r="I132" s="314" t="s">
        <v>161</v>
      </c>
      <c r="J132" s="321">
        <v>0</v>
      </c>
      <c r="K132" s="530">
        <v>0</v>
      </c>
      <c r="L132" s="320">
        <v>6.2964160000002</v>
      </c>
      <c r="M132" s="321">
        <v>5.31934032</v>
      </c>
      <c r="N132" s="314">
        <v>1.18368361887404</v>
      </c>
      <c r="O132" s="321">
        <v>0.977075680000203</v>
      </c>
      <c r="P132" s="530">
        <v>15.879816</v>
      </c>
      <c r="Q132" s="320">
        <v>2.10004199999978</v>
      </c>
      <c r="R132" s="321">
        <v>2.67966768</v>
      </c>
      <c r="S132" s="314">
        <v>0.783694939366428</v>
      </c>
      <c r="T132" s="321">
        <v>-0.579625680000223</v>
      </c>
      <c r="U132" s="530">
        <v>8.99181399999998</v>
      </c>
      <c r="V132" s="313">
        <v>0.250110463245309</v>
      </c>
      <c r="W132" s="314">
        <v>0.335</v>
      </c>
      <c r="X132" s="314">
        <v>0.746598397747191</v>
      </c>
      <c r="Y132" s="308">
        <v>-0.0848895367546909</v>
      </c>
      <c r="Z132" s="316">
        <v>0.361528938794923</v>
      </c>
      <c r="AA132" s="320">
        <v>2.42572299999998</v>
      </c>
      <c r="AB132" s="321">
        <v>2.79928268</v>
      </c>
      <c r="AC132" s="314">
        <v>0.866551641008252</v>
      </c>
      <c r="AD132" s="321">
        <v>-0.373559680000021</v>
      </c>
      <c r="AE132" s="507">
        <v>2.78276400000001</v>
      </c>
      <c r="AF132" s="320">
        <v>0.0763209999999999</v>
      </c>
      <c r="AG132" s="321">
        <v>0.022981</v>
      </c>
      <c r="AH132" s="314">
        <v>3.32104782211391</v>
      </c>
      <c r="AI132" s="321">
        <v>0.0533399999999999</v>
      </c>
      <c r="AJ132" s="530">
        <v>0.022981</v>
      </c>
      <c r="AK132" s="320">
        <v>0</v>
      </c>
      <c r="AL132" s="321">
        <v>0</v>
      </c>
      <c r="AM132" s="314" t="s">
        <v>161</v>
      </c>
      <c r="AN132" s="321">
        <v>0</v>
      </c>
      <c r="AO132" s="530">
        <v>0</v>
      </c>
      <c r="AP132" s="320">
        <v>0</v>
      </c>
      <c r="AQ132" s="321">
        <v>0</v>
      </c>
      <c r="AR132" s="308" t="s">
        <v>161</v>
      </c>
      <c r="AS132" s="321">
        <v>0</v>
      </c>
      <c r="AT132" s="530">
        <v>0</v>
      </c>
      <c r="AU132" s="516">
        <v>-0.402002000000202</v>
      </c>
      <c r="AV132" s="517">
        <v>-0.142596</v>
      </c>
      <c r="AW132" s="308">
        <v>-0.819167438078228</v>
      </c>
      <c r="AX132" s="555">
        <v>-0.259406000000202</v>
      </c>
      <c r="AY132" s="520">
        <v>6.18606899999997</v>
      </c>
      <c r="AZ132" s="313">
        <v>-0.0478775693274715</v>
      </c>
      <c r="BA132" s="314">
        <v>-0.0178267105121034</v>
      </c>
      <c r="BB132" s="314">
        <v>-0.68572091833572</v>
      </c>
      <c r="BC132" s="308">
        <v>-0.0300508588153681</v>
      </c>
      <c r="BD132" s="316">
        <v>0.248719886875125</v>
      </c>
      <c r="BE132" s="326">
        <v>4</v>
      </c>
      <c r="BF132" s="327">
        <v>4</v>
      </c>
      <c r="BG132" s="314">
        <v>1</v>
      </c>
      <c r="BH132" s="314">
        <v>0</v>
      </c>
      <c r="BI132" s="322">
        <v>4</v>
      </c>
      <c r="BJ132" s="577">
        <v>1.74926208333333</v>
      </c>
      <c r="BK132" s="577">
        <v>1.66646</v>
      </c>
      <c r="BL132" s="314">
        <v>1.04968741123899</v>
      </c>
      <c r="BM132" s="577">
        <v>0.0828020833333292</v>
      </c>
      <c r="BN132" s="313">
        <v>0.288898366430224</v>
      </c>
      <c r="BO132" s="314">
        <v>0.349953729262429</v>
      </c>
      <c r="BP132" s="314">
        <v>0.825533041294098</v>
      </c>
      <c r="BQ132" s="314">
        <v>-0.0610553628322047</v>
      </c>
      <c r="BR132" s="316">
        <v>0.111885067444314</v>
      </c>
      <c r="BS132" s="326">
        <v>3.46142490300832</v>
      </c>
      <c r="BT132" s="327">
        <v>2.85752062739159</v>
      </c>
      <c r="BU132" s="314">
        <v>1.2113385533696</v>
      </c>
      <c r="BV132" s="314">
        <v>0.603904275616735</v>
      </c>
      <c r="BW132" s="322">
        <v>8.93774319345798</v>
      </c>
      <c r="BX132" s="326">
        <v>-0.165724610765617</v>
      </c>
      <c r="BY132" s="327">
        <v>-0.050940193006874</v>
      </c>
      <c r="BZ132" s="314">
        <v>-1.25331729197127</v>
      </c>
      <c r="CA132" s="314">
        <v>-0.114784417758743</v>
      </c>
      <c r="CB132" s="322">
        <v>2.22299447599579</v>
      </c>
      <c r="CC132" s="551"/>
    </row>
    <row r="133" s="159" customFormat="1" outlineLevel="2" spans="1:81">
      <c r="A133" s="309" t="s">
        <v>130</v>
      </c>
      <c r="B133" s="516">
        <v>0.146016</v>
      </c>
      <c r="C133" s="321">
        <v>0.5004</v>
      </c>
      <c r="D133" s="314">
        <v>0.291798561151079</v>
      </c>
      <c r="E133" s="321">
        <v>-0.354384</v>
      </c>
      <c r="F133" s="616">
        <v>0</v>
      </c>
      <c r="G133" s="320">
        <v>0</v>
      </c>
      <c r="H133" s="321">
        <v>0</v>
      </c>
      <c r="I133" s="314" t="s">
        <v>161</v>
      </c>
      <c r="J133" s="321">
        <v>0</v>
      </c>
      <c r="K133" s="530">
        <v>0</v>
      </c>
      <c r="L133" s="320">
        <v>-2.512035</v>
      </c>
      <c r="M133" s="321">
        <v>0.40032</v>
      </c>
      <c r="N133" s="314">
        <v>-6.27506744604317</v>
      </c>
      <c r="O133" s="321">
        <v>-2.912355</v>
      </c>
      <c r="P133" s="530">
        <v>0.02374</v>
      </c>
      <c r="Q133" s="320">
        <v>2.658051</v>
      </c>
      <c r="R133" s="321">
        <v>0.10008</v>
      </c>
      <c r="S133" s="314">
        <v>26.5592625899281</v>
      </c>
      <c r="T133" s="321">
        <v>2.557971</v>
      </c>
      <c r="U133" s="530">
        <v>-0.02374</v>
      </c>
      <c r="V133" s="313">
        <v>18.20383382643</v>
      </c>
      <c r="W133" s="314">
        <v>0.2</v>
      </c>
      <c r="X133" s="314">
        <v>91.0191691321499</v>
      </c>
      <c r="Y133" s="308">
        <v>18.00383382643</v>
      </c>
      <c r="Z133" s="316" t="s">
        <v>161</v>
      </c>
      <c r="AA133" s="320">
        <v>0.689393999999998</v>
      </c>
      <c r="AB133" s="321">
        <v>0.77772467</v>
      </c>
      <c r="AC133" s="314">
        <v>0.88642424059918</v>
      </c>
      <c r="AD133" s="321">
        <v>-0.0883306700000022</v>
      </c>
      <c r="AE133" s="507">
        <v>1.739789</v>
      </c>
      <c r="AF133" s="320">
        <v>0.026415</v>
      </c>
      <c r="AG133" s="321">
        <v>0.070018</v>
      </c>
      <c r="AH133" s="314">
        <v>0.377260133108629</v>
      </c>
      <c r="AI133" s="321">
        <v>-0.043603</v>
      </c>
      <c r="AJ133" s="530">
        <v>2.64938</v>
      </c>
      <c r="AK133" s="320">
        <v>0</v>
      </c>
      <c r="AL133" s="321">
        <v>0</v>
      </c>
      <c r="AM133" s="314" t="s">
        <v>161</v>
      </c>
      <c r="AN133" s="321">
        <v>0</v>
      </c>
      <c r="AO133" s="530">
        <v>0</v>
      </c>
      <c r="AP133" s="320">
        <v>0</v>
      </c>
      <c r="AQ133" s="321">
        <v>0</v>
      </c>
      <c r="AR133" s="308" t="s">
        <v>161</v>
      </c>
      <c r="AS133" s="321">
        <v>0</v>
      </c>
      <c r="AT133" s="530">
        <v>0</v>
      </c>
      <c r="AU133" s="516">
        <v>1.942242</v>
      </c>
      <c r="AV133" s="517">
        <v>-0.74766267</v>
      </c>
      <c r="AW133" s="308">
        <v>4.59775173742458</v>
      </c>
      <c r="AX133" s="555">
        <v>2.68990467</v>
      </c>
      <c r="AY133" s="520">
        <v>-4.412909</v>
      </c>
      <c r="AZ133" s="313">
        <v>13.3015696909928</v>
      </c>
      <c r="BA133" s="314">
        <v>-1.49413003597122</v>
      </c>
      <c r="BB133" s="314">
        <v>10.9025515656316</v>
      </c>
      <c r="BC133" s="308">
        <v>14.795699726964</v>
      </c>
      <c r="BD133" s="316" t="s">
        <v>161</v>
      </c>
      <c r="BE133" s="326">
        <v>1</v>
      </c>
      <c r="BF133" s="327">
        <v>1</v>
      </c>
      <c r="BG133" s="314">
        <v>1</v>
      </c>
      <c r="BH133" s="314">
        <v>0</v>
      </c>
      <c r="BI133" s="322">
        <v>2.33333333</v>
      </c>
      <c r="BJ133" s="577">
        <v>0.12168</v>
      </c>
      <c r="BK133" s="577">
        <v>0.417</v>
      </c>
      <c r="BL133" s="314">
        <v>0.291798561151079</v>
      </c>
      <c r="BM133" s="577">
        <v>-0.29532</v>
      </c>
      <c r="BN133" s="313">
        <v>4.72135930309006</v>
      </c>
      <c r="BO133" s="314">
        <v>1.55420597521982</v>
      </c>
      <c r="BP133" s="314">
        <v>3.0377951046175</v>
      </c>
      <c r="BQ133" s="314">
        <v>3.16715332787023</v>
      </c>
      <c r="BR133" s="316" t="s">
        <v>161</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c r="CC133" s="551"/>
    </row>
    <row r="134" s="159" customFormat="1" ht="16.2" spans="1:81">
      <c r="A134" s="213" t="s">
        <v>131</v>
      </c>
      <c r="B134" s="214">
        <v>22.4155859999998</v>
      </c>
      <c r="C134" s="215">
        <v>23.5971552</v>
      </c>
      <c r="D134" s="238">
        <v>0.949927472613302</v>
      </c>
      <c r="E134" s="215">
        <v>-1.18156920000015</v>
      </c>
      <c r="F134" s="217">
        <v>52.365308</v>
      </c>
      <c r="G134" s="214">
        <v>0</v>
      </c>
      <c r="H134" s="215">
        <v>0</v>
      </c>
      <c r="I134" s="238" t="s">
        <v>161</v>
      </c>
      <c r="J134" s="215">
        <v>0</v>
      </c>
      <c r="K134" s="217">
        <v>0.027095</v>
      </c>
      <c r="L134" s="214">
        <v>13.540961</v>
      </c>
      <c r="M134" s="215">
        <v>14.88937984</v>
      </c>
      <c r="N134" s="238">
        <v>0.909437541758624</v>
      </c>
      <c r="O134" s="215">
        <v>-1.34841883999999</v>
      </c>
      <c r="P134" s="217">
        <v>44.264624999999</v>
      </c>
      <c r="Q134" s="214">
        <v>8.87462499999983</v>
      </c>
      <c r="R134" s="215">
        <v>8.70777536</v>
      </c>
      <c r="S134" s="238">
        <v>1.01916099498458</v>
      </c>
      <c r="T134" s="215">
        <v>0.16684963999983</v>
      </c>
      <c r="U134" s="217">
        <v>8.10068300000102</v>
      </c>
      <c r="V134" s="237">
        <v>0.395913138295822</v>
      </c>
      <c r="W134" s="238">
        <v>0.369018014510495</v>
      </c>
      <c r="X134" s="238">
        <v>1.07288295619119</v>
      </c>
      <c r="Y134" s="216">
        <v>0.0268951237853271</v>
      </c>
      <c r="Z134" s="257">
        <v>0.154695604960464</v>
      </c>
      <c r="AA134" s="214">
        <v>8.62696099999999</v>
      </c>
      <c r="AB134" s="215">
        <v>8.99075271</v>
      </c>
      <c r="AC134" s="238">
        <v>0.959537124228166</v>
      </c>
      <c r="AD134" s="215">
        <v>-0.363791710000013</v>
      </c>
      <c r="AE134" s="328">
        <v>8.57345</v>
      </c>
      <c r="AF134" s="214">
        <v>0.720942</v>
      </c>
      <c r="AG134" s="215">
        <v>0.243659</v>
      </c>
      <c r="AH134" s="238">
        <v>2.95881539364439</v>
      </c>
      <c r="AI134" s="215">
        <v>0.477282999999999</v>
      </c>
      <c r="AJ134" s="217">
        <v>2.823027</v>
      </c>
      <c r="AK134" s="214">
        <v>0</v>
      </c>
      <c r="AL134" s="215">
        <v>0</v>
      </c>
      <c r="AM134" s="238" t="s">
        <v>161</v>
      </c>
      <c r="AN134" s="215">
        <v>0</v>
      </c>
      <c r="AO134" s="217">
        <v>0</v>
      </c>
      <c r="AP134" s="214">
        <v>0</v>
      </c>
      <c r="AQ134" s="215">
        <v>0</v>
      </c>
      <c r="AR134" s="216" t="s">
        <v>161</v>
      </c>
      <c r="AS134" s="215">
        <v>0</v>
      </c>
      <c r="AT134" s="217">
        <v>0</v>
      </c>
      <c r="AU134" s="214">
        <v>-0.473278000000156</v>
      </c>
      <c r="AV134" s="215">
        <v>-0.526636350000001</v>
      </c>
      <c r="AW134" s="216">
        <v>1.10131915504854</v>
      </c>
      <c r="AX134" s="562">
        <v>0.0533583499998452</v>
      </c>
      <c r="AY134" s="217">
        <v>-3.32288899999898</v>
      </c>
      <c r="AZ134" s="237">
        <v>-0.0211137910916163</v>
      </c>
      <c r="BA134" s="238">
        <v>-0.0223177898156131</v>
      </c>
      <c r="BB134" s="238">
        <v>1.05394793722605</v>
      </c>
      <c r="BC134" s="216">
        <v>0.00120399872399677</v>
      </c>
      <c r="BD134" s="257">
        <v>-0.0634559239105207</v>
      </c>
      <c r="BE134" s="292">
        <v>14</v>
      </c>
      <c r="BF134" s="293">
        <v>13</v>
      </c>
      <c r="BG134" s="238">
        <v>1.07692307692308</v>
      </c>
      <c r="BH134" s="238">
        <v>1</v>
      </c>
      <c r="BI134" s="279">
        <v>12.75</v>
      </c>
      <c r="BJ134" s="578">
        <v>1.33426107142856</v>
      </c>
      <c r="BK134" s="578">
        <v>1.51263815384615</v>
      </c>
      <c r="BL134" s="238">
        <v>0.882075510283781</v>
      </c>
      <c r="BM134" s="578">
        <v>-0.178377082417592</v>
      </c>
      <c r="BN134" s="237">
        <v>0.384864397477721</v>
      </c>
      <c r="BO134" s="238">
        <v>0.381010025733949</v>
      </c>
      <c r="BP134" s="238">
        <v>1.01011619506953</v>
      </c>
      <c r="BQ134" s="238">
        <v>0.0038543717437719</v>
      </c>
      <c r="BR134" s="257">
        <v>0.163723853204492</v>
      </c>
      <c r="BS134" s="292">
        <v>2.59831776218762</v>
      </c>
      <c r="BT134" s="293">
        <v>2.62460285152254</v>
      </c>
      <c r="BU134" s="238">
        <v>0.989985117436083</v>
      </c>
      <c r="BV134" s="238">
        <v>-0.0262850893349187</v>
      </c>
      <c r="BW134" s="279">
        <v>6.10784549976964</v>
      </c>
      <c r="BX134" s="292">
        <v>-0.0548603384204654</v>
      </c>
      <c r="BY134" s="293">
        <v>-0.0585753347897388</v>
      </c>
      <c r="BZ134" s="238">
        <v>1.06342253753408</v>
      </c>
      <c r="CA134" s="238">
        <v>0.00371499636927337</v>
      </c>
      <c r="CB134" s="279">
        <v>-0.387578979290598</v>
      </c>
      <c r="CC134" s="551"/>
    </row>
    <row r="135" s="159" customFormat="1" ht="16.2" spans="1:81">
      <c r="A135" s="213" t="s">
        <v>132</v>
      </c>
      <c r="B135" s="214">
        <v>133.261588999999</v>
      </c>
      <c r="C135" s="215">
        <v>901.7864178</v>
      </c>
      <c r="D135" s="238">
        <v>0.147775112121454</v>
      </c>
      <c r="E135" s="215">
        <v>-768.524828800001</v>
      </c>
      <c r="F135" s="217">
        <v>146.737165</v>
      </c>
      <c r="G135" s="214">
        <v>0</v>
      </c>
      <c r="H135" s="215">
        <v>0</v>
      </c>
      <c r="I135" s="238" t="s">
        <v>161</v>
      </c>
      <c r="J135" s="215">
        <v>0</v>
      </c>
      <c r="K135" s="217">
        <v>0</v>
      </c>
      <c r="L135" s="214">
        <v>121.178143999999</v>
      </c>
      <c r="M135" s="215">
        <v>842.545642056597</v>
      </c>
      <c r="N135" s="238">
        <v>0.143823833334668</v>
      </c>
      <c r="O135" s="215">
        <v>-721.367498056598</v>
      </c>
      <c r="P135" s="217">
        <v>147.704837000001</v>
      </c>
      <c r="Q135" s="214">
        <v>12.0834449999999</v>
      </c>
      <c r="R135" s="215">
        <v>59.240775743403</v>
      </c>
      <c r="S135" s="238">
        <v>0.203971755068476</v>
      </c>
      <c r="T135" s="215">
        <v>-47.1573307434031</v>
      </c>
      <c r="U135" s="217">
        <v>-0.967672000001244</v>
      </c>
      <c r="V135" s="237">
        <v>0.0906746279304833</v>
      </c>
      <c r="W135" s="238">
        <v>0.065692690169283</v>
      </c>
      <c r="X135" s="238">
        <v>1.38028489466369</v>
      </c>
      <c r="Y135" s="216">
        <v>0.0249819377612003</v>
      </c>
      <c r="Z135" s="257">
        <v>-0.00659459380996795</v>
      </c>
      <c r="AA135" s="214">
        <v>2.23417399999999</v>
      </c>
      <c r="AB135" s="215">
        <v>17.46066718</v>
      </c>
      <c r="AC135" s="238">
        <v>0.127954675326444</v>
      </c>
      <c r="AD135" s="215">
        <v>-15.22649318</v>
      </c>
      <c r="AE135" s="328">
        <v>17.582298</v>
      </c>
      <c r="AF135" s="214">
        <v>4.26239899999998</v>
      </c>
      <c r="AG135" s="215">
        <v>2.926463</v>
      </c>
      <c r="AH135" s="238">
        <v>1.45650192741202</v>
      </c>
      <c r="AI135" s="215">
        <v>1.33593599999998</v>
      </c>
      <c r="AJ135" s="217">
        <v>3.74920299999999</v>
      </c>
      <c r="AK135" s="214">
        <v>0</v>
      </c>
      <c r="AL135" s="215">
        <v>0</v>
      </c>
      <c r="AM135" s="238" t="s">
        <v>161</v>
      </c>
      <c r="AN135" s="215">
        <v>0</v>
      </c>
      <c r="AO135" s="217">
        <v>0</v>
      </c>
      <c r="AP135" s="214">
        <v>0</v>
      </c>
      <c r="AQ135" s="215">
        <v>0</v>
      </c>
      <c r="AR135" s="216" t="s">
        <v>161</v>
      </c>
      <c r="AS135" s="215">
        <v>0</v>
      </c>
      <c r="AT135" s="217">
        <v>0</v>
      </c>
      <c r="AU135" s="328">
        <v>5.58687199999991</v>
      </c>
      <c r="AV135" s="328">
        <v>38.853645563403</v>
      </c>
      <c r="AW135" s="216">
        <v>0.143792736022236</v>
      </c>
      <c r="AX135" s="606">
        <v>-33.2667735634031</v>
      </c>
      <c r="AY135" s="217">
        <v>-22.2991730000012</v>
      </c>
      <c r="AZ135" s="237">
        <v>0.0419240986237974</v>
      </c>
      <c r="BA135" s="238">
        <v>0.0430851971115183</v>
      </c>
      <c r="BB135" s="238">
        <v>0.973051104194426</v>
      </c>
      <c r="BC135" s="216">
        <v>-0.00116109848772092</v>
      </c>
      <c r="BD135" s="257">
        <v>-0.151966769972701</v>
      </c>
      <c r="BE135" s="292">
        <v>8</v>
      </c>
      <c r="BF135" s="293">
        <v>15</v>
      </c>
      <c r="BG135" s="238">
        <v>0.533333333333333</v>
      </c>
      <c r="BH135" s="238">
        <v>-7</v>
      </c>
      <c r="BI135" s="279">
        <v>4.91666667</v>
      </c>
      <c r="BJ135" s="578">
        <v>14.4849553260868</v>
      </c>
      <c r="BK135" s="578">
        <v>50.6621583033708</v>
      </c>
      <c r="BL135" s="238">
        <v>0.285912716930638</v>
      </c>
      <c r="BM135" s="578">
        <v>-36.1772029772839</v>
      </c>
      <c r="BN135" s="237">
        <v>0.0167653261285967</v>
      </c>
      <c r="BO135" s="238">
        <v>0.019362308896376</v>
      </c>
      <c r="BP135" s="238">
        <v>0.86587432409647</v>
      </c>
      <c r="BQ135" s="238">
        <v>-0.00259698276777936</v>
      </c>
      <c r="BR135" s="257">
        <v>0.119821709789746</v>
      </c>
      <c r="BS135" s="292">
        <v>59.646916041454</v>
      </c>
      <c r="BT135" s="293">
        <v>51.6467331118329</v>
      </c>
      <c r="BU135" s="238">
        <v>1.15490201311084</v>
      </c>
      <c r="BV135" s="238">
        <v>8.00018292962112</v>
      </c>
      <c r="BW135" s="279">
        <v>8.34573302079171</v>
      </c>
      <c r="BX135" s="292">
        <v>2.50064319072728</v>
      </c>
      <c r="BY135" s="293">
        <v>2.2252096762893</v>
      </c>
      <c r="BZ135" s="238">
        <v>1.12377867909387</v>
      </c>
      <c r="CA135" s="238">
        <v>0.275433514437981</v>
      </c>
      <c r="CB135" s="279">
        <v>-1.26827409022423</v>
      </c>
      <c r="CC135" s="551"/>
    </row>
    <row r="136" s="159" customFormat="1" ht="16.2" spans="1:81">
      <c r="A136" s="213" t="s">
        <v>133</v>
      </c>
      <c r="B136" s="214">
        <v>16.63613</v>
      </c>
      <c r="C136" s="215">
        <v>1</v>
      </c>
      <c r="D136" s="238">
        <v>16.63613</v>
      </c>
      <c r="E136" s="215">
        <v>15.63613</v>
      </c>
      <c r="F136" s="217">
        <v>-31.944835999999</v>
      </c>
      <c r="G136" s="214">
        <v>0</v>
      </c>
      <c r="H136" s="215">
        <v>0</v>
      </c>
      <c r="I136" s="238" t="s">
        <v>161</v>
      </c>
      <c r="J136" s="215">
        <v>0</v>
      </c>
      <c r="K136" s="217">
        <v>0</v>
      </c>
      <c r="L136" s="214">
        <v>10.684065</v>
      </c>
      <c r="M136" s="215">
        <v>0</v>
      </c>
      <c r="N136" s="238" t="s">
        <v>161</v>
      </c>
      <c r="O136" s="215">
        <v>10.684065</v>
      </c>
      <c r="P136" s="217">
        <v>0</v>
      </c>
      <c r="Q136" s="214"/>
      <c r="R136" s="215"/>
      <c r="S136" s="238"/>
      <c r="T136" s="215"/>
      <c r="U136" s="217"/>
      <c r="V136" s="237"/>
      <c r="W136" s="238"/>
      <c r="X136" s="238"/>
      <c r="Y136" s="216"/>
      <c r="Z136" s="257"/>
      <c r="AA136" s="214">
        <v>10.319314</v>
      </c>
      <c r="AB136" s="215">
        <v>10.1309764</v>
      </c>
      <c r="AC136" s="238">
        <v>1.01859027131876</v>
      </c>
      <c r="AD136" s="215">
        <v>0.188337599999988</v>
      </c>
      <c r="AE136" s="328">
        <v>0.0737799999999895</v>
      </c>
      <c r="AF136" s="214">
        <v>12.794106</v>
      </c>
      <c r="AG136" s="215">
        <v>14.549774</v>
      </c>
      <c r="AH136" s="238">
        <v>0.879333658378473</v>
      </c>
      <c r="AI136" s="215">
        <v>-1.75566800000001</v>
      </c>
      <c r="AJ136" s="217">
        <v>23.319235</v>
      </c>
      <c r="AK136" s="214">
        <v>0.256599999999999</v>
      </c>
      <c r="AL136" s="215">
        <v>0</v>
      </c>
      <c r="AM136" s="238" t="s">
        <v>161</v>
      </c>
      <c r="AN136" s="215">
        <v>0.256599999999999</v>
      </c>
      <c r="AO136" s="217">
        <v>0</v>
      </c>
      <c r="AP136" s="214">
        <v>0</v>
      </c>
      <c r="AQ136" s="215">
        <v>0</v>
      </c>
      <c r="AR136" s="216" t="s">
        <v>161</v>
      </c>
      <c r="AS136" s="215">
        <v>0</v>
      </c>
      <c r="AT136" s="217">
        <v>0.00283899999999999</v>
      </c>
      <c r="AU136" s="328">
        <v>-16.904755</v>
      </c>
      <c r="AV136" s="328">
        <v>-23.6807504</v>
      </c>
      <c r="AW136" s="216">
        <v>1.28613938686673</v>
      </c>
      <c r="AX136" s="606">
        <v>6.77599540000002</v>
      </c>
      <c r="AY136" s="217">
        <v>-55.340689999999</v>
      </c>
      <c r="AZ136" s="237">
        <v>-1.01614708468857</v>
      </c>
      <c r="BA136" s="238">
        <v>-23.6807504</v>
      </c>
      <c r="BB136" s="238">
        <v>1.9570897430392</v>
      </c>
      <c r="BC136" s="216">
        <v>22.6646033153114</v>
      </c>
      <c r="BD136" s="257">
        <v>1.73238297419967</v>
      </c>
      <c r="BE136" s="292">
        <v>8</v>
      </c>
      <c r="BF136" s="293">
        <v>8</v>
      </c>
      <c r="BG136" s="238">
        <v>1</v>
      </c>
      <c r="BH136" s="238">
        <v>0</v>
      </c>
      <c r="BI136" s="279">
        <v>9.08333333</v>
      </c>
      <c r="BJ136" s="578">
        <v>1.73293020833333</v>
      </c>
      <c r="BK136" s="578">
        <v>0.104166666666667</v>
      </c>
      <c r="BL136" s="238">
        <v>16.63613</v>
      </c>
      <c r="BM136" s="578">
        <v>1.62876354166667</v>
      </c>
      <c r="BN136" s="237">
        <v>0.620295345131349</v>
      </c>
      <c r="BO136" s="238">
        <v>10.1309764</v>
      </c>
      <c r="BP136" s="238">
        <v>0.0612275974832347</v>
      </c>
      <c r="BQ136" s="238">
        <v>-9.51068105486865</v>
      </c>
      <c r="BR136" s="257">
        <v>-0.00230960647285814</v>
      </c>
      <c r="BS136" s="292">
        <v>1.61213526403015</v>
      </c>
      <c r="BT136" s="293">
        <v>0.0987071690345661</v>
      </c>
      <c r="BU136" s="238">
        <v>16.3325043134972</v>
      </c>
      <c r="BV136" s="238">
        <v>1.51342809499558</v>
      </c>
      <c r="BW136" s="279">
        <v>-432.974193548436</v>
      </c>
      <c r="BX136" s="292">
        <v>-1.63816654866787</v>
      </c>
      <c r="BY136" s="293">
        <v>-2.33745983259817</v>
      </c>
      <c r="BZ136" s="238">
        <v>1.29916804309446</v>
      </c>
      <c r="CA136" s="238">
        <v>0.699293283930302</v>
      </c>
      <c r="CB136" s="279">
        <v>-750.077121171142</v>
      </c>
      <c r="CC136" s="551"/>
    </row>
    <row r="137" s="159" customFormat="1" ht="16.2" spans="1:16366">
      <c r="A137" s="302" t="s">
        <v>134</v>
      </c>
      <c r="B137" s="303">
        <v>401.000977000001</v>
      </c>
      <c r="C137" s="304">
        <v>1159.98188446</v>
      </c>
      <c r="D137" s="312">
        <v>0.345695896092961</v>
      </c>
      <c r="E137" s="306">
        <v>-758.980907459999</v>
      </c>
      <c r="F137" s="307">
        <v>627.37895</v>
      </c>
      <c r="G137" s="303">
        <v>0</v>
      </c>
      <c r="H137" s="304">
        <v>0</v>
      </c>
      <c r="I137" s="312" t="s">
        <v>161</v>
      </c>
      <c r="J137" s="304">
        <v>0</v>
      </c>
      <c r="K137" s="317">
        <v>0.027095</v>
      </c>
      <c r="L137" s="303">
        <v>308.278350000001</v>
      </c>
      <c r="M137" s="304">
        <v>1014.4595280566</v>
      </c>
      <c r="N137" s="312">
        <v>0.303884326061356</v>
      </c>
      <c r="O137" s="304">
        <v>-706.181178056596</v>
      </c>
      <c r="P137" s="317">
        <v>516.177125999999</v>
      </c>
      <c r="Q137" s="303">
        <v>86.7705620000005</v>
      </c>
      <c r="R137" s="304">
        <v>144.522356403403</v>
      </c>
      <c r="S137" s="312">
        <v>0.600395427803565</v>
      </c>
      <c r="T137" s="304">
        <v>-57.7517944034025</v>
      </c>
      <c r="U137" s="317">
        <v>143.14666</v>
      </c>
      <c r="V137" s="311">
        <v>0.216384914194362</v>
      </c>
      <c r="W137" s="312">
        <v>0.124590183984366</v>
      </c>
      <c r="X137" s="312">
        <v>1.73677337390813</v>
      </c>
      <c r="Y137" s="305">
        <v>0.0917947302099957</v>
      </c>
      <c r="Z137" s="315">
        <v>0.228166182496242</v>
      </c>
      <c r="AA137" s="303">
        <v>49.1143509999999</v>
      </c>
      <c r="AB137" s="304">
        <v>79.06891851</v>
      </c>
      <c r="AC137" s="312">
        <v>0.621158755241965</v>
      </c>
      <c r="AD137" s="306">
        <v>-29.9545675100001</v>
      </c>
      <c r="AE137" s="304">
        <v>65.8221239999999</v>
      </c>
      <c r="AF137" s="303">
        <v>19.4937760000001</v>
      </c>
      <c r="AG137" s="304">
        <v>22.99592459</v>
      </c>
      <c r="AH137" s="312">
        <v>0.847705684705419</v>
      </c>
      <c r="AI137" s="306">
        <v>-3.50214858999987</v>
      </c>
      <c r="AJ137" s="307">
        <v>29.61153</v>
      </c>
      <c r="AK137" s="303">
        <v>0.293499999999999</v>
      </c>
      <c r="AL137" s="304">
        <v>0</v>
      </c>
      <c r="AM137" s="312" t="s">
        <v>161</v>
      </c>
      <c r="AN137" s="306">
        <v>0.293499999999999</v>
      </c>
      <c r="AO137" s="307">
        <v>0</v>
      </c>
      <c r="AP137" s="303">
        <v>0</v>
      </c>
      <c r="AQ137" s="304">
        <v>0</v>
      </c>
      <c r="AR137" s="305" t="s">
        <v>161</v>
      </c>
      <c r="AS137" s="306">
        <v>0</v>
      </c>
      <c r="AT137" s="307">
        <v>0.00283899999999999</v>
      </c>
      <c r="AU137" s="303">
        <v>24.4080000000004</v>
      </c>
      <c r="AV137" s="304">
        <v>43.457513303403</v>
      </c>
      <c r="AW137" s="305">
        <v>0.561652016984808</v>
      </c>
      <c r="AX137" s="593">
        <v>-19.0495133034026</v>
      </c>
      <c r="AY137" s="304">
        <v>15.7382360000016</v>
      </c>
      <c r="AZ137" s="311">
        <v>0.0608676821253739</v>
      </c>
      <c r="BA137" s="312">
        <v>0.0374639586062446</v>
      </c>
      <c r="BB137" s="312">
        <v>1.6246996951152</v>
      </c>
      <c r="BC137" s="305">
        <v>0.0234037235191293</v>
      </c>
      <c r="BD137" s="315">
        <v>0.0250856934234111</v>
      </c>
      <c r="BE137" s="324">
        <v>105</v>
      </c>
      <c r="BF137" s="325">
        <v>112</v>
      </c>
      <c r="BG137" s="312">
        <v>0.9375</v>
      </c>
      <c r="BH137" s="312">
        <v>-7</v>
      </c>
      <c r="BI137" s="319">
        <v>99.91666667</v>
      </c>
      <c r="BJ137" s="595">
        <v>3.1926829378981</v>
      </c>
      <c r="BK137" s="595">
        <v>8.64368021207154</v>
      </c>
      <c r="BL137" s="312">
        <v>0.369366156494231</v>
      </c>
      <c r="BM137" s="595">
        <v>-5.45099727417344</v>
      </c>
      <c r="BN137" s="311">
        <v>0.122479379894378</v>
      </c>
      <c r="BO137" s="312">
        <v>0.0681639252899269</v>
      </c>
      <c r="BP137" s="312">
        <v>1.79683578041357</v>
      </c>
      <c r="BQ137" s="312">
        <v>0.0543154546044513</v>
      </c>
      <c r="BR137" s="315">
        <v>0.104916054324105</v>
      </c>
      <c r="BS137" s="324">
        <v>8.16463963862623</v>
      </c>
      <c r="BT137" s="325">
        <v>14.6705166368665</v>
      </c>
      <c r="BU137" s="312">
        <v>0.556533886346494</v>
      </c>
      <c r="BV137" s="312">
        <v>-6.50587699824031</v>
      </c>
      <c r="BW137" s="319">
        <v>9.53142973629962</v>
      </c>
      <c r="BX137" s="324">
        <v>0.496962690192129</v>
      </c>
      <c r="BY137" s="325">
        <v>0.549615628015791</v>
      </c>
      <c r="BZ137" s="312">
        <v>0.904200435468423</v>
      </c>
      <c r="CA137" s="312">
        <v>-0.0526529378236619</v>
      </c>
      <c r="CB137" s="319">
        <v>0.239102524251597</v>
      </c>
      <c r="CC137" s="551"/>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96" t="s">
        <v>135</v>
      </c>
      <c r="B138" s="597">
        <v>1101.146789</v>
      </c>
      <c r="C138" s="598">
        <v>2401.6015711</v>
      </c>
      <c r="D138" s="599">
        <v>0.458505191806501</v>
      </c>
      <c r="E138" s="600">
        <v>-1300.4547821</v>
      </c>
      <c r="F138" s="601">
        <v>1471.968262</v>
      </c>
      <c r="G138" s="597">
        <v>45.2214609999999</v>
      </c>
      <c r="H138" s="598">
        <v>63.42616453</v>
      </c>
      <c r="I138" s="599">
        <v>0.71297801680268</v>
      </c>
      <c r="J138" s="600">
        <v>-18.2047035300001</v>
      </c>
      <c r="K138" s="601">
        <v>209.034571</v>
      </c>
      <c r="L138" s="597">
        <v>660.607689000001</v>
      </c>
      <c r="M138" s="598">
        <v>1751.5820880566</v>
      </c>
      <c r="N138" s="599">
        <v>0.377149146194429</v>
      </c>
      <c r="O138" s="600">
        <v>-1090.9743990566</v>
      </c>
      <c r="P138" s="601">
        <v>782.321009999998</v>
      </c>
      <c r="Q138" s="597">
        <v>228.002841</v>
      </c>
      <c r="R138" s="598">
        <v>413.283393833403</v>
      </c>
      <c r="S138" s="599">
        <v>0.551686432123884</v>
      </c>
      <c r="T138" s="600">
        <v>-185.280552833403</v>
      </c>
      <c r="U138" s="601">
        <v>482.289793</v>
      </c>
      <c r="V138" s="603">
        <v>0.207059443189277</v>
      </c>
      <c r="W138" s="599">
        <v>0.172086577060369</v>
      </c>
      <c r="X138" s="599">
        <v>1.20322832103656</v>
      </c>
      <c r="Y138" s="604">
        <v>0.034972866128908</v>
      </c>
      <c r="Z138" s="605">
        <v>0.327649586917521</v>
      </c>
      <c r="AA138" s="597">
        <v>498.401570999999</v>
      </c>
      <c r="AB138" s="598">
        <v>549.57121515</v>
      </c>
      <c r="AC138" s="599">
        <v>0.906891695308251</v>
      </c>
      <c r="AD138" s="600">
        <v>-51.1696441500007</v>
      </c>
      <c r="AE138" s="598">
        <v>377.511442</v>
      </c>
      <c r="AF138" s="597">
        <v>187.163057</v>
      </c>
      <c r="AG138" s="598">
        <v>212.30783802</v>
      </c>
      <c r="AH138" s="599">
        <v>0.881564518509998</v>
      </c>
      <c r="AI138" s="600">
        <v>-25.1447810200001</v>
      </c>
      <c r="AJ138" s="601">
        <v>99.7190789999989</v>
      </c>
      <c r="AK138" s="597">
        <v>0.681874999999999</v>
      </c>
      <c r="AL138" s="598">
        <v>0.21</v>
      </c>
      <c r="AM138" s="599">
        <v>3.2470238095238</v>
      </c>
      <c r="AN138" s="600">
        <v>0.471874999999999</v>
      </c>
      <c r="AO138" s="601">
        <v>0.1684</v>
      </c>
      <c r="AP138" s="597">
        <v>0.00668399999999999</v>
      </c>
      <c r="AQ138" s="598">
        <v>0</v>
      </c>
      <c r="AR138" s="604" t="s">
        <v>161</v>
      </c>
      <c r="AS138" s="600">
        <v>0.00668399999999999</v>
      </c>
      <c r="AT138" s="601">
        <v>0.0914679999999999</v>
      </c>
      <c r="AU138" s="597">
        <v>-289.633315999999</v>
      </c>
      <c r="AV138" s="598">
        <v>-175.075734656597</v>
      </c>
      <c r="AW138" s="604">
        <v>0.345668424193097</v>
      </c>
      <c r="AX138" s="607">
        <v>-114.557581343402</v>
      </c>
      <c r="AY138" s="601">
        <v>3.45909200000279</v>
      </c>
      <c r="AZ138" s="603">
        <v>-0.263028797698287</v>
      </c>
      <c r="BA138" s="599">
        <v>-0.0728995753348077</v>
      </c>
      <c r="BB138" s="599">
        <v>-1.60809780427757</v>
      </c>
      <c r="BC138" s="604">
        <v>-0.190129222363479</v>
      </c>
      <c r="BD138" s="605">
        <v>0.00234997729862928</v>
      </c>
      <c r="BE138" s="610">
        <v>1540</v>
      </c>
      <c r="BF138" s="611">
        <v>1109</v>
      </c>
      <c r="BG138" s="599">
        <v>1.38863841298467</v>
      </c>
      <c r="BH138" s="599">
        <v>431</v>
      </c>
      <c r="BI138" s="612">
        <v>573.333333326667</v>
      </c>
      <c r="BJ138" s="613">
        <v>0.598059303171845</v>
      </c>
      <c r="BK138" s="613">
        <v>1.80273350180153</v>
      </c>
      <c r="BL138" s="599">
        <v>0.331751366785043</v>
      </c>
      <c r="BM138" s="613">
        <v>-1.20467419862969</v>
      </c>
      <c r="BN138" s="603">
        <v>0.452620464391146</v>
      </c>
      <c r="BO138" s="599">
        <v>0.228835299644762</v>
      </c>
      <c r="BP138" s="599">
        <v>1.97793113690843</v>
      </c>
      <c r="BQ138" s="599">
        <v>0.223785164746384</v>
      </c>
      <c r="BR138" s="605">
        <v>0.25646710716919</v>
      </c>
      <c r="BS138" s="610">
        <v>2.20935657724883</v>
      </c>
      <c r="BT138" s="611">
        <v>4.36995516667391</v>
      </c>
      <c r="BU138" s="599">
        <v>0.505578774376863</v>
      </c>
      <c r="BV138" s="599">
        <v>-2.16059858942507</v>
      </c>
      <c r="BW138" s="612">
        <v>3.89913549163366</v>
      </c>
      <c r="BX138" s="610">
        <v>-0.581124404200563</v>
      </c>
      <c r="BY138" s="611">
        <v>-0.318567875882677</v>
      </c>
      <c r="BZ138" s="599">
        <v>0.175822334281496</v>
      </c>
      <c r="CA138" s="599">
        <v>-0.262556528317887</v>
      </c>
      <c r="CB138" s="612">
        <v>0.0091628798896188</v>
      </c>
      <c r="CC138" s="551"/>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136</v>
      </c>
      <c r="B139" s="330">
        <v>1956.141055</v>
      </c>
      <c r="C139" s="331">
        <v>3332.39855755</v>
      </c>
      <c r="D139" s="363">
        <v>0.587006932459533</v>
      </c>
      <c r="E139" s="331">
        <v>-1376.25750255</v>
      </c>
      <c r="F139" s="333">
        <v>2692.790978</v>
      </c>
      <c r="G139" s="330">
        <v>134.275841</v>
      </c>
      <c r="H139" s="331">
        <v>111.30155453</v>
      </c>
      <c r="I139" s="363">
        <v>1.20641478519339</v>
      </c>
      <c r="J139" s="331">
        <v>22.97428647</v>
      </c>
      <c r="K139" s="333">
        <v>303.943451000001</v>
      </c>
      <c r="L139" s="330">
        <v>660.607689000001</v>
      </c>
      <c r="M139" s="331">
        <v>1751.5820880566</v>
      </c>
      <c r="N139" s="363">
        <v>0.377149146194429</v>
      </c>
      <c r="O139" s="331">
        <v>-1090.9743990566</v>
      </c>
      <c r="P139" s="333">
        <v>782.869164999998</v>
      </c>
      <c r="Q139" s="330">
        <v>905.629616999999</v>
      </c>
      <c r="R139" s="331">
        <v>87.8534483634024</v>
      </c>
      <c r="S139" s="363">
        <v>10.3084128610854</v>
      </c>
      <c r="T139" s="331">
        <v>817.776168636597</v>
      </c>
      <c r="U139" s="333">
        <v>1607.65547399999</v>
      </c>
      <c r="V139" s="362">
        <v>0.462967440249343</v>
      </c>
      <c r="W139" s="363">
        <v>0.0263634276771482</v>
      </c>
      <c r="X139" s="363">
        <v>17.5609729477872</v>
      </c>
      <c r="Y139" s="332">
        <v>0.436604012572195</v>
      </c>
      <c r="Z139" s="367">
        <v>0.59702200695653</v>
      </c>
      <c r="AA139" s="330">
        <v>990.721647999999</v>
      </c>
      <c r="AB139" s="331">
        <v>1008.55168798</v>
      </c>
      <c r="AC139" s="363">
        <v>0.982321144079673</v>
      </c>
      <c r="AD139" s="331">
        <v>-17.8300399800008</v>
      </c>
      <c r="AE139" s="331">
        <v>848.481044999999</v>
      </c>
      <c r="AF139" s="330">
        <v>565.306330999999</v>
      </c>
      <c r="AG139" s="331">
        <v>714.70318882</v>
      </c>
      <c r="AH139" s="363">
        <v>0.790966571638417</v>
      </c>
      <c r="AI139" s="331">
        <v>-149.396857820001</v>
      </c>
      <c r="AJ139" s="333">
        <v>662.460582999999</v>
      </c>
      <c r="AK139" s="330">
        <v>1.55853</v>
      </c>
      <c r="AL139" s="331">
        <v>0.21</v>
      </c>
      <c r="AM139" s="363">
        <v>7.42157142857142</v>
      </c>
      <c r="AN139" s="331">
        <v>1.34853</v>
      </c>
      <c r="AO139" s="333">
        <v>0.3964</v>
      </c>
      <c r="AP139" s="330">
        <v>2.054261</v>
      </c>
      <c r="AQ139" s="331">
        <v>0</v>
      </c>
      <c r="AR139" s="332" t="s">
        <v>161</v>
      </c>
      <c r="AS139" s="331">
        <v>2.054261</v>
      </c>
      <c r="AT139" s="333">
        <v>1.12560399999999</v>
      </c>
      <c r="AU139" s="330">
        <v>-395.327703</v>
      </c>
      <c r="AV139" s="331">
        <v>-253.529961836597</v>
      </c>
      <c r="AW139" s="332">
        <v>0.440706178724575</v>
      </c>
      <c r="AX139" s="608">
        <v>-141.797741163403</v>
      </c>
      <c r="AY139" s="333">
        <v>94.3075299999977</v>
      </c>
      <c r="AZ139" s="362">
        <v>-0.202095703676134</v>
      </c>
      <c r="BA139" s="363">
        <v>-0.0760803239643081</v>
      </c>
      <c r="BB139" s="363">
        <v>-0.656346518331652</v>
      </c>
      <c r="BC139" s="332">
        <v>-0.126015379711826</v>
      </c>
      <c r="BD139" s="367">
        <v>0.0350222244394336</v>
      </c>
      <c r="BE139" s="397">
        <v>2100</v>
      </c>
      <c r="BF139" s="398">
        <v>1678</v>
      </c>
      <c r="BG139" s="363">
        <v>1.25148986889154</v>
      </c>
      <c r="BH139" s="363">
        <v>422</v>
      </c>
      <c r="BI139" s="381">
        <v>1136.5</v>
      </c>
      <c r="BJ139" s="614">
        <v>0.778222889481222</v>
      </c>
      <c r="BK139" s="614">
        <v>1.65346757842116</v>
      </c>
      <c r="BL139" s="363">
        <v>0.470661112221095</v>
      </c>
      <c r="BM139" s="614">
        <v>-0.875244688939935</v>
      </c>
      <c r="BN139" s="362">
        <v>0.506467386627187</v>
      </c>
      <c r="BO139" s="363">
        <v>0.302650379467663</v>
      </c>
      <c r="BP139" s="363">
        <v>1.67344044807749</v>
      </c>
      <c r="BQ139" s="363">
        <v>0.203817007159525</v>
      </c>
      <c r="BR139" s="396">
        <v>0.315093541211352</v>
      </c>
      <c r="BS139" s="397">
        <v>1.97446079728743</v>
      </c>
      <c r="BT139" s="398">
        <v>3.30414256132412</v>
      </c>
      <c r="BU139" s="363">
        <v>0.597571309543066</v>
      </c>
      <c r="BV139" s="363">
        <v>-1.32968176403668</v>
      </c>
      <c r="BW139" s="381">
        <v>3.17366073628669</v>
      </c>
      <c r="BX139" s="397">
        <v>-0.399030044208744</v>
      </c>
      <c r="BY139" s="398">
        <v>-0.251380236489798</v>
      </c>
      <c r="BZ139" s="363">
        <v>0.41264353244039</v>
      </c>
      <c r="CA139" s="363">
        <v>-0.147649807718947</v>
      </c>
      <c r="CB139" s="381">
        <v>0.11114865860085</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602"/>
      <c r="D140" s="49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09"/>
      <c r="AX140" s="366"/>
      <c r="AY140" s="334"/>
      <c r="AZ140" s="334"/>
      <c r="BA140" s="334"/>
      <c r="BB140" s="334"/>
      <c r="BC140" s="368"/>
      <c r="BD140" s="334"/>
      <c r="BE140" s="334"/>
      <c r="BF140" s="334"/>
      <c r="BG140" s="334"/>
      <c r="BH140" s="334"/>
      <c r="BI140" s="334"/>
      <c r="BJ140" s="615"/>
      <c r="BK140" s="615"/>
      <c r="BL140" s="334"/>
      <c r="BM140" s="615"/>
      <c r="BN140" s="382"/>
      <c r="BO140" s="382"/>
      <c r="BP140" s="382"/>
      <c r="BQ140" s="382"/>
      <c r="BR140" s="382"/>
      <c r="BS140" s="383"/>
      <c r="BT140" s="383"/>
      <c r="BU140" s="382"/>
      <c r="BV140" s="382"/>
      <c r="BW140" s="415"/>
      <c r="BX140" s="383"/>
      <c r="BY140" s="383"/>
      <c r="BZ140" s="382"/>
      <c r="CA140" s="415"/>
      <c r="CB140" s="382"/>
      <c r="CC140" s="366"/>
    </row>
    <row r="141" s="165" customFormat="1" spans="1:80">
      <c r="A141" s="617"/>
      <c r="B141" s="602"/>
      <c r="C141" s="602"/>
      <c r="D141" s="618"/>
      <c r="E141" s="602"/>
      <c r="F141" s="602"/>
      <c r="G141" s="602"/>
      <c r="H141" s="602"/>
      <c r="I141" s="618"/>
      <c r="J141" s="602"/>
      <c r="K141" s="602"/>
      <c r="L141" s="602"/>
      <c r="M141" s="618"/>
      <c r="N141" s="602"/>
      <c r="O141" s="602"/>
      <c r="P141" s="602"/>
      <c r="Q141" s="618"/>
      <c r="R141" s="602"/>
      <c r="S141" s="618"/>
      <c r="T141" s="618"/>
      <c r="U141" s="618"/>
      <c r="V141" s="618"/>
      <c r="W141" s="602"/>
      <c r="X141" s="602"/>
      <c r="Y141" s="618"/>
      <c r="Z141" s="602"/>
      <c r="AA141" s="602"/>
      <c r="AB141" s="602"/>
      <c r="AC141" s="618"/>
      <c r="AD141" s="602"/>
      <c r="AE141" s="617"/>
      <c r="AF141" s="617"/>
      <c r="AG141" s="617"/>
      <c r="AH141" s="617"/>
      <c r="AI141" s="617"/>
      <c r="AJ141" s="617"/>
      <c r="AK141" s="617"/>
      <c r="AL141" s="617"/>
      <c r="AM141" s="618"/>
      <c r="AN141" s="617"/>
      <c r="AO141" s="617"/>
      <c r="AP141" s="618"/>
      <c r="AQ141" s="618"/>
      <c r="AR141" s="618"/>
      <c r="AS141" s="618"/>
      <c r="AT141" s="618"/>
      <c r="AU141" s="618"/>
      <c r="AV141" s="618"/>
      <c r="AW141" s="618"/>
      <c r="AX141" s="619"/>
      <c r="AY141" s="617"/>
      <c r="AZ141" s="618"/>
      <c r="BA141" s="617"/>
      <c r="BB141" s="617"/>
      <c r="BC141" s="617"/>
      <c r="BD141" s="618"/>
      <c r="BE141" s="618"/>
      <c r="BF141" s="618"/>
      <c r="BG141" s="618"/>
      <c r="BH141" s="618"/>
      <c r="BI141" s="618"/>
      <c r="BJ141" s="620"/>
      <c r="BK141" s="620"/>
      <c r="BL141" s="618"/>
      <c r="BM141" s="620"/>
      <c r="BN141" s="518"/>
      <c r="BO141" s="518"/>
      <c r="BP141" s="518"/>
      <c r="BQ141" s="621"/>
      <c r="BR141" s="621"/>
      <c r="BS141" s="622"/>
      <c r="BT141" s="622"/>
      <c r="BU141" s="622"/>
      <c r="BV141" s="621"/>
      <c r="BW141" s="623"/>
      <c r="BX141" s="622"/>
      <c r="BY141" s="622"/>
      <c r="BZ141" s="622"/>
      <c r="CA141" s="624"/>
      <c r="CB141" s="621"/>
    </row>
    <row r="142" spans="57:63">
      <c r="BE142" s="171"/>
      <c r="BF142" s="171"/>
      <c r="BH142" s="171"/>
      <c r="BI142" s="171"/>
      <c r="BJ142" s="171"/>
      <c r="BK142" s="171"/>
    </row>
    <row r="143" spans="57:61">
      <c r="BE143" s="171"/>
      <c r="BF143" s="171"/>
      <c r="BH143" s="171"/>
      <c r="BI143" s="171"/>
    </row>
    <row r="144" spans="57:61">
      <c r="BE144" s="171"/>
      <c r="BF144" s="171"/>
      <c r="BH144" s="171"/>
      <c r="BI144" s="171"/>
    </row>
    <row r="145" spans="60:61">
      <c r="BH145" s="171"/>
      <c r="BI145" s="171"/>
    </row>
    <row r="146" s="159" customFormat="1" spans="20:16366">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XDH146" s="172"/>
      <c r="XDI146" s="172"/>
      <c r="XDJ146" s="172"/>
      <c r="XDK146" s="172"/>
      <c r="XDL146" s="172"/>
      <c r="XDM146" s="172"/>
      <c r="XDN146" s="172"/>
      <c r="XDO146" s="172"/>
      <c r="XDP146" s="172"/>
      <c r="XDQ146" s="172"/>
      <c r="XDR146" s="164"/>
      <c r="XDS146" s="164"/>
      <c r="XDT146" s="164"/>
      <c r="XDU146" s="164"/>
      <c r="XDV146" s="164"/>
      <c r="XDW146" s="164"/>
      <c r="XDX146" s="164"/>
      <c r="XDY146" s="164"/>
      <c r="XDZ146" s="164"/>
      <c r="XEA146" s="164"/>
      <c r="XEB146" s="164"/>
      <c r="XEC146" s="164"/>
      <c r="XED146" s="164"/>
      <c r="XEE146" s="164"/>
      <c r="XEF146" s="164"/>
      <c r="XEG146" s="164"/>
      <c r="XEH146" s="164"/>
      <c r="XEI146" s="164"/>
      <c r="XEJ146" s="164"/>
      <c r="XEK146" s="164"/>
      <c r="XEL146" s="164"/>
    </row>
    <row r="147" s="159" customFormat="1" spans="1:16366">
      <c r="A147" s="172"/>
      <c r="B147" s="172"/>
      <c r="C147" s="172"/>
      <c r="D147" s="172"/>
      <c r="E147" s="172"/>
      <c r="F147" s="172"/>
      <c r="T147" s="175"/>
      <c r="X147" s="175"/>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XDH147" s="172"/>
      <c r="XDI147" s="172"/>
      <c r="XDJ147" s="172"/>
      <c r="XDK147" s="172"/>
      <c r="XDL147" s="172"/>
      <c r="XDM147" s="172"/>
      <c r="XDN147" s="172"/>
      <c r="XDO147" s="172"/>
      <c r="XDP147" s="172"/>
      <c r="XDQ147" s="172"/>
      <c r="XDR147" s="164"/>
      <c r="XDS147" s="164"/>
      <c r="XDT147" s="164"/>
      <c r="XDU147" s="164"/>
      <c r="XDV147" s="164"/>
      <c r="XDW147" s="164"/>
      <c r="XDX147" s="164"/>
      <c r="XDY147" s="164"/>
      <c r="XDZ147" s="164"/>
      <c r="XEA147" s="164"/>
      <c r="XEB147" s="164"/>
      <c r="XEC147" s="164"/>
      <c r="XED147" s="164"/>
      <c r="XEE147" s="164"/>
      <c r="XEF147" s="164"/>
      <c r="XEG147" s="164"/>
      <c r="XEH147" s="164"/>
      <c r="XEI147" s="164"/>
      <c r="XEJ147" s="164"/>
      <c r="XEK147" s="164"/>
      <c r="XEL147" s="164"/>
    </row>
    <row r="148" s="159" customFormat="1" spans="1:16366">
      <c r="A148" s="172"/>
      <c r="B148" s="172"/>
      <c r="C148" s="172"/>
      <c r="D148" s="172"/>
      <c r="E148" s="172"/>
      <c r="F148" s="172"/>
      <c r="T148" s="175"/>
      <c r="X148" s="175"/>
      <c r="Y148" s="168"/>
      <c r="Z148" s="167"/>
      <c r="AR148" s="169"/>
      <c r="AX148" s="169"/>
      <c r="AZ148" s="170"/>
      <c r="BA148" s="170"/>
      <c r="BB148" s="170"/>
      <c r="BC148" s="170"/>
      <c r="BD148" s="170"/>
      <c r="BE148" s="170"/>
      <c r="BF148" s="170"/>
      <c r="BG148" s="170"/>
      <c r="BH148" s="170"/>
      <c r="BI148" s="170"/>
      <c r="BJ148" s="170"/>
      <c r="BK148" s="170"/>
      <c r="BL148" s="170"/>
      <c r="BM148" s="170"/>
      <c r="BN148" s="167"/>
      <c r="BO148" s="167"/>
      <c r="BP148" s="167"/>
      <c r="BQ148" s="167"/>
      <c r="BR148" s="167"/>
      <c r="BS148" s="170"/>
      <c r="BT148" s="170"/>
      <c r="BU148" s="170"/>
      <c r="BV148" s="167"/>
      <c r="BW148" s="171"/>
      <c r="BX148" s="170"/>
      <c r="BY148" s="170"/>
      <c r="BZ148" s="170"/>
      <c r="CA148" s="171"/>
      <c r="CB148" s="167"/>
      <c r="XDH148" s="172"/>
      <c r="XDI148" s="172"/>
      <c r="XDJ148" s="172"/>
      <c r="XDK148" s="172"/>
      <c r="XDL148" s="172"/>
      <c r="XDM148" s="172"/>
      <c r="XDN148" s="172"/>
      <c r="XDO148" s="172"/>
      <c r="XDP148" s="172"/>
      <c r="XDQ148" s="172"/>
      <c r="XDR148" s="164"/>
      <c r="XDS148" s="164"/>
      <c r="XDT148" s="164"/>
      <c r="XDU148" s="164"/>
      <c r="XDV148" s="164"/>
      <c r="XDW148" s="164"/>
      <c r="XDX148" s="164"/>
      <c r="XDY148" s="164"/>
      <c r="XDZ148" s="164"/>
      <c r="XEA148" s="164"/>
      <c r="XEB148" s="164"/>
      <c r="XEC148" s="164"/>
      <c r="XED148" s="164"/>
      <c r="XEE148" s="164"/>
      <c r="XEF148" s="164"/>
      <c r="XEG148" s="164"/>
      <c r="XEH148" s="164"/>
      <c r="XEI148" s="164"/>
      <c r="XEJ148" s="164"/>
      <c r="XEK148" s="164"/>
      <c r="XEL148" s="164"/>
    </row>
    <row r="149" s="159" customFormat="1" spans="1:16366">
      <c r="A149" s="172"/>
      <c r="B149" s="172"/>
      <c r="C149" s="172"/>
      <c r="D149" s="172"/>
      <c r="E149" s="172"/>
      <c r="F149" s="172"/>
      <c r="V149" s="167"/>
      <c r="W149" s="167"/>
      <c r="X149" s="167"/>
      <c r="Y149" s="168"/>
      <c r="Z149" s="167"/>
      <c r="AR149" s="169"/>
      <c r="AX149" s="169"/>
      <c r="AZ149" s="170"/>
      <c r="BA149" s="170"/>
      <c r="BB149" s="170"/>
      <c r="BC149" s="170"/>
      <c r="BD149" s="170"/>
      <c r="BE149" s="170"/>
      <c r="BF149" s="170"/>
      <c r="BG149" s="170"/>
      <c r="BH149" s="170"/>
      <c r="BI149" s="170"/>
      <c r="BJ149" s="170"/>
      <c r="BK149" s="170"/>
      <c r="BL149" s="170"/>
      <c r="BM149" s="170"/>
      <c r="BN149" s="167"/>
      <c r="BO149" s="167"/>
      <c r="BP149" s="167"/>
      <c r="BQ149" s="167"/>
      <c r="BR149" s="167"/>
      <c r="BS149" s="170"/>
      <c r="BT149" s="170"/>
      <c r="BU149" s="170"/>
      <c r="BV149" s="167"/>
      <c r="BW149" s="171"/>
      <c r="BX149" s="170"/>
      <c r="BY149" s="170"/>
      <c r="BZ149" s="170"/>
      <c r="CA149" s="171"/>
      <c r="CB149" s="167"/>
      <c r="XDH149" s="172"/>
      <c r="XDI149" s="172"/>
      <c r="XDJ149" s="172"/>
      <c r="XDK149" s="172"/>
      <c r="XDL149" s="172"/>
      <c r="XDM149" s="172"/>
      <c r="XDN149" s="172"/>
      <c r="XDO149" s="172"/>
      <c r="XDP149" s="172"/>
      <c r="XDQ149" s="172"/>
      <c r="XDR149" s="164"/>
      <c r="XDS149" s="164"/>
      <c r="XDT149" s="164"/>
      <c r="XDU149" s="164"/>
      <c r="XDV149" s="164"/>
      <c r="XDW149" s="164"/>
      <c r="XDX149" s="164"/>
      <c r="XDY149" s="164"/>
      <c r="XDZ149" s="164"/>
      <c r="XEA149" s="164"/>
      <c r="XEB149" s="164"/>
      <c r="XEC149" s="164"/>
      <c r="XED149" s="164"/>
      <c r="XEE149" s="164"/>
      <c r="XEF149" s="164"/>
      <c r="XEG149" s="164"/>
      <c r="XEH149" s="164"/>
      <c r="XEI149" s="164"/>
      <c r="XEJ149" s="164"/>
      <c r="XEK149" s="164"/>
      <c r="XEL149"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0" s="159" customFormat="1" spans="2:16366">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1" s="159" customFormat="1" spans="2:16366">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2" s="159" customFormat="1" spans="2:16366">
      <c r="B182" s="175"/>
      <c r="C182" s="175"/>
      <c r="D182" s="175"/>
      <c r="V182" s="167"/>
      <c r="W182" s="167"/>
      <c r="X182" s="167"/>
      <c r="Y182" s="168"/>
      <c r="Z182" s="167"/>
      <c r="AR182" s="169"/>
      <c r="AX182" s="169"/>
      <c r="AZ182" s="170"/>
      <c r="BA182" s="170"/>
      <c r="BB182" s="170"/>
      <c r="BC182" s="170"/>
      <c r="BD182" s="170"/>
      <c r="BE182" s="170"/>
      <c r="BF182" s="170"/>
      <c r="BG182" s="170"/>
      <c r="BH182" s="170"/>
      <c r="BI182" s="170"/>
      <c r="BJ182" s="170"/>
      <c r="BK182" s="170"/>
      <c r="BL182" s="170"/>
      <c r="BM182" s="170"/>
      <c r="BN182" s="167"/>
      <c r="BO182" s="167"/>
      <c r="BP182" s="167"/>
      <c r="BQ182" s="167"/>
      <c r="BR182" s="167"/>
      <c r="BS182" s="170"/>
      <c r="BT182" s="170"/>
      <c r="BU182" s="170"/>
      <c r="BV182" s="167"/>
      <c r="BW182" s="171"/>
      <c r="BX182" s="170"/>
      <c r="BY182" s="170"/>
      <c r="BZ182" s="170"/>
      <c r="CA182" s="171"/>
      <c r="CB182" s="167"/>
      <c r="XDH182" s="172"/>
      <c r="XDI182" s="172"/>
      <c r="XDJ182" s="172"/>
      <c r="XDK182" s="172"/>
      <c r="XDL182" s="172"/>
      <c r="XDM182" s="172"/>
      <c r="XDN182" s="172"/>
      <c r="XDO182" s="172"/>
      <c r="XDP182" s="172"/>
      <c r="XDQ182" s="172"/>
      <c r="XDR182" s="164"/>
      <c r="XDS182" s="164"/>
      <c r="XDT182" s="164"/>
      <c r="XDU182" s="164"/>
      <c r="XDV182" s="164"/>
      <c r="XDW182" s="164"/>
      <c r="XDX182" s="164"/>
      <c r="XDY182" s="164"/>
      <c r="XDZ182" s="164"/>
      <c r="XEA182" s="164"/>
      <c r="XEB182" s="164"/>
      <c r="XEC182" s="164"/>
      <c r="XED182" s="164"/>
      <c r="XEE182" s="164"/>
      <c r="XEF182" s="164"/>
      <c r="XEG182" s="164"/>
      <c r="XEH182" s="164"/>
      <c r="XEI182" s="164"/>
      <c r="XEJ182" s="164"/>
      <c r="XEK182" s="164"/>
      <c r="XEL182" s="164"/>
    </row>
    <row r="183" s="159" customFormat="1" spans="2:16366">
      <c r="B183" s="175"/>
      <c r="C183" s="175"/>
      <c r="D183" s="175"/>
      <c r="V183" s="167"/>
      <c r="W183" s="167"/>
      <c r="X183" s="167"/>
      <c r="Y183" s="168"/>
      <c r="Z183" s="167"/>
      <c r="AR183" s="169"/>
      <c r="AX183" s="169"/>
      <c r="AZ183" s="170"/>
      <c r="BA183" s="170"/>
      <c r="BB183" s="170"/>
      <c r="BC183" s="170"/>
      <c r="BD183" s="170"/>
      <c r="BE183" s="170"/>
      <c r="BF183" s="170"/>
      <c r="BG183" s="170"/>
      <c r="BH183" s="170"/>
      <c r="BI183" s="170"/>
      <c r="BJ183" s="170"/>
      <c r="BK183" s="170"/>
      <c r="BL183" s="170"/>
      <c r="BM183" s="170"/>
      <c r="BN183" s="167"/>
      <c r="BO183" s="167"/>
      <c r="BP183" s="167"/>
      <c r="BQ183" s="167"/>
      <c r="BR183" s="167"/>
      <c r="BS183" s="170"/>
      <c r="BT183" s="170"/>
      <c r="BU183" s="170"/>
      <c r="BV183" s="167"/>
      <c r="BW183" s="171"/>
      <c r="BX183" s="170"/>
      <c r="BY183" s="170"/>
      <c r="BZ183" s="170"/>
      <c r="CA183" s="171"/>
      <c r="CB183" s="167"/>
      <c r="XDH183" s="172"/>
      <c r="XDI183" s="172"/>
      <c r="XDJ183" s="172"/>
      <c r="XDK183" s="172"/>
      <c r="XDL183" s="172"/>
      <c r="XDM183" s="172"/>
      <c r="XDN183" s="172"/>
      <c r="XDO183" s="172"/>
      <c r="XDP183" s="172"/>
      <c r="XDQ183" s="172"/>
      <c r="XDR183" s="164"/>
      <c r="XDS183" s="164"/>
      <c r="XDT183" s="164"/>
      <c r="XDU183" s="164"/>
      <c r="XDV183" s="164"/>
      <c r="XDW183" s="164"/>
      <c r="XDX183" s="164"/>
      <c r="XDY183" s="164"/>
      <c r="XDZ183" s="164"/>
      <c r="XEA183" s="164"/>
      <c r="XEB183" s="164"/>
      <c r="XEC183" s="164"/>
      <c r="XED183" s="164"/>
      <c r="XEE183" s="164"/>
      <c r="XEF183" s="164"/>
      <c r="XEG183" s="164"/>
      <c r="XEH183" s="164"/>
      <c r="XEI183" s="164"/>
      <c r="XEJ183" s="164"/>
      <c r="XEK183" s="164"/>
      <c r="XEL183"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row r="189" s="159" customFormat="1" spans="2:16366">
      <c r="B189" s="436"/>
      <c r="V189" s="167"/>
      <c r="W189" s="167"/>
      <c r="X189" s="167"/>
      <c r="Y189" s="168"/>
      <c r="Z189" s="167"/>
      <c r="AR189" s="169"/>
      <c r="AX189" s="169"/>
      <c r="AZ189" s="170"/>
      <c r="BA189" s="170"/>
      <c r="BB189" s="170"/>
      <c r="BC189" s="170"/>
      <c r="BD189" s="170"/>
      <c r="BE189" s="170"/>
      <c r="BF189" s="170"/>
      <c r="BG189" s="170"/>
      <c r="BH189" s="170"/>
      <c r="BI189" s="170"/>
      <c r="BJ189" s="170"/>
      <c r="BK189" s="170"/>
      <c r="BL189" s="170"/>
      <c r="BM189" s="170"/>
      <c r="BN189" s="167"/>
      <c r="BO189" s="167"/>
      <c r="BP189" s="167"/>
      <c r="BQ189" s="167"/>
      <c r="BR189" s="167"/>
      <c r="BS189" s="170"/>
      <c r="BT189" s="170"/>
      <c r="BU189" s="170"/>
      <c r="BV189" s="167"/>
      <c r="BW189" s="171"/>
      <c r="BX189" s="170"/>
      <c r="BY189" s="170"/>
      <c r="BZ189" s="170"/>
      <c r="CA189" s="171"/>
      <c r="CB189" s="167"/>
      <c r="XDH189" s="172"/>
      <c r="XDI189" s="172"/>
      <c r="XDJ189" s="172"/>
      <c r="XDK189" s="172"/>
      <c r="XDL189" s="172"/>
      <c r="XDM189" s="172"/>
      <c r="XDN189" s="172"/>
      <c r="XDO189" s="172"/>
      <c r="XDP189" s="172"/>
      <c r="XDQ189" s="172"/>
      <c r="XDR189" s="164"/>
      <c r="XDS189" s="164"/>
      <c r="XDT189" s="164"/>
      <c r="XDU189" s="164"/>
      <c r="XDV189" s="164"/>
      <c r="XDW189" s="164"/>
      <c r="XDX189" s="164"/>
      <c r="XDY189" s="164"/>
      <c r="XDZ189" s="164"/>
      <c r="XEA189" s="164"/>
      <c r="XEB189" s="164"/>
      <c r="XEC189" s="164"/>
      <c r="XED189" s="164"/>
      <c r="XEE189" s="164"/>
      <c r="XEF189" s="164"/>
      <c r="XEG189" s="164"/>
      <c r="XEH189" s="164"/>
      <c r="XEI189" s="164"/>
      <c r="XEJ189" s="164"/>
      <c r="XEK189" s="164"/>
      <c r="XEL189"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7"/>
  <sheetViews>
    <sheetView zoomScale="85" zoomScaleNormal="85" workbookViewId="0">
      <pane xSplit="1" ySplit="7" topLeftCell="B8" activePane="bottomRight" state="frozen"/>
      <selection/>
      <selection pane="topRight"/>
      <selection pane="bottomLeft"/>
      <selection pane="bottomRight" activeCell="D97" sqref="A97:D109"/>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181</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554"/>
      <c r="AY2" s="173"/>
      <c r="AZ2" s="167"/>
      <c r="BA2" s="167"/>
      <c r="BB2" s="167"/>
      <c r="BC2" s="167"/>
      <c r="BD2" s="167"/>
      <c r="BE2" s="167"/>
      <c r="BF2" s="167">
        <v>-5</v>
      </c>
      <c r="BG2" s="167"/>
      <c r="BH2" s="167"/>
      <c r="BI2" s="167"/>
      <c r="BJ2" s="167"/>
      <c r="BK2" s="167"/>
      <c r="BL2" s="167"/>
      <c r="BM2" s="167"/>
      <c r="BS2" s="167"/>
      <c r="BT2" s="167"/>
      <c r="BU2" s="167"/>
      <c r="BX2" s="167"/>
      <c r="BY2" s="167"/>
      <c r="BZ2" s="167"/>
    </row>
    <row r="3" s="159" customFormat="1" ht="16.2" spans="1:78">
      <c r="A3" s="174" t="s">
        <v>138</v>
      </c>
      <c r="B3" s="174">
        <v>202603</v>
      </c>
      <c r="C3" s="174">
        <v>202503</v>
      </c>
      <c r="D3" s="498"/>
      <c r="E3" s="498"/>
      <c r="S3" s="167"/>
      <c r="T3" s="167"/>
      <c r="U3" s="173"/>
      <c r="V3" s="531"/>
      <c r="Y3" s="167"/>
      <c r="AA3" s="239"/>
      <c r="AW3" s="49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98"/>
      <c r="B4" s="498"/>
      <c r="C4" s="498"/>
      <c r="D4" s="498"/>
      <c r="E4" s="498"/>
      <c r="S4" s="167"/>
      <c r="T4" s="167"/>
      <c r="U4" s="173"/>
      <c r="V4" s="531"/>
      <c r="Y4" s="167"/>
      <c r="AA4" s="239"/>
      <c r="AW4" s="49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8"/>
      <c r="BI6" s="280"/>
      <c r="BJ6" s="563" t="s">
        <v>152</v>
      </c>
      <c r="BK6" s="563"/>
      <c r="BL6" s="563"/>
      <c r="BM6" s="563"/>
      <c r="BN6" s="281" t="s">
        <v>153</v>
      </c>
      <c r="BO6" s="282"/>
      <c r="BP6" s="282"/>
      <c r="BQ6" s="268"/>
      <c r="BR6" s="269"/>
      <c r="BS6" s="267" t="s">
        <v>154</v>
      </c>
      <c r="BT6" s="268"/>
      <c r="BU6" s="268"/>
      <c r="BV6" s="268"/>
      <c r="BW6" s="280"/>
      <c r="BX6" s="267" t="s">
        <v>155</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156</v>
      </c>
      <c r="C7" s="188" t="s">
        <v>188</v>
      </c>
      <c r="D7" s="189" t="s">
        <v>158</v>
      </c>
      <c r="E7" s="188" t="s">
        <v>159</v>
      </c>
      <c r="F7" s="190" t="s">
        <v>160</v>
      </c>
      <c r="G7" s="187" t="s">
        <v>156</v>
      </c>
      <c r="H7" s="188" t="s">
        <v>188</v>
      </c>
      <c r="I7" s="189" t="s">
        <v>158</v>
      </c>
      <c r="J7" s="188" t="s">
        <v>159</v>
      </c>
      <c r="K7" s="190" t="s">
        <v>160</v>
      </c>
      <c r="L7" s="187" t="s">
        <v>156</v>
      </c>
      <c r="M7" s="188" t="s">
        <v>188</v>
      </c>
      <c r="N7" s="189" t="s">
        <v>158</v>
      </c>
      <c r="O7" s="188" t="s">
        <v>159</v>
      </c>
      <c r="P7" s="190" t="s">
        <v>160</v>
      </c>
      <c r="Q7" s="225" t="s">
        <v>156</v>
      </c>
      <c r="R7" s="226" t="s">
        <v>188</v>
      </c>
      <c r="S7" s="226" t="s">
        <v>158</v>
      </c>
      <c r="T7" s="226" t="s">
        <v>159</v>
      </c>
      <c r="U7" s="227" t="s">
        <v>160</v>
      </c>
      <c r="V7" s="228" t="s">
        <v>156</v>
      </c>
      <c r="W7" s="229" t="s">
        <v>188</v>
      </c>
      <c r="X7" s="229" t="s">
        <v>158</v>
      </c>
      <c r="Y7" s="229" t="s">
        <v>159</v>
      </c>
      <c r="Z7" s="245" t="s">
        <v>160</v>
      </c>
      <c r="AA7" s="246" t="s">
        <v>156</v>
      </c>
      <c r="AB7" s="247" t="s">
        <v>188</v>
      </c>
      <c r="AC7" s="226" t="s">
        <v>158</v>
      </c>
      <c r="AD7" s="247" t="s">
        <v>159</v>
      </c>
      <c r="AE7" s="247" t="s">
        <v>160</v>
      </c>
      <c r="AF7" s="187" t="s">
        <v>156</v>
      </c>
      <c r="AG7" s="188" t="s">
        <v>188</v>
      </c>
      <c r="AH7" s="189" t="s">
        <v>158</v>
      </c>
      <c r="AI7" s="188" t="s">
        <v>159</v>
      </c>
      <c r="AJ7" s="190" t="s">
        <v>160</v>
      </c>
      <c r="AK7" s="187" t="s">
        <v>156</v>
      </c>
      <c r="AL7" s="188" t="s">
        <v>189</v>
      </c>
      <c r="AM7" s="189" t="s">
        <v>158</v>
      </c>
      <c r="AN7" s="188" t="s">
        <v>159</v>
      </c>
      <c r="AO7" s="190" t="s">
        <v>160</v>
      </c>
      <c r="AP7" s="187" t="s">
        <v>156</v>
      </c>
      <c r="AQ7" s="188" t="s">
        <v>189</v>
      </c>
      <c r="AR7" s="189" t="s">
        <v>158</v>
      </c>
      <c r="AS7" s="188" t="s">
        <v>159</v>
      </c>
      <c r="AT7" s="190" t="s">
        <v>160</v>
      </c>
      <c r="AU7" s="225" t="s">
        <v>156</v>
      </c>
      <c r="AV7" s="226" t="s">
        <v>188</v>
      </c>
      <c r="AW7" s="226" t="s">
        <v>158</v>
      </c>
      <c r="AX7" s="226" t="s">
        <v>159</v>
      </c>
      <c r="AY7" s="227" t="s">
        <v>160</v>
      </c>
      <c r="AZ7" s="225" t="s">
        <v>156</v>
      </c>
      <c r="BA7" s="226" t="s">
        <v>188</v>
      </c>
      <c r="BB7" s="226" t="s">
        <v>158</v>
      </c>
      <c r="BC7" s="226" t="s">
        <v>159</v>
      </c>
      <c r="BD7" s="227" t="s">
        <v>160</v>
      </c>
      <c r="BE7" s="270" t="s">
        <v>156</v>
      </c>
      <c r="BF7" s="271" t="s">
        <v>189</v>
      </c>
      <c r="BG7" s="272" t="s">
        <v>158</v>
      </c>
      <c r="BH7" s="272" t="s">
        <v>159</v>
      </c>
      <c r="BI7" s="296" t="s">
        <v>160</v>
      </c>
      <c r="BJ7" s="270" t="s">
        <v>156</v>
      </c>
      <c r="BK7" s="271" t="s">
        <v>189</v>
      </c>
      <c r="BL7" s="272" t="s">
        <v>158</v>
      </c>
      <c r="BM7" s="272" t="s">
        <v>159</v>
      </c>
      <c r="BN7" s="283" t="s">
        <v>156</v>
      </c>
      <c r="BO7" s="272" t="s">
        <v>189</v>
      </c>
      <c r="BP7" s="272" t="s">
        <v>158</v>
      </c>
      <c r="BQ7" s="272" t="s">
        <v>159</v>
      </c>
      <c r="BR7" s="284" t="s">
        <v>160</v>
      </c>
      <c r="BS7" s="270" t="s">
        <v>156</v>
      </c>
      <c r="BT7" s="271" t="s">
        <v>189</v>
      </c>
      <c r="BU7" s="272" t="s">
        <v>158</v>
      </c>
      <c r="BV7" s="272" t="s">
        <v>159</v>
      </c>
      <c r="BW7" s="296" t="s">
        <v>160</v>
      </c>
      <c r="BX7" s="270" t="s">
        <v>156</v>
      </c>
      <c r="BY7" s="271" t="s">
        <v>189</v>
      </c>
      <c r="BZ7" s="272" t="s">
        <v>158</v>
      </c>
      <c r="CA7" s="297" t="s">
        <v>159</v>
      </c>
      <c r="CB7" s="298" t="s">
        <v>160</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515" t="s">
        <v>5</v>
      </c>
      <c r="B8" s="516">
        <v>194.416191</v>
      </c>
      <c r="C8" s="517">
        <v>198.1283</v>
      </c>
      <c r="D8" s="518">
        <v>0.981264115222308</v>
      </c>
      <c r="E8" s="519">
        <v>-3.71210899999991</v>
      </c>
      <c r="F8" s="520">
        <v>206.92394</v>
      </c>
      <c r="G8" s="516">
        <v>85.9602669999999</v>
      </c>
      <c r="H8" s="517">
        <v>50.46567</v>
      </c>
      <c r="I8" s="518">
        <v>1.70334143983425</v>
      </c>
      <c r="J8" s="519">
        <v>35.4945969999999</v>
      </c>
      <c r="K8" s="520">
        <v>56.566806</v>
      </c>
      <c r="L8" s="516">
        <v>0</v>
      </c>
      <c r="M8" s="517">
        <v>0</v>
      </c>
      <c r="N8" s="518" t="s">
        <v>161</v>
      </c>
      <c r="O8" s="519">
        <v>0</v>
      </c>
      <c r="P8" s="520">
        <v>0</v>
      </c>
      <c r="Q8" s="526">
        <v>108.455924</v>
      </c>
      <c r="R8" s="532">
        <v>147.66263</v>
      </c>
      <c r="S8" s="518">
        <v>0.734484574736344</v>
      </c>
      <c r="T8" s="519">
        <v>-39.2067059999998</v>
      </c>
      <c r="U8" s="520">
        <v>150.357134</v>
      </c>
      <c r="V8" s="533">
        <v>0.55785438158286</v>
      </c>
      <c r="W8" s="518">
        <v>0.745287927065442</v>
      </c>
      <c r="X8" s="518">
        <v>0.748508544582765</v>
      </c>
      <c r="Y8" s="539">
        <v>-0.187433545482582</v>
      </c>
      <c r="Z8" s="540">
        <v>0.726629958814818</v>
      </c>
      <c r="AA8" s="516">
        <v>38.247319</v>
      </c>
      <c r="AB8" s="517">
        <v>31.49420911</v>
      </c>
      <c r="AC8" s="518">
        <v>1.21442386015833</v>
      </c>
      <c r="AD8" s="519">
        <v>6.75310988999996</v>
      </c>
      <c r="AE8" s="541">
        <v>33.6848870000001</v>
      </c>
      <c r="AF8" s="516">
        <v>16.469657</v>
      </c>
      <c r="AG8" s="517">
        <v>18.033109</v>
      </c>
      <c r="AH8" s="518">
        <v>0.913301028680078</v>
      </c>
      <c r="AI8" s="519">
        <v>-1.56345200000002</v>
      </c>
      <c r="AJ8" s="520">
        <v>19.834799</v>
      </c>
      <c r="AK8" s="516">
        <v>0</v>
      </c>
      <c r="AL8" s="517">
        <v>0</v>
      </c>
      <c r="AM8" s="518" t="s">
        <v>161</v>
      </c>
      <c r="AN8" s="519">
        <v>0</v>
      </c>
      <c r="AO8" s="520">
        <v>0</v>
      </c>
      <c r="AP8" s="516">
        <v>0</v>
      </c>
      <c r="AQ8" s="517">
        <v>0</v>
      </c>
      <c r="AR8" s="551" t="s">
        <v>161</v>
      </c>
      <c r="AS8" s="519">
        <v>0</v>
      </c>
      <c r="AT8" s="520">
        <v>0</v>
      </c>
      <c r="AU8" s="516">
        <v>53.7389480000002</v>
      </c>
      <c r="AV8" s="517">
        <v>98.13531189</v>
      </c>
      <c r="AW8" s="551">
        <v>0.547600521820691</v>
      </c>
      <c r="AX8" s="555">
        <v>-44.3963638899997</v>
      </c>
      <c r="AY8" s="520">
        <v>96.8374479999997</v>
      </c>
      <c r="AZ8" s="533">
        <v>0.276411896167641</v>
      </c>
      <c r="BA8" s="518">
        <v>0.495311936204974</v>
      </c>
      <c r="BB8" s="518">
        <v>0.558056198454409</v>
      </c>
      <c r="BC8" s="539">
        <v>-0.218900040037333</v>
      </c>
      <c r="BD8" s="540">
        <v>0.46798571494434</v>
      </c>
      <c r="BE8" s="564">
        <v>58</v>
      </c>
      <c r="BF8" s="565">
        <v>50</v>
      </c>
      <c r="BG8" s="518">
        <v>1.16</v>
      </c>
      <c r="BH8" s="566">
        <v>8</v>
      </c>
      <c r="BI8" s="567">
        <v>44.66666667</v>
      </c>
      <c r="BJ8" s="518">
        <v>2.76946141025641</v>
      </c>
      <c r="BK8" s="518">
        <v>3.30213833333333</v>
      </c>
      <c r="BL8" s="518">
        <v>0.838687277967785</v>
      </c>
      <c r="BM8" s="518">
        <v>-0.532676923076922</v>
      </c>
      <c r="BN8" s="533">
        <v>0.196729083124563</v>
      </c>
      <c r="BO8" s="518">
        <v>0.158958660171212</v>
      </c>
      <c r="BP8" s="518">
        <v>1.23761160865768</v>
      </c>
      <c r="BQ8" s="518">
        <v>0.0377704229533508</v>
      </c>
      <c r="BR8" s="540">
        <v>0.162788737736195</v>
      </c>
      <c r="BS8" s="564">
        <v>5.08313251969374</v>
      </c>
      <c r="BT8" s="565">
        <v>6.29094381471832</v>
      </c>
      <c r="BU8" s="518">
        <v>0.808007934803235</v>
      </c>
      <c r="BV8" s="566">
        <v>-1.20781129502458</v>
      </c>
      <c r="BW8" s="567">
        <v>6.14293110141647</v>
      </c>
      <c r="BX8" s="564">
        <v>1.40503829823994</v>
      </c>
      <c r="BY8" s="565">
        <v>3.11597956142484</v>
      </c>
      <c r="BZ8" s="518">
        <v>0.450913836417292</v>
      </c>
      <c r="CA8" s="566">
        <v>-1.71094126318489</v>
      </c>
      <c r="CB8" s="567">
        <v>2.87480400335021</v>
      </c>
      <c r="CC8" s="551"/>
    </row>
    <row r="9" s="514" customFormat="1" outlineLevel="1" spans="1:81">
      <c r="A9" s="515" t="s">
        <v>6</v>
      </c>
      <c r="B9" s="516">
        <v>61.8655639999999</v>
      </c>
      <c r="C9" s="517">
        <v>77.40749</v>
      </c>
      <c r="D9" s="518">
        <v>0.799219352029111</v>
      </c>
      <c r="E9" s="519">
        <v>-15.5419260000001</v>
      </c>
      <c r="F9" s="520">
        <v>76.611518</v>
      </c>
      <c r="G9" s="516">
        <v>23.392869</v>
      </c>
      <c r="H9" s="517">
        <v>20.72175</v>
      </c>
      <c r="I9" s="518">
        <v>1.12890412248</v>
      </c>
      <c r="J9" s="519">
        <v>2.67111900000003</v>
      </c>
      <c r="K9" s="520">
        <v>20.508745</v>
      </c>
      <c r="L9" s="516">
        <v>0</v>
      </c>
      <c r="M9" s="517">
        <v>0</v>
      </c>
      <c r="N9" s="518" t="s">
        <v>161</v>
      </c>
      <c r="O9" s="519">
        <v>0</v>
      </c>
      <c r="P9" s="520">
        <v>0</v>
      </c>
      <c r="Q9" s="526">
        <v>38.4726949999999</v>
      </c>
      <c r="R9" s="532">
        <v>56.68574</v>
      </c>
      <c r="S9" s="518">
        <v>0.678701468835017</v>
      </c>
      <c r="T9" s="519">
        <v>-18.2130450000001</v>
      </c>
      <c r="U9" s="520">
        <v>56.102773</v>
      </c>
      <c r="V9" s="533">
        <v>0.621875765975397</v>
      </c>
      <c r="W9" s="518">
        <v>0.732303036824989</v>
      </c>
      <c r="X9" s="518">
        <v>0.849205499231074</v>
      </c>
      <c r="Y9" s="539">
        <v>-0.110427270849593</v>
      </c>
      <c r="Z9" s="540">
        <v>0.732302067164366</v>
      </c>
      <c r="AA9" s="516">
        <v>15.538581</v>
      </c>
      <c r="AB9" s="517">
        <v>15.24167905</v>
      </c>
      <c r="AC9" s="518">
        <v>1.01947960910514</v>
      </c>
      <c r="AD9" s="519">
        <v>0.296901950000004</v>
      </c>
      <c r="AE9" s="541">
        <v>14.4364920000001</v>
      </c>
      <c r="AF9" s="516">
        <v>4.766202</v>
      </c>
      <c r="AG9" s="517">
        <v>4.125175</v>
      </c>
      <c r="AH9" s="518">
        <v>1.15539389238032</v>
      </c>
      <c r="AI9" s="519">
        <v>0.641026999999995</v>
      </c>
      <c r="AJ9" s="520">
        <v>4.586338</v>
      </c>
      <c r="AK9" s="516">
        <v>0</v>
      </c>
      <c r="AL9" s="517">
        <v>0</v>
      </c>
      <c r="AM9" s="518" t="s">
        <v>161</v>
      </c>
      <c r="AN9" s="519">
        <v>0</v>
      </c>
      <c r="AO9" s="520">
        <v>0</v>
      </c>
      <c r="AP9" s="516">
        <v>0</v>
      </c>
      <c r="AQ9" s="517">
        <v>0</v>
      </c>
      <c r="AR9" s="551" t="s">
        <v>161</v>
      </c>
      <c r="AS9" s="519">
        <v>0</v>
      </c>
      <c r="AT9" s="520">
        <v>0</v>
      </c>
      <c r="AU9" s="516">
        <v>18.1679119999999</v>
      </c>
      <c r="AV9" s="517">
        <v>37.31888595</v>
      </c>
      <c r="AW9" s="551">
        <v>0.486828894740891</v>
      </c>
      <c r="AX9" s="555">
        <v>-19.1509739500001</v>
      </c>
      <c r="AY9" s="520">
        <v>37.0799429999999</v>
      </c>
      <c r="AZ9" s="533">
        <v>0.293667604808386</v>
      </c>
      <c r="BA9" s="518">
        <v>0.482109495476471</v>
      </c>
      <c r="BB9" s="518">
        <v>0.609130514050864</v>
      </c>
      <c r="BC9" s="539">
        <v>-0.188441890668086</v>
      </c>
      <c r="BD9" s="540">
        <v>0.483999586067462</v>
      </c>
      <c r="BE9" s="564">
        <v>23</v>
      </c>
      <c r="BF9" s="565">
        <v>27</v>
      </c>
      <c r="BG9" s="518">
        <v>0.851851851851852</v>
      </c>
      <c r="BH9" s="566">
        <v>-4</v>
      </c>
      <c r="BI9" s="567">
        <v>28.3333333366667</v>
      </c>
      <c r="BJ9" s="518">
        <v>2.22538</v>
      </c>
      <c r="BK9" s="518">
        <v>2.38912006172839</v>
      </c>
      <c r="BL9" s="518">
        <v>0.931464280782129</v>
      </c>
      <c r="BM9" s="518">
        <v>-0.163740061728399</v>
      </c>
      <c r="BN9" s="533">
        <v>0.251166885021852</v>
      </c>
      <c r="BO9" s="518">
        <v>0.196901863760212</v>
      </c>
      <c r="BP9" s="518">
        <v>1.27559424895908</v>
      </c>
      <c r="BQ9" s="518">
        <v>0.0542650212616397</v>
      </c>
      <c r="BR9" s="540">
        <v>0.188437618479249</v>
      </c>
      <c r="BS9" s="564">
        <v>3.98141657851511</v>
      </c>
      <c r="BT9" s="565">
        <v>5.07867209026423</v>
      </c>
      <c r="BU9" s="518">
        <v>0.783948344715433</v>
      </c>
      <c r="BV9" s="566">
        <v>-1.09725551174912</v>
      </c>
      <c r="BW9" s="567">
        <v>5.30679600002546</v>
      </c>
      <c r="BX9" s="564">
        <v>1.16921307035693</v>
      </c>
      <c r="BY9" s="565">
        <v>2.44847603912772</v>
      </c>
      <c r="BZ9" s="518">
        <v>0.477526858205836</v>
      </c>
      <c r="CA9" s="566">
        <v>-1.27926296877079</v>
      </c>
      <c r="CB9" s="567">
        <v>2.56848706735678</v>
      </c>
      <c r="CC9" s="551"/>
    </row>
    <row r="10" s="163" customFormat="1" spans="1:81">
      <c r="A10" s="521" t="s">
        <v>7</v>
      </c>
      <c r="B10" s="522">
        <v>256.281755</v>
      </c>
      <c r="C10" s="523">
        <v>275.53579</v>
      </c>
      <c r="D10" s="524">
        <v>0.930121473511662</v>
      </c>
      <c r="E10" s="523">
        <v>-19.254035</v>
      </c>
      <c r="F10" s="525">
        <v>283.535458</v>
      </c>
      <c r="G10" s="522">
        <v>109.353136</v>
      </c>
      <c r="H10" s="523">
        <v>71.18742</v>
      </c>
      <c r="I10" s="524">
        <v>1.53613006342975</v>
      </c>
      <c r="J10" s="523">
        <v>38.1657159999999</v>
      </c>
      <c r="K10" s="525">
        <v>77.075551</v>
      </c>
      <c r="L10" s="522">
        <v>0</v>
      </c>
      <c r="M10" s="523">
        <v>0</v>
      </c>
      <c r="N10" s="524" t="s">
        <v>161</v>
      </c>
      <c r="O10" s="523">
        <v>0</v>
      </c>
      <c r="P10" s="525">
        <v>0</v>
      </c>
      <c r="Q10" s="522">
        <v>146.928619</v>
      </c>
      <c r="R10" s="523">
        <v>204.34837</v>
      </c>
      <c r="S10" s="524">
        <v>0.719010477059347</v>
      </c>
      <c r="T10" s="523">
        <v>-57.419751</v>
      </c>
      <c r="U10" s="534">
        <v>206.459907</v>
      </c>
      <c r="V10" s="535">
        <v>0.573308931023982</v>
      </c>
      <c r="W10" s="524">
        <v>0.741640024332229</v>
      </c>
      <c r="X10" s="524">
        <v>0.773028574799732</v>
      </c>
      <c r="Y10" s="542">
        <v>-0.168331093308247</v>
      </c>
      <c r="Z10" s="543">
        <v>0.728162567237005</v>
      </c>
      <c r="AA10" s="522">
        <v>53.7859</v>
      </c>
      <c r="AB10" s="523">
        <v>46.73588816</v>
      </c>
      <c r="AC10" s="524">
        <v>1.1508479268836</v>
      </c>
      <c r="AD10" s="523">
        <v>7.05001183999997</v>
      </c>
      <c r="AE10" s="544">
        <v>48.1213790000002</v>
      </c>
      <c r="AF10" s="522">
        <v>21.235859</v>
      </c>
      <c r="AG10" s="523">
        <v>22.158284</v>
      </c>
      <c r="AH10" s="524">
        <v>0.958371099494888</v>
      </c>
      <c r="AI10" s="523">
        <v>-0.922425000000022</v>
      </c>
      <c r="AJ10" s="525">
        <v>24.421137</v>
      </c>
      <c r="AK10" s="522">
        <v>0</v>
      </c>
      <c r="AL10" s="523">
        <v>0</v>
      </c>
      <c r="AM10" s="524" t="s">
        <v>161</v>
      </c>
      <c r="AN10" s="523">
        <v>0</v>
      </c>
      <c r="AO10" s="525">
        <v>0</v>
      </c>
      <c r="AP10" s="522">
        <v>0</v>
      </c>
      <c r="AQ10" s="523">
        <v>0</v>
      </c>
      <c r="AR10" s="542" t="s">
        <v>161</v>
      </c>
      <c r="AS10" s="523">
        <v>0</v>
      </c>
      <c r="AT10" s="525">
        <v>0</v>
      </c>
      <c r="AU10" s="522">
        <v>71.9068600000001</v>
      </c>
      <c r="AV10" s="523">
        <v>135.45419784</v>
      </c>
      <c r="AW10" s="542">
        <v>0.530857375752483</v>
      </c>
      <c r="AX10" s="556">
        <v>-63.5473378399999</v>
      </c>
      <c r="AY10" s="525">
        <v>133.917391</v>
      </c>
      <c r="AZ10" s="535">
        <v>0.280577366890593</v>
      </c>
      <c r="BA10" s="524">
        <v>0.49160291604949</v>
      </c>
      <c r="BB10" s="524">
        <v>0.570739834387693</v>
      </c>
      <c r="BC10" s="542">
        <v>-0.211025549158897</v>
      </c>
      <c r="BD10" s="543">
        <v>0.47231267632142</v>
      </c>
      <c r="BE10" s="568">
        <v>81</v>
      </c>
      <c r="BF10" s="569">
        <v>77</v>
      </c>
      <c r="BG10" s="524">
        <v>1.05194805194805</v>
      </c>
      <c r="BH10" s="524">
        <v>4</v>
      </c>
      <c r="BI10" s="570">
        <v>73.0000000066667</v>
      </c>
      <c r="BJ10" s="571">
        <v>2.61511994897959</v>
      </c>
      <c r="BK10" s="571">
        <v>2.98198906926407</v>
      </c>
      <c r="BL10" s="524">
        <v>0.876971675025282</v>
      </c>
      <c r="BM10" s="571">
        <v>-0.366869120284477</v>
      </c>
      <c r="BN10" s="535">
        <v>0.209870187598801</v>
      </c>
      <c r="BO10" s="524">
        <v>0.169618212428955</v>
      </c>
      <c r="BP10" s="524">
        <v>1.23730927589339</v>
      </c>
      <c r="BQ10" s="524">
        <v>0.0402519751698459</v>
      </c>
      <c r="BR10" s="543">
        <v>0.169719086774679</v>
      </c>
      <c r="BS10" s="568">
        <v>4.76485017448811</v>
      </c>
      <c r="BT10" s="569">
        <v>5.89559331913636</v>
      </c>
      <c r="BU10" s="524">
        <v>0.808205369088469</v>
      </c>
      <c r="BV10" s="524">
        <v>-1.13074314464825</v>
      </c>
      <c r="BW10" s="570">
        <v>5.89208921049413</v>
      </c>
      <c r="BX10" s="568">
        <v>1.33690911558606</v>
      </c>
      <c r="BY10" s="569">
        <v>2.89829086752933</v>
      </c>
      <c r="BZ10" s="524">
        <v>0.461274998504797</v>
      </c>
      <c r="CA10" s="524">
        <v>-1.56138175194327</v>
      </c>
      <c r="CB10" s="570">
        <v>2.78290842413305</v>
      </c>
      <c r="CC10" s="551"/>
    </row>
    <row r="11" s="164" customFormat="1" outlineLevel="1" spans="1:81">
      <c r="A11" s="515" t="s">
        <v>8</v>
      </c>
      <c r="B11" s="516">
        <v>108.879963</v>
      </c>
      <c r="C11" s="517">
        <v>98.66</v>
      </c>
      <c r="D11" s="518">
        <v>1.10358770525035</v>
      </c>
      <c r="E11" s="519">
        <v>10.2199629999999</v>
      </c>
      <c r="F11" s="520">
        <v>28.6843759999999</v>
      </c>
      <c r="G11" s="516">
        <v>0.929204</v>
      </c>
      <c r="H11" s="517">
        <v>0</v>
      </c>
      <c r="I11" s="518" t="s">
        <v>161</v>
      </c>
      <c r="J11" s="519">
        <v>0.929204</v>
      </c>
      <c r="K11" s="520">
        <v>0</v>
      </c>
      <c r="L11" s="516">
        <v>0</v>
      </c>
      <c r="M11" s="517">
        <v>0</v>
      </c>
      <c r="N11" s="518" t="s">
        <v>161</v>
      </c>
      <c r="O11" s="519">
        <v>0</v>
      </c>
      <c r="P11" s="520">
        <v>0</v>
      </c>
      <c r="Q11" s="526">
        <v>108.879963</v>
      </c>
      <c r="R11" s="532">
        <v>98.66</v>
      </c>
      <c r="S11" s="518">
        <v>1.10358770525035</v>
      </c>
      <c r="T11" s="519">
        <v>10.2199629999999</v>
      </c>
      <c r="U11" s="520">
        <v>28.6843759999999</v>
      </c>
      <c r="V11" s="533">
        <v>1</v>
      </c>
      <c r="W11" s="518">
        <v>1</v>
      </c>
      <c r="X11" s="518">
        <v>1</v>
      </c>
      <c r="Y11" s="539">
        <v>0</v>
      </c>
      <c r="Z11" s="540">
        <v>1</v>
      </c>
      <c r="AA11" s="516">
        <v>12.963136</v>
      </c>
      <c r="AB11" s="517">
        <v>10.89666239</v>
      </c>
      <c r="AC11" s="518">
        <v>1.18964280401092</v>
      </c>
      <c r="AD11" s="519">
        <v>2.06647360999998</v>
      </c>
      <c r="AE11" s="541">
        <v>9.833948</v>
      </c>
      <c r="AF11" s="516">
        <v>43.416241</v>
      </c>
      <c r="AG11" s="517">
        <v>43.108168</v>
      </c>
      <c r="AH11" s="518">
        <v>1.00714651107419</v>
      </c>
      <c r="AI11" s="519">
        <v>0.308072999999951</v>
      </c>
      <c r="AJ11" s="520">
        <v>48.860277</v>
      </c>
      <c r="AK11" s="516">
        <v>0</v>
      </c>
      <c r="AL11" s="517">
        <v>0</v>
      </c>
      <c r="AM11" s="518" t="s">
        <v>161</v>
      </c>
      <c r="AN11" s="519">
        <v>0</v>
      </c>
      <c r="AO11" s="520">
        <v>3.26792</v>
      </c>
      <c r="AP11" s="516">
        <v>0</v>
      </c>
      <c r="AQ11" s="517">
        <v>0</v>
      </c>
      <c r="AR11" s="551" t="s">
        <v>161</v>
      </c>
      <c r="AS11" s="519">
        <v>0</v>
      </c>
      <c r="AT11" s="520">
        <v>0</v>
      </c>
      <c r="AU11" s="516">
        <v>51.571382</v>
      </c>
      <c r="AV11" s="517">
        <v>44.65516961</v>
      </c>
      <c r="AW11" s="551">
        <v>1.15488044162419</v>
      </c>
      <c r="AX11" s="555">
        <v>6.91621238999996</v>
      </c>
      <c r="AY11" s="520">
        <v>-26.7419290000001</v>
      </c>
      <c r="AZ11" s="533">
        <v>0.473653559195276</v>
      </c>
      <c r="BA11" s="518">
        <v>0.45261676069329</v>
      </c>
      <c r="BB11" s="518">
        <v>1.04647816945569</v>
      </c>
      <c r="BC11" s="539">
        <v>0.0210367985019864</v>
      </c>
      <c r="BD11" s="540">
        <v>-0.932282054871966</v>
      </c>
      <c r="BE11" s="564">
        <v>14</v>
      </c>
      <c r="BF11" s="565">
        <v>15</v>
      </c>
      <c r="BG11" s="518">
        <v>0.933333333333333</v>
      </c>
      <c r="BH11" s="566">
        <v>-1</v>
      </c>
      <c r="BI11" s="567">
        <v>15.58333333</v>
      </c>
      <c r="BJ11" s="572">
        <v>6.48095017857142</v>
      </c>
      <c r="BK11" s="572">
        <v>5.48111111111111</v>
      </c>
      <c r="BL11" s="518">
        <v>1.18241539848252</v>
      </c>
      <c r="BM11" s="572">
        <v>0.99983906746031</v>
      </c>
      <c r="BN11" s="533">
        <v>0.119058967718422</v>
      </c>
      <c r="BO11" s="518">
        <v>0.110446608453274</v>
      </c>
      <c r="BP11" s="518">
        <v>1.07797758016981</v>
      </c>
      <c r="BQ11" s="518">
        <v>0.00861235926514828</v>
      </c>
      <c r="BR11" s="540">
        <v>0.342832906666682</v>
      </c>
      <c r="BS11" s="564">
        <v>8.39919931411659</v>
      </c>
      <c r="BT11" s="565">
        <v>9.05414855199529</v>
      </c>
      <c r="BU11" s="518">
        <v>0.927663077967241</v>
      </c>
      <c r="BV11" s="566">
        <v>-0.654949237878702</v>
      </c>
      <c r="BW11" s="567">
        <v>2.91687285716784</v>
      </c>
      <c r="BX11" s="564">
        <v>3.97831064952185</v>
      </c>
      <c r="BY11" s="565">
        <v>4.09805938843995</v>
      </c>
      <c r="BZ11" s="518">
        <v>0.970779159702786</v>
      </c>
      <c r="CA11" s="566">
        <v>-0.119748738918104</v>
      </c>
      <c r="CB11" s="567">
        <v>-2.7193482210807</v>
      </c>
      <c r="CC11" s="551"/>
    </row>
    <row r="12" s="159" customFormat="1" outlineLevel="1" spans="1:81">
      <c r="A12" s="515" t="s">
        <v>9</v>
      </c>
      <c r="B12" s="516">
        <v>33.078417</v>
      </c>
      <c r="C12" s="517">
        <v>37.9</v>
      </c>
      <c r="D12" s="518">
        <v>0.872781451187335</v>
      </c>
      <c r="E12" s="519">
        <v>-4.821583</v>
      </c>
      <c r="F12" s="520">
        <v>38.496118</v>
      </c>
      <c r="G12" s="516">
        <v>14.470555</v>
      </c>
      <c r="H12" s="517">
        <v>11.2</v>
      </c>
      <c r="I12" s="518">
        <v>1.29201383928571</v>
      </c>
      <c r="J12" s="519">
        <v>3.270555</v>
      </c>
      <c r="K12" s="520">
        <v>13.124357</v>
      </c>
      <c r="L12" s="516">
        <v>0</v>
      </c>
      <c r="M12" s="517">
        <v>0</v>
      </c>
      <c r="N12" s="518" t="s">
        <v>161</v>
      </c>
      <c r="O12" s="519">
        <v>0</v>
      </c>
      <c r="P12" s="520">
        <v>0</v>
      </c>
      <c r="Q12" s="526">
        <v>18.607862</v>
      </c>
      <c r="R12" s="532">
        <v>26.7</v>
      </c>
      <c r="S12" s="518">
        <v>0.696923670411985</v>
      </c>
      <c r="T12" s="519">
        <v>-8.09213800000001</v>
      </c>
      <c r="U12" s="520">
        <v>25.371761</v>
      </c>
      <c r="V12" s="533">
        <v>0.562537862679462</v>
      </c>
      <c r="W12" s="518">
        <v>0.704485488126649</v>
      </c>
      <c r="X12" s="518">
        <v>0.798508801331522</v>
      </c>
      <c r="Y12" s="539">
        <v>-0.141947625447187</v>
      </c>
      <c r="Z12" s="540">
        <v>0.659073234345343</v>
      </c>
      <c r="AA12" s="516">
        <v>7.76924399999998</v>
      </c>
      <c r="AB12" s="517">
        <v>5.95566803</v>
      </c>
      <c r="AC12" s="518">
        <v>1.30451260225798</v>
      </c>
      <c r="AD12" s="519">
        <v>1.81357596999998</v>
      </c>
      <c r="AE12" s="541">
        <v>6.85959699999999</v>
      </c>
      <c r="AF12" s="516">
        <v>2.690064</v>
      </c>
      <c r="AG12" s="517">
        <v>2.540662</v>
      </c>
      <c r="AH12" s="518">
        <v>1.05880435886395</v>
      </c>
      <c r="AI12" s="519">
        <v>0.149401999999998</v>
      </c>
      <c r="AJ12" s="520">
        <v>4.32180499999999</v>
      </c>
      <c r="AK12" s="516">
        <v>0</v>
      </c>
      <c r="AL12" s="517">
        <v>0</v>
      </c>
      <c r="AM12" s="518" t="s">
        <v>161</v>
      </c>
      <c r="AN12" s="519">
        <v>0</v>
      </c>
      <c r="AO12" s="520">
        <v>0</v>
      </c>
      <c r="AP12" s="516">
        <v>0</v>
      </c>
      <c r="AQ12" s="517">
        <v>0</v>
      </c>
      <c r="AR12" s="551" t="s">
        <v>161</v>
      </c>
      <c r="AS12" s="519">
        <v>0</v>
      </c>
      <c r="AT12" s="520">
        <v>0</v>
      </c>
      <c r="AU12" s="516">
        <v>8.14855400000001</v>
      </c>
      <c r="AV12" s="517">
        <v>18.20366997</v>
      </c>
      <c r="AW12" s="551">
        <v>0.447632483638134</v>
      </c>
      <c r="AX12" s="555">
        <v>-10.05511597</v>
      </c>
      <c r="AY12" s="520">
        <v>14.190359</v>
      </c>
      <c r="AZ12" s="533">
        <v>0.246340506560517</v>
      </c>
      <c r="BA12" s="518">
        <v>0.480307914775726</v>
      </c>
      <c r="BB12" s="518">
        <v>0.512880381485162</v>
      </c>
      <c r="BC12" s="539">
        <v>-0.233967408215209</v>
      </c>
      <c r="BD12" s="540">
        <v>0.368617921422623</v>
      </c>
      <c r="BE12" s="564">
        <v>10</v>
      </c>
      <c r="BF12" s="565">
        <v>10</v>
      </c>
      <c r="BG12" s="518">
        <v>1</v>
      </c>
      <c r="BH12" s="566">
        <v>0</v>
      </c>
      <c r="BI12" s="567">
        <v>10.0000000033333</v>
      </c>
      <c r="BJ12" s="572">
        <v>2.75653475</v>
      </c>
      <c r="BK12" s="572">
        <v>3.15833333333333</v>
      </c>
      <c r="BL12" s="518">
        <v>0.872781451187335</v>
      </c>
      <c r="BM12" s="572">
        <v>-0.401798583333334</v>
      </c>
      <c r="BN12" s="533">
        <v>0.234873512840714</v>
      </c>
      <c r="BO12" s="518">
        <v>0.157141636675462</v>
      </c>
      <c r="BP12" s="518">
        <v>1.49466123562012</v>
      </c>
      <c r="BQ12" s="518">
        <v>0.0777318761652521</v>
      </c>
      <c r="BR12" s="540">
        <v>0.178189317686526</v>
      </c>
      <c r="BS12" s="564">
        <v>4.25761077911829</v>
      </c>
      <c r="BT12" s="565">
        <v>6.36368578790648</v>
      </c>
      <c r="BU12" s="518">
        <v>0.669047926157735</v>
      </c>
      <c r="BV12" s="566">
        <v>-2.1060750087882</v>
      </c>
      <c r="BW12" s="567">
        <v>5.6120086938052</v>
      </c>
      <c r="BX12" s="564">
        <v>1.04882199606551</v>
      </c>
      <c r="BY12" s="565">
        <v>3.05652865107728</v>
      </c>
      <c r="BZ12" s="518">
        <v>0.343141555599636</v>
      </c>
      <c r="CA12" s="566">
        <v>-2.00770665501177</v>
      </c>
      <c r="CB12" s="567">
        <v>2.06868697971616</v>
      </c>
      <c r="CC12" s="551"/>
    </row>
    <row r="13" s="164" customFormat="1" outlineLevel="1" spans="1:81">
      <c r="A13" s="515" t="s">
        <v>10</v>
      </c>
      <c r="B13" s="516">
        <v>22.043115</v>
      </c>
      <c r="C13" s="517">
        <v>21</v>
      </c>
      <c r="D13" s="518">
        <v>1.04967214285714</v>
      </c>
      <c r="E13" s="519">
        <v>1.043115</v>
      </c>
      <c r="F13" s="520">
        <v>23.769248</v>
      </c>
      <c r="G13" s="526">
        <v>15.726648</v>
      </c>
      <c r="H13" s="517">
        <v>12.5</v>
      </c>
      <c r="I13" s="518">
        <v>1.25813184</v>
      </c>
      <c r="J13" s="519">
        <v>3.226648</v>
      </c>
      <c r="K13" s="520">
        <v>7.32978499999998</v>
      </c>
      <c r="L13" s="526">
        <v>0</v>
      </c>
      <c r="M13" s="517">
        <v>0</v>
      </c>
      <c r="N13" s="518" t="s">
        <v>161</v>
      </c>
      <c r="O13" s="519">
        <v>0</v>
      </c>
      <c r="P13" s="520">
        <v>0</v>
      </c>
      <c r="Q13" s="526">
        <v>6.316467</v>
      </c>
      <c r="R13" s="532">
        <v>8.5</v>
      </c>
      <c r="S13" s="518">
        <v>0.743113764705883</v>
      </c>
      <c r="T13" s="519">
        <v>-2.183533</v>
      </c>
      <c r="U13" s="520">
        <v>16.439463</v>
      </c>
      <c r="V13" s="533">
        <v>0.286550562386487</v>
      </c>
      <c r="W13" s="518">
        <v>0.404761904761905</v>
      </c>
      <c r="X13" s="518">
        <v>0.707948448248967</v>
      </c>
      <c r="Y13" s="539">
        <v>-0.118211342375418</v>
      </c>
      <c r="Z13" s="540">
        <v>0.691627391829982</v>
      </c>
      <c r="AA13" s="526">
        <v>17.629601</v>
      </c>
      <c r="AB13" s="517">
        <v>17.21445138</v>
      </c>
      <c r="AC13" s="518">
        <v>1.0241163433464</v>
      </c>
      <c r="AD13" s="519">
        <v>0.415149619999994</v>
      </c>
      <c r="AE13" s="541">
        <v>15.754414</v>
      </c>
      <c r="AF13" s="526">
        <v>4.303395</v>
      </c>
      <c r="AG13" s="517">
        <v>5.290614</v>
      </c>
      <c r="AH13" s="518">
        <v>0.813401809317406</v>
      </c>
      <c r="AI13" s="519">
        <v>-0.987219000000001</v>
      </c>
      <c r="AJ13" s="520">
        <v>6.72224299999998</v>
      </c>
      <c r="AK13" s="526">
        <v>0</v>
      </c>
      <c r="AL13" s="517">
        <v>0</v>
      </c>
      <c r="AM13" s="518" t="s">
        <v>161</v>
      </c>
      <c r="AN13" s="519">
        <v>0</v>
      </c>
      <c r="AO13" s="520">
        <v>0</v>
      </c>
      <c r="AP13" s="526">
        <v>0</v>
      </c>
      <c r="AQ13" s="517">
        <v>0</v>
      </c>
      <c r="AR13" s="551" t="s">
        <v>161</v>
      </c>
      <c r="AS13" s="519">
        <v>0</v>
      </c>
      <c r="AT13" s="520">
        <v>0</v>
      </c>
      <c r="AU13" s="516">
        <v>-15.616529</v>
      </c>
      <c r="AV13" s="517">
        <v>-14.00506538</v>
      </c>
      <c r="AW13" s="551">
        <v>0.884937086955606</v>
      </c>
      <c r="AX13" s="555">
        <v>-1.61146361999999</v>
      </c>
      <c r="AY13" s="520">
        <v>-6.03719399999994</v>
      </c>
      <c r="AZ13" s="533">
        <v>-0.70845381880011</v>
      </c>
      <c r="BA13" s="518">
        <v>-0.666907875238095</v>
      </c>
      <c r="BB13" s="518">
        <v>0.937703624286664</v>
      </c>
      <c r="BC13" s="539">
        <v>-0.041545943562015</v>
      </c>
      <c r="BD13" s="540">
        <v>-0.253991796459019</v>
      </c>
      <c r="BE13" s="550">
        <v>20</v>
      </c>
      <c r="BF13" s="565">
        <v>24</v>
      </c>
      <c r="BG13" s="518">
        <v>0.833333333333333</v>
      </c>
      <c r="BH13" s="566">
        <v>-4</v>
      </c>
      <c r="BI13" s="567">
        <v>23.75</v>
      </c>
      <c r="BJ13" s="572">
        <v>0.903406352459016</v>
      </c>
      <c r="BK13" s="572">
        <v>0.729166666666667</v>
      </c>
      <c r="BL13" s="518">
        <v>1.23895728337237</v>
      </c>
      <c r="BM13" s="572">
        <v>0.17423968579235</v>
      </c>
      <c r="BN13" s="533">
        <v>0.799778116659102</v>
      </c>
      <c r="BO13" s="518">
        <v>0.81973578</v>
      </c>
      <c r="BP13" s="518">
        <v>0.975653541265579</v>
      </c>
      <c r="BQ13" s="518">
        <v>-0.0199576633408983</v>
      </c>
      <c r="BR13" s="540">
        <v>0.662806581007526</v>
      </c>
      <c r="BS13" s="550">
        <v>1.2503467889035</v>
      </c>
      <c r="BT13" s="565">
        <v>1.21990527240375</v>
      </c>
      <c r="BU13" s="518">
        <v>1.02495400027231</v>
      </c>
      <c r="BV13" s="566">
        <v>0.0304415164997549</v>
      </c>
      <c r="BW13" s="567">
        <v>1.5087357739869</v>
      </c>
      <c r="BX13" s="550">
        <v>-0.885812957423143</v>
      </c>
      <c r="BY13" s="565">
        <v>-0.813564433210534</v>
      </c>
      <c r="BZ13" s="518">
        <v>0.91119508023784</v>
      </c>
      <c r="CA13" s="566">
        <v>-0.0722485242126086</v>
      </c>
      <c r="CB13" s="567">
        <v>-0.383206509616921</v>
      </c>
      <c r="CC13" s="551"/>
    </row>
    <row r="14" s="163" customFormat="1" spans="1:81">
      <c r="A14" s="521" t="s">
        <v>11</v>
      </c>
      <c r="B14" s="522">
        <v>164.001495</v>
      </c>
      <c r="C14" s="523">
        <v>157.56</v>
      </c>
      <c r="D14" s="524">
        <v>1.04088280654988</v>
      </c>
      <c r="E14" s="523">
        <v>6.44149499999989</v>
      </c>
      <c r="F14" s="525">
        <v>90.9497419999999</v>
      </c>
      <c r="G14" s="522">
        <v>31.126407</v>
      </c>
      <c r="H14" s="523">
        <v>23.7</v>
      </c>
      <c r="I14" s="524">
        <v>1.31335050632911</v>
      </c>
      <c r="J14" s="523">
        <v>7.426407</v>
      </c>
      <c r="K14" s="525">
        <v>20.454142</v>
      </c>
      <c r="L14" s="522">
        <v>0</v>
      </c>
      <c r="M14" s="523">
        <v>0</v>
      </c>
      <c r="N14" s="524" t="s">
        <v>161</v>
      </c>
      <c r="O14" s="523">
        <v>0</v>
      </c>
      <c r="P14" s="525">
        <v>0</v>
      </c>
      <c r="Q14" s="522">
        <v>132.875088</v>
      </c>
      <c r="R14" s="523">
        <v>133.86</v>
      </c>
      <c r="S14" s="524">
        <v>0.992642223218287</v>
      </c>
      <c r="T14" s="523">
        <v>-0.984912000000122</v>
      </c>
      <c r="U14" s="534">
        <v>70.4955999999999</v>
      </c>
      <c r="V14" s="535">
        <v>0.810206565495028</v>
      </c>
      <c r="W14" s="524">
        <v>0.84958111195735</v>
      </c>
      <c r="X14" s="524">
        <v>0.953654164495716</v>
      </c>
      <c r="Y14" s="542">
        <v>-0.0393745464623219</v>
      </c>
      <c r="Z14" s="543">
        <v>0.775105002496874</v>
      </c>
      <c r="AA14" s="522">
        <v>38.361981</v>
      </c>
      <c r="AB14" s="523">
        <v>34.0667818</v>
      </c>
      <c r="AC14" s="524">
        <v>1.12608174218558</v>
      </c>
      <c r="AD14" s="523">
        <v>4.29519919999996</v>
      </c>
      <c r="AE14" s="544">
        <v>32.447959</v>
      </c>
      <c r="AF14" s="522">
        <v>50.4097</v>
      </c>
      <c r="AG14" s="523">
        <v>50.939444</v>
      </c>
      <c r="AH14" s="524">
        <v>0.989600514681706</v>
      </c>
      <c r="AI14" s="523">
        <v>-0.529744000000044</v>
      </c>
      <c r="AJ14" s="525">
        <v>59.904325</v>
      </c>
      <c r="AK14" s="522">
        <v>0</v>
      </c>
      <c r="AL14" s="523">
        <v>0</v>
      </c>
      <c r="AM14" s="524" t="s">
        <v>161</v>
      </c>
      <c r="AN14" s="523">
        <v>0</v>
      </c>
      <c r="AO14" s="525">
        <v>3.26792</v>
      </c>
      <c r="AP14" s="522">
        <v>0</v>
      </c>
      <c r="AQ14" s="523">
        <v>0</v>
      </c>
      <c r="AR14" s="542" t="s">
        <v>161</v>
      </c>
      <c r="AS14" s="523">
        <v>0</v>
      </c>
      <c r="AT14" s="525">
        <v>0</v>
      </c>
      <c r="AU14" s="522">
        <v>44.103407</v>
      </c>
      <c r="AV14" s="523">
        <v>48.8537742</v>
      </c>
      <c r="AW14" s="542">
        <v>0.902763557620896</v>
      </c>
      <c r="AX14" s="556">
        <v>-4.75036720000003</v>
      </c>
      <c r="AY14" s="525">
        <v>-18.588764</v>
      </c>
      <c r="AZ14" s="535">
        <v>0.268920761972322</v>
      </c>
      <c r="BA14" s="524">
        <v>0.310064573495811</v>
      </c>
      <c r="BB14" s="524">
        <v>0.867305667785215</v>
      </c>
      <c r="BC14" s="542">
        <v>-0.0411438115234889</v>
      </c>
      <c r="BD14" s="543">
        <v>-0.204385010789805</v>
      </c>
      <c r="BE14" s="568">
        <v>44</v>
      </c>
      <c r="BF14" s="569">
        <v>49</v>
      </c>
      <c r="BG14" s="524">
        <v>0.897959183673469</v>
      </c>
      <c r="BH14" s="524">
        <v>-5</v>
      </c>
      <c r="BI14" s="570">
        <v>49.3333333333333</v>
      </c>
      <c r="BJ14" s="571">
        <v>3.08273486842105</v>
      </c>
      <c r="BK14" s="571">
        <v>2.67959183673469</v>
      </c>
      <c r="BL14" s="524">
        <v>1.15044941776566</v>
      </c>
      <c r="BM14" s="571">
        <v>0.403143031686356</v>
      </c>
      <c r="BN14" s="535">
        <v>0.233912385981603</v>
      </c>
      <c r="BO14" s="524">
        <v>0.216214659812135</v>
      </c>
      <c r="BP14" s="524">
        <v>1.0818525727388</v>
      </c>
      <c r="BQ14" s="524">
        <v>0.0176977261694682</v>
      </c>
      <c r="BR14" s="543">
        <v>0.356768015900474</v>
      </c>
      <c r="BS14" s="568">
        <v>4.27510495352156</v>
      </c>
      <c r="BT14" s="569">
        <v>4.6250332926957</v>
      </c>
      <c r="BU14" s="524">
        <v>0.924340363186838</v>
      </c>
      <c r="BV14" s="524">
        <v>-0.349928339174139</v>
      </c>
      <c r="BW14" s="570">
        <v>2.80294184296769</v>
      </c>
      <c r="BX14" s="568">
        <v>1.14966448161267</v>
      </c>
      <c r="BY14" s="569">
        <v>1.43405897530362</v>
      </c>
      <c r="BZ14" s="524">
        <v>0.801685635954589</v>
      </c>
      <c r="CA14" s="524">
        <v>-0.284394493690952</v>
      </c>
      <c r="CB14" s="570">
        <v>-0.572879298818148</v>
      </c>
      <c r="CC14" s="551"/>
    </row>
    <row r="15" s="163" customFormat="1" spans="1:81">
      <c r="A15" s="521" t="s">
        <v>12</v>
      </c>
      <c r="B15" s="522">
        <v>337.083199999999</v>
      </c>
      <c r="C15" s="523">
        <v>395.59589182</v>
      </c>
      <c r="D15" s="524">
        <v>0.852089738468203</v>
      </c>
      <c r="E15" s="523">
        <v>-58.5126918200006</v>
      </c>
      <c r="F15" s="525">
        <v>456.286238999999</v>
      </c>
      <c r="G15" s="522">
        <v>0</v>
      </c>
      <c r="H15" s="523">
        <v>0</v>
      </c>
      <c r="I15" s="524" t="s">
        <v>161</v>
      </c>
      <c r="J15" s="523">
        <v>0</v>
      </c>
      <c r="K15" s="525">
        <v>0</v>
      </c>
      <c r="L15" s="522">
        <v>0</v>
      </c>
      <c r="M15" s="523">
        <v>0</v>
      </c>
      <c r="N15" s="524" t="s">
        <v>161</v>
      </c>
      <c r="O15" s="523">
        <v>0</v>
      </c>
      <c r="P15" s="525">
        <v>0</v>
      </c>
      <c r="Q15" s="522">
        <v>190.816794999999</v>
      </c>
      <c r="R15" s="523">
        <v>63.5815641199998</v>
      </c>
      <c r="S15" s="524">
        <v>3.00113401802862</v>
      </c>
      <c r="T15" s="523">
        <v>127.23523088</v>
      </c>
      <c r="U15" s="534">
        <v>456.286238999999</v>
      </c>
      <c r="V15" s="535">
        <v>0.566082186831025</v>
      </c>
      <c r="W15" s="524">
        <v>0.16072351971979</v>
      </c>
      <c r="X15" s="524">
        <v>3.52208679736449</v>
      </c>
      <c r="Y15" s="542">
        <v>0.405358667111235</v>
      </c>
      <c r="Z15" s="543">
        <v>1</v>
      </c>
      <c r="AA15" s="522">
        <v>63.482675</v>
      </c>
      <c r="AB15" s="523">
        <v>93.3002559</v>
      </c>
      <c r="AC15" s="524">
        <v>0.680412656831737</v>
      </c>
      <c r="AD15" s="523">
        <v>-29.8175809</v>
      </c>
      <c r="AE15" s="544">
        <v>94.0799779999999</v>
      </c>
      <c r="AF15" s="522">
        <v>170.113921</v>
      </c>
      <c r="AG15" s="523">
        <v>181.22301157</v>
      </c>
      <c r="AH15" s="524">
        <v>0.93869933804897</v>
      </c>
      <c r="AI15" s="523">
        <v>-11.1090905700002</v>
      </c>
      <c r="AJ15" s="525">
        <v>272.553571999999</v>
      </c>
      <c r="AK15" s="522">
        <v>16.912624</v>
      </c>
      <c r="AL15" s="523">
        <v>0</v>
      </c>
      <c r="AM15" s="524" t="s">
        <v>161</v>
      </c>
      <c r="AN15" s="523">
        <v>16.912624</v>
      </c>
      <c r="AO15" s="525">
        <v>0</v>
      </c>
      <c r="AP15" s="522">
        <v>0</v>
      </c>
      <c r="AQ15" s="523">
        <v>0</v>
      </c>
      <c r="AR15" s="542" t="s">
        <v>161</v>
      </c>
      <c r="AS15" s="523">
        <v>0</v>
      </c>
      <c r="AT15" s="525">
        <v>0.5775</v>
      </c>
      <c r="AU15" s="522">
        <v>120.399228</v>
      </c>
      <c r="AV15" s="544">
        <v>121.07262435</v>
      </c>
      <c r="AW15" s="542">
        <v>0.994438079180859</v>
      </c>
      <c r="AX15" s="557">
        <v>-0.673396350000331</v>
      </c>
      <c r="AY15" s="525">
        <v>89.0751890000002</v>
      </c>
      <c r="AZ15" s="535">
        <v>0.357179556857179</v>
      </c>
      <c r="BA15" s="524">
        <v>0.306051268108439</v>
      </c>
      <c r="BB15" s="524">
        <v>1.16705792158529</v>
      </c>
      <c r="BC15" s="542">
        <v>0.0511282887487397</v>
      </c>
      <c r="BD15" s="543">
        <v>0.195217785211358</v>
      </c>
      <c r="BE15" s="568">
        <v>63</v>
      </c>
      <c r="BF15" s="569">
        <v>63</v>
      </c>
      <c r="BG15" s="524">
        <v>1</v>
      </c>
      <c r="BH15" s="524">
        <v>0</v>
      </c>
      <c r="BI15" s="570">
        <v>62.75</v>
      </c>
      <c r="BJ15" s="571">
        <v>4.45877248677248</v>
      </c>
      <c r="BK15" s="571">
        <v>5.23274989179894</v>
      </c>
      <c r="BL15" s="524">
        <v>0.852089738468203</v>
      </c>
      <c r="BM15" s="571">
        <v>-0.773977405026463</v>
      </c>
      <c r="BN15" s="535">
        <v>0.188329394642035</v>
      </c>
      <c r="BO15" s="524">
        <v>0.235847383224223</v>
      </c>
      <c r="BP15" s="524">
        <v>0.798522298901183</v>
      </c>
      <c r="BQ15" s="524">
        <v>-0.0475179885821883</v>
      </c>
      <c r="BR15" s="543">
        <v>0.206186314551555</v>
      </c>
      <c r="BS15" s="568">
        <v>5.30984556022568</v>
      </c>
      <c r="BT15" s="569">
        <v>4.24003008356165</v>
      </c>
      <c r="BU15" s="524">
        <v>1.25231318070399</v>
      </c>
      <c r="BV15" s="524">
        <v>1.06981547666403</v>
      </c>
      <c r="BW15" s="570">
        <v>4.8499824160248</v>
      </c>
      <c r="BX15" s="568">
        <v>1.89656828418147</v>
      </c>
      <c r="BY15" s="569">
        <v>1.29766658389197</v>
      </c>
      <c r="BZ15" s="524">
        <v>1.46152201784626</v>
      </c>
      <c r="CA15" s="524">
        <v>0.598901700289493</v>
      </c>
      <c r="CB15" s="570">
        <v>0.946802825570391</v>
      </c>
      <c r="CC15" s="551"/>
    </row>
    <row r="16" s="163" customFormat="1" spans="1:81">
      <c r="A16" s="521" t="s">
        <v>13</v>
      </c>
      <c r="B16" s="522">
        <v>360.377468</v>
      </c>
      <c r="C16" s="523">
        <v>353.544</v>
      </c>
      <c r="D16" s="524">
        <v>1.01932847962347</v>
      </c>
      <c r="E16" s="523">
        <v>6.83346799999975</v>
      </c>
      <c r="F16" s="525">
        <v>356.975167</v>
      </c>
      <c r="G16" s="522">
        <v>0</v>
      </c>
      <c r="H16" s="523">
        <v>0</v>
      </c>
      <c r="I16" s="524" t="s">
        <v>161</v>
      </c>
      <c r="J16" s="523">
        <v>0</v>
      </c>
      <c r="K16" s="525">
        <v>0</v>
      </c>
      <c r="L16" s="522">
        <v>0</v>
      </c>
      <c r="M16" s="523">
        <v>0</v>
      </c>
      <c r="N16" s="524" t="s">
        <v>161</v>
      </c>
      <c r="O16" s="523">
        <v>0</v>
      </c>
      <c r="P16" s="525">
        <v>51.537416</v>
      </c>
      <c r="Q16" s="522">
        <v>264.333085</v>
      </c>
      <c r="R16" s="523">
        <v>144.034</v>
      </c>
      <c r="S16" s="524">
        <v>1.83521310940472</v>
      </c>
      <c r="T16" s="523">
        <v>120.299085</v>
      </c>
      <c r="U16" s="534">
        <v>356.975167</v>
      </c>
      <c r="V16" s="535">
        <v>0.733489489415026</v>
      </c>
      <c r="W16" s="524">
        <v>0.407400493290793</v>
      </c>
      <c r="X16" s="524">
        <v>1.80041384704824</v>
      </c>
      <c r="Y16" s="542">
        <v>0.326088996124234</v>
      </c>
      <c r="Z16" s="543">
        <v>1</v>
      </c>
      <c r="AA16" s="522">
        <v>83.8507929999998</v>
      </c>
      <c r="AB16" s="523">
        <v>84.51461243</v>
      </c>
      <c r="AC16" s="524">
        <v>0.992145507020457</v>
      </c>
      <c r="AD16" s="523">
        <v>-0.663819430000217</v>
      </c>
      <c r="AE16" s="544">
        <v>82.4860989999998</v>
      </c>
      <c r="AF16" s="522">
        <v>122.79172</v>
      </c>
      <c r="AG16" s="523">
        <v>114.172097</v>
      </c>
      <c r="AH16" s="524">
        <v>1.07549675644479</v>
      </c>
      <c r="AI16" s="523">
        <v>8.61962300000002</v>
      </c>
      <c r="AJ16" s="525">
        <v>31.400297</v>
      </c>
      <c r="AK16" s="522">
        <v>0</v>
      </c>
      <c r="AL16" s="523">
        <v>0</v>
      </c>
      <c r="AM16" s="524" t="s">
        <v>161</v>
      </c>
      <c r="AN16" s="523">
        <v>0</v>
      </c>
      <c r="AO16" s="525">
        <v>0</v>
      </c>
      <c r="AP16" s="522">
        <v>0</v>
      </c>
      <c r="AQ16" s="523">
        <v>0</v>
      </c>
      <c r="AR16" s="542" t="s">
        <v>161</v>
      </c>
      <c r="AS16" s="523">
        <v>0</v>
      </c>
      <c r="AT16" s="525">
        <v>0</v>
      </c>
      <c r="AU16" s="522">
        <v>153.734955</v>
      </c>
      <c r="AV16" s="544">
        <v>154.85729057</v>
      </c>
      <c r="AW16" s="542">
        <v>0.992752452494365</v>
      </c>
      <c r="AX16" s="557">
        <v>-1.12233557000005</v>
      </c>
      <c r="AY16" s="525">
        <v>191.551355</v>
      </c>
      <c r="AZ16" s="535">
        <v>0.426594248117643</v>
      </c>
      <c r="BA16" s="524">
        <v>0.438014195036544</v>
      </c>
      <c r="BB16" s="524">
        <v>0.973927906793185</v>
      </c>
      <c r="BC16" s="542">
        <v>-0.011419946918901</v>
      </c>
      <c r="BD16" s="543">
        <v>0.536595743087082</v>
      </c>
      <c r="BE16" s="568">
        <v>68</v>
      </c>
      <c r="BF16" s="569">
        <v>70</v>
      </c>
      <c r="BG16" s="524">
        <v>0.971428571428571</v>
      </c>
      <c r="BH16" s="524">
        <v>-2</v>
      </c>
      <c r="BI16" s="570">
        <v>67.83333333</v>
      </c>
      <c r="BJ16" s="571">
        <v>4.41639053921568</v>
      </c>
      <c r="BK16" s="571">
        <v>4.20885714285714</v>
      </c>
      <c r="BL16" s="524">
        <v>1.04930872902416</v>
      </c>
      <c r="BM16" s="571">
        <v>0.20753339635854</v>
      </c>
      <c r="BN16" s="535">
        <v>0.232674904636379</v>
      </c>
      <c r="BO16" s="524">
        <v>0.239049771541873</v>
      </c>
      <c r="BP16" s="524">
        <v>0.973332470203272</v>
      </c>
      <c r="BQ16" s="524">
        <v>-0.00637486690549383</v>
      </c>
      <c r="BR16" s="543">
        <v>0.231069571850637</v>
      </c>
      <c r="BS16" s="568">
        <v>4.29784209673486</v>
      </c>
      <c r="BT16" s="569">
        <v>4.18322926455855</v>
      </c>
      <c r="BU16" s="524">
        <v>1.02739817134751</v>
      </c>
      <c r="BV16" s="524">
        <v>0.114612832176307</v>
      </c>
      <c r="BW16" s="570">
        <v>4.32770092570387</v>
      </c>
      <c r="BX16" s="568">
        <v>1.83343471778496</v>
      </c>
      <c r="BY16" s="569">
        <v>1.83231379896893</v>
      </c>
      <c r="BZ16" s="524">
        <v>1.00061175046363</v>
      </c>
      <c r="CA16" s="524">
        <v>0.00112091881603371</v>
      </c>
      <c r="CB16" s="570">
        <v>2.32222589408672</v>
      </c>
      <c r="CC16" s="159"/>
    </row>
    <row r="17" s="164" customFormat="1" outlineLevel="1" spans="1:81">
      <c r="A17" s="527" t="s">
        <v>14</v>
      </c>
      <c r="B17" s="516">
        <v>0</v>
      </c>
      <c r="C17" s="517">
        <v>0</v>
      </c>
      <c r="D17" s="518" t="s">
        <v>161</v>
      </c>
      <c r="E17" s="519">
        <v>0</v>
      </c>
      <c r="F17" s="520">
        <v>0</v>
      </c>
      <c r="G17" s="526">
        <v>0.0306330000000001</v>
      </c>
      <c r="H17" s="517">
        <v>0.4</v>
      </c>
      <c r="I17" s="518">
        <v>0.0765825000000002</v>
      </c>
      <c r="J17" s="519">
        <v>-0.369367</v>
      </c>
      <c r="K17" s="520">
        <v>0.364512999999999</v>
      </c>
      <c r="L17" s="526">
        <v>0</v>
      </c>
      <c r="M17" s="517">
        <v>0</v>
      </c>
      <c r="N17" s="518" t="s">
        <v>161</v>
      </c>
      <c r="O17" s="519">
        <v>0</v>
      </c>
      <c r="P17" s="520">
        <v>0</v>
      </c>
      <c r="Q17" s="526">
        <v>-0.0306330000000001</v>
      </c>
      <c r="R17" s="532">
        <v>-0.4</v>
      </c>
      <c r="S17" s="518">
        <v>1.9234175</v>
      </c>
      <c r="T17" s="519">
        <v>0.369367</v>
      </c>
      <c r="U17" s="520">
        <v>-0.364512999999999</v>
      </c>
      <c r="V17" s="533" t="s">
        <v>161</v>
      </c>
      <c r="W17" s="518" t="s">
        <v>161</v>
      </c>
      <c r="X17" s="518" t="s">
        <v>161</v>
      </c>
      <c r="Y17" s="539" t="s">
        <v>161</v>
      </c>
      <c r="Z17" s="540" t="s">
        <v>161</v>
      </c>
      <c r="AA17" s="526">
        <v>3.43755299999998</v>
      </c>
      <c r="AB17" s="517">
        <v>15.1740287</v>
      </c>
      <c r="AC17" s="518">
        <v>0.22654188073336</v>
      </c>
      <c r="AD17" s="519">
        <v>-11.7364757</v>
      </c>
      <c r="AE17" s="541">
        <v>0.191876999999968</v>
      </c>
      <c r="AF17" s="526">
        <v>13.743754</v>
      </c>
      <c r="AG17" s="517">
        <v>13.89498707</v>
      </c>
      <c r="AH17" s="518">
        <v>0.989115997788402</v>
      </c>
      <c r="AI17" s="519">
        <v>-0.151233070000002</v>
      </c>
      <c r="AJ17" s="520">
        <v>13.439304</v>
      </c>
      <c r="AK17" s="526">
        <v>0</v>
      </c>
      <c r="AL17" s="517">
        <v>0</v>
      </c>
      <c r="AM17" s="518" t="s">
        <v>161</v>
      </c>
      <c r="AN17" s="519">
        <v>0</v>
      </c>
      <c r="AO17" s="520">
        <v>0</v>
      </c>
      <c r="AP17" s="526">
        <v>0</v>
      </c>
      <c r="AQ17" s="517">
        <v>0</v>
      </c>
      <c r="AR17" s="551" t="s">
        <v>161</v>
      </c>
      <c r="AS17" s="519">
        <v>0</v>
      </c>
      <c r="AT17" s="520">
        <v>0</v>
      </c>
      <c r="AU17" s="516">
        <v>-17.21194</v>
      </c>
      <c r="AV17" s="517">
        <v>-29.46901577</v>
      </c>
      <c r="AW17" s="551">
        <v>1.41593095153446</v>
      </c>
      <c r="AX17" s="555">
        <v>12.25707577</v>
      </c>
      <c r="AY17" s="520">
        <v>-13.995694</v>
      </c>
      <c r="AZ17" s="533" t="s">
        <v>161</v>
      </c>
      <c r="BA17" s="518" t="s">
        <v>161</v>
      </c>
      <c r="BB17" s="518" t="s">
        <v>161</v>
      </c>
      <c r="BC17" s="539" t="s">
        <v>161</v>
      </c>
      <c r="BD17" s="540" t="s">
        <v>161</v>
      </c>
      <c r="BE17" s="550">
        <v>26</v>
      </c>
      <c r="BF17" s="565">
        <v>26</v>
      </c>
      <c r="BG17" s="518">
        <v>1</v>
      </c>
      <c r="BH17" s="566">
        <v>0</v>
      </c>
      <c r="BI17" s="567">
        <v>26.4166666666667</v>
      </c>
      <c r="BJ17" s="572">
        <v>0</v>
      </c>
      <c r="BK17" s="572">
        <v>0</v>
      </c>
      <c r="BL17" s="518" t="s">
        <v>161</v>
      </c>
      <c r="BM17" s="572">
        <v>0</v>
      </c>
      <c r="BN17" s="533" t="s">
        <v>161</v>
      </c>
      <c r="BO17" s="518" t="s">
        <v>161</v>
      </c>
      <c r="BP17" s="518" t="s">
        <v>161</v>
      </c>
      <c r="BQ17" s="518" t="s">
        <v>161</v>
      </c>
      <c r="BR17" s="540" t="s">
        <v>161</v>
      </c>
      <c r="BS17" s="550">
        <v>0</v>
      </c>
      <c r="BT17" s="565">
        <v>0</v>
      </c>
      <c r="BU17" s="518" t="s">
        <v>161</v>
      </c>
      <c r="BV17" s="566">
        <v>0</v>
      </c>
      <c r="BW17" s="567">
        <v>0</v>
      </c>
      <c r="BX17" s="550">
        <v>-5.00703261884255</v>
      </c>
      <c r="BY17" s="565">
        <v>-1.94206933126468</v>
      </c>
      <c r="BZ17" s="518">
        <v>-0.578194577421172</v>
      </c>
      <c r="CA17" s="566">
        <v>-3.06496328757787</v>
      </c>
      <c r="CB17" s="567">
        <v>-72.9409673905799</v>
      </c>
      <c r="CC17" s="551"/>
    </row>
    <row r="18" s="164" customFormat="1" outlineLevel="1" spans="1:81">
      <c r="A18" s="527" t="s">
        <v>15</v>
      </c>
      <c r="B18" s="516">
        <v>36.568908</v>
      </c>
      <c r="C18" s="517">
        <v>39.92</v>
      </c>
      <c r="D18" s="518">
        <v>0.916054809619239</v>
      </c>
      <c r="E18" s="519">
        <v>-3.35109199999999</v>
      </c>
      <c r="F18" s="520">
        <v>34.308403</v>
      </c>
      <c r="G18" s="526">
        <v>28.70363</v>
      </c>
      <c r="H18" s="517">
        <v>35.4225</v>
      </c>
      <c r="I18" s="518">
        <v>0.810321970498976</v>
      </c>
      <c r="J18" s="519">
        <v>-6.71887000000001</v>
      </c>
      <c r="K18" s="520">
        <v>37.006362999999</v>
      </c>
      <c r="L18" s="526">
        <v>0</v>
      </c>
      <c r="M18" s="517">
        <v>0</v>
      </c>
      <c r="N18" s="518" t="s">
        <v>161</v>
      </c>
      <c r="O18" s="519">
        <v>0</v>
      </c>
      <c r="P18" s="520">
        <v>0</v>
      </c>
      <c r="Q18" s="526">
        <v>7.86527800000002</v>
      </c>
      <c r="R18" s="532">
        <v>4.49750000000001</v>
      </c>
      <c r="S18" s="518">
        <v>1.74881111728738</v>
      </c>
      <c r="T18" s="519">
        <v>3.36777800000002</v>
      </c>
      <c r="U18" s="520">
        <v>-2.69795999999903</v>
      </c>
      <c r="V18" s="533">
        <v>0.215081019099614</v>
      </c>
      <c r="W18" s="518">
        <v>0.112662825651303</v>
      </c>
      <c r="X18" s="518">
        <v>1.90906821177467</v>
      </c>
      <c r="Y18" s="539">
        <v>0.102418193448311</v>
      </c>
      <c r="Z18" s="540">
        <v>-0.0786384606709624</v>
      </c>
      <c r="AA18" s="526">
        <v>26.6778589999999</v>
      </c>
      <c r="AB18" s="517">
        <v>26.35319803</v>
      </c>
      <c r="AC18" s="518">
        <v>1.01231960423286</v>
      </c>
      <c r="AD18" s="519">
        <v>0.324660969999883</v>
      </c>
      <c r="AE18" s="541">
        <v>25.74591</v>
      </c>
      <c r="AF18" s="526">
        <v>5.64867799999999</v>
      </c>
      <c r="AG18" s="517">
        <v>6.722842</v>
      </c>
      <c r="AH18" s="518">
        <v>0.840221739555978</v>
      </c>
      <c r="AI18" s="519">
        <v>-1.07416400000001</v>
      </c>
      <c r="AJ18" s="520">
        <v>5.69747</v>
      </c>
      <c r="AK18" s="526">
        <v>0</v>
      </c>
      <c r="AL18" s="517">
        <v>0</v>
      </c>
      <c r="AM18" s="518" t="s">
        <v>161</v>
      </c>
      <c r="AN18" s="519">
        <v>0</v>
      </c>
      <c r="AO18" s="520">
        <v>0</v>
      </c>
      <c r="AP18" s="526">
        <v>0</v>
      </c>
      <c r="AQ18" s="517">
        <v>0</v>
      </c>
      <c r="AR18" s="551" t="s">
        <v>161</v>
      </c>
      <c r="AS18" s="519">
        <v>0</v>
      </c>
      <c r="AT18" s="520">
        <v>0</v>
      </c>
      <c r="AU18" s="516">
        <v>-24.4612589999998</v>
      </c>
      <c r="AV18" s="517">
        <v>-28.57854003</v>
      </c>
      <c r="AW18" s="551">
        <v>1.14406897713032</v>
      </c>
      <c r="AX18" s="555">
        <v>4.11728103000014</v>
      </c>
      <c r="AY18" s="520">
        <v>-34.141339999999</v>
      </c>
      <c r="AZ18" s="533">
        <v>-0.668908653219829</v>
      </c>
      <c r="BA18" s="518">
        <v>-0.715895291332665</v>
      </c>
      <c r="BB18" s="518">
        <v>1.06563339455044</v>
      </c>
      <c r="BC18" s="539">
        <v>0.0469866381128357</v>
      </c>
      <c r="BD18" s="540">
        <v>-0.995130551544443</v>
      </c>
      <c r="BE18" s="550">
        <v>37</v>
      </c>
      <c r="BF18" s="565">
        <v>37</v>
      </c>
      <c r="BG18" s="518">
        <v>1</v>
      </c>
      <c r="BH18" s="566">
        <v>0</v>
      </c>
      <c r="BI18" s="567">
        <v>38.8333333366667</v>
      </c>
      <c r="BJ18" s="572">
        <v>0.823624054054054</v>
      </c>
      <c r="BK18" s="572">
        <v>0.899099099099099</v>
      </c>
      <c r="BL18" s="518">
        <v>0.916054809619239</v>
      </c>
      <c r="BM18" s="572">
        <v>-0.0754750450450449</v>
      </c>
      <c r="BN18" s="533">
        <v>0.729522987123375</v>
      </c>
      <c r="BO18" s="518">
        <v>0.660150251252505</v>
      </c>
      <c r="BP18" s="518">
        <v>1.10508628261407</v>
      </c>
      <c r="BQ18" s="518">
        <v>0.0693727358708698</v>
      </c>
      <c r="BR18" s="540">
        <v>0.750425777614889</v>
      </c>
      <c r="BS18" s="550">
        <v>1.37075872542846</v>
      </c>
      <c r="BT18" s="565">
        <v>1.51480666424454</v>
      </c>
      <c r="BU18" s="518">
        <v>0.904906716998161</v>
      </c>
      <c r="BV18" s="566">
        <v>-0.144047938816077</v>
      </c>
      <c r="BW18" s="567">
        <v>1.33257682482383</v>
      </c>
      <c r="BX18" s="550">
        <v>-0.916912372915681</v>
      </c>
      <c r="BY18" s="565">
        <v>-1.08444295821201</v>
      </c>
      <c r="BZ18" s="518">
        <v>1.15448538258992</v>
      </c>
      <c r="CA18" s="566">
        <v>0.167530585296324</v>
      </c>
      <c r="CB18" s="567">
        <v>-1.32608791066228</v>
      </c>
      <c r="CC18" s="551"/>
    </row>
    <row r="19" s="164" customFormat="1" outlineLevel="1" spans="1:81">
      <c r="A19" s="527" t="s">
        <v>16</v>
      </c>
      <c r="B19" s="516">
        <v>9.001887</v>
      </c>
      <c r="C19" s="517">
        <v>8</v>
      </c>
      <c r="D19" s="518">
        <v>1.125235875</v>
      </c>
      <c r="E19" s="519">
        <v>1.001887</v>
      </c>
      <c r="F19" s="520">
        <v>7.96505299999999</v>
      </c>
      <c r="G19" s="526">
        <v>0</v>
      </c>
      <c r="H19" s="517">
        <v>0</v>
      </c>
      <c r="I19" s="518" t="s">
        <v>161</v>
      </c>
      <c r="J19" s="519">
        <v>0</v>
      </c>
      <c r="K19" s="520">
        <v>0</v>
      </c>
      <c r="L19" s="526">
        <v>0</v>
      </c>
      <c r="M19" s="517">
        <v>0</v>
      </c>
      <c r="N19" s="518" t="s">
        <v>161</v>
      </c>
      <c r="O19" s="519">
        <v>0</v>
      </c>
      <c r="P19" s="520">
        <v>0</v>
      </c>
      <c r="Q19" s="526">
        <v>9.001887</v>
      </c>
      <c r="R19" s="532">
        <v>8</v>
      </c>
      <c r="S19" s="518">
        <v>1.125235875</v>
      </c>
      <c r="T19" s="519">
        <v>1.001887</v>
      </c>
      <c r="U19" s="520">
        <v>7.96505299999999</v>
      </c>
      <c r="V19" s="533">
        <v>1</v>
      </c>
      <c r="W19" s="518">
        <v>1</v>
      </c>
      <c r="X19" s="518">
        <v>1</v>
      </c>
      <c r="Y19" s="539">
        <v>0</v>
      </c>
      <c r="Z19" s="540">
        <v>1</v>
      </c>
      <c r="AA19" s="526">
        <v>0</v>
      </c>
      <c r="AB19" s="517">
        <v>0</v>
      </c>
      <c r="AC19" s="518" t="s">
        <v>161</v>
      </c>
      <c r="AD19" s="519">
        <v>0</v>
      </c>
      <c r="AE19" s="541">
        <v>0</v>
      </c>
      <c r="AF19" s="526">
        <v>0.374151999999999</v>
      </c>
      <c r="AG19" s="517">
        <v>3.1616</v>
      </c>
      <c r="AH19" s="518">
        <v>0.118342611336032</v>
      </c>
      <c r="AI19" s="519">
        <v>-2.787448</v>
      </c>
      <c r="AJ19" s="520">
        <v>0</v>
      </c>
      <c r="AK19" s="526">
        <v>0</v>
      </c>
      <c r="AL19" s="517">
        <v>0</v>
      </c>
      <c r="AM19" s="518" t="s">
        <v>161</v>
      </c>
      <c r="AN19" s="519">
        <v>0</v>
      </c>
      <c r="AO19" s="520">
        <v>0</v>
      </c>
      <c r="AP19" s="526">
        <v>0</v>
      </c>
      <c r="AQ19" s="517">
        <v>0</v>
      </c>
      <c r="AR19" s="551" t="s">
        <v>161</v>
      </c>
      <c r="AS19" s="519">
        <v>0</v>
      </c>
      <c r="AT19" s="520">
        <v>0</v>
      </c>
      <c r="AU19" s="516">
        <v>8.627735</v>
      </c>
      <c r="AV19" s="517">
        <v>4.8384</v>
      </c>
      <c r="AW19" s="551">
        <v>1.78317935681217</v>
      </c>
      <c r="AX19" s="555">
        <v>3.789335</v>
      </c>
      <c r="AY19" s="520">
        <v>7.96505299999999</v>
      </c>
      <c r="AZ19" s="533">
        <v>0.958436270084261</v>
      </c>
      <c r="BA19" s="518">
        <v>0.6048</v>
      </c>
      <c r="BB19" s="518">
        <v>1.5847160550335</v>
      </c>
      <c r="BC19" s="539">
        <v>0.353636270084261</v>
      </c>
      <c r="BD19" s="540">
        <v>1</v>
      </c>
      <c r="BE19" s="550">
        <v>0</v>
      </c>
      <c r="BF19" s="565">
        <v>0</v>
      </c>
      <c r="BG19" s="518" t="s">
        <v>161</v>
      </c>
      <c r="BH19" s="566">
        <v>0</v>
      </c>
      <c r="BI19" s="567">
        <v>0</v>
      </c>
      <c r="BJ19" s="572" t="s">
        <v>161</v>
      </c>
      <c r="BK19" s="572" t="s">
        <v>161</v>
      </c>
      <c r="BL19" s="518" t="s">
        <v>161</v>
      </c>
      <c r="BM19" s="572" t="s">
        <v>161</v>
      </c>
      <c r="BN19" s="533">
        <v>0</v>
      </c>
      <c r="BO19" s="518">
        <v>0</v>
      </c>
      <c r="BP19" s="518" t="s">
        <v>161</v>
      </c>
      <c r="BQ19" s="518">
        <v>0</v>
      </c>
      <c r="BR19" s="540">
        <v>0</v>
      </c>
      <c r="BS19" s="550" t="s">
        <v>161</v>
      </c>
      <c r="BT19" s="565" t="s">
        <v>161</v>
      </c>
      <c r="BU19" s="518" t="s">
        <v>161</v>
      </c>
      <c r="BV19" s="566" t="s">
        <v>161</v>
      </c>
      <c r="BW19" s="567" t="s">
        <v>161</v>
      </c>
      <c r="BX19" s="550" t="s">
        <v>161</v>
      </c>
      <c r="BY19" s="565" t="s">
        <v>161</v>
      </c>
      <c r="BZ19" s="518" t="s">
        <v>161</v>
      </c>
      <c r="CA19" s="566" t="s">
        <v>161</v>
      </c>
      <c r="CB19" s="567" t="s">
        <v>161</v>
      </c>
      <c r="CC19" s="551"/>
    </row>
    <row r="20" s="164" customFormat="1" outlineLevel="1" spans="1:81">
      <c r="A20" s="527" t="s">
        <v>17</v>
      </c>
      <c r="B20" s="516">
        <v>44.7354569999999</v>
      </c>
      <c r="C20" s="517">
        <v>44.8</v>
      </c>
      <c r="D20" s="518">
        <v>0.998559308035712</v>
      </c>
      <c r="E20" s="519">
        <v>-0.0645430000000999</v>
      </c>
      <c r="F20" s="520">
        <v>49.545713999999</v>
      </c>
      <c r="G20" s="526">
        <v>0</v>
      </c>
      <c r="H20" s="517">
        <v>0</v>
      </c>
      <c r="I20" s="518" t="s">
        <v>161</v>
      </c>
      <c r="J20" s="519">
        <v>0</v>
      </c>
      <c r="K20" s="520">
        <v>0</v>
      </c>
      <c r="L20" s="526">
        <v>0</v>
      </c>
      <c r="M20" s="517">
        <v>0</v>
      </c>
      <c r="N20" s="518" t="s">
        <v>161</v>
      </c>
      <c r="O20" s="519">
        <v>0</v>
      </c>
      <c r="P20" s="520">
        <v>0</v>
      </c>
      <c r="Q20" s="516">
        <v>16.0149649999999</v>
      </c>
      <c r="R20" s="532">
        <v>19.48694528</v>
      </c>
      <c r="S20" s="518">
        <v>0.821830449559302</v>
      </c>
      <c r="T20" s="519">
        <v>-3.47198028000008</v>
      </c>
      <c r="U20" s="520">
        <v>49.545713999999</v>
      </c>
      <c r="V20" s="533">
        <v>0.357992654461984</v>
      </c>
      <c r="W20" s="518">
        <v>0.434976457142857</v>
      </c>
      <c r="X20" s="518">
        <v>0.823016162330851</v>
      </c>
      <c r="Y20" s="539">
        <v>-0.0769838026808729</v>
      </c>
      <c r="Z20" s="540">
        <v>1</v>
      </c>
      <c r="AA20" s="526">
        <v>28.720492</v>
      </c>
      <c r="AB20" s="517">
        <v>25.31305472</v>
      </c>
      <c r="AC20" s="518">
        <v>1.13461185612291</v>
      </c>
      <c r="AD20" s="519">
        <v>3.40743727999998</v>
      </c>
      <c r="AE20" s="541">
        <v>22.670347</v>
      </c>
      <c r="AF20" s="526">
        <v>0.301263999999999</v>
      </c>
      <c r="AG20" s="517">
        <v>0.54</v>
      </c>
      <c r="AH20" s="518">
        <v>0.557896296296294</v>
      </c>
      <c r="AI20" s="519">
        <v>-0.238736000000001</v>
      </c>
      <c r="AJ20" s="520">
        <v>0.324124999999999</v>
      </c>
      <c r="AK20" s="550">
        <v>0.0617999999999999</v>
      </c>
      <c r="AL20" s="517">
        <v>0</v>
      </c>
      <c r="AM20" s="518" t="s">
        <v>161</v>
      </c>
      <c r="AN20" s="519">
        <v>0.0617999999999999</v>
      </c>
      <c r="AO20" s="520">
        <v>0.0631999999999999</v>
      </c>
      <c r="AP20" s="526">
        <v>0</v>
      </c>
      <c r="AQ20" s="517">
        <v>0</v>
      </c>
      <c r="AR20" s="551" t="s">
        <v>161</v>
      </c>
      <c r="AS20" s="519">
        <v>0</v>
      </c>
      <c r="AT20" s="520">
        <v>0</v>
      </c>
      <c r="AU20" s="516">
        <v>15.7755009999999</v>
      </c>
      <c r="AV20" s="517">
        <v>18.94694528</v>
      </c>
      <c r="AW20" s="551">
        <v>0.832614480427735</v>
      </c>
      <c r="AX20" s="555">
        <v>-3.17144428000008</v>
      </c>
      <c r="AY20" s="520">
        <v>26.614441999999</v>
      </c>
      <c r="AZ20" s="533">
        <v>0.352639764024316</v>
      </c>
      <c r="BA20" s="518">
        <v>0.422922885714286</v>
      </c>
      <c r="BB20" s="518">
        <v>0.833815752081455</v>
      </c>
      <c r="BC20" s="539">
        <v>-0.0702831216899693</v>
      </c>
      <c r="BD20" s="540">
        <v>0.537169410859627</v>
      </c>
      <c r="BE20" s="550">
        <v>48</v>
      </c>
      <c r="BF20" s="565">
        <v>48</v>
      </c>
      <c r="BG20" s="518">
        <v>1</v>
      </c>
      <c r="BH20" s="566">
        <v>0</v>
      </c>
      <c r="BI20" s="567">
        <v>48.5</v>
      </c>
      <c r="BJ20" s="572">
        <v>0.771300982758619</v>
      </c>
      <c r="BK20" s="572">
        <v>0.777777777777778</v>
      </c>
      <c r="BL20" s="518">
        <v>0.991672692118224</v>
      </c>
      <c r="BM20" s="572">
        <v>-0.00647679501915877</v>
      </c>
      <c r="BN20" s="533">
        <v>0.642007345538016</v>
      </c>
      <c r="BO20" s="518">
        <v>0.565023542857143</v>
      </c>
      <c r="BP20" s="518">
        <v>1.13624884069713</v>
      </c>
      <c r="BQ20" s="518">
        <v>0.0769838026808729</v>
      </c>
      <c r="BR20" s="540">
        <v>0.457564240571857</v>
      </c>
      <c r="BS20" s="550">
        <v>1.55761457707618</v>
      </c>
      <c r="BT20" s="565">
        <v>1.76983775745577</v>
      </c>
      <c r="BU20" s="518">
        <v>0.880088906745516</v>
      </c>
      <c r="BV20" s="566">
        <v>-0.212223180379586</v>
      </c>
      <c r="BW20" s="567">
        <v>2.1854854713957</v>
      </c>
      <c r="BX20" s="550">
        <v>0.549276836900981</v>
      </c>
      <c r="BY20" s="565">
        <v>0.748504891629295</v>
      </c>
      <c r="BZ20" s="518">
        <v>0.733831993676558</v>
      </c>
      <c r="CA20" s="566">
        <v>-0.199228054728314</v>
      </c>
      <c r="CB20" s="567">
        <v>1.1739759431119</v>
      </c>
      <c r="CC20" s="551"/>
    </row>
    <row r="21" s="163" customFormat="1" spans="1:81">
      <c r="A21" s="521" t="s">
        <v>18</v>
      </c>
      <c r="B21" s="522">
        <v>90.3062519999999</v>
      </c>
      <c r="C21" s="523">
        <v>92.72</v>
      </c>
      <c r="D21" s="524">
        <v>0.973967342536669</v>
      </c>
      <c r="E21" s="523">
        <v>-2.4137480000001</v>
      </c>
      <c r="F21" s="525">
        <v>91.819169999999</v>
      </c>
      <c r="G21" s="522">
        <v>28.734263</v>
      </c>
      <c r="H21" s="523">
        <v>35.8225</v>
      </c>
      <c r="I21" s="524">
        <v>0.802128913392421</v>
      </c>
      <c r="J21" s="523">
        <v>-7.08823700000001</v>
      </c>
      <c r="K21" s="525">
        <v>37.370875999999</v>
      </c>
      <c r="L21" s="522">
        <v>0</v>
      </c>
      <c r="M21" s="523">
        <v>0</v>
      </c>
      <c r="N21" s="524" t="s">
        <v>161</v>
      </c>
      <c r="O21" s="523">
        <v>0</v>
      </c>
      <c r="P21" s="525">
        <v>0</v>
      </c>
      <c r="Q21" s="522">
        <v>32.8514969999999</v>
      </c>
      <c r="R21" s="523">
        <v>31.58444528</v>
      </c>
      <c r="S21" s="524">
        <v>1.04011632019392</v>
      </c>
      <c r="T21" s="523">
        <v>1.26705171999993</v>
      </c>
      <c r="U21" s="534">
        <v>54.448294</v>
      </c>
      <c r="V21" s="535">
        <v>0.363778766945172</v>
      </c>
      <c r="W21" s="524">
        <v>0.340643283865401</v>
      </c>
      <c r="X21" s="524">
        <v>1.06791703866063</v>
      </c>
      <c r="Y21" s="542">
        <v>0.0231354830797708</v>
      </c>
      <c r="Z21" s="543">
        <v>0.592994839748612</v>
      </c>
      <c r="AA21" s="522">
        <v>58.8359039999998</v>
      </c>
      <c r="AB21" s="523">
        <v>66.84028145</v>
      </c>
      <c r="AC21" s="524">
        <v>0.880246203690991</v>
      </c>
      <c r="AD21" s="523">
        <v>-8.00437745000015</v>
      </c>
      <c r="AE21" s="544">
        <v>48.6081339999999</v>
      </c>
      <c r="AF21" s="522">
        <v>20.067848</v>
      </c>
      <c r="AG21" s="523">
        <v>24.31942907</v>
      </c>
      <c r="AH21" s="524">
        <v>0.825177595339</v>
      </c>
      <c r="AI21" s="523">
        <v>-4.25158107000001</v>
      </c>
      <c r="AJ21" s="525">
        <v>19.460899</v>
      </c>
      <c r="AK21" s="522">
        <v>0.0617999999999999</v>
      </c>
      <c r="AL21" s="523">
        <v>0</v>
      </c>
      <c r="AM21" s="524" t="s">
        <v>161</v>
      </c>
      <c r="AN21" s="523">
        <v>0.0617999999999999</v>
      </c>
      <c r="AO21" s="525">
        <v>0.0631999999999999</v>
      </c>
      <c r="AP21" s="522">
        <v>0</v>
      </c>
      <c r="AQ21" s="523">
        <v>0</v>
      </c>
      <c r="AR21" s="542" t="s">
        <v>161</v>
      </c>
      <c r="AS21" s="523">
        <v>0</v>
      </c>
      <c r="AT21" s="525">
        <v>0</v>
      </c>
      <c r="AU21" s="522">
        <v>-17.2699629999999</v>
      </c>
      <c r="AV21" s="523">
        <v>-34.26221052</v>
      </c>
      <c r="AW21" s="542">
        <v>1.49594720428447</v>
      </c>
      <c r="AX21" s="556">
        <v>16.9922475200001</v>
      </c>
      <c r="AY21" s="525">
        <v>-13.557539</v>
      </c>
      <c r="AZ21" s="535">
        <v>-0.191237734016466</v>
      </c>
      <c r="BA21" s="524">
        <v>-0.369523409404659</v>
      </c>
      <c r="BB21" s="524">
        <v>1.48247464396215</v>
      </c>
      <c r="BC21" s="542">
        <v>0.178285675388193</v>
      </c>
      <c r="BD21" s="543">
        <v>-0.147654776230281</v>
      </c>
      <c r="BE21" s="568">
        <v>111</v>
      </c>
      <c r="BF21" s="569">
        <v>111</v>
      </c>
      <c r="BG21" s="524">
        <v>1</v>
      </c>
      <c r="BH21" s="524">
        <v>0</v>
      </c>
      <c r="BI21" s="570">
        <v>113.750000003333</v>
      </c>
      <c r="BJ21" s="571">
        <v>0.675944999999999</v>
      </c>
      <c r="BK21" s="571">
        <v>0.696096096096096</v>
      </c>
      <c r="BL21" s="524">
        <v>0.971051272648834</v>
      </c>
      <c r="BM21" s="571">
        <v>-0.0201510960960969</v>
      </c>
      <c r="BN21" s="535">
        <v>0.651515290436369</v>
      </c>
      <c r="BO21" s="524">
        <v>0.720883104508197</v>
      </c>
      <c r="BP21" s="524">
        <v>0.903773838451725</v>
      </c>
      <c r="BQ21" s="524">
        <v>-0.0693678140718278</v>
      </c>
      <c r="BR21" s="543">
        <v>0.529389821319453</v>
      </c>
      <c r="BS21" s="568">
        <v>1.53488339365025</v>
      </c>
      <c r="BT21" s="569">
        <v>1.38718745625509</v>
      </c>
      <c r="BU21" s="524">
        <v>1.10647150587267</v>
      </c>
      <c r="BV21" s="524">
        <v>0.147695937395154</v>
      </c>
      <c r="BW21" s="570">
        <v>1.88896718396964</v>
      </c>
      <c r="BX21" s="568">
        <v>-0.293527622181176</v>
      </c>
      <c r="BY21" s="569">
        <v>-0.512598238318759</v>
      </c>
      <c r="BZ21" s="524">
        <v>1.42737293997751</v>
      </c>
      <c r="CA21" s="524">
        <v>0.219070616137582</v>
      </c>
      <c r="CB21" s="570">
        <v>-0.278915026855381</v>
      </c>
      <c r="CC21" s="551"/>
    </row>
    <row r="22" s="164" customFormat="1" outlineLevel="1" spans="1:81">
      <c r="A22" s="527" t="s">
        <v>19</v>
      </c>
      <c r="B22" s="516">
        <v>1.316667</v>
      </c>
      <c r="C22" s="517">
        <v>1.24</v>
      </c>
      <c r="D22" s="518">
        <v>1.06182822580645</v>
      </c>
      <c r="E22" s="519">
        <v>0.076667</v>
      </c>
      <c r="F22" s="520">
        <v>1.316667</v>
      </c>
      <c r="G22" s="526">
        <v>0</v>
      </c>
      <c r="H22" s="517">
        <v>0</v>
      </c>
      <c r="I22" s="518" t="s">
        <v>161</v>
      </c>
      <c r="J22" s="519">
        <v>0</v>
      </c>
      <c r="K22" s="520">
        <v>0</v>
      </c>
      <c r="L22" s="526">
        <v>0</v>
      </c>
      <c r="M22" s="517">
        <v>0</v>
      </c>
      <c r="N22" s="518" t="s">
        <v>161</v>
      </c>
      <c r="O22" s="519">
        <v>0</v>
      </c>
      <c r="P22" s="520">
        <v>0</v>
      </c>
      <c r="Q22" s="526">
        <v>0</v>
      </c>
      <c r="R22" s="532">
        <v>0</v>
      </c>
      <c r="S22" s="518" t="s">
        <v>161</v>
      </c>
      <c r="T22" s="519">
        <v>0</v>
      </c>
      <c r="U22" s="520">
        <v>1.316667</v>
      </c>
      <c r="V22" s="533">
        <v>0</v>
      </c>
      <c r="W22" s="518">
        <v>0</v>
      </c>
      <c r="X22" s="518" t="s">
        <v>161</v>
      </c>
      <c r="Y22" s="539">
        <v>0</v>
      </c>
      <c r="Z22" s="540">
        <v>1</v>
      </c>
      <c r="AA22" s="526">
        <v>68.7884939999999</v>
      </c>
      <c r="AB22" s="517">
        <v>53.8809636</v>
      </c>
      <c r="AC22" s="518">
        <v>1.27667527460478</v>
      </c>
      <c r="AD22" s="519">
        <v>14.9075303999999</v>
      </c>
      <c r="AE22" s="541">
        <v>50.974675</v>
      </c>
      <c r="AF22" s="526">
        <v>15.143452</v>
      </c>
      <c r="AG22" s="517">
        <v>11.10998867</v>
      </c>
      <c r="AH22" s="518">
        <v>1.3630483747379</v>
      </c>
      <c r="AI22" s="519">
        <v>4.03346332999998</v>
      </c>
      <c r="AJ22" s="520">
        <v>14.928526</v>
      </c>
      <c r="AK22" s="526">
        <v>0.28</v>
      </c>
      <c r="AL22" s="517">
        <v>0</v>
      </c>
      <c r="AM22" s="518" t="s">
        <v>161</v>
      </c>
      <c r="AN22" s="519">
        <v>0.28</v>
      </c>
      <c r="AO22" s="520">
        <v>2.37599999999999</v>
      </c>
      <c r="AP22" s="526">
        <v>0.240440999999999</v>
      </c>
      <c r="AQ22" s="517">
        <v>0</v>
      </c>
      <c r="AR22" s="551" t="s">
        <v>161</v>
      </c>
      <c r="AS22" s="519">
        <v>0.240440999999999</v>
      </c>
      <c r="AT22" s="520">
        <v>0</v>
      </c>
      <c r="AU22" s="516">
        <v>-82.5757199999999</v>
      </c>
      <c r="AV22" s="517">
        <v>-63.75095227</v>
      </c>
      <c r="AW22" s="551">
        <v>0.704713936659758</v>
      </c>
      <c r="AX22" s="555">
        <v>-18.8247677299999</v>
      </c>
      <c r="AY22" s="520">
        <v>-62.210534</v>
      </c>
      <c r="AZ22" s="533">
        <v>-62.715720831463</v>
      </c>
      <c r="BA22" s="518">
        <v>-51.4120582822581</v>
      </c>
      <c r="BB22" s="518">
        <v>0.780135965629958</v>
      </c>
      <c r="BC22" s="539">
        <v>-11.303662549205</v>
      </c>
      <c r="BD22" s="540">
        <v>-47.2484948737987</v>
      </c>
      <c r="BE22" s="550">
        <v>75</v>
      </c>
      <c r="BF22" s="565">
        <v>79</v>
      </c>
      <c r="BG22" s="518">
        <v>0.949367088607595</v>
      </c>
      <c r="BH22" s="566">
        <v>-4</v>
      </c>
      <c r="BI22" s="567">
        <v>77.5</v>
      </c>
      <c r="BJ22" s="572">
        <v>0.0145971951219512</v>
      </c>
      <c r="BK22" s="572">
        <v>0.013107822410148</v>
      </c>
      <c r="BL22" s="518">
        <v>1.11362472462628</v>
      </c>
      <c r="BM22" s="572">
        <v>0.00148937271180323</v>
      </c>
      <c r="BN22" s="533">
        <v>52.2444125963512</v>
      </c>
      <c r="BO22" s="518">
        <v>43.45239</v>
      </c>
      <c r="BP22" s="518">
        <v>1.20233691625135</v>
      </c>
      <c r="BQ22" s="518">
        <v>8.7920225963512</v>
      </c>
      <c r="BR22" s="540">
        <v>38.7149332367257</v>
      </c>
      <c r="BS22" s="550">
        <v>0.0191408028208904</v>
      </c>
      <c r="BT22" s="565">
        <v>0.0230136938382446</v>
      </c>
      <c r="BU22" s="518">
        <v>0.831713629086429</v>
      </c>
      <c r="BV22" s="566">
        <v>-0.00387289101735419</v>
      </c>
      <c r="BW22" s="567">
        <v>0.0258298262813839</v>
      </c>
      <c r="BX22" s="550">
        <v>-1.20042924620504</v>
      </c>
      <c r="BY22" s="565">
        <v>-1.18318136890187</v>
      </c>
      <c r="BZ22" s="518">
        <v>0.98542245698208</v>
      </c>
      <c r="CA22" s="566">
        <v>-0.0172478773031681</v>
      </c>
      <c r="CB22" s="567">
        <v>-1.22042041464708</v>
      </c>
      <c r="CC22" s="551"/>
    </row>
    <row r="23" s="164" customFormat="1" outlineLevel="1" spans="1:81">
      <c r="A23" s="527" t="s">
        <v>20</v>
      </c>
      <c r="B23" s="516">
        <v>13.4531209999989</v>
      </c>
      <c r="C23" s="517">
        <v>3.62</v>
      </c>
      <c r="D23" s="518">
        <v>3.71633176795549</v>
      </c>
      <c r="E23" s="519">
        <v>9.83312099999888</v>
      </c>
      <c r="F23" s="520">
        <v>4.28541800001008</v>
      </c>
      <c r="G23" s="526">
        <v>0</v>
      </c>
      <c r="H23" s="517">
        <v>0</v>
      </c>
      <c r="I23" s="518" t="s">
        <v>161</v>
      </c>
      <c r="J23" s="519">
        <v>0</v>
      </c>
      <c r="K23" s="520">
        <v>0</v>
      </c>
      <c r="L23" s="526">
        <v>-9.76996261670138e-14</v>
      </c>
      <c r="M23" s="517">
        <v>0</v>
      </c>
      <c r="N23" s="518" t="s">
        <v>161</v>
      </c>
      <c r="O23" s="519">
        <v>-9.76996261670138e-14</v>
      </c>
      <c r="P23" s="520">
        <v>-9.95370452727684e-13</v>
      </c>
      <c r="Q23" s="526">
        <v>0</v>
      </c>
      <c r="R23" s="532">
        <v>0</v>
      </c>
      <c r="S23" s="518" t="s">
        <v>161</v>
      </c>
      <c r="T23" s="519">
        <v>0</v>
      </c>
      <c r="U23" s="520">
        <v>4.28541800001108</v>
      </c>
      <c r="V23" s="533">
        <v>0</v>
      </c>
      <c r="W23" s="518">
        <v>0</v>
      </c>
      <c r="X23" s="518" t="s">
        <v>161</v>
      </c>
      <c r="Y23" s="539">
        <v>0</v>
      </c>
      <c r="Z23" s="540">
        <v>1.00000000000023</v>
      </c>
      <c r="AA23" s="526">
        <v>23.56608</v>
      </c>
      <c r="AB23" s="517">
        <v>18.10603212</v>
      </c>
      <c r="AC23" s="518">
        <v>1.30155960421438</v>
      </c>
      <c r="AD23" s="519">
        <v>5.46004787999999</v>
      </c>
      <c r="AE23" s="541">
        <v>23.278686</v>
      </c>
      <c r="AF23" s="526">
        <v>1.822608</v>
      </c>
      <c r="AG23" s="517">
        <v>4.022604</v>
      </c>
      <c r="AH23" s="518">
        <v>0.453091579484333</v>
      </c>
      <c r="AI23" s="519">
        <v>-2.199996</v>
      </c>
      <c r="AJ23" s="520">
        <v>-5.3857439999999</v>
      </c>
      <c r="AK23" s="526">
        <v>0</v>
      </c>
      <c r="AL23" s="517">
        <v>0</v>
      </c>
      <c r="AM23" s="518" t="s">
        <v>161</v>
      </c>
      <c r="AN23" s="519">
        <v>0</v>
      </c>
      <c r="AO23" s="520">
        <v>1.2</v>
      </c>
      <c r="AP23" s="526">
        <v>0</v>
      </c>
      <c r="AQ23" s="517">
        <v>0</v>
      </c>
      <c r="AR23" s="551" t="s">
        <v>161</v>
      </c>
      <c r="AS23" s="519">
        <v>0</v>
      </c>
      <c r="AT23" s="520">
        <v>0</v>
      </c>
      <c r="AU23" s="516">
        <v>-11.935567000001</v>
      </c>
      <c r="AV23" s="517">
        <v>-18.50863612</v>
      </c>
      <c r="AW23" s="551">
        <v>1.35513525023577</v>
      </c>
      <c r="AX23" s="555">
        <v>6.57306911999899</v>
      </c>
      <c r="AY23" s="520">
        <v>-12.407523999989</v>
      </c>
      <c r="AZ23" s="533">
        <v>-0.887196881675412</v>
      </c>
      <c r="BA23" s="518">
        <v>-5.11288290607735</v>
      </c>
      <c r="BB23" s="518">
        <v>1.82647815372011</v>
      </c>
      <c r="BC23" s="539">
        <v>4.22568602440194</v>
      </c>
      <c r="BD23" s="540">
        <v>-2.89528909431001</v>
      </c>
      <c r="BE23" s="550">
        <v>19</v>
      </c>
      <c r="BF23" s="565">
        <v>23</v>
      </c>
      <c r="BG23" s="518">
        <v>0.826086956521739</v>
      </c>
      <c r="BH23" s="566">
        <v>-4</v>
      </c>
      <c r="BI23" s="567">
        <v>24.5</v>
      </c>
      <c r="BJ23" s="572">
        <v>0.590049166666618</v>
      </c>
      <c r="BK23" s="572">
        <v>0.128368794326241</v>
      </c>
      <c r="BL23" s="518">
        <v>4.59651560773442</v>
      </c>
      <c r="BM23" s="572">
        <v>0.461680372340377</v>
      </c>
      <c r="BN23" s="533">
        <v>1.75171843024395</v>
      </c>
      <c r="BO23" s="518">
        <v>5.00166633149171</v>
      </c>
      <c r="BP23" s="518">
        <v>0.350226967203851</v>
      </c>
      <c r="BQ23" s="518">
        <v>-3.24994790124776</v>
      </c>
      <c r="BR23" s="540">
        <v>5.43206893701973</v>
      </c>
      <c r="BS23" s="550">
        <v>0.570868001805938</v>
      </c>
      <c r="BT23" s="565">
        <v>0.199933368946216</v>
      </c>
      <c r="BU23" s="518">
        <v>2.85529126435871</v>
      </c>
      <c r="BV23" s="566">
        <v>0.370934632859722</v>
      </c>
      <c r="BW23" s="567">
        <v>0.184091919965332</v>
      </c>
      <c r="BX23" s="550">
        <v>-0.506472311050502</v>
      </c>
      <c r="BY23" s="565">
        <v>-1.02223590443956</v>
      </c>
      <c r="BZ23" s="518">
        <v>1.50454458814165</v>
      </c>
      <c r="CA23" s="566">
        <v>0.515763593389062</v>
      </c>
      <c r="CB23" s="567">
        <v>-0.532999328226216</v>
      </c>
      <c r="CC23" s="551"/>
    </row>
    <row r="24" s="164" customFormat="1" outlineLevel="1" spans="1:81">
      <c r="A24" s="527" t="s">
        <v>21</v>
      </c>
      <c r="B24" s="516">
        <v>0</v>
      </c>
      <c r="C24" s="517">
        <v>63.16</v>
      </c>
      <c r="D24" s="518">
        <v>0</v>
      </c>
      <c r="E24" s="519">
        <v>-63.16</v>
      </c>
      <c r="F24" s="520">
        <v>0</v>
      </c>
      <c r="G24" s="526">
        <v>0</v>
      </c>
      <c r="H24" s="517">
        <v>0</v>
      </c>
      <c r="I24" s="518" t="s">
        <v>161</v>
      </c>
      <c r="J24" s="519">
        <v>0</v>
      </c>
      <c r="K24" s="520">
        <v>0</v>
      </c>
      <c r="L24" s="526">
        <v>0</v>
      </c>
      <c r="M24" s="517">
        <v>0</v>
      </c>
      <c r="N24" s="518" t="s">
        <v>161</v>
      </c>
      <c r="O24" s="519">
        <v>0</v>
      </c>
      <c r="P24" s="520">
        <v>0</v>
      </c>
      <c r="Q24" s="526">
        <v>0</v>
      </c>
      <c r="R24" s="532">
        <v>63.16</v>
      </c>
      <c r="S24" s="518">
        <v>0</v>
      </c>
      <c r="T24" s="519">
        <v>-63.16</v>
      </c>
      <c r="U24" s="520">
        <v>0</v>
      </c>
      <c r="V24" s="533" t="s">
        <v>161</v>
      </c>
      <c r="W24" s="518">
        <v>1</v>
      </c>
      <c r="X24" s="518" t="s">
        <v>161</v>
      </c>
      <c r="Y24" s="539" t="s">
        <v>161</v>
      </c>
      <c r="Z24" s="540" t="s">
        <v>161</v>
      </c>
      <c r="AA24" s="526">
        <v>2.99351600000001</v>
      </c>
      <c r="AB24" s="517">
        <v>3.21445267</v>
      </c>
      <c r="AC24" s="518">
        <v>0.931267717188073</v>
      </c>
      <c r="AD24" s="519">
        <v>-0.220936669999992</v>
      </c>
      <c r="AE24" s="541">
        <v>2.93946900000001</v>
      </c>
      <c r="AF24" s="526">
        <v>230.138464999999</v>
      </c>
      <c r="AG24" s="517">
        <v>295.21903933</v>
      </c>
      <c r="AH24" s="518">
        <v>0.779551567955437</v>
      </c>
      <c r="AI24" s="519">
        <v>-65.0805743300006</v>
      </c>
      <c r="AJ24" s="520">
        <v>96.309293</v>
      </c>
      <c r="AK24" s="526">
        <v>0</v>
      </c>
      <c r="AL24" s="517">
        <v>0</v>
      </c>
      <c r="AM24" s="518" t="s">
        <v>161</v>
      </c>
      <c r="AN24" s="519">
        <v>0</v>
      </c>
      <c r="AO24" s="520">
        <v>0</v>
      </c>
      <c r="AP24" s="526">
        <v>0</v>
      </c>
      <c r="AQ24" s="517">
        <v>0</v>
      </c>
      <c r="AR24" s="551" t="s">
        <v>161</v>
      </c>
      <c r="AS24" s="519">
        <v>0</v>
      </c>
      <c r="AT24" s="520">
        <v>0</v>
      </c>
      <c r="AU24" s="516">
        <v>-233.131980999999</v>
      </c>
      <c r="AV24" s="517">
        <v>-235.273492</v>
      </c>
      <c r="AW24" s="551">
        <v>1.00910221964147</v>
      </c>
      <c r="AX24" s="555">
        <v>2.14151100000055</v>
      </c>
      <c r="AY24" s="520">
        <v>-99.248762</v>
      </c>
      <c r="AZ24" s="533" t="s">
        <v>161</v>
      </c>
      <c r="BA24" s="518">
        <v>-3.72503945535149</v>
      </c>
      <c r="BB24" s="518" t="s">
        <v>161</v>
      </c>
      <c r="BC24" s="539" t="s">
        <v>161</v>
      </c>
      <c r="BD24" s="540" t="s">
        <v>161</v>
      </c>
      <c r="BE24" s="550">
        <v>1</v>
      </c>
      <c r="BF24" s="565">
        <v>1</v>
      </c>
      <c r="BG24" s="518">
        <v>1</v>
      </c>
      <c r="BH24" s="566">
        <v>0</v>
      </c>
      <c r="BI24" s="567">
        <v>2</v>
      </c>
      <c r="BJ24" s="572">
        <v>0</v>
      </c>
      <c r="BK24" s="572">
        <v>52.6333333333333</v>
      </c>
      <c r="BL24" s="518">
        <v>0</v>
      </c>
      <c r="BM24" s="572">
        <v>-52.6333333333333</v>
      </c>
      <c r="BN24" s="533" t="s">
        <v>161</v>
      </c>
      <c r="BO24" s="518">
        <v>0.0508938041481951</v>
      </c>
      <c r="BP24" s="518" t="s">
        <v>161</v>
      </c>
      <c r="BQ24" s="518" t="s">
        <v>161</v>
      </c>
      <c r="BR24" s="540" t="s">
        <v>161</v>
      </c>
      <c r="BS24" s="550">
        <v>0</v>
      </c>
      <c r="BT24" s="565">
        <v>19.6487571863984</v>
      </c>
      <c r="BU24" s="518">
        <v>0</v>
      </c>
      <c r="BV24" s="566">
        <v>-19.6487571863984</v>
      </c>
      <c r="BW24" s="567">
        <v>0</v>
      </c>
      <c r="BX24" s="550">
        <v>-77.8789827747702</v>
      </c>
      <c r="BY24" s="565">
        <v>-73.1923957679551</v>
      </c>
      <c r="BZ24" s="518">
        <v>0.935968935602639</v>
      </c>
      <c r="CA24" s="566">
        <v>-4.68658700681505</v>
      </c>
      <c r="CB24" s="567">
        <v>-33.7641805373691</v>
      </c>
      <c r="CC24" s="551"/>
    </row>
    <row r="25" s="164" customFormat="1" outlineLevel="1" spans="1:81">
      <c r="A25" s="527" t="s">
        <v>22</v>
      </c>
      <c r="B25" s="516">
        <v>238.603871</v>
      </c>
      <c r="C25" s="517">
        <v>224.55806391</v>
      </c>
      <c r="D25" s="518">
        <v>1.06254866489956</v>
      </c>
      <c r="E25" s="519">
        <v>14.0458070899997</v>
      </c>
      <c r="F25" s="520">
        <v>141.27435</v>
      </c>
      <c r="G25" s="526">
        <v>0</v>
      </c>
      <c r="H25" s="517">
        <v>0</v>
      </c>
      <c r="I25" s="518" t="s">
        <v>161</v>
      </c>
      <c r="J25" s="519">
        <v>0</v>
      </c>
      <c r="K25" s="520">
        <v>0</v>
      </c>
      <c r="L25" s="526">
        <v>0</v>
      </c>
      <c r="M25" s="517">
        <v>0</v>
      </c>
      <c r="N25" s="518" t="s">
        <v>161</v>
      </c>
      <c r="O25" s="519">
        <v>0</v>
      </c>
      <c r="P25" s="520">
        <v>0</v>
      </c>
      <c r="Q25" s="526">
        <v>163.505457</v>
      </c>
      <c r="R25" s="532">
        <v>158.63625921</v>
      </c>
      <c r="S25" s="518">
        <v>1.03069410369513</v>
      </c>
      <c r="T25" s="519">
        <v>4.86919778999987</v>
      </c>
      <c r="U25" s="520">
        <v>79.1036509999998</v>
      </c>
      <c r="V25" s="533">
        <v>0.685259029179791</v>
      </c>
      <c r="W25" s="518">
        <v>0.706437597687783</v>
      </c>
      <c r="X25" s="518">
        <v>0.970020609637269</v>
      </c>
      <c r="Y25" s="539">
        <v>-0.0211785685079918</v>
      </c>
      <c r="Z25" s="540">
        <v>0.559929321918664</v>
      </c>
      <c r="AA25" s="526">
        <v>75.0984139999998</v>
      </c>
      <c r="AB25" s="517">
        <v>65.9218047</v>
      </c>
      <c r="AC25" s="518">
        <v>1.13920446113029</v>
      </c>
      <c r="AD25" s="519">
        <v>9.17660929999982</v>
      </c>
      <c r="AE25" s="541">
        <v>62.170699</v>
      </c>
      <c r="AF25" s="526">
        <v>204.093896</v>
      </c>
      <c r="AG25" s="517">
        <v>156.61229599</v>
      </c>
      <c r="AH25" s="518">
        <v>1.30317926003097</v>
      </c>
      <c r="AI25" s="519">
        <v>47.4816000099997</v>
      </c>
      <c r="AJ25" s="520">
        <v>126.823729</v>
      </c>
      <c r="AK25" s="526">
        <v>0</v>
      </c>
      <c r="AL25" s="517">
        <v>0</v>
      </c>
      <c r="AM25" s="518" t="s">
        <v>161</v>
      </c>
      <c r="AN25" s="519">
        <v>0</v>
      </c>
      <c r="AO25" s="520">
        <v>0</v>
      </c>
      <c r="AP25" s="526">
        <v>0</v>
      </c>
      <c r="AQ25" s="517">
        <v>0</v>
      </c>
      <c r="AR25" s="551" t="s">
        <v>161</v>
      </c>
      <c r="AS25" s="519">
        <v>0</v>
      </c>
      <c r="AT25" s="520">
        <v>0</v>
      </c>
      <c r="AU25" s="516">
        <v>-40.5884389999998</v>
      </c>
      <c r="AV25" s="517">
        <v>2.02396322000001</v>
      </c>
      <c r="AW25" s="551">
        <v>-20.0539409999751</v>
      </c>
      <c r="AX25" s="555">
        <v>-42.6124022199998</v>
      </c>
      <c r="AY25" s="520">
        <v>-47.720078</v>
      </c>
      <c r="AZ25" s="533">
        <v>-0.170108049085255</v>
      </c>
      <c r="BA25" s="518">
        <v>0.00901309525366763</v>
      </c>
      <c r="BB25" s="518">
        <v>-18.8734329658875</v>
      </c>
      <c r="BC25" s="539">
        <v>-0.179121144338923</v>
      </c>
      <c r="BD25" s="540">
        <v>-0.337783029969701</v>
      </c>
      <c r="BE25" s="550">
        <v>91</v>
      </c>
      <c r="BF25" s="565">
        <v>96</v>
      </c>
      <c r="BG25" s="518">
        <v>0.947916666666667</v>
      </c>
      <c r="BH25" s="566">
        <v>-5</v>
      </c>
      <c r="BI25" s="567">
        <v>91</v>
      </c>
      <c r="BJ25" s="572">
        <v>2.18501713369963</v>
      </c>
      <c r="BK25" s="572">
        <v>1.94928874921875</v>
      </c>
      <c r="BL25" s="518">
        <v>1.12093045967426</v>
      </c>
      <c r="BM25" s="572">
        <v>0.235728384480881</v>
      </c>
      <c r="BN25" s="533">
        <v>0.314740970820209</v>
      </c>
      <c r="BO25" s="518">
        <v>0.293562402312217</v>
      </c>
      <c r="BP25" s="518">
        <v>1.07214332741925</v>
      </c>
      <c r="BQ25" s="518">
        <v>0.0211785685079918</v>
      </c>
      <c r="BR25" s="540">
        <v>0.440070678081336</v>
      </c>
      <c r="BS25" s="550">
        <v>3.17721584639591</v>
      </c>
      <c r="BT25" s="565">
        <v>3.40643076948408</v>
      </c>
      <c r="BU25" s="518">
        <v>0.932711116532427</v>
      </c>
      <c r="BV25" s="566">
        <v>-0.229214923088169</v>
      </c>
      <c r="BW25" s="567">
        <v>2.27236225862604</v>
      </c>
      <c r="BX25" s="550">
        <v>-0.540469989153165</v>
      </c>
      <c r="BY25" s="565">
        <v>0.0307024850003843</v>
      </c>
      <c r="BZ25" s="518">
        <v>-17.6034607344129</v>
      </c>
      <c r="CA25" s="566">
        <v>-0.571172474153549</v>
      </c>
      <c r="CB25" s="567">
        <v>-0.767565408907498</v>
      </c>
      <c r="CC25" s="551"/>
    </row>
    <row r="26" s="164" customFormat="1" outlineLevel="1" spans="1:81">
      <c r="A26" s="527" t="s">
        <v>23</v>
      </c>
      <c r="B26" s="516">
        <v>0</v>
      </c>
      <c r="C26" s="517">
        <v>0</v>
      </c>
      <c r="D26" s="518" t="s">
        <v>161</v>
      </c>
      <c r="E26" s="519">
        <v>0</v>
      </c>
      <c r="F26" s="520">
        <v>0</v>
      </c>
      <c r="G26" s="526">
        <v>0</v>
      </c>
      <c r="H26" s="517">
        <v>0</v>
      </c>
      <c r="I26" s="518" t="s">
        <v>161</v>
      </c>
      <c r="J26" s="519">
        <v>0</v>
      </c>
      <c r="K26" s="520">
        <v>0</v>
      </c>
      <c r="L26" s="526">
        <v>0</v>
      </c>
      <c r="M26" s="517">
        <v>0</v>
      </c>
      <c r="N26" s="518" t="s">
        <v>161</v>
      </c>
      <c r="O26" s="519">
        <v>0</v>
      </c>
      <c r="P26" s="520">
        <v>0</v>
      </c>
      <c r="Q26" s="526">
        <v>0</v>
      </c>
      <c r="R26" s="532">
        <v>0</v>
      </c>
      <c r="S26" s="518" t="s">
        <v>161</v>
      </c>
      <c r="T26" s="519">
        <v>0</v>
      </c>
      <c r="U26" s="520">
        <v>0</v>
      </c>
      <c r="V26" s="533" t="s">
        <v>161</v>
      </c>
      <c r="W26" s="518" t="s">
        <v>161</v>
      </c>
      <c r="X26" s="518" t="s">
        <v>161</v>
      </c>
      <c r="Y26" s="539" t="s">
        <v>161</v>
      </c>
      <c r="Z26" s="540" t="s">
        <v>161</v>
      </c>
      <c r="AA26" s="526">
        <v>0</v>
      </c>
      <c r="AB26" s="517">
        <v>0</v>
      </c>
      <c r="AC26" s="518" t="s">
        <v>161</v>
      </c>
      <c r="AD26" s="519">
        <v>0</v>
      </c>
      <c r="AE26" s="541">
        <v>-0.005</v>
      </c>
      <c r="AF26" s="526">
        <v>0</v>
      </c>
      <c r="AG26" s="517">
        <v>0</v>
      </c>
      <c r="AH26" s="518" t="s">
        <v>161</v>
      </c>
      <c r="AI26" s="519">
        <v>0</v>
      </c>
      <c r="AJ26" s="520">
        <v>-2.64664499999999</v>
      </c>
      <c r="AK26" s="526">
        <v>0</v>
      </c>
      <c r="AL26" s="517">
        <v>0</v>
      </c>
      <c r="AM26" s="518" t="s">
        <v>161</v>
      </c>
      <c r="AN26" s="519">
        <v>0</v>
      </c>
      <c r="AO26" s="520">
        <v>-0.01</v>
      </c>
      <c r="AP26" s="526">
        <v>0</v>
      </c>
      <c r="AQ26" s="517">
        <v>0</v>
      </c>
      <c r="AR26" s="551" t="s">
        <v>161</v>
      </c>
      <c r="AS26" s="519">
        <v>0</v>
      </c>
      <c r="AT26" s="520">
        <v>0</v>
      </c>
      <c r="AU26" s="516">
        <v>0</v>
      </c>
      <c r="AV26" s="517">
        <v>0</v>
      </c>
      <c r="AW26" s="551" t="s">
        <v>161</v>
      </c>
      <c r="AX26" s="555">
        <v>0</v>
      </c>
      <c r="AY26" s="520">
        <v>2.64164499999999</v>
      </c>
      <c r="AZ26" s="533" t="s">
        <v>161</v>
      </c>
      <c r="BA26" s="518" t="s">
        <v>161</v>
      </c>
      <c r="BB26" s="518" t="s">
        <v>161</v>
      </c>
      <c r="BC26" s="539" t="s">
        <v>161</v>
      </c>
      <c r="BD26" s="540" t="s">
        <v>161</v>
      </c>
      <c r="BE26" s="550">
        <v>0</v>
      </c>
      <c r="BF26" s="565">
        <v>0</v>
      </c>
      <c r="BG26" s="518" t="s">
        <v>161</v>
      </c>
      <c r="BH26" s="566">
        <v>0</v>
      </c>
      <c r="BI26" s="567">
        <v>1.5</v>
      </c>
      <c r="BJ26" s="572" t="s">
        <v>161</v>
      </c>
      <c r="BK26" s="572" t="s">
        <v>161</v>
      </c>
      <c r="BL26" s="518" t="s">
        <v>161</v>
      </c>
      <c r="BM26" s="572" t="s">
        <v>161</v>
      </c>
      <c r="BN26" s="533" t="s">
        <v>161</v>
      </c>
      <c r="BO26" s="518" t="s">
        <v>161</v>
      </c>
      <c r="BP26" s="518" t="s">
        <v>161</v>
      </c>
      <c r="BQ26" s="518" t="s">
        <v>161</v>
      </c>
      <c r="BR26" s="540" t="s">
        <v>161</v>
      </c>
      <c r="BS26" s="550" t="s">
        <v>161</v>
      </c>
      <c r="BT26" s="565" t="s">
        <v>161</v>
      </c>
      <c r="BU26" s="518" t="s">
        <v>161</v>
      </c>
      <c r="BV26" s="566" t="s">
        <v>161</v>
      </c>
      <c r="BW26" s="567">
        <v>0</v>
      </c>
      <c r="BX26" s="550" t="s">
        <v>161</v>
      </c>
      <c r="BY26" s="565" t="s">
        <v>161</v>
      </c>
      <c r="BZ26" s="518" t="s">
        <v>161</v>
      </c>
      <c r="CA26" s="566" t="s">
        <v>161</v>
      </c>
      <c r="CB26" s="567">
        <v>-528.328999999998</v>
      </c>
      <c r="CC26" s="551"/>
    </row>
    <row r="27" s="163" customFormat="1" spans="1:81">
      <c r="A27" s="521" t="s">
        <v>24</v>
      </c>
      <c r="B27" s="522">
        <v>253.373658999999</v>
      </c>
      <c r="C27" s="523">
        <v>292.57806391</v>
      </c>
      <c r="D27" s="524">
        <v>0.866003608110343</v>
      </c>
      <c r="E27" s="523">
        <v>-39.2044049100014</v>
      </c>
      <c r="F27" s="525">
        <v>146.87643500001</v>
      </c>
      <c r="G27" s="522">
        <v>0</v>
      </c>
      <c r="H27" s="523">
        <v>0</v>
      </c>
      <c r="I27" s="524" t="s">
        <v>161</v>
      </c>
      <c r="J27" s="523">
        <v>0</v>
      </c>
      <c r="K27" s="525">
        <v>0</v>
      </c>
      <c r="L27" s="522">
        <v>-9.76996261670138e-14</v>
      </c>
      <c r="M27" s="523">
        <v>0</v>
      </c>
      <c r="N27" s="524" t="s">
        <v>161</v>
      </c>
      <c r="O27" s="523">
        <v>-9.76996261670138e-14</v>
      </c>
      <c r="P27" s="525">
        <v>-9.95370452727684e-13</v>
      </c>
      <c r="Q27" s="522">
        <v>253.373658999999</v>
      </c>
      <c r="R27" s="523">
        <v>292.57806391</v>
      </c>
      <c r="S27" s="524">
        <v>0.866003608110344</v>
      </c>
      <c r="T27" s="523">
        <v>-39.2044049100013</v>
      </c>
      <c r="U27" s="534">
        <v>146.876435000011</v>
      </c>
      <c r="V27" s="535">
        <v>1</v>
      </c>
      <c r="W27" s="524">
        <v>1</v>
      </c>
      <c r="X27" s="524">
        <v>1</v>
      </c>
      <c r="Y27" s="542">
        <v>0</v>
      </c>
      <c r="Z27" s="543">
        <v>1.00000000000001</v>
      </c>
      <c r="AA27" s="522">
        <v>170.446504</v>
      </c>
      <c r="AB27" s="523">
        <v>141.12325309</v>
      </c>
      <c r="AC27" s="524">
        <v>1.2077846865626</v>
      </c>
      <c r="AD27" s="523">
        <v>29.3232509099998</v>
      </c>
      <c r="AE27" s="544">
        <v>139.358529</v>
      </c>
      <c r="AF27" s="522">
        <v>451.198420999999</v>
      </c>
      <c r="AG27" s="523">
        <v>466.96392799</v>
      </c>
      <c r="AH27" s="524">
        <v>0.966238276566967</v>
      </c>
      <c r="AI27" s="523">
        <v>-15.765506990001</v>
      </c>
      <c r="AJ27" s="525">
        <v>230.029159</v>
      </c>
      <c r="AK27" s="522">
        <v>0.28</v>
      </c>
      <c r="AL27" s="523">
        <v>0</v>
      </c>
      <c r="AM27" s="524" t="s">
        <v>161</v>
      </c>
      <c r="AN27" s="523">
        <v>0.28</v>
      </c>
      <c r="AO27" s="525">
        <v>3.56599999999999</v>
      </c>
      <c r="AP27" s="522">
        <v>0.240440999999999</v>
      </c>
      <c r="AQ27" s="523">
        <v>0</v>
      </c>
      <c r="AR27" s="542" t="s">
        <v>161</v>
      </c>
      <c r="AS27" s="523">
        <v>0.240440999999999</v>
      </c>
      <c r="AT27" s="525">
        <v>0</v>
      </c>
      <c r="AU27" s="522">
        <v>-368.231707</v>
      </c>
      <c r="AV27" s="523">
        <v>-315.50911717</v>
      </c>
      <c r="AW27" s="542">
        <v>0.832896778695645</v>
      </c>
      <c r="AX27" s="556">
        <v>-52.7225898300002</v>
      </c>
      <c r="AY27" s="525">
        <v>-218.945252999989</v>
      </c>
      <c r="AZ27" s="535">
        <v>-1.45331487279821</v>
      </c>
      <c r="BA27" s="524">
        <v>-1.07837584593168</v>
      </c>
      <c r="BB27" s="524">
        <v>0.652311364093478</v>
      </c>
      <c r="BC27" s="542">
        <v>-0.374939026866528</v>
      </c>
      <c r="BD27" s="543">
        <v>-1.49067652002838</v>
      </c>
      <c r="BE27" s="568">
        <v>186</v>
      </c>
      <c r="BF27" s="569">
        <v>199</v>
      </c>
      <c r="BG27" s="524">
        <v>0.934673366834171</v>
      </c>
      <c r="BH27" s="524">
        <v>-13</v>
      </c>
      <c r="BI27" s="570">
        <v>196.5</v>
      </c>
      <c r="BJ27" s="571">
        <v>1.13417036257833</v>
      </c>
      <c r="BK27" s="571">
        <v>1.22315244109532</v>
      </c>
      <c r="BL27" s="524">
        <v>0.92725184897043</v>
      </c>
      <c r="BM27" s="571">
        <v>-0.0889820785169892</v>
      </c>
      <c r="BN27" s="535">
        <v>0.672708065521526</v>
      </c>
      <c r="BO27" s="524">
        <v>0.482343929698745</v>
      </c>
      <c r="BP27" s="524">
        <v>1.39466472801197</v>
      </c>
      <c r="BQ27" s="524">
        <v>0.190364135822781</v>
      </c>
      <c r="BR27" s="543">
        <v>0.948814757111926</v>
      </c>
      <c r="BS27" s="568">
        <v>1.48652892874822</v>
      </c>
      <c r="BT27" s="569">
        <v>2.07320946409456</v>
      </c>
      <c r="BU27" s="524">
        <v>0.717018205103282</v>
      </c>
      <c r="BV27" s="524">
        <v>-0.586680535346342</v>
      </c>
      <c r="BW27" s="570">
        <v>1.05394650800318</v>
      </c>
      <c r="BX27" s="568">
        <v>-2.16039460099458</v>
      </c>
      <c r="BY27" s="569">
        <v>-2.23569900963654</v>
      </c>
      <c r="BZ27" s="524">
        <v>1.03368271324422</v>
      </c>
      <c r="CA27" s="524">
        <v>0.0753044086419639</v>
      </c>
      <c r="CB27" s="570">
        <v>-1.57109331284624</v>
      </c>
      <c r="CC27" s="551"/>
    </row>
    <row r="28" s="159" customFormat="1" ht="16.2" spans="1:16366">
      <c r="A28" s="204" t="s">
        <v>25</v>
      </c>
      <c r="B28" s="205">
        <v>1461.423829</v>
      </c>
      <c r="C28" s="206">
        <v>1567.53374573</v>
      </c>
      <c r="D28" s="234">
        <v>0.932307730523156</v>
      </c>
      <c r="E28" s="208">
        <v>-106.109916730003</v>
      </c>
      <c r="F28" s="209">
        <v>1426.44221100001</v>
      </c>
      <c r="G28" s="205">
        <v>169.213806</v>
      </c>
      <c r="H28" s="206">
        <v>130.70992</v>
      </c>
      <c r="I28" s="234">
        <v>1.29457508657338</v>
      </c>
      <c r="J28" s="206">
        <v>38.5038859999999</v>
      </c>
      <c r="K28" s="209">
        <v>134.900568999999</v>
      </c>
      <c r="L28" s="205">
        <v>-9.76996261670138e-14</v>
      </c>
      <c r="M28" s="206">
        <v>0</v>
      </c>
      <c r="N28" s="234" t="s">
        <v>161</v>
      </c>
      <c r="O28" s="206">
        <v>-9.76996261670138e-14</v>
      </c>
      <c r="P28" s="209">
        <v>51.537415999999</v>
      </c>
      <c r="Q28" s="205">
        <v>1021.178743</v>
      </c>
      <c r="R28" s="206">
        <v>869.98644331</v>
      </c>
      <c r="S28" s="234">
        <v>1.17378696053557</v>
      </c>
      <c r="T28" s="208">
        <v>151.192299689998</v>
      </c>
      <c r="U28" s="209">
        <v>1291.54164200001</v>
      </c>
      <c r="V28" s="233">
        <v>0.698756050596736</v>
      </c>
      <c r="W28" s="234">
        <v>0.555003326518401</v>
      </c>
      <c r="X28" s="234">
        <v>1.2590123648089</v>
      </c>
      <c r="Y28" s="207">
        <v>0.143752724078335</v>
      </c>
      <c r="Z28" s="251">
        <v>0.905428647610319</v>
      </c>
      <c r="AA28" s="205">
        <v>468.763756999999</v>
      </c>
      <c r="AB28" s="206">
        <v>466.58107283</v>
      </c>
      <c r="AC28" s="234">
        <v>1.0046780383884</v>
      </c>
      <c r="AD28" s="208">
        <v>2.18268416999933</v>
      </c>
      <c r="AE28" s="206">
        <v>445.102078</v>
      </c>
      <c r="AF28" s="205">
        <v>835.817468999999</v>
      </c>
      <c r="AG28" s="206">
        <v>859.77619363</v>
      </c>
      <c r="AH28" s="234">
        <v>0.972133765964318</v>
      </c>
      <c r="AI28" s="208">
        <v>-23.9587246300012</v>
      </c>
      <c r="AJ28" s="209">
        <v>637.769388999999</v>
      </c>
      <c r="AK28" s="205">
        <v>17.254424</v>
      </c>
      <c r="AL28" s="206">
        <v>0</v>
      </c>
      <c r="AM28" s="234" t="s">
        <v>161</v>
      </c>
      <c r="AN28" s="208">
        <v>17.254424</v>
      </c>
      <c r="AO28" s="209">
        <v>6.89711999999999</v>
      </c>
      <c r="AP28" s="205">
        <v>0.240440999999999</v>
      </c>
      <c r="AQ28" s="206">
        <v>0</v>
      </c>
      <c r="AR28" s="207" t="s">
        <v>161</v>
      </c>
      <c r="AS28" s="208">
        <v>0.240440999999999</v>
      </c>
      <c r="AT28" s="209">
        <v>0.5775</v>
      </c>
      <c r="AU28" s="205">
        <v>4.64277999999974</v>
      </c>
      <c r="AV28" s="206">
        <v>110.46655927</v>
      </c>
      <c r="AW28" s="207">
        <v>0.0420288278251878</v>
      </c>
      <c r="AX28" s="558">
        <v>-105.82377927</v>
      </c>
      <c r="AY28" s="209">
        <v>163.452379000011</v>
      </c>
      <c r="AZ28" s="233">
        <v>0.00317688811956531</v>
      </c>
      <c r="BA28" s="234">
        <v>0.070471566925378</v>
      </c>
      <c r="BB28" s="234">
        <v>0.0450804240372477</v>
      </c>
      <c r="BC28" s="207">
        <v>-0.0672946788058127</v>
      </c>
      <c r="BD28" s="251">
        <v>0.114587452432035</v>
      </c>
      <c r="BE28" s="290">
        <v>553</v>
      </c>
      <c r="BF28" s="291">
        <v>569</v>
      </c>
      <c r="BG28" s="234">
        <v>0.971880492091388</v>
      </c>
      <c r="BH28" s="234">
        <v>-16</v>
      </c>
      <c r="BI28" s="277">
        <v>563.166666673333</v>
      </c>
      <c r="BJ28" s="573">
        <v>2.19630873008716</v>
      </c>
      <c r="BK28" s="573">
        <v>2.29439951072892</v>
      </c>
      <c r="BL28" s="234">
        <v>0.957247732932702</v>
      </c>
      <c r="BM28" s="573">
        <v>-0.098090780641761</v>
      </c>
      <c r="BN28" s="233">
        <v>0.320758254859412</v>
      </c>
      <c r="BO28" s="234">
        <v>0.297652968620917</v>
      </c>
      <c r="BP28" s="234">
        <v>1.07762491449538</v>
      </c>
      <c r="BQ28" s="234">
        <v>0.0231052862384953</v>
      </c>
      <c r="BR28" s="251">
        <v>0.312036530164065</v>
      </c>
      <c r="BS28" s="290">
        <v>3.11761267200527</v>
      </c>
      <c r="BT28" s="291">
        <v>3.3596170890994</v>
      </c>
      <c r="BU28" s="234">
        <v>0.927966666832558</v>
      </c>
      <c r="BV28" s="234">
        <v>-0.24200441709413</v>
      </c>
      <c r="BW28" s="277">
        <v>3.20475298028154</v>
      </c>
      <c r="BX28" s="290">
        <v>0.00990430665909981</v>
      </c>
      <c r="BY28" s="291">
        <v>0.236757480538112</v>
      </c>
      <c r="BZ28" s="234">
        <v>0.0418331308332429</v>
      </c>
      <c r="CA28" s="234">
        <v>-0.226853173879012</v>
      </c>
      <c r="CB28" s="277">
        <v>0.367224479684435</v>
      </c>
      <c r="CC28" s="551"/>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527" t="s">
        <v>26</v>
      </c>
      <c r="B29" s="516">
        <v>627.947446</v>
      </c>
      <c r="C29" s="517">
        <v>614.4</v>
      </c>
      <c r="D29" s="518">
        <v>1.02204987955729</v>
      </c>
      <c r="E29" s="519">
        <v>13.5474459999998</v>
      </c>
      <c r="F29" s="517">
        <v>669.959310999999</v>
      </c>
      <c r="G29" s="516">
        <v>0.114083</v>
      </c>
      <c r="H29" s="517">
        <v>1.35</v>
      </c>
      <c r="I29" s="518">
        <v>0.0845059259259257</v>
      </c>
      <c r="J29" s="519">
        <v>-1.235917</v>
      </c>
      <c r="K29" s="520">
        <v>0</v>
      </c>
      <c r="L29" s="516">
        <v>557.140432999999</v>
      </c>
      <c r="M29" s="517">
        <v>521.38152</v>
      </c>
      <c r="N29" s="518">
        <v>1.06858492606335</v>
      </c>
      <c r="O29" s="519">
        <v>35.758912999999</v>
      </c>
      <c r="P29" s="520">
        <v>625.06469699999</v>
      </c>
      <c r="Q29" s="516">
        <v>70.8070130000008</v>
      </c>
      <c r="R29" s="517">
        <v>93.01848</v>
      </c>
      <c r="S29" s="518">
        <v>0.761214470500924</v>
      </c>
      <c r="T29" s="519">
        <v>-22.2114669999992</v>
      </c>
      <c r="U29" s="520">
        <v>44.8946140000087</v>
      </c>
      <c r="V29" s="533">
        <v>0.112759456943473</v>
      </c>
      <c r="W29" s="518">
        <v>0.151397265625</v>
      </c>
      <c r="X29" s="518">
        <v>0.744791898836337</v>
      </c>
      <c r="Y29" s="539">
        <v>-0.038637808681527</v>
      </c>
      <c r="Z29" s="540">
        <v>0.0670109561325416</v>
      </c>
      <c r="AA29" s="516">
        <v>15.696308</v>
      </c>
      <c r="AB29" s="517">
        <v>21.15002445</v>
      </c>
      <c r="AC29" s="518">
        <v>0.742141364285752</v>
      </c>
      <c r="AD29" s="519">
        <v>-5.45371644999999</v>
      </c>
      <c r="AE29" s="541">
        <v>15.548144</v>
      </c>
      <c r="AF29" s="516">
        <v>26.6988389999999</v>
      </c>
      <c r="AG29" s="517">
        <v>25.97162134</v>
      </c>
      <c r="AH29" s="518">
        <v>1.02800047214919</v>
      </c>
      <c r="AI29" s="519">
        <v>0.727217659999891</v>
      </c>
      <c r="AJ29" s="520">
        <v>7.208537000001</v>
      </c>
      <c r="AK29" s="516">
        <v>0</v>
      </c>
      <c r="AL29" s="517">
        <v>0</v>
      </c>
      <c r="AM29" s="518" t="s">
        <v>161</v>
      </c>
      <c r="AN29" s="519">
        <v>0</v>
      </c>
      <c r="AO29" s="520">
        <v>2.214545</v>
      </c>
      <c r="AP29" s="516">
        <v>0</v>
      </c>
      <c r="AQ29" s="517">
        <v>0</v>
      </c>
      <c r="AR29" s="551" t="s">
        <v>161</v>
      </c>
      <c r="AS29" s="519">
        <v>0</v>
      </c>
      <c r="AT29" s="520">
        <v>0</v>
      </c>
      <c r="AU29" s="516">
        <v>28.2977830000008</v>
      </c>
      <c r="AV29" s="517">
        <v>44.5468342099999</v>
      </c>
      <c r="AW29" s="551">
        <v>0.635236678471946</v>
      </c>
      <c r="AX29" s="555">
        <v>-16.2490512099991</v>
      </c>
      <c r="AY29" s="520">
        <v>24.3524780000077</v>
      </c>
      <c r="AZ29" s="533">
        <v>0.0450639351752389</v>
      </c>
      <c r="BA29" s="518">
        <v>0.072504612972005</v>
      </c>
      <c r="BB29" s="518">
        <v>0.621531973319251</v>
      </c>
      <c r="BC29" s="539">
        <v>-0.0274406777967662</v>
      </c>
      <c r="BD29" s="540">
        <v>0.0363491895704212</v>
      </c>
      <c r="BE29" s="564">
        <v>34</v>
      </c>
      <c r="BF29" s="565">
        <v>43</v>
      </c>
      <c r="BG29" s="518">
        <v>0.790697674418605</v>
      </c>
      <c r="BH29" s="566">
        <v>-9</v>
      </c>
      <c r="BI29" s="567">
        <v>35.75</v>
      </c>
      <c r="BJ29" s="572">
        <v>14.8100812735849</v>
      </c>
      <c r="BK29" s="572">
        <v>11.906976744186</v>
      </c>
      <c r="BL29" s="518">
        <v>1.24381541946123</v>
      </c>
      <c r="BM29" s="572">
        <v>2.90310452939885</v>
      </c>
      <c r="BN29" s="533">
        <v>0.0249962128200136</v>
      </c>
      <c r="BO29" s="518">
        <v>0.0344238679199219</v>
      </c>
      <c r="BP29" s="518">
        <v>0.726130279088938</v>
      </c>
      <c r="BQ29" s="518">
        <v>-0.00942765509990825</v>
      </c>
      <c r="BR29" s="540">
        <v>0.0232075944683751</v>
      </c>
      <c r="BS29" s="564">
        <v>40.0060604060521</v>
      </c>
      <c r="BT29" s="565">
        <v>29.0496118078956</v>
      </c>
      <c r="BU29" s="518">
        <v>1.37716333941435</v>
      </c>
      <c r="BV29" s="566">
        <v>10.9564485981566</v>
      </c>
      <c r="BW29" s="567">
        <v>43.0893430752892</v>
      </c>
      <c r="BX29" s="564">
        <v>1.80283051275502</v>
      </c>
      <c r="BY29" s="565">
        <v>2.10623086111846</v>
      </c>
      <c r="BZ29" s="518">
        <v>0.855951047929134</v>
      </c>
      <c r="CA29" s="566">
        <v>-0.303400348363432</v>
      </c>
      <c r="CB29" s="567">
        <v>1.5662626999086</v>
      </c>
      <c r="CC29" s="551"/>
    </row>
    <row r="30" s="159" customFormat="1" outlineLevel="2" spans="1:81">
      <c r="A30" s="527" t="s">
        <v>27</v>
      </c>
      <c r="B30" s="516">
        <v>80.8403519999999</v>
      </c>
      <c r="C30" s="517">
        <v>78</v>
      </c>
      <c r="D30" s="518">
        <v>1.03641476923077</v>
      </c>
      <c r="E30" s="519">
        <v>2.8403519999999</v>
      </c>
      <c r="F30" s="517">
        <v>97.206189</v>
      </c>
      <c r="G30" s="516">
        <v>50.552229</v>
      </c>
      <c r="H30" s="517">
        <v>49.92</v>
      </c>
      <c r="I30" s="518">
        <v>1.01266484375</v>
      </c>
      <c r="J30" s="519">
        <v>0.632228999999967</v>
      </c>
      <c r="K30" s="520">
        <v>95.094510999999</v>
      </c>
      <c r="L30" s="516">
        <v>0</v>
      </c>
      <c r="M30" s="517">
        <v>0</v>
      </c>
      <c r="N30" s="518" t="s">
        <v>161</v>
      </c>
      <c r="O30" s="519">
        <v>0</v>
      </c>
      <c r="P30" s="520">
        <v>0</v>
      </c>
      <c r="Q30" s="516">
        <v>30.2881229999999</v>
      </c>
      <c r="R30" s="517">
        <v>28.08</v>
      </c>
      <c r="S30" s="518">
        <v>1.07863685897436</v>
      </c>
      <c r="T30" s="536">
        <v>2.20812299999993</v>
      </c>
      <c r="U30" s="537">
        <v>2.11167800000099</v>
      </c>
      <c r="V30" s="533">
        <v>0.374665897051017</v>
      </c>
      <c r="W30" s="518">
        <v>0.36</v>
      </c>
      <c r="X30" s="518">
        <v>1.04073860291949</v>
      </c>
      <c r="Y30" s="539">
        <v>0.0146658970510169</v>
      </c>
      <c r="Z30" s="537">
        <v>0.021723699094931</v>
      </c>
      <c r="AA30" s="545">
        <v>17.925829</v>
      </c>
      <c r="AB30" s="517">
        <v>17.27284005</v>
      </c>
      <c r="AC30" s="546">
        <v>1.03780437658832</v>
      </c>
      <c r="AD30" s="536">
        <v>0.652988949999987</v>
      </c>
      <c r="AE30" s="546">
        <v>18.144916</v>
      </c>
      <c r="AF30" s="547">
        <v>5.40657600000001</v>
      </c>
      <c r="AG30" s="517">
        <v>6.563564</v>
      </c>
      <c r="AH30" s="546">
        <v>0.823725646615163</v>
      </c>
      <c r="AI30" s="536">
        <v>-1.15698799999999</v>
      </c>
      <c r="AJ30" s="537">
        <v>16.365411</v>
      </c>
      <c r="AK30" s="545">
        <v>0</v>
      </c>
      <c r="AL30" s="517">
        <v>0</v>
      </c>
      <c r="AM30" s="546" t="s">
        <v>161</v>
      </c>
      <c r="AN30" s="536">
        <v>0</v>
      </c>
      <c r="AO30" s="537">
        <v>0</v>
      </c>
      <c r="AP30" s="545">
        <v>0</v>
      </c>
      <c r="AQ30" s="517">
        <v>0</v>
      </c>
      <c r="AR30" s="552" t="s">
        <v>161</v>
      </c>
      <c r="AS30" s="536">
        <v>0</v>
      </c>
      <c r="AT30" s="537">
        <v>0</v>
      </c>
      <c r="AU30" s="516">
        <v>6.95571799999993</v>
      </c>
      <c r="AV30" s="553">
        <v>4.24359595</v>
      </c>
      <c r="AW30" s="551">
        <v>1.63910939730253</v>
      </c>
      <c r="AX30" s="555">
        <v>2.71212204999993</v>
      </c>
      <c r="AY30" s="520">
        <v>-32.398648999999</v>
      </c>
      <c r="AZ30" s="559">
        <v>0.0860426486020242</v>
      </c>
      <c r="BA30" s="518">
        <v>0.0544050762820513</v>
      </c>
      <c r="BB30" s="546">
        <v>1.58151875674165</v>
      </c>
      <c r="BC30" s="560">
        <v>0.0316375723199729</v>
      </c>
      <c r="BD30" s="537">
        <v>-0.333298212112801</v>
      </c>
      <c r="BE30" s="545">
        <v>38</v>
      </c>
      <c r="BF30" s="553">
        <v>38</v>
      </c>
      <c r="BG30" s="518">
        <v>1</v>
      </c>
      <c r="BH30" s="574">
        <v>0</v>
      </c>
      <c r="BI30" s="537">
        <v>38.66666667</v>
      </c>
      <c r="BJ30" s="572">
        <v>1.78062449339207</v>
      </c>
      <c r="BK30" s="572">
        <v>1.71052631578947</v>
      </c>
      <c r="BL30" s="546">
        <v>1.04098047305998</v>
      </c>
      <c r="BM30" s="572">
        <v>0.0700981776025946</v>
      </c>
      <c r="BN30" s="559">
        <v>0.221743579246167</v>
      </c>
      <c r="BO30" s="546">
        <v>0.221446667307692</v>
      </c>
      <c r="BP30" s="546">
        <v>1.00134078305212</v>
      </c>
      <c r="BQ30" s="546">
        <v>0.000296911938474365</v>
      </c>
      <c r="BR30" s="537">
        <v>0.186664205095007</v>
      </c>
      <c r="BS30" s="545">
        <v>4.50971344198363</v>
      </c>
      <c r="BT30" s="553">
        <v>4.51575998933655</v>
      </c>
      <c r="BU30" s="518">
        <v>0.998661012239977</v>
      </c>
      <c r="BV30" s="574">
        <v>-0.0060465473529252</v>
      </c>
      <c r="BW30" s="537">
        <v>5.35721350266929</v>
      </c>
      <c r="BX30" s="545">
        <v>0.388027688984422</v>
      </c>
      <c r="BY30" s="553">
        <v>0.24568026669129</v>
      </c>
      <c r="BZ30" s="518">
        <v>1.57940112248412</v>
      </c>
      <c r="CA30" s="566">
        <v>0.142347422293132</v>
      </c>
      <c r="CB30" s="567">
        <v>-1.78554968234623</v>
      </c>
      <c r="CC30" s="551"/>
    </row>
    <row r="31" s="159" customFormat="1" outlineLevel="2" spans="1:81">
      <c r="A31" s="527" t="s">
        <v>28</v>
      </c>
      <c r="B31" s="516">
        <v>66.0225189999999</v>
      </c>
      <c r="C31" s="517">
        <v>70</v>
      </c>
      <c r="D31" s="518">
        <v>0.943178842857141</v>
      </c>
      <c r="E31" s="519">
        <v>-3.97748100000011</v>
      </c>
      <c r="F31" s="517">
        <v>70.729079</v>
      </c>
      <c r="G31" s="516">
        <v>44.712967</v>
      </c>
      <c r="H31" s="517">
        <v>44.45</v>
      </c>
      <c r="I31" s="518">
        <v>1.00591601799775</v>
      </c>
      <c r="J31" s="519">
        <v>0.262966999999982</v>
      </c>
      <c r="K31" s="520">
        <v>56.5351979999999</v>
      </c>
      <c r="L31" s="516">
        <v>0</v>
      </c>
      <c r="M31" s="517">
        <v>0</v>
      </c>
      <c r="N31" s="518" t="s">
        <v>161</v>
      </c>
      <c r="O31" s="519">
        <v>0</v>
      </c>
      <c r="P31" s="520">
        <v>0</v>
      </c>
      <c r="Q31" s="516">
        <v>21.3095519999999</v>
      </c>
      <c r="R31" s="517">
        <v>25.55</v>
      </c>
      <c r="S31" s="518">
        <v>0.834033346379644</v>
      </c>
      <c r="T31" s="519">
        <v>-4.24044800000009</v>
      </c>
      <c r="U31" s="520">
        <v>14.1938810000001</v>
      </c>
      <c r="V31" s="533">
        <v>0.322761874626443</v>
      </c>
      <c r="W31" s="518">
        <v>0.365</v>
      </c>
      <c r="X31" s="518">
        <v>0.884279108565597</v>
      </c>
      <c r="Y31" s="539">
        <v>-0.0422381253735571</v>
      </c>
      <c r="Z31" s="540">
        <v>0.200679567734794</v>
      </c>
      <c r="AA31" s="516">
        <v>15.708978</v>
      </c>
      <c r="AB31" s="517">
        <v>11.99090534</v>
      </c>
      <c r="AC31" s="518">
        <v>1.31007439009605</v>
      </c>
      <c r="AD31" s="519">
        <v>3.71807265999999</v>
      </c>
      <c r="AE31" s="541">
        <v>12.4596610000001</v>
      </c>
      <c r="AF31" s="548">
        <v>5.69870699999999</v>
      </c>
      <c r="AG31" s="517">
        <v>5.48683333</v>
      </c>
      <c r="AH31" s="518">
        <v>1.03861492727354</v>
      </c>
      <c r="AI31" s="519">
        <v>0.211873669999989</v>
      </c>
      <c r="AJ31" s="520">
        <v>14.976796</v>
      </c>
      <c r="AK31" s="516">
        <v>0</v>
      </c>
      <c r="AL31" s="517">
        <v>0</v>
      </c>
      <c r="AM31" s="518" t="s">
        <v>161</v>
      </c>
      <c r="AN31" s="519">
        <v>0</v>
      </c>
      <c r="AO31" s="520">
        <v>0</v>
      </c>
      <c r="AP31" s="516">
        <v>0</v>
      </c>
      <c r="AQ31" s="517">
        <v>0</v>
      </c>
      <c r="AR31" s="551" t="s">
        <v>161</v>
      </c>
      <c r="AS31" s="519">
        <v>0</v>
      </c>
      <c r="AT31" s="520">
        <v>0</v>
      </c>
      <c r="AU31" s="516">
        <v>-0.0981330000000646</v>
      </c>
      <c r="AV31" s="517">
        <v>8.07226133000001</v>
      </c>
      <c r="AW31" s="551">
        <v>-0.0121568165335977</v>
      </c>
      <c r="AX31" s="555">
        <v>-8.17039433000007</v>
      </c>
      <c r="AY31" s="520">
        <v>-13.242576</v>
      </c>
      <c r="AZ31" s="533">
        <v>-0.00148635649603228</v>
      </c>
      <c r="BA31" s="518">
        <v>0.115318019</v>
      </c>
      <c r="BB31" s="518">
        <v>-0.01288919553875</v>
      </c>
      <c r="BC31" s="539">
        <v>-0.116804375496032</v>
      </c>
      <c r="BD31" s="540">
        <v>-0.187229583464533</v>
      </c>
      <c r="BE31" s="564">
        <v>37</v>
      </c>
      <c r="BF31" s="565">
        <v>36</v>
      </c>
      <c r="BG31" s="518">
        <v>1.02777777777778</v>
      </c>
      <c r="BH31" s="566">
        <v>1</v>
      </c>
      <c r="BI31" s="567">
        <v>36.25</v>
      </c>
      <c r="BJ31" s="572">
        <v>1.49372214932126</v>
      </c>
      <c r="BK31" s="572">
        <v>1.62037037037037</v>
      </c>
      <c r="BL31" s="518">
        <v>0.921839955009695</v>
      </c>
      <c r="BM31" s="572">
        <v>-0.126648221049106</v>
      </c>
      <c r="BN31" s="533">
        <v>0.237933635946245</v>
      </c>
      <c r="BO31" s="518">
        <v>0.171298647714286</v>
      </c>
      <c r="BP31" s="518">
        <v>1.38899891575969</v>
      </c>
      <c r="BQ31" s="518">
        <v>0.0666349882319588</v>
      </c>
      <c r="BR31" s="540">
        <v>0.176160373868294</v>
      </c>
      <c r="BS31" s="564">
        <v>4.20285259804934</v>
      </c>
      <c r="BT31" s="565">
        <v>5.83775770178835</v>
      </c>
      <c r="BU31" s="518">
        <v>0.719942966588324</v>
      </c>
      <c r="BV31" s="566">
        <v>-1.634905103739</v>
      </c>
      <c r="BW31" s="567">
        <v>5.6766455363432</v>
      </c>
      <c r="BX31" s="564">
        <v>-0.00624693726097679</v>
      </c>
      <c r="BY31" s="565">
        <v>0.673198653572225</v>
      </c>
      <c r="BZ31" s="518">
        <v>-0.00927948567310466</v>
      </c>
      <c r="CA31" s="566">
        <v>-0.679445590833202</v>
      </c>
      <c r="CB31" s="567">
        <v>-1.06283597924534</v>
      </c>
      <c r="CC31" s="551"/>
    </row>
    <row r="32" s="159" customFormat="1" outlineLevel="2" spans="1:81">
      <c r="A32" s="527" t="s">
        <v>29</v>
      </c>
      <c r="B32" s="516">
        <v>39.93478</v>
      </c>
      <c r="C32" s="517">
        <v>30.2</v>
      </c>
      <c r="D32" s="518">
        <v>1.32234370860927</v>
      </c>
      <c r="E32" s="519">
        <v>9.73477999999998</v>
      </c>
      <c r="F32" s="517">
        <v>26.7096840000001</v>
      </c>
      <c r="G32" s="516">
        <v>0</v>
      </c>
      <c r="H32" s="517">
        <v>0</v>
      </c>
      <c r="I32" s="518" t="s">
        <v>161</v>
      </c>
      <c r="J32" s="519">
        <v>0</v>
      </c>
      <c r="K32" s="520">
        <v>0</v>
      </c>
      <c r="L32" s="516">
        <v>27.55072</v>
      </c>
      <c r="M32" s="517">
        <v>21.593</v>
      </c>
      <c r="N32" s="518">
        <v>1.27590978557866</v>
      </c>
      <c r="O32" s="519">
        <v>5.95771999999999</v>
      </c>
      <c r="P32" s="520">
        <v>63.727888</v>
      </c>
      <c r="Q32" s="516">
        <v>12.38406</v>
      </c>
      <c r="R32" s="517">
        <v>8.607</v>
      </c>
      <c r="S32" s="518">
        <v>1.4388358313001</v>
      </c>
      <c r="T32" s="519">
        <v>3.77705999999999</v>
      </c>
      <c r="U32" s="520">
        <v>-37.0182039999999</v>
      </c>
      <c r="V32" s="533">
        <v>0.310107129674935</v>
      </c>
      <c r="W32" s="518">
        <v>0.285</v>
      </c>
      <c r="X32" s="518">
        <v>1.08809519184188</v>
      </c>
      <c r="Y32" s="539">
        <v>0.0251071296749349</v>
      </c>
      <c r="Z32" s="540">
        <v>-1.38594690974254</v>
      </c>
      <c r="AA32" s="516">
        <v>1.611288</v>
      </c>
      <c r="AB32" s="517">
        <v>0.867</v>
      </c>
      <c r="AC32" s="518">
        <v>1.85846366782007</v>
      </c>
      <c r="AD32" s="519">
        <v>0.744287999999998</v>
      </c>
      <c r="AE32" s="541">
        <v>0.539011</v>
      </c>
      <c r="AF32" s="516">
        <v>0.0772679999999999</v>
      </c>
      <c r="AG32" s="517">
        <v>0.357503</v>
      </c>
      <c r="AH32" s="518">
        <v>0.216132452035367</v>
      </c>
      <c r="AI32" s="519">
        <v>-0.280235</v>
      </c>
      <c r="AJ32" s="520">
        <v>0.356235</v>
      </c>
      <c r="AK32" s="516">
        <v>0.02908</v>
      </c>
      <c r="AL32" s="517">
        <v>0</v>
      </c>
      <c r="AM32" s="518" t="s">
        <v>161</v>
      </c>
      <c r="AN32" s="519">
        <v>0.02908</v>
      </c>
      <c r="AO32" s="520">
        <v>0.04923</v>
      </c>
      <c r="AP32" s="516">
        <v>0</v>
      </c>
      <c r="AQ32" s="517">
        <v>0</v>
      </c>
      <c r="AR32" s="551" t="s">
        <v>161</v>
      </c>
      <c r="AS32" s="519">
        <v>0</v>
      </c>
      <c r="AT32" s="520">
        <v>0</v>
      </c>
      <c r="AU32" s="516">
        <v>10.724584</v>
      </c>
      <c r="AV32" s="517">
        <v>7.382497</v>
      </c>
      <c r="AW32" s="551">
        <v>1.45270414603623</v>
      </c>
      <c r="AX32" s="555">
        <v>3.34208699999999</v>
      </c>
      <c r="AY32" s="520">
        <v>-37.8642199999999</v>
      </c>
      <c r="AZ32" s="533">
        <v>0.268552474810178</v>
      </c>
      <c r="BA32" s="518">
        <v>0.244453543046358</v>
      </c>
      <c r="BB32" s="518">
        <v>1.09858286962628</v>
      </c>
      <c r="BC32" s="539">
        <v>0.0240989317638204</v>
      </c>
      <c r="BD32" s="540">
        <v>-1.41762141401597</v>
      </c>
      <c r="BE32" s="564">
        <v>4</v>
      </c>
      <c r="BF32" s="565">
        <v>3</v>
      </c>
      <c r="BG32" s="518">
        <v>1.33333333333333</v>
      </c>
      <c r="BH32" s="566">
        <v>1</v>
      </c>
      <c r="BI32" s="567">
        <v>1.83333333333333</v>
      </c>
      <c r="BJ32" s="572">
        <v>8.31974583333333</v>
      </c>
      <c r="BK32" s="572">
        <v>8.38888888888889</v>
      </c>
      <c r="BL32" s="518">
        <v>0.991757781456953</v>
      </c>
      <c r="BM32" s="572">
        <v>-0.0691430555555606</v>
      </c>
      <c r="BN32" s="533">
        <v>0.040347987393445</v>
      </c>
      <c r="BO32" s="518">
        <v>0.0287086092715232</v>
      </c>
      <c r="BP32" s="518">
        <v>1.40543162546948</v>
      </c>
      <c r="BQ32" s="518">
        <v>0.0116393781219218</v>
      </c>
      <c r="BR32" s="540">
        <v>0.0201803585545976</v>
      </c>
      <c r="BS32" s="564">
        <v>24.7843836731857</v>
      </c>
      <c r="BT32" s="565">
        <v>34.8327566320646</v>
      </c>
      <c r="BU32" s="518">
        <v>0.711525186909007</v>
      </c>
      <c r="BV32" s="566">
        <v>-10.0483729588789</v>
      </c>
      <c r="BW32" s="567">
        <v>49.5531334239934</v>
      </c>
      <c r="BX32" s="564">
        <v>6.65590757207899</v>
      </c>
      <c r="BY32" s="565">
        <v>8.5149907727797</v>
      </c>
      <c r="BZ32" s="518">
        <v>0.781669381645869</v>
      </c>
      <c r="CA32" s="566">
        <v>-1.85908320070071</v>
      </c>
      <c r="CB32" s="567">
        <v>-70.2475830734436</v>
      </c>
      <c r="CC32" s="551"/>
    </row>
    <row r="33" s="159" customFormat="1" outlineLevel="2" spans="1:81">
      <c r="A33" s="527" t="s">
        <v>30</v>
      </c>
      <c r="B33" s="516">
        <v>51.3327129999998</v>
      </c>
      <c r="C33" s="517">
        <v>42</v>
      </c>
      <c r="D33" s="518">
        <v>1.22220745238095</v>
      </c>
      <c r="E33" s="519">
        <v>9.33271299999981</v>
      </c>
      <c r="F33" s="517">
        <v>42.4375949999999</v>
      </c>
      <c r="G33" s="516">
        <v>0</v>
      </c>
      <c r="H33" s="517">
        <v>0</v>
      </c>
      <c r="I33" s="518" t="s">
        <v>161</v>
      </c>
      <c r="J33" s="519">
        <v>0</v>
      </c>
      <c r="K33" s="520">
        <v>0</v>
      </c>
      <c r="L33" s="516">
        <v>35.311861</v>
      </c>
      <c r="M33" s="517">
        <v>28.98</v>
      </c>
      <c r="N33" s="518">
        <v>1.21849071773637</v>
      </c>
      <c r="O33" s="519">
        <v>6.33186100000002</v>
      </c>
      <c r="P33" s="520">
        <v>29.6363339999999</v>
      </c>
      <c r="Q33" s="516">
        <v>16.0208519999998</v>
      </c>
      <c r="R33" s="517">
        <v>13.02</v>
      </c>
      <c r="S33" s="518">
        <v>1.23048018433178</v>
      </c>
      <c r="T33" s="519">
        <v>3.00085199999979</v>
      </c>
      <c r="U33" s="520">
        <v>12.801261</v>
      </c>
      <c r="V33" s="533">
        <v>0.312098291005968</v>
      </c>
      <c r="W33" s="518">
        <v>0.31</v>
      </c>
      <c r="X33" s="518">
        <v>1.00676868066441</v>
      </c>
      <c r="Y33" s="539">
        <v>0.00209829100596826</v>
      </c>
      <c r="Z33" s="540">
        <v>0.301649068473367</v>
      </c>
      <c r="AA33" s="516">
        <v>2.013954</v>
      </c>
      <c r="AB33" s="517">
        <v>3.45660835</v>
      </c>
      <c r="AC33" s="518">
        <v>0.582638759175595</v>
      </c>
      <c r="AD33" s="519">
        <v>-1.44265435</v>
      </c>
      <c r="AE33" s="541">
        <v>2.52911099999999</v>
      </c>
      <c r="AF33" s="516">
        <v>1.407972</v>
      </c>
      <c r="AG33" s="517">
        <v>1.555437</v>
      </c>
      <c r="AH33" s="518">
        <v>0.90519384584525</v>
      </c>
      <c r="AI33" s="519">
        <v>-0.147465000000002</v>
      </c>
      <c r="AJ33" s="520">
        <v>1.429296</v>
      </c>
      <c r="AK33" s="516">
        <v>0.13777</v>
      </c>
      <c r="AL33" s="517">
        <v>0.05</v>
      </c>
      <c r="AM33" s="518">
        <v>2.7554</v>
      </c>
      <c r="AN33" s="519">
        <v>0.0877699999999998</v>
      </c>
      <c r="AO33" s="520">
        <v>0.22051</v>
      </c>
      <c r="AP33" s="516">
        <v>0</v>
      </c>
      <c r="AQ33" s="517">
        <v>0</v>
      </c>
      <c r="AR33" s="551" t="s">
        <v>161</v>
      </c>
      <c r="AS33" s="519">
        <v>0</v>
      </c>
      <c r="AT33" s="520">
        <v>0</v>
      </c>
      <c r="AU33" s="516">
        <v>12.7366959999998</v>
      </c>
      <c r="AV33" s="517">
        <v>8.05795465</v>
      </c>
      <c r="AW33" s="551">
        <v>1.58063634671855</v>
      </c>
      <c r="AX33" s="555">
        <v>4.67874134999979</v>
      </c>
      <c r="AY33" s="520">
        <v>9.06336400000002</v>
      </c>
      <c r="AZ33" s="533">
        <v>0.24812045293612</v>
      </c>
      <c r="BA33" s="518">
        <v>0.191856063095238</v>
      </c>
      <c r="BB33" s="518">
        <v>1.29326354837664</v>
      </c>
      <c r="BC33" s="539">
        <v>0.0562643898408816</v>
      </c>
      <c r="BD33" s="540">
        <v>0.213569218519571</v>
      </c>
      <c r="BE33" s="564">
        <v>7</v>
      </c>
      <c r="BF33" s="565">
        <v>7</v>
      </c>
      <c r="BG33" s="518">
        <v>1</v>
      </c>
      <c r="BH33" s="566">
        <v>0</v>
      </c>
      <c r="BI33" s="567">
        <v>7.58333333</v>
      </c>
      <c r="BJ33" s="572">
        <v>6.41658912499998</v>
      </c>
      <c r="BK33" s="572">
        <v>5</v>
      </c>
      <c r="BL33" s="518">
        <v>1.283317825</v>
      </c>
      <c r="BM33" s="572">
        <v>1.41658912499998</v>
      </c>
      <c r="BN33" s="533">
        <v>0.0392333442419069</v>
      </c>
      <c r="BO33" s="518">
        <v>0.0823001988095238</v>
      </c>
      <c r="BP33" s="518">
        <v>0.47671020008966</v>
      </c>
      <c r="BQ33" s="518">
        <v>-0.0430668545676169</v>
      </c>
      <c r="BR33" s="540">
        <v>0.0595960020825872</v>
      </c>
      <c r="BS33" s="564">
        <v>25.4885230745091</v>
      </c>
      <c r="BT33" s="565">
        <v>12.1506389348391</v>
      </c>
      <c r="BU33" s="518">
        <v>2.09771051639323</v>
      </c>
      <c r="BV33" s="566">
        <v>13.3378841396699</v>
      </c>
      <c r="BW33" s="567">
        <v>16.7796490545492</v>
      </c>
      <c r="BX33" s="564">
        <v>6.32422388991993</v>
      </c>
      <c r="BY33" s="565">
        <v>2.33117375012995</v>
      </c>
      <c r="BZ33" s="518">
        <v>2.7128925458977</v>
      </c>
      <c r="CA33" s="566">
        <v>3.99305013978997</v>
      </c>
      <c r="CB33" s="567">
        <v>3.58361653561273</v>
      </c>
      <c r="CC33" s="551"/>
    </row>
    <row r="34" s="159" customFormat="1" outlineLevel="2" spans="1:81">
      <c r="A34" s="527" t="s">
        <v>31</v>
      </c>
      <c r="B34" s="516">
        <v>68.003111</v>
      </c>
      <c r="C34" s="517">
        <v>60</v>
      </c>
      <c r="D34" s="518">
        <v>1.13338518333333</v>
      </c>
      <c r="E34" s="519">
        <v>8.00311099999999</v>
      </c>
      <c r="F34" s="517">
        <v>65.430217000001</v>
      </c>
      <c r="G34" s="516">
        <v>0</v>
      </c>
      <c r="H34" s="517">
        <v>0</v>
      </c>
      <c r="I34" s="518" t="s">
        <v>161</v>
      </c>
      <c r="J34" s="519">
        <v>0</v>
      </c>
      <c r="K34" s="520">
        <v>0</v>
      </c>
      <c r="L34" s="516">
        <v>46.4369059999998</v>
      </c>
      <c r="M34" s="517">
        <v>41.99999987</v>
      </c>
      <c r="N34" s="518">
        <v>1.10564062246984</v>
      </c>
      <c r="O34" s="519">
        <v>4.43690612999982</v>
      </c>
      <c r="P34" s="520">
        <v>281.973098999999</v>
      </c>
      <c r="Q34" s="516">
        <v>21.5662050000002</v>
      </c>
      <c r="R34" s="517">
        <v>18.00000013</v>
      </c>
      <c r="S34" s="518">
        <v>1.1981224913469</v>
      </c>
      <c r="T34" s="519">
        <v>3.56620487000017</v>
      </c>
      <c r="U34" s="520">
        <v>-216.542881999998</v>
      </c>
      <c r="V34" s="533">
        <v>0.317135564577335</v>
      </c>
      <c r="W34" s="518">
        <v>0.300000002166667</v>
      </c>
      <c r="X34" s="518">
        <v>1.05711854095637</v>
      </c>
      <c r="Y34" s="539">
        <v>0.0171355624106683</v>
      </c>
      <c r="Z34" s="540">
        <v>-3.30952413011246</v>
      </c>
      <c r="AA34" s="516">
        <v>2.310174</v>
      </c>
      <c r="AB34" s="517">
        <v>2.89407602</v>
      </c>
      <c r="AC34" s="518">
        <v>0.798242335044121</v>
      </c>
      <c r="AD34" s="519">
        <v>-0.583902020000004</v>
      </c>
      <c r="AE34" s="541">
        <v>2.504389</v>
      </c>
      <c r="AF34" s="516">
        <v>0.0864579999999998</v>
      </c>
      <c r="AG34" s="517">
        <v>0.34</v>
      </c>
      <c r="AH34" s="518">
        <v>0.254288235294117</v>
      </c>
      <c r="AI34" s="519">
        <v>-0.253542</v>
      </c>
      <c r="AJ34" s="520">
        <v>0.352183</v>
      </c>
      <c r="AK34" s="516">
        <v>0.0970399999999999</v>
      </c>
      <c r="AL34" s="517">
        <v>0</v>
      </c>
      <c r="AM34" s="518" t="s">
        <v>161</v>
      </c>
      <c r="AN34" s="519">
        <v>0.0970399999999999</v>
      </c>
      <c r="AO34" s="520">
        <v>0.1063</v>
      </c>
      <c r="AP34" s="516">
        <v>0</v>
      </c>
      <c r="AQ34" s="517">
        <v>0</v>
      </c>
      <c r="AR34" s="551" t="s">
        <v>161</v>
      </c>
      <c r="AS34" s="519">
        <v>0</v>
      </c>
      <c r="AT34" s="520">
        <v>0</v>
      </c>
      <c r="AU34" s="516">
        <v>19.2666130000002</v>
      </c>
      <c r="AV34" s="517">
        <v>14.76592411</v>
      </c>
      <c r="AW34" s="551">
        <v>1.30480238530768</v>
      </c>
      <c r="AX34" s="555">
        <v>4.50068889000018</v>
      </c>
      <c r="AY34" s="520">
        <v>-219.293153999998</v>
      </c>
      <c r="AZ34" s="533">
        <v>0.283319582246762</v>
      </c>
      <c r="BA34" s="518">
        <v>0.246098735166667</v>
      </c>
      <c r="BB34" s="518">
        <v>1.15124355293776</v>
      </c>
      <c r="BC34" s="539">
        <v>0.0372208470800953</v>
      </c>
      <c r="BD34" s="540">
        <v>-3.35155779782901</v>
      </c>
      <c r="BE34" s="564">
        <v>6</v>
      </c>
      <c r="BF34" s="565">
        <v>6</v>
      </c>
      <c r="BG34" s="518">
        <v>1</v>
      </c>
      <c r="BH34" s="566">
        <v>0</v>
      </c>
      <c r="BI34" s="567">
        <v>6</v>
      </c>
      <c r="BJ34" s="572">
        <v>9.44487652777778</v>
      </c>
      <c r="BK34" s="572">
        <v>8.33333333333333</v>
      </c>
      <c r="BL34" s="518">
        <v>1.13338518333333</v>
      </c>
      <c r="BM34" s="572">
        <v>1.11154319444444</v>
      </c>
      <c r="BN34" s="533">
        <v>0.0339715928584502</v>
      </c>
      <c r="BO34" s="518">
        <v>0.0482346003333333</v>
      </c>
      <c r="BP34" s="518">
        <v>0.704299250407048</v>
      </c>
      <c r="BQ34" s="518">
        <v>-0.0142630074748831</v>
      </c>
      <c r="BR34" s="540">
        <v>0.0382757251133671</v>
      </c>
      <c r="BS34" s="564">
        <v>29.4363589062989</v>
      </c>
      <c r="BT34" s="565">
        <v>20.7320055124191</v>
      </c>
      <c r="BU34" s="518">
        <v>1.41985100711388</v>
      </c>
      <c r="BV34" s="566">
        <v>8.70435339387976</v>
      </c>
      <c r="BW34" s="567">
        <v>26.1262196088551</v>
      </c>
      <c r="BX34" s="564">
        <v>8.33989690819835</v>
      </c>
      <c r="BY34" s="565">
        <v>5.10212033407471</v>
      </c>
      <c r="BZ34" s="518">
        <v>1.63459431807204</v>
      </c>
      <c r="CA34" s="566">
        <v>3.23777657412364</v>
      </c>
      <c r="CB34" s="567">
        <v>-87.5635350578517</v>
      </c>
      <c r="CC34" s="551"/>
    </row>
    <row r="35" s="159" customFormat="1" outlineLevel="2" spans="1:81">
      <c r="A35" s="527" t="s">
        <v>32</v>
      </c>
      <c r="B35" s="516">
        <v>59.7687229999999</v>
      </c>
      <c r="C35" s="517">
        <v>54</v>
      </c>
      <c r="D35" s="518">
        <v>1.1068282037037</v>
      </c>
      <c r="E35" s="519">
        <v>5.76872299999994</v>
      </c>
      <c r="F35" s="517">
        <v>41.968652</v>
      </c>
      <c r="G35" s="516">
        <v>0</v>
      </c>
      <c r="H35" s="517">
        <v>0</v>
      </c>
      <c r="I35" s="518" t="s">
        <v>161</v>
      </c>
      <c r="J35" s="519">
        <v>0</v>
      </c>
      <c r="K35" s="520">
        <v>0</v>
      </c>
      <c r="L35" s="516">
        <v>40.3177249999999</v>
      </c>
      <c r="M35" s="517">
        <v>37.26</v>
      </c>
      <c r="N35" s="518">
        <v>1.08206454643048</v>
      </c>
      <c r="O35" s="519">
        <v>3.05772499999987</v>
      </c>
      <c r="P35" s="520">
        <v>27.3214399999999</v>
      </c>
      <c r="Q35" s="516">
        <v>19.4509980000001</v>
      </c>
      <c r="R35" s="517">
        <v>16.74</v>
      </c>
      <c r="S35" s="518">
        <v>1.16194731182796</v>
      </c>
      <c r="T35" s="519">
        <v>2.71099800000007</v>
      </c>
      <c r="U35" s="520">
        <v>14.6472120000001</v>
      </c>
      <c r="V35" s="533">
        <v>0.325437737727809</v>
      </c>
      <c r="W35" s="518">
        <v>0.31</v>
      </c>
      <c r="X35" s="518">
        <v>1.04979915396068</v>
      </c>
      <c r="Y35" s="539">
        <v>0.0154377377278094</v>
      </c>
      <c r="Z35" s="540">
        <v>0.34900363252077</v>
      </c>
      <c r="AA35" s="516">
        <v>1.84809099999999</v>
      </c>
      <c r="AB35" s="517">
        <v>2.41140901</v>
      </c>
      <c r="AC35" s="518">
        <v>0.76639466483539</v>
      </c>
      <c r="AD35" s="519">
        <v>-0.56331801000001</v>
      </c>
      <c r="AE35" s="541">
        <v>1.884681</v>
      </c>
      <c r="AF35" s="516">
        <v>0.911898999999998</v>
      </c>
      <c r="AG35" s="517">
        <v>0.547365</v>
      </c>
      <c r="AH35" s="518">
        <v>1.66597973929644</v>
      </c>
      <c r="AI35" s="519">
        <v>0.364533999999998</v>
      </c>
      <c r="AJ35" s="520">
        <v>0.645291</v>
      </c>
      <c r="AK35" s="516">
        <v>0.30361</v>
      </c>
      <c r="AL35" s="517">
        <v>0.05</v>
      </c>
      <c r="AM35" s="518">
        <v>6.0722</v>
      </c>
      <c r="AN35" s="519">
        <v>0.25361</v>
      </c>
      <c r="AO35" s="520">
        <v>0.18786</v>
      </c>
      <c r="AP35" s="516">
        <v>0</v>
      </c>
      <c r="AQ35" s="517">
        <v>0</v>
      </c>
      <c r="AR35" s="551" t="s">
        <v>161</v>
      </c>
      <c r="AS35" s="519">
        <v>0</v>
      </c>
      <c r="AT35" s="520">
        <v>0</v>
      </c>
      <c r="AU35" s="516">
        <v>16.9946180000001</v>
      </c>
      <c r="AV35" s="517">
        <v>13.83122599</v>
      </c>
      <c r="AW35" s="551">
        <v>1.22871378229863</v>
      </c>
      <c r="AX35" s="555">
        <v>3.16339201000008</v>
      </c>
      <c r="AY35" s="520">
        <v>12.3051000000001</v>
      </c>
      <c r="AZ35" s="533">
        <v>0.284339653701487</v>
      </c>
      <c r="BA35" s="518">
        <v>0.25613381462963</v>
      </c>
      <c r="BB35" s="518">
        <v>1.11012149689272</v>
      </c>
      <c r="BC35" s="539">
        <v>0.0282058390718573</v>
      </c>
      <c r="BD35" s="540">
        <v>0.293197408389483</v>
      </c>
      <c r="BE35" s="564">
        <v>6</v>
      </c>
      <c r="BF35" s="565">
        <v>6</v>
      </c>
      <c r="BG35" s="518">
        <v>1</v>
      </c>
      <c r="BH35" s="566">
        <v>0</v>
      </c>
      <c r="BI35" s="567">
        <v>3</v>
      </c>
      <c r="BJ35" s="572">
        <v>8.07685445945945</v>
      </c>
      <c r="BK35" s="572">
        <v>7.5</v>
      </c>
      <c r="BL35" s="518">
        <v>1.07691392792793</v>
      </c>
      <c r="BM35" s="572">
        <v>0.576854459459451</v>
      </c>
      <c r="BN35" s="533">
        <v>0.0309207041281439</v>
      </c>
      <c r="BO35" s="518">
        <v>0.0446557224074074</v>
      </c>
      <c r="BP35" s="518">
        <v>0.692424228322748</v>
      </c>
      <c r="BQ35" s="518">
        <v>-0.0137350182792635</v>
      </c>
      <c r="BR35" s="540">
        <v>0.044906874778823</v>
      </c>
      <c r="BS35" s="564">
        <v>32.3407900368544</v>
      </c>
      <c r="BT35" s="565">
        <v>22.3935465846169</v>
      </c>
      <c r="BU35" s="518">
        <v>1.44420134232202</v>
      </c>
      <c r="BV35" s="566">
        <v>9.94724345223746</v>
      </c>
      <c r="BW35" s="567">
        <v>22.2683053524708</v>
      </c>
      <c r="BX35" s="564">
        <v>9.19576903951168</v>
      </c>
      <c r="BY35" s="565">
        <v>5.73574450980425</v>
      </c>
      <c r="BZ35" s="518">
        <v>1.60323895595299</v>
      </c>
      <c r="CA35" s="566">
        <v>3.46002452970743</v>
      </c>
      <c r="CB35" s="567">
        <v>6.52900941857009</v>
      </c>
      <c r="CC35" s="551"/>
    </row>
    <row r="36" s="159" customFormat="1" outlineLevel="2" spans="1:81">
      <c r="A36" s="527" t="s">
        <v>33</v>
      </c>
      <c r="B36" s="516">
        <v>368.195361999999</v>
      </c>
      <c r="C36" s="517">
        <v>430</v>
      </c>
      <c r="D36" s="518">
        <v>0.856268283720928</v>
      </c>
      <c r="E36" s="519">
        <v>-61.804638000001</v>
      </c>
      <c r="F36" s="517">
        <v>347.145745</v>
      </c>
      <c r="G36" s="516">
        <v>2.23</v>
      </c>
      <c r="H36" s="517">
        <v>1.6</v>
      </c>
      <c r="I36" s="518">
        <v>1.39375</v>
      </c>
      <c r="J36" s="519">
        <v>0.63</v>
      </c>
      <c r="K36" s="520">
        <v>9.99200722162641e-16</v>
      </c>
      <c r="L36" s="516">
        <v>297.802419</v>
      </c>
      <c r="M36" s="517">
        <v>342.4</v>
      </c>
      <c r="N36" s="518">
        <v>0.869750055490654</v>
      </c>
      <c r="O36" s="519">
        <v>-44.597581</v>
      </c>
      <c r="P36" s="520">
        <v>293.213502</v>
      </c>
      <c r="Q36" s="516">
        <v>70.392942999999</v>
      </c>
      <c r="R36" s="517">
        <v>87.6</v>
      </c>
      <c r="S36" s="518">
        <v>0.803572408675787</v>
      </c>
      <c r="T36" s="519">
        <v>-17.207057000001</v>
      </c>
      <c r="U36" s="520">
        <v>53.932243</v>
      </c>
      <c r="V36" s="533">
        <v>0.191183676561355</v>
      </c>
      <c r="W36" s="518">
        <v>0.203720930232558</v>
      </c>
      <c r="X36" s="518">
        <v>0.938458686317155</v>
      </c>
      <c r="Y36" s="539">
        <v>-0.0125372536712028</v>
      </c>
      <c r="Z36" s="540">
        <v>0.155359078360589</v>
      </c>
      <c r="AA36" s="516">
        <v>20.239312</v>
      </c>
      <c r="AB36" s="517">
        <v>19.32422</v>
      </c>
      <c r="AC36" s="518">
        <v>1.04735466683778</v>
      </c>
      <c r="AD36" s="519">
        <v>0.915092000000008</v>
      </c>
      <c r="AE36" s="541">
        <v>18.880452</v>
      </c>
      <c r="AF36" s="516">
        <v>30.396885</v>
      </c>
      <c r="AG36" s="517">
        <v>28.218399</v>
      </c>
      <c r="AH36" s="518">
        <v>1.07720090711029</v>
      </c>
      <c r="AI36" s="519">
        <v>2.17848599999998</v>
      </c>
      <c r="AJ36" s="520">
        <v>66.5983179999999</v>
      </c>
      <c r="AK36" s="516">
        <v>0</v>
      </c>
      <c r="AL36" s="517">
        <v>0</v>
      </c>
      <c r="AM36" s="518" t="s">
        <v>161</v>
      </c>
      <c r="AN36" s="519">
        <v>0</v>
      </c>
      <c r="AO36" s="520">
        <v>0</v>
      </c>
      <c r="AP36" s="516">
        <v>0</v>
      </c>
      <c r="AQ36" s="517">
        <v>0</v>
      </c>
      <c r="AR36" s="551" t="s">
        <v>161</v>
      </c>
      <c r="AS36" s="519">
        <v>0</v>
      </c>
      <c r="AT36" s="520">
        <v>0</v>
      </c>
      <c r="AU36" s="516">
        <v>17.526745999999</v>
      </c>
      <c r="AV36" s="517">
        <v>38.457381</v>
      </c>
      <c r="AW36" s="551">
        <v>0.455744659263172</v>
      </c>
      <c r="AX36" s="555">
        <v>-20.930635000001</v>
      </c>
      <c r="AY36" s="520">
        <v>-31.5465269999999</v>
      </c>
      <c r="AZ36" s="533">
        <v>0.04760175659138</v>
      </c>
      <c r="BA36" s="518">
        <v>0.0894357697674419</v>
      </c>
      <c r="BB36" s="518">
        <v>0.532245171201164</v>
      </c>
      <c r="BC36" s="539">
        <v>-0.0418340131760619</v>
      </c>
      <c r="BD36" s="540">
        <v>-0.0908740131612441</v>
      </c>
      <c r="BE36" s="564">
        <v>47</v>
      </c>
      <c r="BF36" s="565">
        <v>50</v>
      </c>
      <c r="BG36" s="518">
        <v>0.94</v>
      </c>
      <c r="BH36" s="566">
        <v>-3</v>
      </c>
      <c r="BI36" s="567">
        <v>16.08333333</v>
      </c>
      <c r="BJ36" s="572">
        <v>6.7932723616236</v>
      </c>
      <c r="BK36" s="572">
        <v>7.16666666666667</v>
      </c>
      <c r="BL36" s="518">
        <v>0.947898469063758</v>
      </c>
      <c r="BM36" s="572">
        <v>-0.37339430504307</v>
      </c>
      <c r="BN36" s="533">
        <v>0.0549689487940917</v>
      </c>
      <c r="BO36" s="518">
        <v>0.0449400465116279</v>
      </c>
      <c r="BP36" s="518">
        <v>1.22316181359245</v>
      </c>
      <c r="BQ36" s="518">
        <v>0.0100289022824638</v>
      </c>
      <c r="BR36" s="540">
        <v>0.0543876808860209</v>
      </c>
      <c r="BS36" s="564">
        <v>18.192088841755</v>
      </c>
      <c r="BT36" s="565">
        <v>22.251868380716</v>
      </c>
      <c r="BU36" s="518">
        <v>0.817553318692138</v>
      </c>
      <c r="BV36" s="566">
        <v>-4.05977953896098</v>
      </c>
      <c r="BW36" s="567">
        <v>18.3865166469532</v>
      </c>
      <c r="BX36" s="564">
        <v>0.865975384933983</v>
      </c>
      <c r="BY36" s="565">
        <v>1.99011297739314</v>
      </c>
      <c r="BZ36" s="518">
        <v>0.435138806073377</v>
      </c>
      <c r="CA36" s="566">
        <v>-1.12413759245915</v>
      </c>
      <c r="CB36" s="567">
        <v>-1.67085655576466</v>
      </c>
      <c r="CC36" s="551"/>
    </row>
    <row r="37" s="159" customFormat="1" outlineLevel="2" spans="1:81">
      <c r="A37" s="527" t="s">
        <v>34</v>
      </c>
      <c r="B37" s="516">
        <v>434.663528</v>
      </c>
      <c r="C37" s="517">
        <v>460</v>
      </c>
      <c r="D37" s="518">
        <v>0.944920713043478</v>
      </c>
      <c r="E37" s="519">
        <v>-25.336472</v>
      </c>
      <c r="F37" s="517">
        <v>409.892369999999</v>
      </c>
      <c r="G37" s="516">
        <v>0</v>
      </c>
      <c r="H37" s="517">
        <v>0</v>
      </c>
      <c r="I37" s="518" t="s">
        <v>161</v>
      </c>
      <c r="J37" s="519">
        <v>0</v>
      </c>
      <c r="K37" s="520">
        <v>0</v>
      </c>
      <c r="L37" s="516">
        <v>333.692912</v>
      </c>
      <c r="M37" s="517">
        <v>358.8</v>
      </c>
      <c r="N37" s="518">
        <v>0.930024838350056</v>
      </c>
      <c r="O37" s="519">
        <v>-25.107088</v>
      </c>
      <c r="P37" s="520">
        <v>303.914737</v>
      </c>
      <c r="Q37" s="516">
        <v>100.970616</v>
      </c>
      <c r="R37" s="517">
        <v>101.2</v>
      </c>
      <c r="S37" s="518">
        <v>0.997733359683795</v>
      </c>
      <c r="T37" s="519">
        <v>-0.229383999999982</v>
      </c>
      <c r="U37" s="520">
        <v>105.977632999999</v>
      </c>
      <c r="V37" s="533">
        <v>0.232296039340112</v>
      </c>
      <c r="W37" s="518">
        <v>0.22</v>
      </c>
      <c r="X37" s="518">
        <v>1.0558910879096</v>
      </c>
      <c r="Y37" s="539">
        <v>0.0122960393401123</v>
      </c>
      <c r="Z37" s="540">
        <v>0.258549904210218</v>
      </c>
      <c r="AA37" s="516">
        <v>11.483712</v>
      </c>
      <c r="AB37" s="517">
        <v>19.16382409</v>
      </c>
      <c r="AC37" s="518">
        <v>0.599239063459802</v>
      </c>
      <c r="AD37" s="519">
        <v>-7.68011209000001</v>
      </c>
      <c r="AE37" s="541">
        <v>19.083491</v>
      </c>
      <c r="AF37" s="516">
        <v>46.050624</v>
      </c>
      <c r="AG37" s="517">
        <v>47.342304</v>
      </c>
      <c r="AH37" s="518">
        <v>0.972716156780202</v>
      </c>
      <c r="AI37" s="519">
        <v>-1.29168</v>
      </c>
      <c r="AJ37" s="520">
        <v>32.68591</v>
      </c>
      <c r="AK37" s="516">
        <v>0</v>
      </c>
      <c r="AL37" s="517">
        <v>0</v>
      </c>
      <c r="AM37" s="518" t="s">
        <v>161</v>
      </c>
      <c r="AN37" s="519">
        <v>0</v>
      </c>
      <c r="AO37" s="520">
        <v>0</v>
      </c>
      <c r="AP37" s="516">
        <v>0</v>
      </c>
      <c r="AQ37" s="517">
        <v>0</v>
      </c>
      <c r="AR37" s="551" t="s">
        <v>161</v>
      </c>
      <c r="AS37" s="519">
        <v>0</v>
      </c>
      <c r="AT37" s="520">
        <v>0</v>
      </c>
      <c r="AU37" s="516">
        <v>43.43628</v>
      </c>
      <c r="AV37" s="517">
        <v>34.69387191</v>
      </c>
      <c r="AW37" s="551">
        <v>1.25198709768339</v>
      </c>
      <c r="AX37" s="555">
        <v>8.74240809000004</v>
      </c>
      <c r="AY37" s="520">
        <v>54.208231999999</v>
      </c>
      <c r="AZ37" s="533">
        <v>0.0999308136108444</v>
      </c>
      <c r="BA37" s="518">
        <v>0.075421460673913</v>
      </c>
      <c r="BB37" s="518">
        <v>1.32496523824828</v>
      </c>
      <c r="BC37" s="539">
        <v>0.0245093529369313</v>
      </c>
      <c r="BD37" s="540">
        <v>0.132249917216071</v>
      </c>
      <c r="BE37" s="564">
        <v>30</v>
      </c>
      <c r="BF37" s="565">
        <v>38</v>
      </c>
      <c r="BG37" s="518">
        <v>0.789473684210526</v>
      </c>
      <c r="BH37" s="566">
        <v>-8</v>
      </c>
      <c r="BI37" s="567">
        <v>21.9999999966667</v>
      </c>
      <c r="BJ37" s="572">
        <v>12.0072797790055</v>
      </c>
      <c r="BK37" s="572">
        <v>10.0877192982456</v>
      </c>
      <c r="BL37" s="518">
        <v>1.19028686504924</v>
      </c>
      <c r="BM37" s="572">
        <v>1.91956048075991</v>
      </c>
      <c r="BN37" s="533">
        <v>0.0264197735955431</v>
      </c>
      <c r="BO37" s="518">
        <v>0.0416604871521739</v>
      </c>
      <c r="BP37" s="518">
        <v>0.63416861879313</v>
      </c>
      <c r="BQ37" s="518">
        <v>-0.0152407135566309</v>
      </c>
      <c r="BR37" s="540">
        <v>0.0465573218647617</v>
      </c>
      <c r="BS37" s="564">
        <v>37.8504379071854</v>
      </c>
      <c r="BT37" s="565">
        <v>24.0035599283149</v>
      </c>
      <c r="BU37" s="518">
        <v>1.57686768213646</v>
      </c>
      <c r="BV37" s="566">
        <v>13.8468779788705</v>
      </c>
      <c r="BW37" s="567">
        <v>21.4788986983566</v>
      </c>
      <c r="BX37" s="564">
        <v>3.78242505559179</v>
      </c>
      <c r="BY37" s="565">
        <v>1.81038355116732</v>
      </c>
      <c r="BZ37" s="518">
        <v>2.08929486414794</v>
      </c>
      <c r="CA37" s="566">
        <v>1.97204150442447</v>
      </c>
      <c r="CB37" s="567">
        <v>2.84058257475003</v>
      </c>
      <c r="CC37" s="551"/>
    </row>
    <row r="38" s="159" customFormat="1" outlineLevel="2" spans="1:81">
      <c r="A38" s="527" t="s">
        <v>35</v>
      </c>
      <c r="B38" s="516">
        <v>0</v>
      </c>
      <c r="C38" s="517">
        <v>0</v>
      </c>
      <c r="D38" s="518" t="s">
        <v>161</v>
      </c>
      <c r="E38" s="519">
        <v>0</v>
      </c>
      <c r="F38" s="517">
        <v>52.961381</v>
      </c>
      <c r="G38" s="516">
        <v>0</v>
      </c>
      <c r="H38" s="517">
        <v>0</v>
      </c>
      <c r="I38" s="518" t="s">
        <v>161</v>
      </c>
      <c r="J38" s="519">
        <v>0</v>
      </c>
      <c r="K38" s="520">
        <v>33.4135079999999</v>
      </c>
      <c r="L38" s="516">
        <v>0</v>
      </c>
      <c r="M38" s="517">
        <v>0</v>
      </c>
      <c r="N38" s="518" t="s">
        <v>161</v>
      </c>
      <c r="O38" s="519">
        <v>0</v>
      </c>
      <c r="P38" s="520">
        <v>0</v>
      </c>
      <c r="Q38" s="516">
        <v>0</v>
      </c>
      <c r="R38" s="517">
        <v>0</v>
      </c>
      <c r="S38" s="518" t="s">
        <v>161</v>
      </c>
      <c r="T38" s="519">
        <v>0</v>
      </c>
      <c r="U38" s="520">
        <v>19.5478730000001</v>
      </c>
      <c r="V38" s="533" t="s">
        <v>161</v>
      </c>
      <c r="W38" s="518" t="s">
        <v>161</v>
      </c>
      <c r="X38" s="518" t="s">
        <v>161</v>
      </c>
      <c r="Y38" s="539" t="s">
        <v>161</v>
      </c>
      <c r="Z38" s="540">
        <v>0.369096738621678</v>
      </c>
      <c r="AA38" s="516">
        <v>0</v>
      </c>
      <c r="AB38" s="517">
        <v>0</v>
      </c>
      <c r="AC38" s="518" t="s">
        <v>161</v>
      </c>
      <c r="AD38" s="519">
        <v>0</v>
      </c>
      <c r="AE38" s="541">
        <v>5.13936599999999</v>
      </c>
      <c r="AF38" s="516">
        <v>0.0245619999999999</v>
      </c>
      <c r="AG38" s="517">
        <v>0</v>
      </c>
      <c r="AH38" s="518" t="s">
        <v>161</v>
      </c>
      <c r="AI38" s="519">
        <v>0.0245619999999999</v>
      </c>
      <c r="AJ38" s="520">
        <v>5.35567099999999</v>
      </c>
      <c r="AK38" s="516">
        <v>0.0014</v>
      </c>
      <c r="AL38" s="517">
        <v>0</v>
      </c>
      <c r="AM38" s="518" t="s">
        <v>161</v>
      </c>
      <c r="AN38" s="519">
        <v>0.0014</v>
      </c>
      <c r="AO38" s="520">
        <v>0.0143</v>
      </c>
      <c r="AP38" s="516">
        <v>0</v>
      </c>
      <c r="AQ38" s="517">
        <v>0</v>
      </c>
      <c r="AR38" s="551" t="s">
        <v>161</v>
      </c>
      <c r="AS38" s="519">
        <v>0</v>
      </c>
      <c r="AT38" s="520">
        <v>0</v>
      </c>
      <c r="AU38" s="516">
        <v>-0.0231619999999999</v>
      </c>
      <c r="AV38" s="517">
        <v>0</v>
      </c>
      <c r="AW38" s="551" t="s">
        <v>161</v>
      </c>
      <c r="AX38" s="555">
        <v>-0.0231619999999999</v>
      </c>
      <c r="AY38" s="520">
        <v>9.06713600000014</v>
      </c>
      <c r="AZ38" s="533" t="s">
        <v>161</v>
      </c>
      <c r="BA38" s="518" t="s">
        <v>161</v>
      </c>
      <c r="BB38" s="518" t="s">
        <v>161</v>
      </c>
      <c r="BC38" s="539" t="s">
        <v>161</v>
      </c>
      <c r="BD38" s="540">
        <v>0.171202786422811</v>
      </c>
      <c r="BE38" s="564">
        <v>1</v>
      </c>
      <c r="BF38" s="565">
        <v>0</v>
      </c>
      <c r="BG38" s="518" t="s">
        <v>161</v>
      </c>
      <c r="BH38" s="566">
        <v>1</v>
      </c>
      <c r="BI38" s="567">
        <v>19</v>
      </c>
      <c r="BJ38" s="572">
        <v>0</v>
      </c>
      <c r="BK38" s="572" t="s">
        <v>161</v>
      </c>
      <c r="BL38" s="518" t="s">
        <v>161</v>
      </c>
      <c r="BM38" s="572" t="s">
        <v>161</v>
      </c>
      <c r="BN38" s="533" t="s">
        <v>161</v>
      </c>
      <c r="BO38" s="518" t="s">
        <v>161</v>
      </c>
      <c r="BP38" s="518" t="s">
        <v>161</v>
      </c>
      <c r="BQ38" s="518" t="s">
        <v>161</v>
      </c>
      <c r="BR38" s="540">
        <v>0.0970398789261177</v>
      </c>
      <c r="BS38" s="564" t="s">
        <v>161</v>
      </c>
      <c r="BT38" s="565" t="s">
        <v>161</v>
      </c>
      <c r="BU38" s="518" t="s">
        <v>161</v>
      </c>
      <c r="BV38" s="566" t="s">
        <v>161</v>
      </c>
      <c r="BW38" s="567">
        <v>10.3050417113706</v>
      </c>
      <c r="BX38" s="564" t="s">
        <v>161</v>
      </c>
      <c r="BY38" s="565" t="s">
        <v>161</v>
      </c>
      <c r="BZ38" s="518" t="s">
        <v>161</v>
      </c>
      <c r="CA38" s="566" t="s">
        <v>161</v>
      </c>
      <c r="CB38" s="567">
        <v>1.76425185518995</v>
      </c>
      <c r="CC38" s="551"/>
    </row>
    <row r="39" s="159" customFormat="1" outlineLevel="2" spans="1:81">
      <c r="A39" s="527" t="s">
        <v>36</v>
      </c>
      <c r="B39" s="516">
        <v>0</v>
      </c>
      <c r="C39" s="517">
        <v>0</v>
      </c>
      <c r="D39" s="518" t="s">
        <v>161</v>
      </c>
      <c r="E39" s="519">
        <v>0</v>
      </c>
      <c r="F39" s="517">
        <v>0</v>
      </c>
      <c r="G39" s="516">
        <v>0</v>
      </c>
      <c r="H39" s="517">
        <v>0</v>
      </c>
      <c r="I39" s="518" t="s">
        <v>161</v>
      </c>
      <c r="J39" s="519">
        <v>0</v>
      </c>
      <c r="K39" s="520">
        <v>0</v>
      </c>
      <c r="L39" s="516">
        <v>0</v>
      </c>
      <c r="M39" s="517">
        <v>0</v>
      </c>
      <c r="N39" s="518" t="s">
        <v>161</v>
      </c>
      <c r="O39" s="519">
        <v>0</v>
      </c>
      <c r="P39" s="520">
        <v>0</v>
      </c>
      <c r="Q39" s="516">
        <v>0</v>
      </c>
      <c r="R39" s="517">
        <v>0</v>
      </c>
      <c r="S39" s="518" t="s">
        <v>161</v>
      </c>
      <c r="T39" s="519">
        <v>0</v>
      </c>
      <c r="U39" s="520">
        <v>0</v>
      </c>
      <c r="V39" s="533" t="s">
        <v>161</v>
      </c>
      <c r="W39" s="518" t="s">
        <v>161</v>
      </c>
      <c r="X39" s="518" t="s">
        <v>161</v>
      </c>
      <c r="Y39" s="539" t="s">
        <v>161</v>
      </c>
      <c r="Z39" s="540" t="s">
        <v>161</v>
      </c>
      <c r="AA39" s="516">
        <v>0</v>
      </c>
      <c r="AB39" s="517">
        <v>0</v>
      </c>
      <c r="AC39" s="518" t="s">
        <v>161</v>
      </c>
      <c r="AD39" s="519">
        <v>0</v>
      </c>
      <c r="AE39" s="541">
        <v>0</v>
      </c>
      <c r="AF39" s="516">
        <v>0</v>
      </c>
      <c r="AG39" s="517">
        <v>0</v>
      </c>
      <c r="AH39" s="518" t="s">
        <v>161</v>
      </c>
      <c r="AI39" s="519">
        <v>0</v>
      </c>
      <c r="AJ39" s="520">
        <v>0</v>
      </c>
      <c r="AK39" s="516">
        <v>0</v>
      </c>
      <c r="AL39" s="517">
        <v>0</v>
      </c>
      <c r="AM39" s="518" t="s">
        <v>161</v>
      </c>
      <c r="AN39" s="519">
        <v>0</v>
      </c>
      <c r="AO39" s="520">
        <v>0</v>
      </c>
      <c r="AP39" s="516">
        <v>0</v>
      </c>
      <c r="AQ39" s="517">
        <v>0</v>
      </c>
      <c r="AR39" s="551" t="s">
        <v>161</v>
      </c>
      <c r="AS39" s="519">
        <v>0</v>
      </c>
      <c r="AT39" s="520">
        <v>0</v>
      </c>
      <c r="AU39" s="516">
        <v>0</v>
      </c>
      <c r="AV39" s="517">
        <v>0</v>
      </c>
      <c r="AW39" s="551" t="s">
        <v>161</v>
      </c>
      <c r="AX39" s="555">
        <v>0</v>
      </c>
      <c r="AY39" s="520">
        <v>0</v>
      </c>
      <c r="AZ39" s="533" t="s">
        <v>161</v>
      </c>
      <c r="BA39" s="518" t="s">
        <v>161</v>
      </c>
      <c r="BB39" s="518" t="s">
        <v>161</v>
      </c>
      <c r="BC39" s="539" t="s">
        <v>161</v>
      </c>
      <c r="BD39" s="540" t="s">
        <v>161</v>
      </c>
      <c r="BE39" s="564">
        <v>0</v>
      </c>
      <c r="BF39" s="565">
        <v>0</v>
      </c>
      <c r="BG39" s="518" t="s">
        <v>161</v>
      </c>
      <c r="BH39" s="566">
        <v>0</v>
      </c>
      <c r="BI39" s="567">
        <v>0</v>
      </c>
      <c r="BJ39" s="572" t="s">
        <v>161</v>
      </c>
      <c r="BK39" s="572" t="s">
        <v>161</v>
      </c>
      <c r="BL39" s="518" t="s">
        <v>161</v>
      </c>
      <c r="BM39" s="572" t="s">
        <v>161</v>
      </c>
      <c r="BN39" s="533" t="s">
        <v>161</v>
      </c>
      <c r="BO39" s="518" t="s">
        <v>161</v>
      </c>
      <c r="BP39" s="518" t="s">
        <v>161</v>
      </c>
      <c r="BQ39" s="518" t="s">
        <v>161</v>
      </c>
      <c r="BR39" s="540" t="s">
        <v>161</v>
      </c>
      <c r="BS39" s="564" t="s">
        <v>161</v>
      </c>
      <c r="BT39" s="565" t="s">
        <v>161</v>
      </c>
      <c r="BU39" s="518" t="s">
        <v>161</v>
      </c>
      <c r="BV39" s="566" t="s">
        <v>161</v>
      </c>
      <c r="BW39" s="567" t="s">
        <v>161</v>
      </c>
      <c r="BX39" s="564" t="s">
        <v>161</v>
      </c>
      <c r="BY39" s="565" t="s">
        <v>161</v>
      </c>
      <c r="BZ39" s="518" t="s">
        <v>161</v>
      </c>
      <c r="CA39" s="566" t="s">
        <v>161</v>
      </c>
      <c r="CB39" s="567" t="s">
        <v>161</v>
      </c>
      <c r="CC39" s="551"/>
    </row>
    <row r="40" s="159" customFormat="1" outlineLevel="2" spans="1:81">
      <c r="A40" s="527" t="s">
        <v>37</v>
      </c>
      <c r="B40" s="516">
        <v>0</v>
      </c>
      <c r="C40" s="517">
        <v>0</v>
      </c>
      <c r="D40" s="518" t="s">
        <v>161</v>
      </c>
      <c r="E40" s="519">
        <v>0</v>
      </c>
      <c r="F40" s="517">
        <v>1.98019799999999</v>
      </c>
      <c r="G40" s="516">
        <v>0</v>
      </c>
      <c r="H40" s="517">
        <v>0</v>
      </c>
      <c r="I40" s="518" t="s">
        <v>161</v>
      </c>
      <c r="J40" s="519">
        <v>0</v>
      </c>
      <c r="K40" s="520">
        <v>0</v>
      </c>
      <c r="L40" s="516">
        <v>0</v>
      </c>
      <c r="M40" s="517">
        <v>0</v>
      </c>
      <c r="N40" s="518" t="s">
        <v>161</v>
      </c>
      <c r="O40" s="519">
        <v>0</v>
      </c>
      <c r="P40" s="520">
        <v>0</v>
      </c>
      <c r="Q40" s="516"/>
      <c r="R40" s="517"/>
      <c r="S40" s="518" t="s">
        <v>161</v>
      </c>
      <c r="T40" s="519">
        <v>0</v>
      </c>
      <c r="U40" s="520"/>
      <c r="V40" s="533" t="s">
        <v>161</v>
      </c>
      <c r="W40" s="518" t="s">
        <v>161</v>
      </c>
      <c r="X40" s="518" t="s">
        <v>161</v>
      </c>
      <c r="Y40" s="539" t="s">
        <v>161</v>
      </c>
      <c r="Z40" s="540">
        <v>0</v>
      </c>
      <c r="AA40" s="516">
        <v>0</v>
      </c>
      <c r="AB40" s="517">
        <v>0</v>
      </c>
      <c r="AC40" s="518" t="s">
        <v>161</v>
      </c>
      <c r="AD40" s="519">
        <v>0</v>
      </c>
      <c r="AE40" s="541">
        <v>0</v>
      </c>
      <c r="AF40" s="516">
        <v>0.360088999999999</v>
      </c>
      <c r="AG40" s="517">
        <v>0.360089</v>
      </c>
      <c r="AH40" s="518">
        <v>0.999999999999997</v>
      </c>
      <c r="AI40" s="519">
        <v>-9.99200722162641e-16</v>
      </c>
      <c r="AJ40" s="520">
        <v>0.360088999999999</v>
      </c>
      <c r="AK40" s="516">
        <v>0</v>
      </c>
      <c r="AL40" s="517">
        <v>0</v>
      </c>
      <c r="AM40" s="518" t="s">
        <v>161</v>
      </c>
      <c r="AN40" s="519">
        <v>0</v>
      </c>
      <c r="AO40" s="520">
        <v>0</v>
      </c>
      <c r="AP40" s="516">
        <v>0</v>
      </c>
      <c r="AQ40" s="517">
        <v>0</v>
      </c>
      <c r="AR40" s="551" t="s">
        <v>161</v>
      </c>
      <c r="AS40" s="519">
        <v>0</v>
      </c>
      <c r="AT40" s="520">
        <v>0</v>
      </c>
      <c r="AU40" s="516">
        <v>-0.360088999999999</v>
      </c>
      <c r="AV40" s="517">
        <v>-0.360089</v>
      </c>
      <c r="AW40" s="551">
        <v>1</v>
      </c>
      <c r="AX40" s="555">
        <v>9.99200722162641e-16</v>
      </c>
      <c r="AY40" s="520">
        <v>1.62010899999999</v>
      </c>
      <c r="AZ40" s="533" t="s">
        <v>161</v>
      </c>
      <c r="BA40" s="518" t="s">
        <v>161</v>
      </c>
      <c r="BB40" s="518" t="s">
        <v>161</v>
      </c>
      <c r="BC40" s="539" t="s">
        <v>161</v>
      </c>
      <c r="BD40" s="540">
        <v>0.81815505318155</v>
      </c>
      <c r="BE40" s="564">
        <v>0</v>
      </c>
      <c r="BF40" s="565">
        <v>0</v>
      </c>
      <c r="BG40" s="518" t="s">
        <v>161</v>
      </c>
      <c r="BH40" s="566">
        <v>0</v>
      </c>
      <c r="BI40" s="567">
        <v>0</v>
      </c>
      <c r="BJ40" s="572" t="s">
        <v>161</v>
      </c>
      <c r="BK40" s="572" t="s">
        <v>161</v>
      </c>
      <c r="BL40" s="518" t="s">
        <v>161</v>
      </c>
      <c r="BM40" s="572" t="s">
        <v>161</v>
      </c>
      <c r="BN40" s="533" t="s">
        <v>161</v>
      </c>
      <c r="BO40" s="518" t="s">
        <v>161</v>
      </c>
      <c r="BP40" s="518" t="s">
        <v>161</v>
      </c>
      <c r="BQ40" s="518" t="s">
        <v>161</v>
      </c>
      <c r="BR40" s="540">
        <v>0</v>
      </c>
      <c r="BS40" s="564" t="s">
        <v>161</v>
      </c>
      <c r="BT40" s="565" t="s">
        <v>161</v>
      </c>
      <c r="BU40" s="518" t="s">
        <v>161</v>
      </c>
      <c r="BV40" s="566" t="s">
        <v>161</v>
      </c>
      <c r="BW40" s="567" t="s">
        <v>161</v>
      </c>
      <c r="BX40" s="564" t="s">
        <v>161</v>
      </c>
      <c r="BY40" s="565" t="s">
        <v>161</v>
      </c>
      <c r="BZ40" s="518" t="s">
        <v>161</v>
      </c>
      <c r="CA40" s="566" t="s">
        <v>161</v>
      </c>
      <c r="CB40" s="567" t="s">
        <v>161</v>
      </c>
      <c r="CC40" s="551"/>
    </row>
    <row r="41" s="163" customFormat="1" spans="1:81">
      <c r="A41" s="521" t="s">
        <v>38</v>
      </c>
      <c r="B41" s="522">
        <v>1796.708534</v>
      </c>
      <c r="C41" s="523">
        <v>1838.6</v>
      </c>
      <c r="D41" s="524">
        <v>0.977215562928314</v>
      </c>
      <c r="E41" s="523">
        <v>-41.8914660000016</v>
      </c>
      <c r="F41" s="525">
        <v>1826.420421</v>
      </c>
      <c r="G41" s="522">
        <v>97.6092789999999</v>
      </c>
      <c r="H41" s="523">
        <v>97.32</v>
      </c>
      <c r="I41" s="524">
        <v>1.00297245170571</v>
      </c>
      <c r="J41" s="523">
        <v>0.289278999999951</v>
      </c>
      <c r="K41" s="525">
        <v>185.043216999999</v>
      </c>
      <c r="L41" s="522">
        <v>1338.252976</v>
      </c>
      <c r="M41" s="523">
        <v>1352.41451987</v>
      </c>
      <c r="N41" s="524">
        <v>0.989528695779336</v>
      </c>
      <c r="O41" s="523">
        <v>-14.1615438700014</v>
      </c>
      <c r="P41" s="525">
        <v>1624.85169699999</v>
      </c>
      <c r="Q41" s="522">
        <v>363.190362</v>
      </c>
      <c r="R41" s="523">
        <v>391.81548013</v>
      </c>
      <c r="S41" s="524">
        <v>0.926942350209076</v>
      </c>
      <c r="T41" s="523">
        <v>-28.6251181300004</v>
      </c>
      <c r="U41" s="534">
        <v>14.5453090000112</v>
      </c>
      <c r="V41" s="535">
        <v>0.20214205872971</v>
      </c>
      <c r="W41" s="524">
        <v>0.213105341091048</v>
      </c>
      <c r="X41" s="524">
        <v>0.948554633566631</v>
      </c>
      <c r="Y41" s="542">
        <v>-0.0109632823613371</v>
      </c>
      <c r="Z41" s="543">
        <v>0.00796383397424311</v>
      </c>
      <c r="AA41" s="522">
        <v>88.8376459999999</v>
      </c>
      <c r="AB41" s="523">
        <v>98.53090731</v>
      </c>
      <c r="AC41" s="524">
        <v>0.901622124725768</v>
      </c>
      <c r="AD41" s="523">
        <v>-9.69326131000005</v>
      </c>
      <c r="AE41" s="544">
        <v>96.713222</v>
      </c>
      <c r="AF41" s="522">
        <v>117.119879</v>
      </c>
      <c r="AG41" s="523">
        <v>116.74311567</v>
      </c>
      <c r="AH41" s="524">
        <v>1.00322728520511</v>
      </c>
      <c r="AI41" s="523">
        <v>0.376763329999875</v>
      </c>
      <c r="AJ41" s="525">
        <v>146.333737000001</v>
      </c>
      <c r="AK41" s="522">
        <v>0.5689</v>
      </c>
      <c r="AL41" s="523">
        <v>0.1</v>
      </c>
      <c r="AM41" s="524">
        <v>5.68899999999999</v>
      </c>
      <c r="AN41" s="523">
        <v>0.4689</v>
      </c>
      <c r="AO41" s="525">
        <v>2.792745</v>
      </c>
      <c r="AP41" s="522">
        <v>0</v>
      </c>
      <c r="AQ41" s="523">
        <v>0</v>
      </c>
      <c r="AR41" s="542" t="s">
        <v>161</v>
      </c>
      <c r="AS41" s="523">
        <v>0</v>
      </c>
      <c r="AT41" s="525">
        <v>0</v>
      </c>
      <c r="AU41" s="522">
        <v>155.457654</v>
      </c>
      <c r="AV41" s="523">
        <v>173.69145715</v>
      </c>
      <c r="AW41" s="542">
        <v>0.895021877015785</v>
      </c>
      <c r="AX41" s="556">
        <v>-18.2338031500002</v>
      </c>
      <c r="AY41" s="525">
        <v>-223.72870699999</v>
      </c>
      <c r="AZ41" s="535">
        <v>0.0865235796781716</v>
      </c>
      <c r="BA41" s="524">
        <v>0.0944694099586642</v>
      </c>
      <c r="BB41" s="524">
        <v>0.91588991310553</v>
      </c>
      <c r="BC41" s="542">
        <v>-0.00794583028049257</v>
      </c>
      <c r="BD41" s="543">
        <v>-0.122495732322952</v>
      </c>
      <c r="BE41" s="568">
        <v>210</v>
      </c>
      <c r="BF41" s="569">
        <v>227</v>
      </c>
      <c r="BG41" s="524">
        <v>0.92511013215859</v>
      </c>
      <c r="BH41" s="524">
        <v>-17</v>
      </c>
      <c r="BI41" s="570">
        <v>186.16666666</v>
      </c>
      <c r="BJ41" s="571">
        <v>7.16962703112529</v>
      </c>
      <c r="BK41" s="571">
        <v>6.7496328928047</v>
      </c>
      <c r="BL41" s="524">
        <v>1.0622247379955</v>
      </c>
      <c r="BM41" s="571">
        <v>0.419994138320592</v>
      </c>
      <c r="BN41" s="535">
        <v>0.0494446619019621</v>
      </c>
      <c r="BO41" s="524">
        <v>0.0535901812846731</v>
      </c>
      <c r="BP41" s="524">
        <v>0.922644050023085</v>
      </c>
      <c r="BQ41" s="524">
        <v>-0.004145519382711</v>
      </c>
      <c r="BR41" s="543">
        <v>0.052952332818885</v>
      </c>
      <c r="BS41" s="568">
        <v>20.2246301528521</v>
      </c>
      <c r="BT41" s="569">
        <v>18.6601346744464</v>
      </c>
      <c r="BU41" s="524">
        <v>1.08384159630681</v>
      </c>
      <c r="BV41" s="524">
        <v>1.56449547840564</v>
      </c>
      <c r="BW41" s="570">
        <v>18.8849092526356</v>
      </c>
      <c r="BX41" s="568">
        <v>1.74990739849185</v>
      </c>
      <c r="BY41" s="569">
        <v>1.76281191244417</v>
      </c>
      <c r="BZ41" s="524">
        <v>0.992679585461603</v>
      </c>
      <c r="CA41" s="524">
        <v>-0.0129045139523165</v>
      </c>
      <c r="CB41" s="570">
        <v>-2.31332078875409</v>
      </c>
      <c r="CC41" s="551"/>
    </row>
    <row r="42" s="159" customFormat="1" outlineLevel="2" spans="1:81">
      <c r="A42" s="527" t="s">
        <v>39</v>
      </c>
      <c r="B42" s="516">
        <v>0.168908</v>
      </c>
      <c r="C42" s="517">
        <v>4.89811321</v>
      </c>
      <c r="D42" s="518">
        <v>0.0344842989041488</v>
      </c>
      <c r="E42" s="519">
        <v>-4.72920521</v>
      </c>
      <c r="F42" s="520">
        <v>0</v>
      </c>
      <c r="G42" s="516">
        <v>0</v>
      </c>
      <c r="H42" s="517">
        <v>0</v>
      </c>
      <c r="I42" s="518" t="s">
        <v>161</v>
      </c>
      <c r="J42" s="519">
        <v>0</v>
      </c>
      <c r="K42" s="520">
        <v>0</v>
      </c>
      <c r="L42" s="516">
        <v>0</v>
      </c>
      <c r="M42" s="517">
        <v>0</v>
      </c>
      <c r="N42" s="518" t="s">
        <v>161</v>
      </c>
      <c r="O42" s="519">
        <v>0</v>
      </c>
      <c r="P42" s="520">
        <v>0</v>
      </c>
      <c r="Q42" s="516">
        <v>0.168908</v>
      </c>
      <c r="R42" s="517">
        <v>4.89811321</v>
      </c>
      <c r="S42" s="518">
        <v>0.0344842989041488</v>
      </c>
      <c r="T42" s="519">
        <v>-4.72920521</v>
      </c>
      <c r="U42" s="520">
        <v>0</v>
      </c>
      <c r="V42" s="533">
        <v>1</v>
      </c>
      <c r="W42" s="518" t="s">
        <v>161</v>
      </c>
      <c r="X42" s="518" t="s">
        <v>161</v>
      </c>
      <c r="Y42" s="539" t="s">
        <v>161</v>
      </c>
      <c r="Z42" s="540" t="s">
        <v>161</v>
      </c>
      <c r="AA42" s="516">
        <v>0</v>
      </c>
      <c r="AB42" s="517">
        <v>0</v>
      </c>
      <c r="AC42" s="518" t="s">
        <v>161</v>
      </c>
      <c r="AD42" s="519">
        <v>0</v>
      </c>
      <c r="AE42" s="541">
        <v>0</v>
      </c>
      <c r="AF42" s="516">
        <v>0.329746</v>
      </c>
      <c r="AG42" s="517">
        <v>1.8478785</v>
      </c>
      <c r="AH42" s="518">
        <v>0.178445714910369</v>
      </c>
      <c r="AI42" s="519">
        <v>-1.5181325</v>
      </c>
      <c r="AJ42" s="520">
        <v>0</v>
      </c>
      <c r="AK42" s="516">
        <v>0</v>
      </c>
      <c r="AL42" s="517">
        <v>0</v>
      </c>
      <c r="AM42" s="518" t="s">
        <v>161</v>
      </c>
      <c r="AN42" s="519">
        <v>0</v>
      </c>
      <c r="AO42" s="520">
        <v>0</v>
      </c>
      <c r="AP42" s="516">
        <v>0</v>
      </c>
      <c r="AQ42" s="517">
        <v>0</v>
      </c>
      <c r="AR42" s="551" t="s">
        <v>161</v>
      </c>
      <c r="AS42" s="519">
        <v>0</v>
      </c>
      <c r="AT42" s="520">
        <v>0</v>
      </c>
      <c r="AU42" s="516">
        <v>-0.160838</v>
      </c>
      <c r="AV42" s="517">
        <v>3.05023471</v>
      </c>
      <c r="AW42" s="551">
        <v>-0.0527297127243038</v>
      </c>
      <c r="AX42" s="555">
        <v>-3.21107271</v>
      </c>
      <c r="AY42" s="520">
        <v>0</v>
      </c>
      <c r="AZ42" s="533">
        <v>-0.952222511663154</v>
      </c>
      <c r="BA42" s="518">
        <v>0.622736670065656</v>
      </c>
      <c r="BB42" s="518">
        <v>-1.5290933671254</v>
      </c>
      <c r="BC42" s="539">
        <v>-1.57495918172881</v>
      </c>
      <c r="BD42" s="540" t="s">
        <v>161</v>
      </c>
      <c r="BE42" s="564">
        <v>0</v>
      </c>
      <c r="BF42" s="565">
        <v>0</v>
      </c>
      <c r="BG42" s="518" t="s">
        <v>161</v>
      </c>
      <c r="BH42" s="566">
        <v>0</v>
      </c>
      <c r="BI42" s="567">
        <v>0</v>
      </c>
      <c r="BJ42" s="572" t="s">
        <v>161</v>
      </c>
      <c r="BK42" s="572" t="s">
        <v>161</v>
      </c>
      <c r="BL42" s="518" t="s">
        <v>161</v>
      </c>
      <c r="BM42" s="572" t="s">
        <v>161</v>
      </c>
      <c r="BN42" s="533">
        <v>0</v>
      </c>
      <c r="BO42" s="518">
        <v>0</v>
      </c>
      <c r="BP42" s="518" t="s">
        <v>161</v>
      </c>
      <c r="BQ42" s="518">
        <v>0</v>
      </c>
      <c r="BR42" s="540" t="s">
        <v>161</v>
      </c>
      <c r="BS42" s="564" t="s">
        <v>161</v>
      </c>
      <c r="BT42" s="565" t="s">
        <v>161</v>
      </c>
      <c r="BU42" s="518" t="s">
        <v>161</v>
      </c>
      <c r="BV42" s="566" t="s">
        <v>161</v>
      </c>
      <c r="BW42" s="567" t="s">
        <v>161</v>
      </c>
      <c r="BX42" s="564" t="s">
        <v>161</v>
      </c>
      <c r="BY42" s="565" t="s">
        <v>161</v>
      </c>
      <c r="BZ42" s="518" t="s">
        <v>161</v>
      </c>
      <c r="CA42" s="566" t="s">
        <v>161</v>
      </c>
      <c r="CB42" s="567" t="s">
        <v>161</v>
      </c>
      <c r="CC42" s="551"/>
    </row>
    <row r="43" s="159" customFormat="1" outlineLevel="2" spans="1:81">
      <c r="A43" s="527" t="s">
        <v>40</v>
      </c>
      <c r="B43" s="516">
        <v>15.5109999999999</v>
      </c>
      <c r="C43" s="517">
        <v>16.44</v>
      </c>
      <c r="D43" s="518">
        <v>0.943491484184909</v>
      </c>
      <c r="E43" s="519">
        <v>-0.929000000000102</v>
      </c>
      <c r="F43" s="520">
        <v>0</v>
      </c>
      <c r="G43" s="516">
        <v>0</v>
      </c>
      <c r="H43" s="517">
        <v>0</v>
      </c>
      <c r="I43" s="518" t="s">
        <v>161</v>
      </c>
      <c r="J43" s="519">
        <v>0</v>
      </c>
      <c r="K43" s="520">
        <v>0</v>
      </c>
      <c r="L43" s="516">
        <v>0</v>
      </c>
      <c r="M43" s="517">
        <v>0</v>
      </c>
      <c r="N43" s="518" t="s">
        <v>161</v>
      </c>
      <c r="O43" s="519">
        <v>0</v>
      </c>
      <c r="P43" s="520">
        <v>0</v>
      </c>
      <c r="Q43" s="516">
        <v>0.696948999999904</v>
      </c>
      <c r="R43" s="517">
        <v>2.44</v>
      </c>
      <c r="S43" s="518">
        <v>0.285634836065534</v>
      </c>
      <c r="T43" s="519">
        <v>-1.7430510000001</v>
      </c>
      <c r="U43" s="520">
        <v>0</v>
      </c>
      <c r="V43" s="533">
        <v>0.0449325639868422</v>
      </c>
      <c r="W43" s="518">
        <v>0.148418491484185</v>
      </c>
      <c r="X43" s="518">
        <v>0.302742357353969</v>
      </c>
      <c r="Y43" s="539">
        <v>-0.103485927497343</v>
      </c>
      <c r="Z43" s="540" t="s">
        <v>161</v>
      </c>
      <c r="AA43" s="516">
        <v>14.814051</v>
      </c>
      <c r="AB43" s="517">
        <v>14</v>
      </c>
      <c r="AC43" s="518">
        <v>1.0581465</v>
      </c>
      <c r="AD43" s="519">
        <v>0.814050999999996</v>
      </c>
      <c r="AE43" s="541">
        <v>0</v>
      </c>
      <c r="AF43" s="516">
        <v>0.152619</v>
      </c>
      <c r="AG43" s="517">
        <v>0.36</v>
      </c>
      <c r="AH43" s="518">
        <v>0.423941666666667</v>
      </c>
      <c r="AI43" s="519">
        <v>-0.207381</v>
      </c>
      <c r="AJ43" s="520">
        <v>0</v>
      </c>
      <c r="AK43" s="516">
        <v>0</v>
      </c>
      <c r="AL43" s="517">
        <v>0</v>
      </c>
      <c r="AM43" s="518" t="s">
        <v>161</v>
      </c>
      <c r="AN43" s="519">
        <v>0</v>
      </c>
      <c r="AO43" s="520">
        <v>0</v>
      </c>
      <c r="AP43" s="516">
        <v>0</v>
      </c>
      <c r="AQ43" s="517">
        <v>0</v>
      </c>
      <c r="AR43" s="551" t="s">
        <v>161</v>
      </c>
      <c r="AS43" s="519">
        <v>0</v>
      </c>
      <c r="AT43" s="520">
        <v>0</v>
      </c>
      <c r="AU43" s="516">
        <v>0.544329999999904</v>
      </c>
      <c r="AV43" s="517">
        <v>2.08</v>
      </c>
      <c r="AW43" s="551">
        <v>0.261697115384569</v>
      </c>
      <c r="AX43" s="555">
        <v>-1.5356700000001</v>
      </c>
      <c r="AY43" s="520">
        <v>0</v>
      </c>
      <c r="AZ43" s="561">
        <v>0.0350931596931151</v>
      </c>
      <c r="BA43" s="518">
        <v>0.126520681265207</v>
      </c>
      <c r="BB43" s="518">
        <v>0.277370935266736</v>
      </c>
      <c r="BC43" s="539">
        <v>-0.0914275215720918</v>
      </c>
      <c r="BD43" s="540" t="s">
        <v>161</v>
      </c>
      <c r="BE43" s="564">
        <v>34</v>
      </c>
      <c r="BF43" s="565">
        <v>0</v>
      </c>
      <c r="BG43" s="518" t="s">
        <v>161</v>
      </c>
      <c r="BH43" s="566">
        <v>34</v>
      </c>
      <c r="BI43" s="567">
        <v>0</v>
      </c>
      <c r="BJ43" s="572">
        <v>0.383935643564354</v>
      </c>
      <c r="BK43" s="572" t="s">
        <v>161</v>
      </c>
      <c r="BL43" s="518" t="s">
        <v>161</v>
      </c>
      <c r="BM43" s="572" t="s">
        <v>161</v>
      </c>
      <c r="BN43" s="533">
        <v>0.955067436013158</v>
      </c>
      <c r="BO43" s="518">
        <v>0.851581508515815</v>
      </c>
      <c r="BP43" s="518">
        <v>1.12152204628974</v>
      </c>
      <c r="BQ43" s="518">
        <v>0.103485927497343</v>
      </c>
      <c r="BR43" s="540" t="s">
        <v>161</v>
      </c>
      <c r="BS43" s="564">
        <v>1.04704648309905</v>
      </c>
      <c r="BT43" s="565">
        <v>1.17428571428571</v>
      </c>
      <c r="BU43" s="518">
        <v>0.891645423563664</v>
      </c>
      <c r="BV43" s="566">
        <v>-0.127239231186668</v>
      </c>
      <c r="BW43" s="567" t="s">
        <v>161</v>
      </c>
      <c r="BX43" s="564">
        <v>0.0367441694375093</v>
      </c>
      <c r="BY43" s="565">
        <v>0.148571428571429</v>
      </c>
      <c r="BZ43" s="518">
        <v>0.247316525060159</v>
      </c>
      <c r="CA43" s="566">
        <v>-0.111827259133919</v>
      </c>
      <c r="CB43" s="567" t="s">
        <v>161</v>
      </c>
      <c r="CC43" s="551"/>
    </row>
    <row r="44" s="159" customFormat="1" outlineLevel="2" spans="1:81">
      <c r="A44" s="527" t="s">
        <v>41</v>
      </c>
      <c r="B44" s="516">
        <v>84.416831</v>
      </c>
      <c r="C44" s="517">
        <v>90.75</v>
      </c>
      <c r="D44" s="518">
        <v>0.930213013774105</v>
      </c>
      <c r="E44" s="519">
        <v>-6.333169</v>
      </c>
      <c r="F44" s="520">
        <v>0</v>
      </c>
      <c r="G44" s="516">
        <v>0</v>
      </c>
      <c r="H44" s="517">
        <v>0</v>
      </c>
      <c r="I44" s="518" t="s">
        <v>161</v>
      </c>
      <c r="J44" s="519">
        <v>0</v>
      </c>
      <c r="K44" s="520">
        <v>0</v>
      </c>
      <c r="L44" s="516">
        <v>0</v>
      </c>
      <c r="M44" s="517">
        <v>0</v>
      </c>
      <c r="N44" s="518" t="s">
        <v>161</v>
      </c>
      <c r="O44" s="519">
        <v>0</v>
      </c>
      <c r="P44" s="520">
        <v>0</v>
      </c>
      <c r="Q44" s="516">
        <v>-27.390924</v>
      </c>
      <c r="R44" s="517">
        <v>-13.25</v>
      </c>
      <c r="S44" s="518">
        <v>-0.0672395471698091</v>
      </c>
      <c r="T44" s="519">
        <v>-14.140924</v>
      </c>
      <c r="U44" s="520">
        <v>0</v>
      </c>
      <c r="V44" s="533">
        <v>-0.324472308134855</v>
      </c>
      <c r="W44" s="518">
        <v>-0.146005509641873</v>
      </c>
      <c r="X44" s="518">
        <v>-0.222329204772685</v>
      </c>
      <c r="Y44" s="539">
        <v>-0.178466798492982</v>
      </c>
      <c r="Z44" s="540" t="s">
        <v>161</v>
      </c>
      <c r="AA44" s="516">
        <v>111.807755</v>
      </c>
      <c r="AB44" s="517">
        <v>104</v>
      </c>
      <c r="AC44" s="518">
        <v>1.07507456730769</v>
      </c>
      <c r="AD44" s="519">
        <v>7.80775499999997</v>
      </c>
      <c r="AE44" s="541">
        <v>0</v>
      </c>
      <c r="AF44" s="516">
        <v>2.878523</v>
      </c>
      <c r="AG44" s="517">
        <v>2.479397</v>
      </c>
      <c r="AH44" s="518">
        <v>1.16097704401514</v>
      </c>
      <c r="AI44" s="519">
        <v>0.399125999999998</v>
      </c>
      <c r="AJ44" s="520">
        <v>0</v>
      </c>
      <c r="AK44" s="516">
        <v>0</v>
      </c>
      <c r="AL44" s="517">
        <v>0</v>
      </c>
      <c r="AM44" s="518" t="s">
        <v>161</v>
      </c>
      <c r="AN44" s="519">
        <v>0</v>
      </c>
      <c r="AO44" s="520">
        <v>0</v>
      </c>
      <c r="AP44" s="516">
        <v>0</v>
      </c>
      <c r="AQ44" s="517">
        <v>0</v>
      </c>
      <c r="AR44" s="551" t="s">
        <v>161</v>
      </c>
      <c r="AS44" s="519">
        <v>0</v>
      </c>
      <c r="AT44" s="520">
        <v>0</v>
      </c>
      <c r="AU44" s="516">
        <v>-30.269447</v>
      </c>
      <c r="AV44" s="517">
        <v>-15.729397</v>
      </c>
      <c r="AW44" s="551">
        <v>0.0756130066524504</v>
      </c>
      <c r="AX44" s="555">
        <v>-14.54005</v>
      </c>
      <c r="AY44" s="520">
        <v>0</v>
      </c>
      <c r="AZ44" s="561">
        <v>-0.358571230895886</v>
      </c>
      <c r="BA44" s="518">
        <v>-0.173326688705234</v>
      </c>
      <c r="BB44" s="518">
        <v>-0.0687594828842857</v>
      </c>
      <c r="BC44" s="539">
        <v>-0.185244542190652</v>
      </c>
      <c r="BD44" s="540" t="s">
        <v>161</v>
      </c>
      <c r="BE44" s="564">
        <v>311</v>
      </c>
      <c r="BF44" s="565">
        <v>0</v>
      </c>
      <c r="BG44" s="518" t="s">
        <v>161</v>
      </c>
      <c r="BH44" s="566">
        <v>311</v>
      </c>
      <c r="BI44" s="567">
        <v>0</v>
      </c>
      <c r="BJ44" s="572">
        <v>0.225472305021368</v>
      </c>
      <c r="BK44" s="572" t="s">
        <v>161</v>
      </c>
      <c r="BL44" s="518" t="s">
        <v>161</v>
      </c>
      <c r="BM44" s="572" t="s">
        <v>161</v>
      </c>
      <c r="BN44" s="533">
        <v>1.32447230813485</v>
      </c>
      <c r="BO44" s="518">
        <v>1.14600550964187</v>
      </c>
      <c r="BP44" s="518">
        <v>1.15572944195421</v>
      </c>
      <c r="BQ44" s="518">
        <v>0.178466798492982</v>
      </c>
      <c r="BR44" s="540" t="s">
        <v>161</v>
      </c>
      <c r="BS44" s="564">
        <v>0.755017672969107</v>
      </c>
      <c r="BT44" s="565">
        <v>0.872596153846154</v>
      </c>
      <c r="BU44" s="518">
        <v>0.865254413099583</v>
      </c>
      <c r="BV44" s="566">
        <v>-0.117578480877047</v>
      </c>
      <c r="BW44" s="567" t="s">
        <v>161</v>
      </c>
      <c r="BX44" s="564">
        <v>-0.27072761634468</v>
      </c>
      <c r="BY44" s="565">
        <v>-0.151244201923077</v>
      </c>
      <c r="BZ44" s="518">
        <v>0.209996727792761</v>
      </c>
      <c r="CA44" s="566">
        <v>-0.119483414421603</v>
      </c>
      <c r="CB44" s="567" t="s">
        <v>161</v>
      </c>
      <c r="CC44" s="551"/>
    </row>
    <row r="45" s="159" customFormat="1" outlineLevel="2" spans="1:81">
      <c r="A45" s="527" t="s">
        <v>42</v>
      </c>
      <c r="B45" s="516">
        <v>117.985152</v>
      </c>
      <c r="C45" s="517">
        <v>400</v>
      </c>
      <c r="D45" s="518">
        <v>0.29496288</v>
      </c>
      <c r="E45" s="519">
        <v>-282.014848</v>
      </c>
      <c r="F45" s="520">
        <v>0</v>
      </c>
      <c r="G45" s="516">
        <v>0</v>
      </c>
      <c r="H45" s="517">
        <v>0</v>
      </c>
      <c r="I45" s="518" t="s">
        <v>161</v>
      </c>
      <c r="J45" s="519">
        <v>0</v>
      </c>
      <c r="K45" s="520">
        <v>0</v>
      </c>
      <c r="L45" s="516">
        <v>113.916749</v>
      </c>
      <c r="M45" s="517">
        <v>382</v>
      </c>
      <c r="N45" s="518">
        <v>0.298211384816754</v>
      </c>
      <c r="O45" s="519">
        <v>-268.083251</v>
      </c>
      <c r="P45" s="520">
        <v>0</v>
      </c>
      <c r="Q45" s="516">
        <v>4.068403</v>
      </c>
      <c r="R45" s="517">
        <v>18</v>
      </c>
      <c r="S45" s="518">
        <v>0.226022388888889</v>
      </c>
      <c r="T45" s="519">
        <v>-13.931597</v>
      </c>
      <c r="U45" s="520">
        <v>0</v>
      </c>
      <c r="V45" s="533">
        <v>0.0344823304545982</v>
      </c>
      <c r="W45" s="518">
        <v>0.045</v>
      </c>
      <c r="X45" s="518">
        <v>0.766274010102183</v>
      </c>
      <c r="Y45" s="539">
        <v>-0.0105176695454018</v>
      </c>
      <c r="Z45" s="540" t="s">
        <v>161</v>
      </c>
      <c r="AA45" s="516">
        <v>1.646998</v>
      </c>
      <c r="AB45" s="517">
        <v>2.12555556</v>
      </c>
      <c r="AC45" s="518">
        <v>0.774855304182214</v>
      </c>
      <c r="AD45" s="519">
        <v>-0.478557560000003</v>
      </c>
      <c r="AE45" s="541">
        <v>0</v>
      </c>
      <c r="AF45" s="516">
        <v>0.616931</v>
      </c>
      <c r="AG45" s="517">
        <v>0.26</v>
      </c>
      <c r="AH45" s="518">
        <v>2.37281153846154</v>
      </c>
      <c r="AI45" s="519">
        <v>0.356931</v>
      </c>
      <c r="AJ45" s="520">
        <v>0</v>
      </c>
      <c r="AK45" s="516">
        <v>0</v>
      </c>
      <c r="AL45" s="517">
        <v>0</v>
      </c>
      <c r="AM45" s="518" t="s">
        <v>161</v>
      </c>
      <c r="AN45" s="519">
        <v>0</v>
      </c>
      <c r="AO45" s="520">
        <v>0</v>
      </c>
      <c r="AP45" s="516">
        <v>0</v>
      </c>
      <c r="AQ45" s="517">
        <v>0</v>
      </c>
      <c r="AR45" s="551" t="s">
        <v>161</v>
      </c>
      <c r="AS45" s="519">
        <v>0</v>
      </c>
      <c r="AT45" s="520">
        <v>0</v>
      </c>
      <c r="AU45" s="516">
        <v>1.80447400000001</v>
      </c>
      <c r="AV45" s="517">
        <v>15.61444444</v>
      </c>
      <c r="AW45" s="551">
        <v>0.115564406209512</v>
      </c>
      <c r="AX45" s="555">
        <v>-13.80997044</v>
      </c>
      <c r="AY45" s="520">
        <v>0</v>
      </c>
      <c r="AZ45" s="561">
        <v>0.015294077003859</v>
      </c>
      <c r="BA45" s="518">
        <v>0.0390361111</v>
      </c>
      <c r="BB45" s="518">
        <v>0.391793049381371</v>
      </c>
      <c r="BC45" s="539">
        <v>-0.023742034096141</v>
      </c>
      <c r="BD45" s="540" t="s">
        <v>161</v>
      </c>
      <c r="BE45" s="564">
        <v>1</v>
      </c>
      <c r="BF45" s="565">
        <v>0</v>
      </c>
      <c r="BG45" s="518" t="s">
        <v>161</v>
      </c>
      <c r="BH45" s="566">
        <v>1</v>
      </c>
      <c r="BI45" s="567">
        <v>0</v>
      </c>
      <c r="BJ45" s="572">
        <v>58.992576</v>
      </c>
      <c r="BK45" s="572" t="s">
        <v>161</v>
      </c>
      <c r="BL45" s="518" t="s">
        <v>161</v>
      </c>
      <c r="BM45" s="572" t="s">
        <v>161</v>
      </c>
      <c r="BN45" s="533">
        <v>0.0139593666836993</v>
      </c>
      <c r="BO45" s="518">
        <v>0.0053138889</v>
      </c>
      <c r="BP45" s="518">
        <v>2.62695870131935</v>
      </c>
      <c r="BQ45" s="518">
        <v>0.0086454777836993</v>
      </c>
      <c r="BR45" s="540" t="s">
        <v>161</v>
      </c>
      <c r="BS45" s="564">
        <v>71.636487718868</v>
      </c>
      <c r="BT45" s="565">
        <v>188.186094745037</v>
      </c>
      <c r="BU45" s="518">
        <v>0.380668336924279</v>
      </c>
      <c r="BV45" s="566">
        <v>-116.549607026169</v>
      </c>
      <c r="BW45" s="567" t="s">
        <v>161</v>
      </c>
      <c r="BX45" s="564">
        <v>1.09561395945837</v>
      </c>
      <c r="BY45" s="565">
        <v>7.34605330194238</v>
      </c>
      <c r="BZ45" s="518">
        <v>0.149143208526499</v>
      </c>
      <c r="CA45" s="566">
        <v>-6.25043934248402</v>
      </c>
      <c r="CB45" s="567" t="s">
        <v>161</v>
      </c>
      <c r="CC45" s="551"/>
    </row>
    <row r="46" s="159" customFormat="1" outlineLevel="2" spans="1:81">
      <c r="A46" s="527" t="s">
        <v>162</v>
      </c>
      <c r="B46" s="516">
        <v>65.244093</v>
      </c>
      <c r="C46" s="517">
        <v>0</v>
      </c>
      <c r="D46" s="518" t="s">
        <v>161</v>
      </c>
      <c r="E46" s="519">
        <v>65.244093</v>
      </c>
      <c r="F46" s="520">
        <v>0</v>
      </c>
      <c r="G46" s="516">
        <v>48.1886859999999</v>
      </c>
      <c r="H46" s="517">
        <v>0</v>
      </c>
      <c r="I46" s="518" t="s">
        <v>161</v>
      </c>
      <c r="J46" s="519">
        <v>48.1886859999999</v>
      </c>
      <c r="K46" s="520">
        <v>0</v>
      </c>
      <c r="L46" s="516">
        <v>0</v>
      </c>
      <c r="M46" s="517">
        <v>0</v>
      </c>
      <c r="N46" s="518" t="s">
        <v>161</v>
      </c>
      <c r="O46" s="519">
        <v>0</v>
      </c>
      <c r="P46" s="520">
        <v>0</v>
      </c>
      <c r="Q46" s="516">
        <v>17.0554070000001</v>
      </c>
      <c r="R46" s="517">
        <v>0</v>
      </c>
      <c r="S46" s="518" t="s">
        <v>161</v>
      </c>
      <c r="T46" s="519">
        <v>17.0554070000001</v>
      </c>
      <c r="U46" s="520">
        <v>0</v>
      </c>
      <c r="V46" s="533">
        <v>0.261409212938252</v>
      </c>
      <c r="W46" s="518" t="s">
        <v>161</v>
      </c>
      <c r="X46" s="518" t="s">
        <v>161</v>
      </c>
      <c r="Y46" s="539" t="s">
        <v>161</v>
      </c>
      <c r="Z46" s="540" t="s">
        <v>161</v>
      </c>
      <c r="AA46" s="516">
        <v>14.910687</v>
      </c>
      <c r="AB46" s="517">
        <v>0</v>
      </c>
      <c r="AC46" s="518" t="s">
        <v>161</v>
      </c>
      <c r="AD46" s="519">
        <v>14.910687</v>
      </c>
      <c r="AE46" s="541">
        <v>0</v>
      </c>
      <c r="AF46" s="516">
        <v>1.65079</v>
      </c>
      <c r="AG46" s="517">
        <v>0</v>
      </c>
      <c r="AH46" s="518" t="s">
        <v>161</v>
      </c>
      <c r="AI46" s="519">
        <v>1.65079</v>
      </c>
      <c r="AJ46" s="520">
        <v>0</v>
      </c>
      <c r="AK46" s="516">
        <v>0</v>
      </c>
      <c r="AL46" s="517">
        <v>0</v>
      </c>
      <c r="AM46" s="518" t="s">
        <v>161</v>
      </c>
      <c r="AN46" s="519">
        <v>0</v>
      </c>
      <c r="AO46" s="520">
        <v>0</v>
      </c>
      <c r="AP46" s="516">
        <v>0</v>
      </c>
      <c r="AQ46" s="517">
        <v>0</v>
      </c>
      <c r="AR46" s="551" t="s">
        <v>161</v>
      </c>
      <c r="AS46" s="519">
        <v>0</v>
      </c>
      <c r="AT46" s="520">
        <v>0</v>
      </c>
      <c r="AU46" s="516">
        <v>0.493930000000135</v>
      </c>
      <c r="AV46" s="517">
        <v>0</v>
      </c>
      <c r="AW46" s="551" t="s">
        <v>161</v>
      </c>
      <c r="AX46" s="555">
        <v>0.493930000000135</v>
      </c>
      <c r="AY46" s="520">
        <v>0</v>
      </c>
      <c r="AZ46" s="561">
        <v>0.00757049377635052</v>
      </c>
      <c r="BA46" s="518" t="s">
        <v>161</v>
      </c>
      <c r="BB46" s="518" t="s">
        <v>161</v>
      </c>
      <c r="BC46" s="539" t="s">
        <v>161</v>
      </c>
      <c r="BD46" s="540" t="s">
        <v>161</v>
      </c>
      <c r="BE46" s="564">
        <v>0</v>
      </c>
      <c r="BF46" s="565">
        <v>0</v>
      </c>
      <c r="BG46" s="518" t="s">
        <v>161</v>
      </c>
      <c r="BH46" s="566">
        <v>0</v>
      </c>
      <c r="BI46" s="567">
        <v>0</v>
      </c>
      <c r="BJ46" s="572" t="s">
        <v>161</v>
      </c>
      <c r="BK46" s="572" t="s">
        <v>161</v>
      </c>
      <c r="BL46" s="518" t="s">
        <v>161</v>
      </c>
      <c r="BM46" s="572" t="s">
        <v>161</v>
      </c>
      <c r="BN46" s="533">
        <v>0.228536965024558</v>
      </c>
      <c r="BO46" s="518" t="s">
        <v>161</v>
      </c>
      <c r="BP46" s="518" t="s">
        <v>161</v>
      </c>
      <c r="BQ46" s="518" t="s">
        <v>161</v>
      </c>
      <c r="BR46" s="540" t="s">
        <v>161</v>
      </c>
      <c r="BS46" s="564">
        <v>4.37565975330312</v>
      </c>
      <c r="BT46" s="565" t="s">
        <v>161</v>
      </c>
      <c r="BU46" s="518" t="s">
        <v>161</v>
      </c>
      <c r="BV46" s="566" t="s">
        <v>161</v>
      </c>
      <c r="BW46" s="567" t="s">
        <v>161</v>
      </c>
      <c r="BX46" s="564">
        <v>0.0331259049298087</v>
      </c>
      <c r="BY46" s="565" t="s">
        <v>161</v>
      </c>
      <c r="BZ46" s="518" t="s">
        <v>161</v>
      </c>
      <c r="CA46" s="566" t="s">
        <v>161</v>
      </c>
      <c r="CB46" s="567" t="s">
        <v>161</v>
      </c>
      <c r="CC46" s="551"/>
    </row>
    <row r="47" s="159" customFormat="1" outlineLevel="2" spans="1:81">
      <c r="A47" s="528" t="s">
        <v>43</v>
      </c>
      <c r="B47" s="504">
        <v>0</v>
      </c>
      <c r="C47" s="321">
        <v>280</v>
      </c>
      <c r="D47" s="314">
        <v>0</v>
      </c>
      <c r="E47" s="529">
        <v>-280</v>
      </c>
      <c r="F47" s="530">
        <v>0</v>
      </c>
      <c r="G47" s="504">
        <v>0</v>
      </c>
      <c r="H47" s="517">
        <v>0</v>
      </c>
      <c r="I47" s="314" t="s">
        <v>161</v>
      </c>
      <c r="J47" s="529">
        <v>0</v>
      </c>
      <c r="K47" s="530">
        <v>0</v>
      </c>
      <c r="L47" s="504">
        <v>0</v>
      </c>
      <c r="M47" s="517">
        <v>243.32</v>
      </c>
      <c r="N47" s="314">
        <v>0</v>
      </c>
      <c r="O47" s="529">
        <v>-243.32</v>
      </c>
      <c r="P47" s="530">
        <v>0</v>
      </c>
      <c r="Q47" s="504">
        <v>0</v>
      </c>
      <c r="R47" s="321">
        <v>36.68</v>
      </c>
      <c r="S47" s="314">
        <v>0</v>
      </c>
      <c r="T47" s="529">
        <v>-36.68</v>
      </c>
      <c r="U47" s="530">
        <v>0</v>
      </c>
      <c r="V47" s="538" t="s">
        <v>161</v>
      </c>
      <c r="W47" s="314">
        <v>0.131</v>
      </c>
      <c r="X47" s="314" t="s">
        <v>161</v>
      </c>
      <c r="Y47" s="549" t="s">
        <v>161</v>
      </c>
      <c r="Z47" s="316" t="s">
        <v>161</v>
      </c>
      <c r="AA47" s="504">
        <v>0.670686999999999</v>
      </c>
      <c r="AB47" s="517">
        <v>10</v>
      </c>
      <c r="AC47" s="314">
        <v>0.0670686999999999</v>
      </c>
      <c r="AD47" s="529">
        <v>-9.329313</v>
      </c>
      <c r="AE47" s="507">
        <v>0</v>
      </c>
      <c r="AF47" s="504">
        <v>0.922700999999999</v>
      </c>
      <c r="AG47" s="517">
        <v>19.3</v>
      </c>
      <c r="AH47" s="314">
        <v>0.0478083419689119</v>
      </c>
      <c r="AI47" s="529">
        <v>-18.377299</v>
      </c>
      <c r="AJ47" s="530">
        <v>0</v>
      </c>
      <c r="AK47" s="504">
        <v>0</v>
      </c>
      <c r="AL47" s="517">
        <v>0</v>
      </c>
      <c r="AM47" s="314" t="s">
        <v>161</v>
      </c>
      <c r="AN47" s="529">
        <v>0</v>
      </c>
      <c r="AO47" s="530">
        <v>0</v>
      </c>
      <c r="AP47" s="504">
        <v>0</v>
      </c>
      <c r="AQ47" s="517">
        <v>0</v>
      </c>
      <c r="AR47" s="308" t="s">
        <v>161</v>
      </c>
      <c r="AS47" s="529">
        <v>0</v>
      </c>
      <c r="AT47" s="530">
        <v>0</v>
      </c>
      <c r="AU47" s="516">
        <v>-1.593388</v>
      </c>
      <c r="AV47" s="517">
        <v>7.38000000000001</v>
      </c>
      <c r="AW47" s="551">
        <v>-0.21590623306233</v>
      </c>
      <c r="AX47" s="555">
        <v>-8.97338800000001</v>
      </c>
      <c r="AY47" s="520">
        <v>0</v>
      </c>
      <c r="AZ47" s="538" t="s">
        <v>161</v>
      </c>
      <c r="BA47" s="314">
        <v>0.0263571428571429</v>
      </c>
      <c r="BB47" s="314" t="s">
        <v>161</v>
      </c>
      <c r="BC47" s="549" t="s">
        <v>161</v>
      </c>
      <c r="BD47" s="316" t="s">
        <v>161</v>
      </c>
      <c r="BE47" s="575">
        <v>4</v>
      </c>
      <c r="BF47" s="327">
        <v>0</v>
      </c>
      <c r="BG47" s="314" t="s">
        <v>161</v>
      </c>
      <c r="BH47" s="576">
        <v>4</v>
      </c>
      <c r="BI47" s="322">
        <v>0</v>
      </c>
      <c r="BJ47" s="577">
        <v>0</v>
      </c>
      <c r="BK47" s="577" t="s">
        <v>161</v>
      </c>
      <c r="BL47" s="314" t="s">
        <v>161</v>
      </c>
      <c r="BM47" s="577" t="s">
        <v>161</v>
      </c>
      <c r="BN47" s="538" t="s">
        <v>161</v>
      </c>
      <c r="BO47" s="314">
        <v>0.0357142857142857</v>
      </c>
      <c r="BP47" s="314" t="s">
        <v>161</v>
      </c>
      <c r="BQ47" s="314" t="s">
        <v>161</v>
      </c>
      <c r="BR47" s="316" t="s">
        <v>161</v>
      </c>
      <c r="BS47" s="575">
        <v>0</v>
      </c>
      <c r="BT47" s="327">
        <v>28</v>
      </c>
      <c r="BU47" s="314">
        <v>0</v>
      </c>
      <c r="BV47" s="576">
        <v>-28</v>
      </c>
      <c r="BW47" s="322" t="s">
        <v>161</v>
      </c>
      <c r="BX47" s="575">
        <v>-2.37575500941572</v>
      </c>
      <c r="BY47" s="327">
        <v>0.738000000000001</v>
      </c>
      <c r="BZ47" s="314">
        <v>-3.21918022956059</v>
      </c>
      <c r="CA47" s="576">
        <v>-3.11375500941572</v>
      </c>
      <c r="CB47" s="322" t="s">
        <v>161</v>
      </c>
      <c r="CC47" s="551"/>
    </row>
    <row r="48" s="159" customFormat="1" outlineLevel="2" spans="1:81">
      <c r="A48" s="528" t="s">
        <v>163</v>
      </c>
      <c r="B48" s="504">
        <v>0</v>
      </c>
      <c r="C48" s="321">
        <v>0</v>
      </c>
      <c r="D48" s="314" t="s">
        <v>161</v>
      </c>
      <c r="E48" s="529">
        <v>0</v>
      </c>
      <c r="F48" s="530">
        <v>0</v>
      </c>
      <c r="G48" s="504">
        <v>0</v>
      </c>
      <c r="H48" s="517">
        <v>0</v>
      </c>
      <c r="I48" s="314" t="s">
        <v>161</v>
      </c>
      <c r="J48" s="529">
        <v>0</v>
      </c>
      <c r="K48" s="530">
        <v>0</v>
      </c>
      <c r="L48" s="504">
        <v>0</v>
      </c>
      <c r="M48" s="517">
        <v>0</v>
      </c>
      <c r="N48" s="314" t="s">
        <v>161</v>
      </c>
      <c r="O48" s="529">
        <v>0</v>
      </c>
      <c r="P48" s="530">
        <v>0</v>
      </c>
      <c r="Q48" s="504">
        <v>0</v>
      </c>
      <c r="R48" s="321">
        <v>0</v>
      </c>
      <c r="S48" s="314" t="s">
        <v>161</v>
      </c>
      <c r="T48" s="529">
        <v>0</v>
      </c>
      <c r="U48" s="530">
        <v>0</v>
      </c>
      <c r="V48" s="538" t="s">
        <v>161</v>
      </c>
      <c r="W48" s="314" t="s">
        <v>161</v>
      </c>
      <c r="X48" s="314" t="s">
        <v>161</v>
      </c>
      <c r="Y48" s="549" t="s">
        <v>161</v>
      </c>
      <c r="Z48" s="316" t="s">
        <v>161</v>
      </c>
      <c r="AA48" s="504">
        <v>0</v>
      </c>
      <c r="AB48" s="517">
        <v>0</v>
      </c>
      <c r="AC48" s="314" t="s">
        <v>161</v>
      </c>
      <c r="AD48" s="529">
        <v>0</v>
      </c>
      <c r="AE48" s="507">
        <v>0</v>
      </c>
      <c r="AF48" s="504">
        <v>0.897356999999999</v>
      </c>
      <c r="AG48" s="517">
        <v>0</v>
      </c>
      <c r="AH48" s="314" t="s">
        <v>161</v>
      </c>
      <c r="AI48" s="529">
        <v>0.897356999999999</v>
      </c>
      <c r="AJ48" s="530">
        <v>0</v>
      </c>
      <c r="AK48" s="504">
        <v>0</v>
      </c>
      <c r="AL48" s="517">
        <v>0</v>
      </c>
      <c r="AM48" s="314" t="s">
        <v>161</v>
      </c>
      <c r="AN48" s="529">
        <v>0</v>
      </c>
      <c r="AO48" s="530">
        <v>0</v>
      </c>
      <c r="AP48" s="504">
        <v>0</v>
      </c>
      <c r="AQ48" s="517">
        <v>0</v>
      </c>
      <c r="AR48" s="308" t="s">
        <v>161</v>
      </c>
      <c r="AS48" s="529">
        <v>0</v>
      </c>
      <c r="AT48" s="530">
        <v>0</v>
      </c>
      <c r="AU48" s="516">
        <v>-0.897356999999999</v>
      </c>
      <c r="AV48" s="517">
        <v>0</v>
      </c>
      <c r="AW48" s="551" t="s">
        <v>161</v>
      </c>
      <c r="AX48" s="555">
        <v>-0.897356999999999</v>
      </c>
      <c r="AY48" s="520">
        <v>0</v>
      </c>
      <c r="AZ48" s="538" t="s">
        <v>161</v>
      </c>
      <c r="BA48" s="314" t="s">
        <v>161</v>
      </c>
      <c r="BB48" s="314" t="s">
        <v>161</v>
      </c>
      <c r="BC48" s="549" t="s">
        <v>161</v>
      </c>
      <c r="BD48" s="316" t="s">
        <v>161</v>
      </c>
      <c r="BE48" s="575">
        <v>0</v>
      </c>
      <c r="BF48" s="327">
        <v>0</v>
      </c>
      <c r="BG48" s="314" t="s">
        <v>161</v>
      </c>
      <c r="BH48" s="576">
        <v>0</v>
      </c>
      <c r="BI48" s="322">
        <v>0</v>
      </c>
      <c r="BJ48" s="577" t="s">
        <v>161</v>
      </c>
      <c r="BK48" s="577" t="s">
        <v>161</v>
      </c>
      <c r="BL48" s="314" t="s">
        <v>161</v>
      </c>
      <c r="BM48" s="577" t="s">
        <v>161</v>
      </c>
      <c r="BN48" s="538" t="s">
        <v>161</v>
      </c>
      <c r="BO48" s="314" t="s">
        <v>161</v>
      </c>
      <c r="BP48" s="314" t="s">
        <v>161</v>
      </c>
      <c r="BQ48" s="314" t="s">
        <v>161</v>
      </c>
      <c r="BR48" s="316" t="s">
        <v>161</v>
      </c>
      <c r="BS48" s="575" t="s">
        <v>161</v>
      </c>
      <c r="BT48" s="327" t="s">
        <v>161</v>
      </c>
      <c r="BU48" s="314" t="s">
        <v>161</v>
      </c>
      <c r="BV48" s="576" t="s">
        <v>161</v>
      </c>
      <c r="BW48" s="322" t="s">
        <v>161</v>
      </c>
      <c r="BX48" s="575" t="s">
        <v>161</v>
      </c>
      <c r="BY48" s="327" t="s">
        <v>161</v>
      </c>
      <c r="BZ48" s="314" t="s">
        <v>161</v>
      </c>
      <c r="CA48" s="576" t="s">
        <v>161</v>
      </c>
      <c r="CB48" s="322" t="s">
        <v>161</v>
      </c>
      <c r="CC48" s="551"/>
    </row>
    <row r="49" s="159" customFormat="1" outlineLevel="2" spans="1:81">
      <c r="A49" s="527" t="s">
        <v>44</v>
      </c>
      <c r="B49" s="516">
        <v>0</v>
      </c>
      <c r="C49" s="517">
        <v>110</v>
      </c>
      <c r="D49" s="518">
        <v>0</v>
      </c>
      <c r="E49" s="519">
        <v>-110</v>
      </c>
      <c r="F49" s="520">
        <v>0</v>
      </c>
      <c r="G49" s="516">
        <v>0</v>
      </c>
      <c r="H49" s="517">
        <v>0</v>
      </c>
      <c r="I49" s="518" t="s">
        <v>161</v>
      </c>
      <c r="J49" s="519">
        <v>0</v>
      </c>
      <c r="K49" s="520">
        <v>0</v>
      </c>
      <c r="L49" s="516">
        <v>0</v>
      </c>
      <c r="M49" s="517">
        <v>101</v>
      </c>
      <c r="N49" s="518">
        <v>0</v>
      </c>
      <c r="O49" s="519">
        <v>-101</v>
      </c>
      <c r="P49" s="520">
        <v>0</v>
      </c>
      <c r="Q49" s="516">
        <v>0</v>
      </c>
      <c r="R49" s="517">
        <v>9</v>
      </c>
      <c r="S49" s="518">
        <v>0</v>
      </c>
      <c r="T49" s="519">
        <v>-9</v>
      </c>
      <c r="U49" s="520">
        <v>0</v>
      </c>
      <c r="V49" s="533" t="s">
        <v>161</v>
      </c>
      <c r="W49" s="518">
        <v>0.0818181818181818</v>
      </c>
      <c r="X49" s="518" t="s">
        <v>161</v>
      </c>
      <c r="Y49" s="539" t="s">
        <v>161</v>
      </c>
      <c r="Z49" s="540" t="s">
        <v>161</v>
      </c>
      <c r="AA49" s="516">
        <v>0</v>
      </c>
      <c r="AB49" s="517">
        <v>-0.248</v>
      </c>
      <c r="AC49" s="518">
        <v>0</v>
      </c>
      <c r="AD49" s="519">
        <v>0.248</v>
      </c>
      <c r="AE49" s="541">
        <v>0</v>
      </c>
      <c r="AF49" s="516">
        <v>0</v>
      </c>
      <c r="AG49" s="517">
        <v>4.4</v>
      </c>
      <c r="AH49" s="518">
        <v>0</v>
      </c>
      <c r="AI49" s="519">
        <v>-4.4</v>
      </c>
      <c r="AJ49" s="520">
        <v>0</v>
      </c>
      <c r="AK49" s="516">
        <v>0</v>
      </c>
      <c r="AL49" s="517">
        <v>0</v>
      </c>
      <c r="AM49" s="518" t="s">
        <v>161</v>
      </c>
      <c r="AN49" s="519">
        <v>0</v>
      </c>
      <c r="AO49" s="520">
        <v>0</v>
      </c>
      <c r="AP49" s="516">
        <v>0</v>
      </c>
      <c r="AQ49" s="517">
        <v>0</v>
      </c>
      <c r="AR49" s="551" t="s">
        <v>161</v>
      </c>
      <c r="AS49" s="519">
        <v>0</v>
      </c>
      <c r="AT49" s="520">
        <v>0</v>
      </c>
      <c r="AU49" s="516">
        <v>0</v>
      </c>
      <c r="AV49" s="517">
        <v>4.848</v>
      </c>
      <c r="AW49" s="551">
        <v>0</v>
      </c>
      <c r="AX49" s="555">
        <v>-4.848</v>
      </c>
      <c r="AY49" s="520">
        <v>0</v>
      </c>
      <c r="AZ49" s="533" t="s">
        <v>161</v>
      </c>
      <c r="BA49" s="518">
        <v>0.0440727272727273</v>
      </c>
      <c r="BB49" s="518" t="s">
        <v>161</v>
      </c>
      <c r="BC49" s="539" t="s">
        <v>161</v>
      </c>
      <c r="BD49" s="540" t="s">
        <v>161</v>
      </c>
      <c r="BE49" s="564">
        <v>0</v>
      </c>
      <c r="BF49" s="565">
        <v>40</v>
      </c>
      <c r="BG49" s="518">
        <v>0</v>
      </c>
      <c r="BH49" s="566">
        <v>-40</v>
      </c>
      <c r="BI49" s="567">
        <v>0</v>
      </c>
      <c r="BJ49" s="572" t="s">
        <v>161</v>
      </c>
      <c r="BK49" s="572">
        <v>2.29166666666667</v>
      </c>
      <c r="BL49" s="518" t="s">
        <v>161</v>
      </c>
      <c r="BM49" s="572" t="s">
        <v>161</v>
      </c>
      <c r="BN49" s="533" t="s">
        <v>161</v>
      </c>
      <c r="BO49" s="518">
        <v>-0.00225454545454545</v>
      </c>
      <c r="BP49" s="518" t="s">
        <v>161</v>
      </c>
      <c r="BQ49" s="518" t="s">
        <v>161</v>
      </c>
      <c r="BR49" s="540" t="s">
        <v>161</v>
      </c>
      <c r="BS49" s="564" t="s">
        <v>161</v>
      </c>
      <c r="BT49" s="565">
        <v>-443.548387096774</v>
      </c>
      <c r="BU49" s="518" t="s">
        <v>161</v>
      </c>
      <c r="BV49" s="566" t="s">
        <v>161</v>
      </c>
      <c r="BW49" s="567" t="s">
        <v>161</v>
      </c>
      <c r="BX49" s="564" t="s">
        <v>161</v>
      </c>
      <c r="BY49" s="565">
        <v>-19.5483870967742</v>
      </c>
      <c r="BZ49" s="518" t="s">
        <v>161</v>
      </c>
      <c r="CA49" s="566" t="s">
        <v>161</v>
      </c>
      <c r="CB49" s="567" t="s">
        <v>161</v>
      </c>
      <c r="CC49" s="551"/>
    </row>
    <row r="50" s="159" customFormat="1" outlineLevel="2" spans="1:81">
      <c r="A50" s="527" t="s">
        <v>45</v>
      </c>
      <c r="B50" s="516">
        <v>0</v>
      </c>
      <c r="C50" s="517">
        <v>100</v>
      </c>
      <c r="D50" s="518">
        <v>0</v>
      </c>
      <c r="E50" s="519">
        <v>-100</v>
      </c>
      <c r="F50" s="520">
        <v>0</v>
      </c>
      <c r="G50" s="516">
        <v>0</v>
      </c>
      <c r="H50" s="517">
        <v>0</v>
      </c>
      <c r="I50" s="518" t="s">
        <v>161</v>
      </c>
      <c r="J50" s="519">
        <v>0</v>
      </c>
      <c r="K50" s="520">
        <v>0</v>
      </c>
      <c r="L50" s="516">
        <v>0</v>
      </c>
      <c r="M50" s="517">
        <v>93.5</v>
      </c>
      <c r="N50" s="518">
        <v>0</v>
      </c>
      <c r="O50" s="519">
        <v>-93.5</v>
      </c>
      <c r="P50" s="520">
        <v>0</v>
      </c>
      <c r="Q50" s="516">
        <v>0</v>
      </c>
      <c r="R50" s="517">
        <v>6.5</v>
      </c>
      <c r="S50" s="518">
        <v>0</v>
      </c>
      <c r="T50" s="519">
        <v>-6.5</v>
      </c>
      <c r="U50" s="520">
        <v>0</v>
      </c>
      <c r="V50" s="533" t="s">
        <v>161</v>
      </c>
      <c r="W50" s="518">
        <v>0.065</v>
      </c>
      <c r="X50" s="518" t="s">
        <v>161</v>
      </c>
      <c r="Y50" s="539" t="s">
        <v>161</v>
      </c>
      <c r="Z50" s="540" t="s">
        <v>161</v>
      </c>
      <c r="AA50" s="516">
        <v>0</v>
      </c>
      <c r="AB50" s="517">
        <v>1.2555</v>
      </c>
      <c r="AC50" s="518">
        <v>0</v>
      </c>
      <c r="AD50" s="519">
        <v>-1.2555</v>
      </c>
      <c r="AE50" s="541">
        <v>0</v>
      </c>
      <c r="AF50" s="516">
        <v>0</v>
      </c>
      <c r="AG50" s="517">
        <v>1.71</v>
      </c>
      <c r="AH50" s="518">
        <v>0</v>
      </c>
      <c r="AI50" s="519">
        <v>-1.71</v>
      </c>
      <c r="AJ50" s="520">
        <v>0</v>
      </c>
      <c r="AK50" s="516">
        <v>0</v>
      </c>
      <c r="AL50" s="517">
        <v>0</v>
      </c>
      <c r="AM50" s="518" t="s">
        <v>161</v>
      </c>
      <c r="AN50" s="519">
        <v>0</v>
      </c>
      <c r="AO50" s="520">
        <v>0</v>
      </c>
      <c r="AP50" s="516">
        <v>0</v>
      </c>
      <c r="AQ50" s="517">
        <v>0</v>
      </c>
      <c r="AR50" s="551" t="s">
        <v>161</v>
      </c>
      <c r="AS50" s="519">
        <v>0</v>
      </c>
      <c r="AT50" s="520">
        <v>0</v>
      </c>
      <c r="AU50" s="516">
        <v>0</v>
      </c>
      <c r="AV50" s="517">
        <v>3.5345</v>
      </c>
      <c r="AW50" s="551">
        <v>0</v>
      </c>
      <c r="AX50" s="555">
        <v>-3.5345</v>
      </c>
      <c r="AY50" s="520">
        <v>0</v>
      </c>
      <c r="AZ50" s="533" t="s">
        <v>161</v>
      </c>
      <c r="BA50" s="518">
        <v>0.035345</v>
      </c>
      <c r="BB50" s="518" t="s">
        <v>161</v>
      </c>
      <c r="BC50" s="539" t="s">
        <v>161</v>
      </c>
      <c r="BD50" s="540" t="s">
        <v>161</v>
      </c>
      <c r="BE50" s="564">
        <v>0</v>
      </c>
      <c r="BF50" s="565">
        <v>30</v>
      </c>
      <c r="BG50" s="518">
        <v>0</v>
      </c>
      <c r="BH50" s="566">
        <v>-30</v>
      </c>
      <c r="BI50" s="567">
        <v>0</v>
      </c>
      <c r="BJ50" s="572" t="s">
        <v>161</v>
      </c>
      <c r="BK50" s="572">
        <v>2.77777777777778</v>
      </c>
      <c r="BL50" s="518" t="s">
        <v>161</v>
      </c>
      <c r="BM50" s="572" t="s">
        <v>161</v>
      </c>
      <c r="BN50" s="533" t="s">
        <v>161</v>
      </c>
      <c r="BO50" s="518">
        <v>0.012555</v>
      </c>
      <c r="BP50" s="518" t="s">
        <v>161</v>
      </c>
      <c r="BQ50" s="518" t="s">
        <v>161</v>
      </c>
      <c r="BR50" s="540" t="s">
        <v>161</v>
      </c>
      <c r="BS50" s="564" t="s">
        <v>161</v>
      </c>
      <c r="BT50" s="565">
        <v>79.6495420151334</v>
      </c>
      <c r="BU50" s="518" t="s">
        <v>161</v>
      </c>
      <c r="BV50" s="566" t="s">
        <v>161</v>
      </c>
      <c r="BW50" s="567" t="s">
        <v>161</v>
      </c>
      <c r="BX50" s="564" t="s">
        <v>161</v>
      </c>
      <c r="BY50" s="565">
        <v>2.81521306252489</v>
      </c>
      <c r="BZ50" s="518" t="s">
        <v>161</v>
      </c>
      <c r="CA50" s="566" t="s">
        <v>161</v>
      </c>
      <c r="CB50" s="567" t="s">
        <v>161</v>
      </c>
      <c r="CC50" s="551"/>
    </row>
    <row r="51" s="159" customFormat="1" outlineLevel="2" spans="1:81">
      <c r="A51" s="527" t="s">
        <v>46</v>
      </c>
      <c r="B51" s="516">
        <v>0</v>
      </c>
      <c r="C51" s="517">
        <v>0</v>
      </c>
      <c r="D51" s="518" t="s">
        <v>161</v>
      </c>
      <c r="E51" s="519">
        <v>0</v>
      </c>
      <c r="F51" s="520">
        <v>0</v>
      </c>
      <c r="G51" s="516">
        <v>0</v>
      </c>
      <c r="H51" s="517">
        <v>0</v>
      </c>
      <c r="I51" s="518" t="s">
        <v>161</v>
      </c>
      <c r="J51" s="519">
        <v>0</v>
      </c>
      <c r="K51" s="520">
        <v>0</v>
      </c>
      <c r="L51" s="516">
        <v>0</v>
      </c>
      <c r="M51" s="517">
        <v>0</v>
      </c>
      <c r="N51" s="518" t="s">
        <v>161</v>
      </c>
      <c r="O51" s="519">
        <v>0</v>
      </c>
      <c r="P51" s="520">
        <v>0</v>
      </c>
      <c r="Q51" s="516">
        <v>0</v>
      </c>
      <c r="R51" s="517">
        <v>0</v>
      </c>
      <c r="S51" s="518" t="s">
        <v>161</v>
      </c>
      <c r="T51" s="519">
        <v>0</v>
      </c>
      <c r="U51" s="520">
        <v>0</v>
      </c>
      <c r="V51" s="533" t="s">
        <v>161</v>
      </c>
      <c r="W51" s="518" t="s">
        <v>161</v>
      </c>
      <c r="X51" s="518" t="s">
        <v>161</v>
      </c>
      <c r="Y51" s="539" t="s">
        <v>161</v>
      </c>
      <c r="Z51" s="540" t="s">
        <v>161</v>
      </c>
      <c r="AA51" s="516">
        <v>0</v>
      </c>
      <c r="AB51" s="517">
        <v>0</v>
      </c>
      <c r="AC51" s="518" t="s">
        <v>161</v>
      </c>
      <c r="AD51" s="519">
        <v>0</v>
      </c>
      <c r="AE51" s="541">
        <v>0</v>
      </c>
      <c r="AF51" s="516">
        <v>0</v>
      </c>
      <c r="AG51" s="517">
        <v>0</v>
      </c>
      <c r="AH51" s="518" t="s">
        <v>161</v>
      </c>
      <c r="AI51" s="519">
        <v>0</v>
      </c>
      <c r="AJ51" s="520">
        <v>0</v>
      </c>
      <c r="AK51" s="516">
        <v>0</v>
      </c>
      <c r="AL51" s="517">
        <v>0</v>
      </c>
      <c r="AM51" s="518" t="s">
        <v>161</v>
      </c>
      <c r="AN51" s="519">
        <v>0</v>
      </c>
      <c r="AO51" s="520">
        <v>0</v>
      </c>
      <c r="AP51" s="516">
        <v>0</v>
      </c>
      <c r="AQ51" s="517">
        <v>0</v>
      </c>
      <c r="AR51" s="551" t="s">
        <v>161</v>
      </c>
      <c r="AS51" s="519">
        <v>0</v>
      </c>
      <c r="AT51" s="520">
        <v>0</v>
      </c>
      <c r="AU51" s="516">
        <v>0</v>
      </c>
      <c r="AV51" s="517">
        <v>0</v>
      </c>
      <c r="AW51" s="551" t="s">
        <v>161</v>
      </c>
      <c r="AX51" s="555">
        <v>0</v>
      </c>
      <c r="AY51" s="520">
        <v>0</v>
      </c>
      <c r="AZ51" s="533" t="s">
        <v>161</v>
      </c>
      <c r="BA51" s="518" t="s">
        <v>161</v>
      </c>
      <c r="BB51" s="518" t="s">
        <v>161</v>
      </c>
      <c r="BC51" s="539" t="s">
        <v>161</v>
      </c>
      <c r="BD51" s="540" t="s">
        <v>161</v>
      </c>
      <c r="BE51" s="564">
        <v>0</v>
      </c>
      <c r="BF51" s="565">
        <v>0</v>
      </c>
      <c r="BG51" s="518" t="s">
        <v>161</v>
      </c>
      <c r="BH51" s="566">
        <v>0</v>
      </c>
      <c r="BI51" s="567">
        <v>0</v>
      </c>
      <c r="BJ51" s="572" t="s">
        <v>161</v>
      </c>
      <c r="BK51" s="572" t="s">
        <v>161</v>
      </c>
      <c r="BL51" s="518" t="s">
        <v>161</v>
      </c>
      <c r="BM51" s="572" t="s">
        <v>161</v>
      </c>
      <c r="BN51" s="533" t="s">
        <v>161</v>
      </c>
      <c r="BO51" s="518" t="s">
        <v>161</v>
      </c>
      <c r="BP51" s="518" t="s">
        <v>161</v>
      </c>
      <c r="BQ51" s="518" t="s">
        <v>161</v>
      </c>
      <c r="BR51" s="540" t="s">
        <v>161</v>
      </c>
      <c r="BS51" s="564" t="s">
        <v>161</v>
      </c>
      <c r="BT51" s="565" t="s">
        <v>161</v>
      </c>
      <c r="BU51" s="518" t="s">
        <v>161</v>
      </c>
      <c r="BV51" s="566" t="s">
        <v>161</v>
      </c>
      <c r="BW51" s="567" t="s">
        <v>161</v>
      </c>
      <c r="BX51" s="564" t="s">
        <v>161</v>
      </c>
      <c r="BY51" s="565" t="s">
        <v>161</v>
      </c>
      <c r="BZ51" s="518" t="s">
        <v>161</v>
      </c>
      <c r="CA51" s="566" t="s">
        <v>161</v>
      </c>
      <c r="CB51" s="567" t="s">
        <v>161</v>
      </c>
      <c r="CC51" s="551"/>
    </row>
    <row r="52" s="163" customFormat="1" spans="1:81">
      <c r="A52" s="521" t="s">
        <v>47</v>
      </c>
      <c r="B52" s="522">
        <v>283.325984</v>
      </c>
      <c r="C52" s="523">
        <v>1002.08811321</v>
      </c>
      <c r="D52" s="524">
        <v>0.28273560005858</v>
      </c>
      <c r="E52" s="523">
        <v>-718.76212921</v>
      </c>
      <c r="F52" s="525">
        <v>0</v>
      </c>
      <c r="G52" s="522">
        <v>48.1886859999999</v>
      </c>
      <c r="H52" s="523">
        <v>0</v>
      </c>
      <c r="I52" s="524" t="s">
        <v>161</v>
      </c>
      <c r="J52" s="523">
        <v>48.1886859999999</v>
      </c>
      <c r="K52" s="525">
        <v>0</v>
      </c>
      <c r="L52" s="522">
        <v>113.916749</v>
      </c>
      <c r="M52" s="523">
        <v>819.82</v>
      </c>
      <c r="N52" s="524">
        <v>0.138953366592667</v>
      </c>
      <c r="O52" s="523">
        <v>-705.903251</v>
      </c>
      <c r="P52" s="525">
        <v>0</v>
      </c>
      <c r="Q52" s="522">
        <v>-5.40125699999994</v>
      </c>
      <c r="R52" s="523">
        <v>64.26811321</v>
      </c>
      <c r="S52" s="524">
        <v>-0.0840425637259803</v>
      </c>
      <c r="T52" s="523">
        <v>-69.66937021</v>
      </c>
      <c r="U52" s="534">
        <v>0</v>
      </c>
      <c r="V52" s="535">
        <v>-0.0190637544913633</v>
      </c>
      <c r="W52" s="524">
        <v>0.0641341937528121</v>
      </c>
      <c r="X52" s="524">
        <v>-0.297247901249674</v>
      </c>
      <c r="Y52" s="542">
        <v>-0.0831979482441754</v>
      </c>
      <c r="Z52" s="543" t="s">
        <v>161</v>
      </c>
      <c r="AA52" s="522">
        <v>143.850178</v>
      </c>
      <c r="AB52" s="523">
        <v>131.13305556</v>
      </c>
      <c r="AC52" s="524">
        <v>1.09697877004156</v>
      </c>
      <c r="AD52" s="523">
        <v>12.7171224399999</v>
      </c>
      <c r="AE52" s="544">
        <v>0</v>
      </c>
      <c r="AF52" s="522">
        <v>7.448667</v>
      </c>
      <c r="AG52" s="523">
        <v>30.3572755</v>
      </c>
      <c r="AH52" s="524">
        <v>0.245366782009143</v>
      </c>
      <c r="AI52" s="523">
        <v>-22.9086085</v>
      </c>
      <c r="AJ52" s="525">
        <v>0</v>
      </c>
      <c r="AK52" s="522">
        <v>0</v>
      </c>
      <c r="AL52" s="523">
        <v>0</v>
      </c>
      <c r="AM52" s="524" t="s">
        <v>161</v>
      </c>
      <c r="AN52" s="523">
        <v>0</v>
      </c>
      <c r="AO52" s="525">
        <v>0</v>
      </c>
      <c r="AP52" s="522">
        <v>0</v>
      </c>
      <c r="AQ52" s="523">
        <v>0</v>
      </c>
      <c r="AR52" s="542" t="s">
        <v>161</v>
      </c>
      <c r="AS52" s="523">
        <v>0</v>
      </c>
      <c r="AT52" s="525">
        <v>0</v>
      </c>
      <c r="AU52" s="522">
        <v>-30.0782959999999</v>
      </c>
      <c r="AV52" s="523">
        <v>20.77778215</v>
      </c>
      <c r="AW52" s="542">
        <v>-1.44761821944504</v>
      </c>
      <c r="AX52" s="556">
        <v>-50.8560781499999</v>
      </c>
      <c r="AY52" s="525">
        <v>0</v>
      </c>
      <c r="AZ52" s="535">
        <v>-0.106161445467705</v>
      </c>
      <c r="BA52" s="524">
        <v>0.0207344861954727</v>
      </c>
      <c r="BB52" s="524">
        <v>-5.12004225553876</v>
      </c>
      <c r="BC52" s="542">
        <v>-0.126895931663178</v>
      </c>
      <c r="BD52" s="543" t="s">
        <v>161</v>
      </c>
      <c r="BE52" s="568">
        <v>350</v>
      </c>
      <c r="BF52" s="569">
        <v>70</v>
      </c>
      <c r="BG52" s="524">
        <v>5</v>
      </c>
      <c r="BH52" s="524">
        <v>280</v>
      </c>
      <c r="BI52" s="570">
        <v>0</v>
      </c>
      <c r="BJ52" s="571">
        <v>0.672663779677113</v>
      </c>
      <c r="BK52" s="571">
        <v>11.9296203953571</v>
      </c>
      <c r="BL52" s="524">
        <v>0.0563860171056997</v>
      </c>
      <c r="BM52" s="571">
        <v>-11.25695661568</v>
      </c>
      <c r="BN52" s="535">
        <v>0.507719680239423</v>
      </c>
      <c r="BO52" s="524">
        <v>0.130859805471537</v>
      </c>
      <c r="BP52" s="524">
        <v>3.87987494257629</v>
      </c>
      <c r="BQ52" s="524">
        <v>0.376859874767887</v>
      </c>
      <c r="BR52" s="543" t="s">
        <v>161</v>
      </c>
      <c r="BS52" s="568">
        <v>1.96959077798291</v>
      </c>
      <c r="BT52" s="569">
        <v>7.64176590662523</v>
      </c>
      <c r="BU52" s="524">
        <v>0.257740266065376</v>
      </c>
      <c r="BV52" s="524">
        <v>-5.67217512864232</v>
      </c>
      <c r="BW52" s="570" t="s">
        <v>161</v>
      </c>
      <c r="BX52" s="568">
        <v>-0.209094603970528</v>
      </c>
      <c r="BY52" s="569">
        <v>0.158448089699955</v>
      </c>
      <c r="BZ52" s="524">
        <v>-1.31964105320853</v>
      </c>
      <c r="CA52" s="524">
        <v>-0.367542693670482</v>
      </c>
      <c r="CB52" s="570" t="s">
        <v>161</v>
      </c>
      <c r="CC52" s="551"/>
    </row>
    <row r="53" s="163" customFormat="1" spans="1:81">
      <c r="A53" s="521" t="s">
        <v>48</v>
      </c>
      <c r="B53" s="522">
        <v>0</v>
      </c>
      <c r="C53" s="523">
        <v>0</v>
      </c>
      <c r="D53" s="524" t="s">
        <v>161</v>
      </c>
      <c r="E53" s="523">
        <v>0</v>
      </c>
      <c r="F53" s="525">
        <v>0</v>
      </c>
      <c r="G53" s="522">
        <v>0</v>
      </c>
      <c r="H53" s="523">
        <v>0</v>
      </c>
      <c r="I53" s="524" t="s">
        <v>161</v>
      </c>
      <c r="J53" s="523">
        <v>0</v>
      </c>
      <c r="K53" s="525">
        <v>0</v>
      </c>
      <c r="L53" s="522">
        <v>0</v>
      </c>
      <c r="M53" s="523">
        <v>0</v>
      </c>
      <c r="N53" s="524" t="s">
        <v>161</v>
      </c>
      <c r="O53" s="523">
        <v>0</v>
      </c>
      <c r="P53" s="525">
        <v>0</v>
      </c>
      <c r="Q53" s="522"/>
      <c r="R53" s="523"/>
      <c r="S53" s="524"/>
      <c r="T53" s="523"/>
      <c r="U53" s="534"/>
      <c r="V53" s="535"/>
      <c r="W53" s="524"/>
      <c r="X53" s="524"/>
      <c r="Y53" s="542"/>
      <c r="Z53" s="543"/>
      <c r="AA53" s="522">
        <v>11.225871</v>
      </c>
      <c r="AB53" s="523">
        <v>15.92356039</v>
      </c>
      <c r="AC53" s="524">
        <v>0.704984986087022</v>
      </c>
      <c r="AD53" s="523">
        <v>-4.69768939</v>
      </c>
      <c r="AE53" s="544">
        <v>9.837896</v>
      </c>
      <c r="AF53" s="522">
        <v>13.946709</v>
      </c>
      <c r="AG53" s="523">
        <v>3.73208033</v>
      </c>
      <c r="AH53" s="524">
        <v>3.73697985219948</v>
      </c>
      <c r="AI53" s="523">
        <v>10.21462867</v>
      </c>
      <c r="AJ53" s="525">
        <v>6.11987999999998</v>
      </c>
      <c r="AK53" s="522">
        <v>0</v>
      </c>
      <c r="AL53" s="523">
        <v>0</v>
      </c>
      <c r="AM53" s="524" t="s">
        <v>161</v>
      </c>
      <c r="AN53" s="523">
        <v>0</v>
      </c>
      <c r="AO53" s="525">
        <v>0</v>
      </c>
      <c r="AP53" s="522">
        <v>0</v>
      </c>
      <c r="AQ53" s="523">
        <v>0</v>
      </c>
      <c r="AR53" s="542" t="s">
        <v>161</v>
      </c>
      <c r="AS53" s="523">
        <v>0</v>
      </c>
      <c r="AT53" s="525">
        <v>0</v>
      </c>
      <c r="AU53" s="544">
        <v>-25.17258</v>
      </c>
      <c r="AV53" s="544">
        <v>-19.65564072</v>
      </c>
      <c r="AW53" s="542">
        <v>0.719320303082952</v>
      </c>
      <c r="AX53" s="557">
        <v>-5.51693927999999</v>
      </c>
      <c r="AY53" s="525">
        <v>-15.957776</v>
      </c>
      <c r="AZ53" s="535" t="s">
        <v>161</v>
      </c>
      <c r="BA53" s="524" t="s">
        <v>161</v>
      </c>
      <c r="BB53" s="524" t="s">
        <v>161</v>
      </c>
      <c r="BC53" s="542" t="s">
        <v>161</v>
      </c>
      <c r="BD53" s="543" t="s">
        <v>161</v>
      </c>
      <c r="BE53" s="568">
        <v>8</v>
      </c>
      <c r="BF53" s="569">
        <v>12</v>
      </c>
      <c r="BG53" s="524">
        <v>0.666666666666667</v>
      </c>
      <c r="BH53" s="524">
        <v>-4</v>
      </c>
      <c r="BI53" s="570">
        <v>6.5</v>
      </c>
      <c r="BJ53" s="571">
        <v>0</v>
      </c>
      <c r="BK53" s="571">
        <v>0</v>
      </c>
      <c r="BL53" s="524" t="s">
        <v>161</v>
      </c>
      <c r="BM53" s="571">
        <v>0</v>
      </c>
      <c r="BN53" s="535" t="s">
        <v>161</v>
      </c>
      <c r="BO53" s="524" t="s">
        <v>161</v>
      </c>
      <c r="BP53" s="524" t="s">
        <v>161</v>
      </c>
      <c r="BQ53" s="524" t="s">
        <v>161</v>
      </c>
      <c r="BR53" s="543" t="s">
        <v>161</v>
      </c>
      <c r="BS53" s="568">
        <v>0</v>
      </c>
      <c r="BT53" s="569">
        <v>0</v>
      </c>
      <c r="BU53" s="524" t="s">
        <v>161</v>
      </c>
      <c r="BV53" s="524">
        <v>0</v>
      </c>
      <c r="BW53" s="570">
        <v>0</v>
      </c>
      <c r="BX53" s="568">
        <v>-2.24237210636039</v>
      </c>
      <c r="BY53" s="569">
        <v>-1.23437474023358</v>
      </c>
      <c r="BZ53" s="524">
        <v>0.183394366984485</v>
      </c>
      <c r="CA53" s="524">
        <v>-1.00799736612681</v>
      </c>
      <c r="CB53" s="570">
        <v>-1.62207203654115</v>
      </c>
      <c r="CC53" s="551"/>
    </row>
    <row r="54" s="159" customFormat="1" ht="16.2" spans="1:81">
      <c r="A54" s="213" t="s">
        <v>166</v>
      </c>
      <c r="B54" s="214">
        <v>2080.034518</v>
      </c>
      <c r="C54" s="215">
        <v>2840.68811321</v>
      </c>
      <c r="D54" s="238">
        <v>0.732229106154686</v>
      </c>
      <c r="E54" s="215">
        <v>-760.653595210002</v>
      </c>
      <c r="F54" s="217">
        <v>1826.420421</v>
      </c>
      <c r="G54" s="214">
        <v>145.797965</v>
      </c>
      <c r="H54" s="215">
        <v>97.32</v>
      </c>
      <c r="I54" s="238">
        <v>1.49812952116728</v>
      </c>
      <c r="J54" s="215">
        <v>48.4779649999998</v>
      </c>
      <c r="K54" s="217">
        <v>185.043216999999</v>
      </c>
      <c r="L54" s="214">
        <v>1452.169725</v>
      </c>
      <c r="M54" s="215">
        <v>2172.23451987</v>
      </c>
      <c r="N54" s="238">
        <v>0.66851424729541</v>
      </c>
      <c r="O54" s="215">
        <v>-720.064794870001</v>
      </c>
      <c r="P54" s="217">
        <v>1624.85169699999</v>
      </c>
      <c r="Q54" s="214">
        <v>357.789105</v>
      </c>
      <c r="R54" s="215">
        <v>456.08359334</v>
      </c>
      <c r="S54" s="238">
        <v>0.784481420127025</v>
      </c>
      <c r="T54" s="215">
        <v>-98.2944883400003</v>
      </c>
      <c r="U54" s="217">
        <v>14.5453090000112</v>
      </c>
      <c r="V54" s="237">
        <v>0.172011138230544</v>
      </c>
      <c r="W54" s="238">
        <v>0.160553913405376</v>
      </c>
      <c r="X54" s="238">
        <v>1.07136060767475</v>
      </c>
      <c r="Y54" s="216">
        <v>0.0114572248251673</v>
      </c>
      <c r="Z54" s="257">
        <v>0.00796383397424311</v>
      </c>
      <c r="AA54" s="214">
        <v>243.913695</v>
      </c>
      <c r="AB54" s="215">
        <v>245.58752326</v>
      </c>
      <c r="AC54" s="238">
        <v>0.993184392114952</v>
      </c>
      <c r="AD54" s="215">
        <v>-1.67382826000016</v>
      </c>
      <c r="AE54" s="328">
        <v>106.551118</v>
      </c>
      <c r="AF54" s="214">
        <v>138.515255</v>
      </c>
      <c r="AG54" s="215">
        <v>150.8324715</v>
      </c>
      <c r="AH54" s="238">
        <v>0.918338429533722</v>
      </c>
      <c r="AI54" s="215">
        <v>-12.3172165000001</v>
      </c>
      <c r="AJ54" s="217">
        <v>152.453617000001</v>
      </c>
      <c r="AK54" s="214">
        <v>0.5689</v>
      </c>
      <c r="AL54" s="215">
        <v>0.1</v>
      </c>
      <c r="AM54" s="238">
        <v>5.68899999999999</v>
      </c>
      <c r="AN54" s="215">
        <v>0.4689</v>
      </c>
      <c r="AO54" s="217">
        <v>2.792745</v>
      </c>
      <c r="AP54" s="214">
        <v>0</v>
      </c>
      <c r="AQ54" s="215">
        <v>0</v>
      </c>
      <c r="AR54" s="216" t="s">
        <v>161</v>
      </c>
      <c r="AS54" s="215">
        <v>0</v>
      </c>
      <c r="AT54" s="217">
        <v>0</v>
      </c>
      <c r="AU54" s="214">
        <v>100.206778</v>
      </c>
      <c r="AV54" s="215">
        <v>174.81359858</v>
      </c>
      <c r="AW54" s="216">
        <v>0.573220726613795</v>
      </c>
      <c r="AX54" s="562">
        <v>-74.6068205800001</v>
      </c>
      <c r="AY54" s="217">
        <v>-239.68648299999</v>
      </c>
      <c r="AZ54" s="237">
        <v>0.048175536094637</v>
      </c>
      <c r="BA54" s="238">
        <v>0.0615391734724652</v>
      </c>
      <c r="BB54" s="238">
        <v>0.782843404879211</v>
      </c>
      <c r="BC54" s="216">
        <v>-0.0133636373778281</v>
      </c>
      <c r="BD54" s="257">
        <v>-0.131232918907442</v>
      </c>
      <c r="BE54" s="292">
        <v>568</v>
      </c>
      <c r="BF54" s="293">
        <v>309</v>
      </c>
      <c r="BG54" s="238">
        <v>1.83818770226537</v>
      </c>
      <c r="BH54" s="238">
        <v>259</v>
      </c>
      <c r="BI54" s="279">
        <v>192.66666666</v>
      </c>
      <c r="BJ54" s="578">
        <v>3.05169383509389</v>
      </c>
      <c r="BK54" s="578">
        <v>7.66097117909924</v>
      </c>
      <c r="BL54" s="238">
        <v>0.398342946834151</v>
      </c>
      <c r="BM54" s="578">
        <v>-4.60927734400535</v>
      </c>
      <c r="BN54" s="237">
        <v>0.117264253496393</v>
      </c>
      <c r="BO54" s="238">
        <v>0.0864535329020982</v>
      </c>
      <c r="BP54" s="238">
        <v>1.35638474866245</v>
      </c>
      <c r="BQ54" s="238">
        <v>0.030810720594295</v>
      </c>
      <c r="BR54" s="257">
        <v>0.0583387684318933</v>
      </c>
      <c r="BS54" s="292">
        <v>8.52774797249494</v>
      </c>
      <c r="BT54" s="293">
        <v>11.5669072903293</v>
      </c>
      <c r="BU54" s="238">
        <v>0.737253939920893</v>
      </c>
      <c r="BV54" s="238">
        <v>-3.03915931783431</v>
      </c>
      <c r="BW54" s="279">
        <v>17.14126003821</v>
      </c>
      <c r="BX54" s="292">
        <v>0.410828830254898</v>
      </c>
      <c r="BY54" s="293">
        <v>0.711817914279494</v>
      </c>
      <c r="BZ54" s="238">
        <v>0.577154384588284</v>
      </c>
      <c r="CA54" s="238">
        <v>-0.300989084024596</v>
      </c>
      <c r="CB54" s="279">
        <v>-2.2494975885658</v>
      </c>
      <c r="CC54" s="551"/>
    </row>
    <row r="55" s="159" customFormat="1" outlineLevel="2" spans="1:16366">
      <c r="A55" s="527" t="s">
        <v>50</v>
      </c>
      <c r="B55" s="516">
        <v>0</v>
      </c>
      <c r="C55" s="517">
        <v>0</v>
      </c>
      <c r="D55" s="518" t="s">
        <v>161</v>
      </c>
      <c r="E55" s="519">
        <v>0</v>
      </c>
      <c r="F55" s="520">
        <v>0</v>
      </c>
      <c r="G55" s="516">
        <v>0</v>
      </c>
      <c r="H55" s="517">
        <v>0</v>
      </c>
      <c r="I55" s="518" t="s">
        <v>161</v>
      </c>
      <c r="J55" s="519">
        <v>0</v>
      </c>
      <c r="K55" s="520">
        <v>0</v>
      </c>
      <c r="L55" s="516">
        <v>-0.00117099999999937</v>
      </c>
      <c r="M55" s="517">
        <v>0</v>
      </c>
      <c r="N55" s="518" t="s">
        <v>161</v>
      </c>
      <c r="O55" s="519">
        <v>-0.00117099999999937</v>
      </c>
      <c r="P55" s="520">
        <v>0</v>
      </c>
      <c r="Q55" s="516"/>
      <c r="R55" s="517"/>
      <c r="S55" s="518"/>
      <c r="T55" s="519"/>
      <c r="U55" s="520"/>
      <c r="V55" s="533"/>
      <c r="W55" s="518"/>
      <c r="X55" s="518"/>
      <c r="Y55" s="539"/>
      <c r="Z55" s="540"/>
      <c r="AA55" s="516">
        <v>2.716286</v>
      </c>
      <c r="AB55" s="517">
        <v>2.27598434</v>
      </c>
      <c r="AC55" s="518">
        <v>1.19345548748371</v>
      </c>
      <c r="AD55" s="519">
        <v>0.440301659999997</v>
      </c>
      <c r="AE55" s="541">
        <v>0</v>
      </c>
      <c r="AF55" s="516">
        <v>0.231487</v>
      </c>
      <c r="AG55" s="517">
        <v>0.140944</v>
      </c>
      <c r="AH55" s="518">
        <v>1.64240407537745</v>
      </c>
      <c r="AI55" s="519">
        <v>0.0905429999999999</v>
      </c>
      <c r="AJ55" s="520">
        <v>0.37001</v>
      </c>
      <c r="AK55" s="516">
        <v>0</v>
      </c>
      <c r="AL55" s="517">
        <v>0</v>
      </c>
      <c r="AM55" s="518" t="s">
        <v>161</v>
      </c>
      <c r="AN55" s="519">
        <v>0</v>
      </c>
      <c r="AO55" s="520">
        <v>0.0159</v>
      </c>
      <c r="AP55" s="516">
        <v>0</v>
      </c>
      <c r="AQ55" s="517">
        <v>0</v>
      </c>
      <c r="AR55" s="551" t="s">
        <v>161</v>
      </c>
      <c r="AS55" s="519">
        <v>0</v>
      </c>
      <c r="AT55" s="520">
        <v>0</v>
      </c>
      <c r="AU55" s="516">
        <v>-2.946602</v>
      </c>
      <c r="AV55" s="517">
        <v>-2.41692834</v>
      </c>
      <c r="AW55" s="551">
        <v>0.780848421844399</v>
      </c>
      <c r="AX55" s="555">
        <v>-0.529673659999998</v>
      </c>
      <c r="AY55" s="520">
        <v>-0.35411</v>
      </c>
      <c r="AZ55" s="533" t="s">
        <v>161</v>
      </c>
      <c r="BA55" s="518" t="s">
        <v>161</v>
      </c>
      <c r="BB55" s="518" t="s">
        <v>161</v>
      </c>
      <c r="BC55" s="539" t="s">
        <v>161</v>
      </c>
      <c r="BD55" s="540" t="s">
        <v>161</v>
      </c>
      <c r="BE55" s="564">
        <v>2</v>
      </c>
      <c r="BF55" s="565">
        <v>2</v>
      </c>
      <c r="BG55" s="518">
        <v>1</v>
      </c>
      <c r="BH55" s="566">
        <v>0</v>
      </c>
      <c r="BI55" s="567">
        <v>0.83333333</v>
      </c>
      <c r="BJ55" s="572">
        <v>0</v>
      </c>
      <c r="BK55" s="572">
        <v>0</v>
      </c>
      <c r="BL55" s="518" t="s">
        <v>161</v>
      </c>
      <c r="BM55" s="572">
        <v>0</v>
      </c>
      <c r="BN55" s="533" t="s">
        <v>161</v>
      </c>
      <c r="BO55" s="518" t="s">
        <v>161</v>
      </c>
      <c r="BP55" s="518" t="s">
        <v>161</v>
      </c>
      <c r="BQ55" s="518" t="s">
        <v>161</v>
      </c>
      <c r="BR55" s="540" t="s">
        <v>161</v>
      </c>
      <c r="BS55" s="564">
        <v>0</v>
      </c>
      <c r="BT55" s="565">
        <v>0</v>
      </c>
      <c r="BU55" s="518" t="s">
        <v>161</v>
      </c>
      <c r="BV55" s="566">
        <v>0</v>
      </c>
      <c r="BW55" s="567" t="s">
        <v>161</v>
      </c>
      <c r="BX55" s="564">
        <v>-1.08479077681805</v>
      </c>
      <c r="BY55" s="565">
        <v>-1.06192661237731</v>
      </c>
      <c r="BZ55" s="518">
        <v>0.978469167102272</v>
      </c>
      <c r="CA55" s="566">
        <v>-0.0228641644407459</v>
      </c>
      <c r="CB55" s="567" t="s">
        <v>161</v>
      </c>
      <c r="CC55" s="551"/>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81">
      <c r="A56" s="527" t="s">
        <v>51</v>
      </c>
      <c r="B56" s="516">
        <v>86.407803</v>
      </c>
      <c r="C56" s="517">
        <v>74.99955</v>
      </c>
      <c r="D56" s="518">
        <v>1.15211095266572</v>
      </c>
      <c r="E56" s="519">
        <v>11.408253</v>
      </c>
      <c r="F56" s="520">
        <v>104.259266</v>
      </c>
      <c r="G56" s="516">
        <v>39.379677</v>
      </c>
      <c r="H56" s="517">
        <v>39.36175993</v>
      </c>
      <c r="I56" s="518">
        <v>1.00045518975858</v>
      </c>
      <c r="J56" s="519">
        <v>0.0179170699999815</v>
      </c>
      <c r="K56" s="520">
        <v>53.4343189999999</v>
      </c>
      <c r="L56" s="516">
        <v>0</v>
      </c>
      <c r="M56" s="517">
        <v>0</v>
      </c>
      <c r="N56" s="518" t="s">
        <v>161</v>
      </c>
      <c r="O56" s="519">
        <v>0</v>
      </c>
      <c r="P56" s="520">
        <v>0</v>
      </c>
      <c r="Q56" s="516">
        <v>47.028126</v>
      </c>
      <c r="R56" s="517">
        <v>35.63779007</v>
      </c>
      <c r="S56" s="518">
        <v>1.31961398020548</v>
      </c>
      <c r="T56" s="519">
        <v>11.39033593</v>
      </c>
      <c r="U56" s="520">
        <v>50.8249470000001</v>
      </c>
      <c r="V56" s="533">
        <v>0.544257860600854</v>
      </c>
      <c r="W56" s="518">
        <v>0.475173385306979</v>
      </c>
      <c r="X56" s="518">
        <v>1.14538793086916</v>
      </c>
      <c r="Y56" s="539">
        <v>0.0690844752938751</v>
      </c>
      <c r="Z56" s="540">
        <v>0.487486138642105</v>
      </c>
      <c r="AA56" s="516">
        <v>25.357072</v>
      </c>
      <c r="AB56" s="517">
        <v>27.991958</v>
      </c>
      <c r="AC56" s="518">
        <v>0.905869893059999</v>
      </c>
      <c r="AD56" s="519">
        <v>-2.63488600000001</v>
      </c>
      <c r="AE56" s="541">
        <v>28.987771</v>
      </c>
      <c r="AF56" s="516">
        <v>2.465661</v>
      </c>
      <c r="AG56" s="517">
        <v>5.79303</v>
      </c>
      <c r="AH56" s="518">
        <v>0.425625449894097</v>
      </c>
      <c r="AI56" s="519">
        <v>-3.327369</v>
      </c>
      <c r="AJ56" s="520">
        <v>3.722412</v>
      </c>
      <c r="AK56" s="516">
        <v>0</v>
      </c>
      <c r="AL56" s="517">
        <v>0</v>
      </c>
      <c r="AM56" s="518" t="s">
        <v>161</v>
      </c>
      <c r="AN56" s="519">
        <v>0</v>
      </c>
      <c r="AO56" s="520">
        <v>0</v>
      </c>
      <c r="AP56" s="516">
        <v>0</v>
      </c>
      <c r="AQ56" s="517">
        <v>0</v>
      </c>
      <c r="AR56" s="551" t="s">
        <v>161</v>
      </c>
      <c r="AS56" s="519">
        <v>0</v>
      </c>
      <c r="AT56" s="520">
        <v>0</v>
      </c>
      <c r="AU56" s="516">
        <v>19.205393</v>
      </c>
      <c r="AV56" s="517">
        <v>1.85280207</v>
      </c>
      <c r="AW56" s="551">
        <v>10.3655934494935</v>
      </c>
      <c r="AX56" s="555">
        <v>17.35259093</v>
      </c>
      <c r="AY56" s="520">
        <v>18.1147640000001</v>
      </c>
      <c r="AZ56" s="533">
        <v>0.222264567934913</v>
      </c>
      <c r="BA56" s="518">
        <v>0.024704175825055</v>
      </c>
      <c r="BB56" s="518">
        <v>8.99704444742057</v>
      </c>
      <c r="BC56" s="539">
        <v>0.197560392109858</v>
      </c>
      <c r="BD56" s="540">
        <v>0.173747281128951</v>
      </c>
      <c r="BE56" s="564">
        <v>57</v>
      </c>
      <c r="BF56" s="565">
        <v>57</v>
      </c>
      <c r="BG56" s="518">
        <v>1</v>
      </c>
      <c r="BH56" s="566">
        <v>0</v>
      </c>
      <c r="BI56" s="567">
        <v>59.8333333333333</v>
      </c>
      <c r="BJ56" s="572">
        <v>1.27445137168142</v>
      </c>
      <c r="BK56" s="572">
        <v>1.09648464912281</v>
      </c>
      <c r="BL56" s="518">
        <v>1.1623066248132</v>
      </c>
      <c r="BM56" s="572">
        <v>0.177966722558609</v>
      </c>
      <c r="BN56" s="533">
        <v>0.293458126692563</v>
      </c>
      <c r="BO56" s="518">
        <v>0.373228346036743</v>
      </c>
      <c r="BP56" s="518">
        <v>0.786269665229749</v>
      </c>
      <c r="BQ56" s="518">
        <v>-0.0797702193441803</v>
      </c>
      <c r="BR56" s="540">
        <v>0.278035440993801</v>
      </c>
      <c r="BS56" s="564">
        <v>3.40764118980299</v>
      </c>
      <c r="BT56" s="565">
        <v>2.6793248975295</v>
      </c>
      <c r="BU56" s="518">
        <v>1.27182828515685</v>
      </c>
      <c r="BV56" s="566">
        <v>0.72831629227349</v>
      </c>
      <c r="BW56" s="567">
        <v>3.59666377935716</v>
      </c>
      <c r="BX56" s="564">
        <v>0.757397896728772</v>
      </c>
      <c r="BY56" s="565">
        <v>0.0661905133610162</v>
      </c>
      <c r="BZ56" s="518">
        <v>11.4426956110428</v>
      </c>
      <c r="CA56" s="566">
        <v>0.691207383367756</v>
      </c>
      <c r="CB56" s="567">
        <v>0.624910552798285</v>
      </c>
      <c r="CC56" s="551"/>
    </row>
    <row r="57" s="159" customFormat="1" outlineLevel="2" spans="1:16366">
      <c r="A57" s="527" t="s">
        <v>52</v>
      </c>
      <c r="B57" s="516">
        <v>27.545083</v>
      </c>
      <c r="C57" s="517">
        <v>20.95</v>
      </c>
      <c r="D57" s="518">
        <v>1.31480109785203</v>
      </c>
      <c r="E57" s="519">
        <v>6.595083</v>
      </c>
      <c r="F57" s="520">
        <v>24.4221079999999</v>
      </c>
      <c r="G57" s="516">
        <v>0</v>
      </c>
      <c r="H57" s="517">
        <v>0</v>
      </c>
      <c r="I57" s="518" t="s">
        <v>161</v>
      </c>
      <c r="J57" s="519">
        <v>0</v>
      </c>
      <c r="K57" s="520">
        <v>0</v>
      </c>
      <c r="L57" s="516">
        <v>0</v>
      </c>
      <c r="M57" s="517">
        <v>0</v>
      </c>
      <c r="N57" s="518" t="s">
        <v>161</v>
      </c>
      <c r="O57" s="519">
        <v>0</v>
      </c>
      <c r="P57" s="520">
        <v>0</v>
      </c>
      <c r="Q57" s="516">
        <v>0.926264000000092</v>
      </c>
      <c r="R57" s="517">
        <v>1.55</v>
      </c>
      <c r="S57" s="518">
        <v>0.597589677419414</v>
      </c>
      <c r="T57" s="519">
        <v>-0.623735999999909</v>
      </c>
      <c r="U57" s="520">
        <v>1.813532</v>
      </c>
      <c r="V57" s="533">
        <v>0.0336271994533504</v>
      </c>
      <c r="W57" s="518">
        <v>0.0739856801909308</v>
      </c>
      <c r="X57" s="518">
        <v>0.454509566804962</v>
      </c>
      <c r="Y57" s="539">
        <v>-0.0403584807375804</v>
      </c>
      <c r="Z57" s="540">
        <v>0.074257799531474</v>
      </c>
      <c r="AA57" s="516">
        <v>26.6188189999999</v>
      </c>
      <c r="AB57" s="517">
        <v>19.4</v>
      </c>
      <c r="AC57" s="518">
        <v>1.37210407216494</v>
      </c>
      <c r="AD57" s="519">
        <v>7.21881899999991</v>
      </c>
      <c r="AE57" s="541">
        <v>22.6085759999999</v>
      </c>
      <c r="AF57" s="516">
        <v>0.589646</v>
      </c>
      <c r="AG57" s="517">
        <v>0.21106767</v>
      </c>
      <c r="AH57" s="518">
        <v>2.79363485653677</v>
      </c>
      <c r="AI57" s="519">
        <v>0.37857833</v>
      </c>
      <c r="AJ57" s="520">
        <v>2.25187</v>
      </c>
      <c r="AK57" s="516">
        <v>0</v>
      </c>
      <c r="AL57" s="517">
        <v>0</v>
      </c>
      <c r="AM57" s="518" t="s">
        <v>161</v>
      </c>
      <c r="AN57" s="519">
        <v>0</v>
      </c>
      <c r="AO57" s="520">
        <v>0</v>
      </c>
      <c r="AP57" s="516">
        <v>0</v>
      </c>
      <c r="AQ57" s="517">
        <v>0</v>
      </c>
      <c r="AR57" s="551" t="s">
        <v>161</v>
      </c>
      <c r="AS57" s="519">
        <v>0</v>
      </c>
      <c r="AT57" s="520">
        <v>0</v>
      </c>
      <c r="AU57" s="516">
        <v>0.336618000000092</v>
      </c>
      <c r="AV57" s="517">
        <v>1.33893233</v>
      </c>
      <c r="AW57" s="551">
        <v>0.251407776523024</v>
      </c>
      <c r="AX57" s="555">
        <v>-1.00231432999991</v>
      </c>
      <c r="AY57" s="520">
        <v>-0.438338000000001</v>
      </c>
      <c r="AZ57" s="561">
        <v>0.0122206202827594</v>
      </c>
      <c r="BA57" s="518">
        <v>0.0639108510739857</v>
      </c>
      <c r="BB57" s="518">
        <v>0.19121354319961</v>
      </c>
      <c r="BC57" s="539">
        <v>-0.0516902307912263</v>
      </c>
      <c r="BD57" s="540">
        <v>-0.0179484096950191</v>
      </c>
      <c r="BE57" s="564">
        <v>56</v>
      </c>
      <c r="BF57" s="565">
        <v>56</v>
      </c>
      <c r="BG57" s="518">
        <v>1</v>
      </c>
      <c r="BH57" s="566">
        <v>0</v>
      </c>
      <c r="BI57" s="567">
        <v>53.6666666633333</v>
      </c>
      <c r="BJ57" s="572">
        <v>0.411120641791045</v>
      </c>
      <c r="BK57" s="572">
        <v>0.311755952380952</v>
      </c>
      <c r="BL57" s="518">
        <v>1.3187258772486</v>
      </c>
      <c r="BM57" s="572">
        <v>0.0993646894100924</v>
      </c>
      <c r="BN57" s="533">
        <v>0.96637280054665</v>
      </c>
      <c r="BO57" s="518">
        <v>0.926014319809069</v>
      </c>
      <c r="BP57" s="518">
        <v>1.04358299852847</v>
      </c>
      <c r="BQ57" s="518">
        <v>0.0403584807375803</v>
      </c>
      <c r="BR57" s="540">
        <v>0.925742200468526</v>
      </c>
      <c r="BS57" s="564">
        <v>1.03479733642579</v>
      </c>
      <c r="BT57" s="565">
        <v>1.07989690721649</v>
      </c>
      <c r="BU57" s="518">
        <v>0.958237151630561</v>
      </c>
      <c r="BV57" s="566">
        <v>-0.0450995707907091</v>
      </c>
      <c r="BW57" s="567">
        <v>1.08021433990358</v>
      </c>
      <c r="BX57" s="564">
        <v>0.0126458653180704</v>
      </c>
      <c r="BY57" s="565">
        <v>0.0690171304123712</v>
      </c>
      <c r="BZ57" s="518">
        <v>0.183227920988782</v>
      </c>
      <c r="CA57" s="566">
        <v>-0.0563712650943008</v>
      </c>
      <c r="CB57" s="567">
        <v>-0.0193881295310241</v>
      </c>
      <c r="CC57" s="551"/>
      <c r="XDH57" s="172"/>
      <c r="XDI57" s="172"/>
      <c r="XDJ57" s="172"/>
      <c r="XDK57" s="172"/>
      <c r="XDL57" s="172"/>
      <c r="XDM57" s="172"/>
      <c r="XDN57" s="172"/>
      <c r="XDO57" s="172"/>
      <c r="XDP57" s="172"/>
      <c r="XDQ57" s="172"/>
      <c r="XDR57" s="164"/>
      <c r="XDS57" s="164"/>
      <c r="XDT57" s="164"/>
      <c r="XDU57" s="164"/>
      <c r="XDV57" s="164"/>
      <c r="XDW57" s="164"/>
      <c r="XDX57" s="164"/>
      <c r="XDY57" s="164"/>
      <c r="XDZ57" s="164"/>
      <c r="XEA57" s="164"/>
      <c r="XEB57" s="164"/>
      <c r="XEC57" s="164"/>
      <c r="XED57" s="164"/>
      <c r="XEE57" s="164"/>
      <c r="XEF57" s="164"/>
      <c r="XEG57" s="164"/>
      <c r="XEH57" s="164"/>
      <c r="XEI57" s="164"/>
      <c r="XEJ57" s="164"/>
      <c r="XEK57" s="164"/>
      <c r="XEL57" s="164"/>
    </row>
    <row r="58" s="159" customFormat="1" outlineLevel="2" spans="1:16366">
      <c r="A58" s="527" t="s">
        <v>53</v>
      </c>
      <c r="B58" s="516">
        <v>65.6463609999998</v>
      </c>
      <c r="C58" s="517">
        <v>35</v>
      </c>
      <c r="D58" s="518">
        <v>1.87561031428571</v>
      </c>
      <c r="E58" s="519">
        <v>30.6463609999998</v>
      </c>
      <c r="F58" s="520">
        <v>55.2483850000001</v>
      </c>
      <c r="G58" s="516">
        <v>0</v>
      </c>
      <c r="H58" s="517">
        <v>0</v>
      </c>
      <c r="I58" s="518" t="s">
        <v>161</v>
      </c>
      <c r="J58" s="519">
        <v>0</v>
      </c>
      <c r="K58" s="520">
        <v>0</v>
      </c>
      <c r="L58" s="516">
        <v>45.823115</v>
      </c>
      <c r="M58" s="517">
        <v>24.5</v>
      </c>
      <c r="N58" s="518">
        <v>1.8703312244898</v>
      </c>
      <c r="O58" s="519">
        <v>21.323115</v>
      </c>
      <c r="P58" s="520">
        <v>38.0903729999999</v>
      </c>
      <c r="Q58" s="516">
        <v>19.8232459999998</v>
      </c>
      <c r="R58" s="517">
        <v>10.5</v>
      </c>
      <c r="S58" s="518">
        <v>1.88792819047617</v>
      </c>
      <c r="T58" s="519">
        <v>9.32324599999981</v>
      </c>
      <c r="U58" s="520">
        <v>17.1580120000002</v>
      </c>
      <c r="V58" s="533">
        <v>0.301970218882351</v>
      </c>
      <c r="W58" s="518">
        <v>0.3</v>
      </c>
      <c r="X58" s="518">
        <v>1.0065673962745</v>
      </c>
      <c r="Y58" s="539">
        <v>0.00197021888235144</v>
      </c>
      <c r="Z58" s="540">
        <v>0.310561331340276</v>
      </c>
      <c r="AA58" s="516">
        <v>3.485455</v>
      </c>
      <c r="AB58" s="517">
        <v>3.366218</v>
      </c>
      <c r="AC58" s="518">
        <v>1.03542165124184</v>
      </c>
      <c r="AD58" s="519">
        <v>0.119236999999998</v>
      </c>
      <c r="AE58" s="541">
        <v>3.21078399999999</v>
      </c>
      <c r="AF58" s="516">
        <v>0.126801</v>
      </c>
      <c r="AG58" s="517">
        <v>0.150396</v>
      </c>
      <c r="AH58" s="518">
        <v>0.843114178568577</v>
      </c>
      <c r="AI58" s="519">
        <v>-0.0235950000000003</v>
      </c>
      <c r="AJ58" s="520">
        <v>0.120401</v>
      </c>
      <c r="AK58" s="516">
        <v>0</v>
      </c>
      <c r="AL58" s="517">
        <v>0</v>
      </c>
      <c r="AM58" s="518" t="s">
        <v>161</v>
      </c>
      <c r="AN58" s="519">
        <v>0</v>
      </c>
      <c r="AO58" s="520">
        <v>0</v>
      </c>
      <c r="AP58" s="516">
        <v>0</v>
      </c>
      <c r="AQ58" s="517">
        <v>0</v>
      </c>
      <c r="AR58" s="551" t="s">
        <v>161</v>
      </c>
      <c r="AS58" s="519">
        <v>0</v>
      </c>
      <c r="AT58" s="520">
        <v>0</v>
      </c>
      <c r="AU58" s="516">
        <v>16.2109899999998</v>
      </c>
      <c r="AV58" s="517">
        <v>6.983386</v>
      </c>
      <c r="AW58" s="551">
        <v>2.32136530903487</v>
      </c>
      <c r="AX58" s="555">
        <v>9.22760399999981</v>
      </c>
      <c r="AY58" s="520">
        <v>13.8268270000002</v>
      </c>
      <c r="AZ58" s="533">
        <v>0.246944228942102</v>
      </c>
      <c r="BA58" s="518">
        <v>0.199525314285714</v>
      </c>
      <c r="BB58" s="518">
        <v>1.23765863908619</v>
      </c>
      <c r="BC58" s="539">
        <v>0.0474189146563874</v>
      </c>
      <c r="BD58" s="540">
        <v>0.250266627703238</v>
      </c>
      <c r="BE58" s="564">
        <v>8</v>
      </c>
      <c r="BF58" s="565">
        <v>8</v>
      </c>
      <c r="BG58" s="518">
        <v>1</v>
      </c>
      <c r="BH58" s="566">
        <v>0</v>
      </c>
      <c r="BI58" s="567">
        <v>8</v>
      </c>
      <c r="BJ58" s="572">
        <v>6.83816260416665</v>
      </c>
      <c r="BK58" s="572">
        <v>3.64583333333333</v>
      </c>
      <c r="BL58" s="518">
        <v>1.87561031428571</v>
      </c>
      <c r="BM58" s="572">
        <v>3.19232927083332</v>
      </c>
      <c r="BN58" s="533">
        <v>0.053094412956112</v>
      </c>
      <c r="BO58" s="518">
        <v>0.0961776571428571</v>
      </c>
      <c r="BP58" s="518">
        <v>0.552045189427399</v>
      </c>
      <c r="BQ58" s="518">
        <v>-0.0430832441867451</v>
      </c>
      <c r="BR58" s="540">
        <v>0.0581154363154684</v>
      </c>
      <c r="BS58" s="564">
        <v>18.8343734175308</v>
      </c>
      <c r="BT58" s="565">
        <v>10.3974252410272</v>
      </c>
      <c r="BU58" s="518">
        <v>1.81144590905182</v>
      </c>
      <c r="BV58" s="566">
        <v>8.43694817650365</v>
      </c>
      <c r="BW58" s="567">
        <v>17.2071322767275</v>
      </c>
      <c r="BX58" s="564">
        <v>4.65103982119976</v>
      </c>
      <c r="BY58" s="565">
        <v>2.07454953897816</v>
      </c>
      <c r="BZ58" s="518">
        <v>2.24195167857532</v>
      </c>
      <c r="CA58" s="566">
        <v>2.5764902822216</v>
      </c>
      <c r="CB58" s="567">
        <v>4.30637096734014</v>
      </c>
      <c r="CC58" s="551"/>
      <c r="XDH58" s="172"/>
      <c r="XDI58" s="172"/>
      <c r="XDJ58" s="172"/>
      <c r="XDK58" s="172"/>
      <c r="XDL58" s="172"/>
      <c r="XDM58" s="172"/>
      <c r="XDN58" s="172"/>
      <c r="XDO58" s="172"/>
      <c r="XDP58" s="172"/>
      <c r="XDQ58" s="172"/>
      <c r="XDR58" s="164"/>
      <c r="XDS58" s="164"/>
      <c r="XDT58" s="164"/>
      <c r="XDU58" s="164"/>
      <c r="XDV58" s="164"/>
      <c r="XDW58" s="164"/>
      <c r="XDX58" s="164"/>
      <c r="XDY58" s="164"/>
      <c r="XDZ58" s="164"/>
      <c r="XEA58" s="164"/>
      <c r="XEB58" s="164"/>
      <c r="XEC58" s="164"/>
      <c r="XED58" s="164"/>
      <c r="XEE58" s="164"/>
      <c r="XEF58" s="164"/>
      <c r="XEG58" s="164"/>
      <c r="XEH58" s="164"/>
      <c r="XEI58" s="164"/>
      <c r="XEJ58" s="164"/>
      <c r="XEK58" s="164"/>
      <c r="XEL58" s="164"/>
    </row>
    <row r="59" s="164" customFormat="1" outlineLevel="2" spans="1:81">
      <c r="A59" s="527" t="s">
        <v>54</v>
      </c>
      <c r="B59" s="516">
        <v>4.00000009900714e-6</v>
      </c>
      <c r="C59" s="517">
        <v>15</v>
      </c>
      <c r="D59" s="518">
        <v>2.66666673267142e-7</v>
      </c>
      <c r="E59" s="519">
        <v>-14.9999959999999</v>
      </c>
      <c r="F59" s="520">
        <v>35.261589</v>
      </c>
      <c r="G59" s="516">
        <v>0</v>
      </c>
      <c r="H59" s="517">
        <v>0</v>
      </c>
      <c r="I59" s="518" t="s">
        <v>161</v>
      </c>
      <c r="J59" s="519">
        <v>0</v>
      </c>
      <c r="K59" s="520">
        <v>0</v>
      </c>
      <c r="L59" s="516">
        <v>1.58206781009085e-15</v>
      </c>
      <c r="M59" s="517">
        <v>11.7</v>
      </c>
      <c r="N59" s="518">
        <v>1.35219470947936e-16</v>
      </c>
      <c r="O59" s="519">
        <v>-11.7</v>
      </c>
      <c r="P59" s="520">
        <v>35.7353979999999</v>
      </c>
      <c r="Q59" s="516">
        <v>4.00000009742507e-6</v>
      </c>
      <c r="R59" s="517">
        <v>3.3</v>
      </c>
      <c r="S59" s="518">
        <v>1.21212124160053e-6</v>
      </c>
      <c r="T59" s="519">
        <v>-3.2999959999999</v>
      </c>
      <c r="U59" s="520">
        <v>-0.473808999999903</v>
      </c>
      <c r="V59" s="533">
        <v>0.999999999604483</v>
      </c>
      <c r="W59" s="518">
        <v>0.22</v>
      </c>
      <c r="X59" s="518">
        <v>4.54545454365674</v>
      </c>
      <c r="Y59" s="539">
        <v>0.779999999604483</v>
      </c>
      <c r="Z59" s="540">
        <v>-0.0134369724518059</v>
      </c>
      <c r="AA59" s="516">
        <v>-0.31844</v>
      </c>
      <c r="AB59" s="517">
        <v>-0.70567</v>
      </c>
      <c r="AC59" s="518">
        <v>0.451259087108705</v>
      </c>
      <c r="AD59" s="519">
        <v>0.38723</v>
      </c>
      <c r="AE59" s="541">
        <v>13.28789</v>
      </c>
      <c r="AF59" s="516">
        <v>2.93848799999999</v>
      </c>
      <c r="AG59" s="517">
        <v>0</v>
      </c>
      <c r="AH59" s="518" t="s">
        <v>161</v>
      </c>
      <c r="AI59" s="519">
        <v>2.93848799999999</v>
      </c>
      <c r="AJ59" s="520">
        <v>4.413457</v>
      </c>
      <c r="AK59" s="516">
        <v>0</v>
      </c>
      <c r="AL59" s="517">
        <v>0</v>
      </c>
      <c r="AM59" s="518" t="s">
        <v>161</v>
      </c>
      <c r="AN59" s="519">
        <v>0</v>
      </c>
      <c r="AO59" s="520">
        <v>0.023293</v>
      </c>
      <c r="AP59" s="516">
        <v>9.58159999999999</v>
      </c>
      <c r="AQ59" s="517">
        <v>0</v>
      </c>
      <c r="AR59" s="551" t="s">
        <v>161</v>
      </c>
      <c r="AS59" s="519">
        <v>9.58159999999999</v>
      </c>
      <c r="AT59" s="520">
        <v>0</v>
      </c>
      <c r="AU59" s="516">
        <v>-12.2016439999999</v>
      </c>
      <c r="AV59" s="517">
        <v>4.00567</v>
      </c>
      <c r="AW59" s="551">
        <v>-3.0460931629415</v>
      </c>
      <c r="AX59" s="555">
        <v>-16.2073139999999</v>
      </c>
      <c r="AY59" s="520">
        <v>-18.1518629999999</v>
      </c>
      <c r="AZ59" s="533">
        <v>-3050410.92449686</v>
      </c>
      <c r="BA59" s="518">
        <v>0.267044666666667</v>
      </c>
      <c r="BB59" s="518">
        <v>-11422849.0782947</v>
      </c>
      <c r="BC59" s="539">
        <v>-3050411.19154152</v>
      </c>
      <c r="BD59" s="540">
        <v>-0.514777226857243</v>
      </c>
      <c r="BE59" s="564">
        <v>95</v>
      </c>
      <c r="BF59" s="565">
        <v>20</v>
      </c>
      <c r="BG59" s="518">
        <v>4.75</v>
      </c>
      <c r="BH59" s="566">
        <v>75</v>
      </c>
      <c r="BI59" s="567">
        <v>8.41666666333333</v>
      </c>
      <c r="BJ59" s="572">
        <v>5.22193224413464e-8</v>
      </c>
      <c r="BK59" s="572">
        <v>0.625</v>
      </c>
      <c r="BL59" s="518">
        <v>8.35509158525483e-8</v>
      </c>
      <c r="BM59" s="572">
        <v>-0.624999947780678</v>
      </c>
      <c r="BN59" s="533">
        <v>-79609.9980295105</v>
      </c>
      <c r="BO59" s="518">
        <v>-0.0470446666666667</v>
      </c>
      <c r="BP59" s="518">
        <v>-1692219.53477214</v>
      </c>
      <c r="BQ59" s="518">
        <v>-79609.9509848439</v>
      </c>
      <c r="BR59" s="540">
        <v>0.37683752708932</v>
      </c>
      <c r="BS59" s="564">
        <v>-1.25612363365379e-5</v>
      </c>
      <c r="BT59" s="565">
        <v>-21.2563946320518</v>
      </c>
      <c r="BU59" s="518">
        <v>1.99999940906082</v>
      </c>
      <c r="BV59" s="566">
        <v>21.2563820708155</v>
      </c>
      <c r="BW59" s="567">
        <v>2.65366352370467</v>
      </c>
      <c r="BX59" s="564">
        <v>38.3169325461621</v>
      </c>
      <c r="BY59" s="565">
        <v>-5.6764068190514</v>
      </c>
      <c r="BZ59" s="518">
        <v>8.75020902616797</v>
      </c>
      <c r="CA59" s="566">
        <v>43.9933393652136</v>
      </c>
      <c r="CB59" s="567">
        <v>-1.36604554974491</v>
      </c>
      <c r="CC59" s="551"/>
    </row>
    <row r="60" s="164" customFormat="1" outlineLevel="2" spans="1:81">
      <c r="A60" s="527" t="s">
        <v>55</v>
      </c>
      <c r="B60" s="516">
        <v>-5.195221</v>
      </c>
      <c r="C60" s="517">
        <v>0</v>
      </c>
      <c r="D60" s="518" t="s">
        <v>161</v>
      </c>
      <c r="E60" s="519">
        <v>-5.195221</v>
      </c>
      <c r="F60" s="520">
        <v>0</v>
      </c>
      <c r="G60" s="516">
        <v>0</v>
      </c>
      <c r="H60" s="517">
        <v>0</v>
      </c>
      <c r="I60" s="518" t="s">
        <v>161</v>
      </c>
      <c r="J60" s="519">
        <v>0</v>
      </c>
      <c r="K60" s="520">
        <v>0</v>
      </c>
      <c r="L60" s="516">
        <v>0</v>
      </c>
      <c r="M60" s="517">
        <v>0</v>
      </c>
      <c r="N60" s="518" t="s">
        <v>161</v>
      </c>
      <c r="O60" s="519">
        <v>0</v>
      </c>
      <c r="P60" s="520">
        <v>29.58906</v>
      </c>
      <c r="Q60" s="516">
        <v>-5.195221</v>
      </c>
      <c r="R60" s="517">
        <v>0</v>
      </c>
      <c r="S60" s="518" t="s">
        <v>161</v>
      </c>
      <c r="T60" s="519">
        <v>-5.195221</v>
      </c>
      <c r="U60" s="520">
        <v>-29.58906</v>
      </c>
      <c r="V60" s="533">
        <v>1</v>
      </c>
      <c r="W60" s="518" t="s">
        <v>161</v>
      </c>
      <c r="X60" s="518" t="s">
        <v>161</v>
      </c>
      <c r="Y60" s="539" t="s">
        <v>161</v>
      </c>
      <c r="Z60" s="540" t="s">
        <v>161</v>
      </c>
      <c r="AA60" s="516">
        <v>0</v>
      </c>
      <c r="AB60" s="517">
        <v>0</v>
      </c>
      <c r="AC60" s="518" t="s">
        <v>161</v>
      </c>
      <c r="AD60" s="519">
        <v>0</v>
      </c>
      <c r="AE60" s="541">
        <v>0</v>
      </c>
      <c r="AF60" s="516">
        <v>0</v>
      </c>
      <c r="AG60" s="517">
        <v>0</v>
      </c>
      <c r="AH60" s="518" t="s">
        <v>161</v>
      </c>
      <c r="AI60" s="519">
        <v>0</v>
      </c>
      <c r="AJ60" s="520">
        <v>0</v>
      </c>
      <c r="AK60" s="516">
        <v>0</v>
      </c>
      <c r="AL60" s="517">
        <v>0</v>
      </c>
      <c r="AM60" s="518" t="s">
        <v>161</v>
      </c>
      <c r="AN60" s="519">
        <v>0</v>
      </c>
      <c r="AO60" s="520">
        <v>0</v>
      </c>
      <c r="AP60" s="516">
        <v>0</v>
      </c>
      <c r="AQ60" s="517">
        <v>0</v>
      </c>
      <c r="AR60" s="551" t="s">
        <v>161</v>
      </c>
      <c r="AS60" s="519">
        <v>0</v>
      </c>
      <c r="AT60" s="520">
        <v>0</v>
      </c>
      <c r="AU60" s="516">
        <v>-5.195221</v>
      </c>
      <c r="AV60" s="517">
        <v>0</v>
      </c>
      <c r="AW60" s="551" t="s">
        <v>161</v>
      </c>
      <c r="AX60" s="555">
        <v>-5.195221</v>
      </c>
      <c r="AY60" s="520">
        <v>-29.58906</v>
      </c>
      <c r="AZ60" s="533">
        <v>1</v>
      </c>
      <c r="BA60" s="518" t="s">
        <v>161</v>
      </c>
      <c r="BB60" s="518" t="s">
        <v>161</v>
      </c>
      <c r="BC60" s="539" t="s">
        <v>161</v>
      </c>
      <c r="BD60" s="540" t="s">
        <v>161</v>
      </c>
      <c r="BE60" s="564">
        <v>0</v>
      </c>
      <c r="BF60" s="565">
        <v>0</v>
      </c>
      <c r="BG60" s="518" t="s">
        <v>161</v>
      </c>
      <c r="BH60" s="566">
        <v>0</v>
      </c>
      <c r="BI60" s="567">
        <v>0</v>
      </c>
      <c r="BJ60" s="572" t="s">
        <v>161</v>
      </c>
      <c r="BK60" s="572" t="s">
        <v>161</v>
      </c>
      <c r="BL60" s="518" t="s">
        <v>161</v>
      </c>
      <c r="BM60" s="572" t="s">
        <v>161</v>
      </c>
      <c r="BN60" s="533">
        <v>0</v>
      </c>
      <c r="BO60" s="518" t="s">
        <v>161</v>
      </c>
      <c r="BP60" s="518" t="s">
        <v>161</v>
      </c>
      <c r="BQ60" s="518" t="s">
        <v>161</v>
      </c>
      <c r="BR60" s="540" t="s">
        <v>161</v>
      </c>
      <c r="BS60" s="564" t="s">
        <v>161</v>
      </c>
      <c r="BT60" s="565" t="s">
        <v>161</v>
      </c>
      <c r="BU60" s="518" t="s">
        <v>161</v>
      </c>
      <c r="BV60" s="566" t="s">
        <v>161</v>
      </c>
      <c r="BW60" s="567" t="s">
        <v>161</v>
      </c>
      <c r="BX60" s="564" t="s">
        <v>161</v>
      </c>
      <c r="BY60" s="565" t="s">
        <v>161</v>
      </c>
      <c r="BZ60" s="518" t="s">
        <v>161</v>
      </c>
      <c r="CA60" s="566" t="s">
        <v>161</v>
      </c>
      <c r="CB60" s="567" t="s">
        <v>161</v>
      </c>
      <c r="CC60" s="551"/>
    </row>
    <row r="61" s="164" customFormat="1" outlineLevel="2" spans="1:81">
      <c r="A61" s="527" t="s">
        <v>56</v>
      </c>
      <c r="B61" s="516">
        <v>0</v>
      </c>
      <c r="C61" s="517">
        <v>0</v>
      </c>
      <c r="D61" s="518" t="s">
        <v>161</v>
      </c>
      <c r="E61" s="519">
        <v>0</v>
      </c>
      <c r="F61" s="520">
        <v>0</v>
      </c>
      <c r="G61" s="516">
        <v>0</v>
      </c>
      <c r="H61" s="517">
        <v>0</v>
      </c>
      <c r="I61" s="518" t="s">
        <v>161</v>
      </c>
      <c r="J61" s="519">
        <v>0</v>
      </c>
      <c r="K61" s="520">
        <v>0</v>
      </c>
      <c r="L61" s="516">
        <v>0</v>
      </c>
      <c r="M61" s="517">
        <v>0</v>
      </c>
      <c r="N61" s="518" t="s">
        <v>161</v>
      </c>
      <c r="O61" s="519">
        <v>0</v>
      </c>
      <c r="P61" s="520">
        <v>0</v>
      </c>
      <c r="Q61" s="516">
        <v>0</v>
      </c>
      <c r="R61" s="517">
        <v>0</v>
      </c>
      <c r="S61" s="518" t="s">
        <v>161</v>
      </c>
      <c r="T61" s="519">
        <v>0</v>
      </c>
      <c r="U61" s="520">
        <v>0</v>
      </c>
      <c r="V61" s="533" t="s">
        <v>161</v>
      </c>
      <c r="W61" s="518" t="s">
        <v>161</v>
      </c>
      <c r="X61" s="518" t="s">
        <v>161</v>
      </c>
      <c r="Y61" s="539" t="s">
        <v>161</v>
      </c>
      <c r="Z61" s="540" t="s">
        <v>161</v>
      </c>
      <c r="AA61" s="516">
        <v>0</v>
      </c>
      <c r="AB61" s="517">
        <v>0</v>
      </c>
      <c r="AC61" s="518" t="s">
        <v>161</v>
      </c>
      <c r="AD61" s="519">
        <v>0</v>
      </c>
      <c r="AE61" s="541">
        <v>0</v>
      </c>
      <c r="AF61" s="516">
        <v>0.117525</v>
      </c>
      <c r="AG61" s="517">
        <v>0</v>
      </c>
      <c r="AH61" s="518" t="s">
        <v>161</v>
      </c>
      <c r="AI61" s="519">
        <v>0.117525</v>
      </c>
      <c r="AJ61" s="520">
        <v>0</v>
      </c>
      <c r="AK61" s="516">
        <v>0</v>
      </c>
      <c r="AL61" s="517">
        <v>0</v>
      </c>
      <c r="AM61" s="518" t="s">
        <v>161</v>
      </c>
      <c r="AN61" s="519">
        <v>0</v>
      </c>
      <c r="AO61" s="520">
        <v>0</v>
      </c>
      <c r="AP61" s="516">
        <v>0</v>
      </c>
      <c r="AQ61" s="517">
        <v>0</v>
      </c>
      <c r="AR61" s="551" t="s">
        <v>161</v>
      </c>
      <c r="AS61" s="519">
        <v>0</v>
      </c>
      <c r="AT61" s="520">
        <v>0</v>
      </c>
      <c r="AU61" s="516">
        <v>-0.117525</v>
      </c>
      <c r="AV61" s="517">
        <v>0</v>
      </c>
      <c r="AW61" s="551" t="s">
        <v>161</v>
      </c>
      <c r="AX61" s="555">
        <v>-0.117525</v>
      </c>
      <c r="AY61" s="520">
        <v>0</v>
      </c>
      <c r="AZ61" s="533" t="s">
        <v>161</v>
      </c>
      <c r="BA61" s="518" t="s">
        <v>161</v>
      </c>
      <c r="BB61" s="518" t="s">
        <v>161</v>
      </c>
      <c r="BC61" s="539" t="s">
        <v>161</v>
      </c>
      <c r="BD61" s="540" t="s">
        <v>161</v>
      </c>
      <c r="BE61" s="564">
        <v>0</v>
      </c>
      <c r="BF61" s="565">
        <v>0</v>
      </c>
      <c r="BG61" s="518" t="s">
        <v>161</v>
      </c>
      <c r="BH61" s="566">
        <v>0</v>
      </c>
      <c r="BI61" s="567">
        <v>0</v>
      </c>
      <c r="BJ61" s="572" t="s">
        <v>161</v>
      </c>
      <c r="BK61" s="572" t="s">
        <v>161</v>
      </c>
      <c r="BL61" s="518" t="s">
        <v>161</v>
      </c>
      <c r="BM61" s="572" t="s">
        <v>161</v>
      </c>
      <c r="BN61" s="533" t="s">
        <v>161</v>
      </c>
      <c r="BO61" s="518" t="s">
        <v>161</v>
      </c>
      <c r="BP61" s="518" t="s">
        <v>161</v>
      </c>
      <c r="BQ61" s="518" t="s">
        <v>161</v>
      </c>
      <c r="BR61" s="540" t="s">
        <v>161</v>
      </c>
      <c r="BS61" s="564" t="s">
        <v>161</v>
      </c>
      <c r="BT61" s="565" t="s">
        <v>161</v>
      </c>
      <c r="BU61" s="518" t="s">
        <v>161</v>
      </c>
      <c r="BV61" s="566" t="s">
        <v>161</v>
      </c>
      <c r="BW61" s="567" t="s">
        <v>161</v>
      </c>
      <c r="BX61" s="564" t="s">
        <v>161</v>
      </c>
      <c r="BY61" s="565" t="s">
        <v>161</v>
      </c>
      <c r="BZ61" s="518" t="s">
        <v>161</v>
      </c>
      <c r="CA61" s="566" t="s">
        <v>161</v>
      </c>
      <c r="CB61" s="567" t="s">
        <v>161</v>
      </c>
      <c r="CC61" s="551"/>
    </row>
    <row r="62" s="159" customFormat="1" outlineLevel="2" spans="1:81">
      <c r="A62" s="527" t="s">
        <v>57</v>
      </c>
      <c r="B62" s="516">
        <v>0.0918099999999997</v>
      </c>
      <c r="C62" s="517">
        <v>0</v>
      </c>
      <c r="D62" s="518" t="s">
        <v>161</v>
      </c>
      <c r="E62" s="519">
        <v>0.0918099999999997</v>
      </c>
      <c r="F62" s="520">
        <v>0</v>
      </c>
      <c r="G62" s="516">
        <v>0</v>
      </c>
      <c r="H62" s="517">
        <v>0</v>
      </c>
      <c r="I62" s="518" t="s">
        <v>161</v>
      </c>
      <c r="J62" s="519">
        <v>0</v>
      </c>
      <c r="K62" s="520">
        <v>0</v>
      </c>
      <c r="L62" s="516">
        <v>0.363192</v>
      </c>
      <c r="M62" s="517">
        <v>0</v>
      </c>
      <c r="N62" s="518" t="s">
        <v>161</v>
      </c>
      <c r="O62" s="519">
        <v>0.363192</v>
      </c>
      <c r="P62" s="520">
        <v>0</v>
      </c>
      <c r="Q62" s="516">
        <v>-0.271382</v>
      </c>
      <c r="R62" s="517">
        <v>0</v>
      </c>
      <c r="S62" s="518" t="s">
        <v>161</v>
      </c>
      <c r="T62" s="519">
        <v>-0.271382</v>
      </c>
      <c r="U62" s="520">
        <v>0</v>
      </c>
      <c r="V62" s="533">
        <v>-2.95590894238102</v>
      </c>
      <c r="W62" s="518" t="s">
        <v>161</v>
      </c>
      <c r="X62" s="518" t="s">
        <v>161</v>
      </c>
      <c r="Y62" s="539" t="s">
        <v>161</v>
      </c>
      <c r="Z62" s="540" t="s">
        <v>161</v>
      </c>
      <c r="AA62" s="516">
        <v>0</v>
      </c>
      <c r="AB62" s="517">
        <v>0</v>
      </c>
      <c r="AC62" s="518" t="s">
        <v>161</v>
      </c>
      <c r="AD62" s="519">
        <v>0</v>
      </c>
      <c r="AE62" s="541">
        <v>0</v>
      </c>
      <c r="AF62" s="516">
        <v>0</v>
      </c>
      <c r="AG62" s="517">
        <v>0.186617</v>
      </c>
      <c r="AH62" s="518">
        <v>0</v>
      </c>
      <c r="AI62" s="519">
        <v>-0.186617</v>
      </c>
      <c r="AJ62" s="520">
        <v>0.186617</v>
      </c>
      <c r="AK62" s="516">
        <v>0</v>
      </c>
      <c r="AL62" s="517">
        <v>0</v>
      </c>
      <c r="AM62" s="518" t="s">
        <v>161</v>
      </c>
      <c r="AN62" s="519">
        <v>0</v>
      </c>
      <c r="AO62" s="520">
        <v>0</v>
      </c>
      <c r="AP62" s="516">
        <v>0.49813</v>
      </c>
      <c r="AQ62" s="517">
        <v>0</v>
      </c>
      <c r="AR62" s="551" t="s">
        <v>161</v>
      </c>
      <c r="AS62" s="519">
        <v>0.49813</v>
      </c>
      <c r="AT62" s="520">
        <v>0</v>
      </c>
      <c r="AU62" s="516">
        <v>-0.769512</v>
      </c>
      <c r="AV62" s="517">
        <v>-0.186617</v>
      </c>
      <c r="AW62" s="551">
        <v>-2.1234828552597</v>
      </c>
      <c r="AX62" s="555">
        <v>-0.582895</v>
      </c>
      <c r="AY62" s="520">
        <v>-0.186617</v>
      </c>
      <c r="AZ62" s="533">
        <v>-8.38157063500711</v>
      </c>
      <c r="BA62" s="518" t="s">
        <v>161</v>
      </c>
      <c r="BB62" s="518" t="s">
        <v>161</v>
      </c>
      <c r="BC62" s="539" t="s">
        <v>161</v>
      </c>
      <c r="BD62" s="540" t="s">
        <v>161</v>
      </c>
      <c r="BE62" s="564">
        <v>0</v>
      </c>
      <c r="BF62" s="565">
        <v>0</v>
      </c>
      <c r="BG62" s="518" t="s">
        <v>161</v>
      </c>
      <c r="BH62" s="566">
        <v>0</v>
      </c>
      <c r="BI62" s="567">
        <v>1.5</v>
      </c>
      <c r="BJ62" s="572" t="s">
        <v>161</v>
      </c>
      <c r="BK62" s="572" t="s">
        <v>161</v>
      </c>
      <c r="BL62" s="518" t="s">
        <v>161</v>
      </c>
      <c r="BM62" s="572" t="s">
        <v>161</v>
      </c>
      <c r="BN62" s="533">
        <v>0</v>
      </c>
      <c r="BO62" s="518" t="s">
        <v>161</v>
      </c>
      <c r="BP62" s="518" t="s">
        <v>161</v>
      </c>
      <c r="BQ62" s="518" t="s">
        <v>161</v>
      </c>
      <c r="BR62" s="540" t="s">
        <v>161</v>
      </c>
      <c r="BS62" s="564" t="s">
        <v>161</v>
      </c>
      <c r="BT62" s="565" t="s">
        <v>161</v>
      </c>
      <c r="BU62" s="518" t="s">
        <v>161</v>
      </c>
      <c r="BV62" s="566" t="s">
        <v>161</v>
      </c>
      <c r="BW62" s="567" t="s">
        <v>161</v>
      </c>
      <c r="BX62" s="564" t="s">
        <v>161</v>
      </c>
      <c r="BY62" s="565" t="s">
        <v>161</v>
      </c>
      <c r="BZ62" s="518" t="s">
        <v>161</v>
      </c>
      <c r="CA62" s="566" t="s">
        <v>161</v>
      </c>
      <c r="CB62" s="567" t="s">
        <v>161</v>
      </c>
      <c r="CC62" s="551"/>
    </row>
    <row r="63" s="163" customFormat="1" spans="1:81">
      <c r="A63" s="521" t="s">
        <v>58</v>
      </c>
      <c r="B63" s="522">
        <v>174.49584</v>
      </c>
      <c r="C63" s="523">
        <v>145.94955</v>
      </c>
      <c r="D63" s="524">
        <v>1.19559012001065</v>
      </c>
      <c r="E63" s="523">
        <v>28.5462899999999</v>
      </c>
      <c r="F63" s="525">
        <v>219.191348</v>
      </c>
      <c r="G63" s="522">
        <v>39.379677</v>
      </c>
      <c r="H63" s="523">
        <v>39.36175993</v>
      </c>
      <c r="I63" s="524">
        <v>1.00045518975858</v>
      </c>
      <c r="J63" s="523">
        <v>0.0179170699999815</v>
      </c>
      <c r="K63" s="525">
        <v>53.4343189999999</v>
      </c>
      <c r="L63" s="522">
        <v>46.185136</v>
      </c>
      <c r="M63" s="523">
        <v>36.2</v>
      </c>
      <c r="N63" s="524">
        <v>1.27583248618785</v>
      </c>
      <c r="O63" s="523">
        <v>9.98513600000002</v>
      </c>
      <c r="P63" s="525">
        <v>103.414831</v>
      </c>
      <c r="Q63" s="522">
        <v>62.311037</v>
      </c>
      <c r="R63" s="523">
        <v>50.98779007</v>
      </c>
      <c r="S63" s="524">
        <v>1.22207761729729</v>
      </c>
      <c r="T63" s="523">
        <v>11.32324693</v>
      </c>
      <c r="U63" s="534">
        <v>39.7336220000004</v>
      </c>
      <c r="V63" s="535">
        <v>0.357091819495525</v>
      </c>
      <c r="W63" s="524">
        <v>0.349352156755536</v>
      </c>
      <c r="X63" s="524">
        <v>1.02215432935027</v>
      </c>
      <c r="Y63" s="542">
        <v>0.00773966273998872</v>
      </c>
      <c r="Z63" s="543">
        <v>0.181273678740278</v>
      </c>
      <c r="AA63" s="522">
        <v>57.8591919999999</v>
      </c>
      <c r="AB63" s="523">
        <v>52.32849034</v>
      </c>
      <c r="AC63" s="524">
        <v>1.10569197819514</v>
      </c>
      <c r="AD63" s="523">
        <v>5.53070165999989</v>
      </c>
      <c r="AE63" s="544">
        <v>68.0950209999999</v>
      </c>
      <c r="AF63" s="522">
        <v>6.46960799999999</v>
      </c>
      <c r="AG63" s="523">
        <v>6.48205467</v>
      </c>
      <c r="AH63" s="524">
        <v>0.998079826438734</v>
      </c>
      <c r="AI63" s="523">
        <v>-0.0124466700000134</v>
      </c>
      <c r="AJ63" s="525">
        <v>11.064767</v>
      </c>
      <c r="AK63" s="522">
        <v>0</v>
      </c>
      <c r="AL63" s="523">
        <v>0</v>
      </c>
      <c r="AM63" s="524" t="s">
        <v>161</v>
      </c>
      <c r="AN63" s="523">
        <v>0</v>
      </c>
      <c r="AO63" s="525">
        <v>0.039193</v>
      </c>
      <c r="AP63" s="522">
        <v>10.07973</v>
      </c>
      <c r="AQ63" s="523">
        <v>0</v>
      </c>
      <c r="AR63" s="542" t="s">
        <v>161</v>
      </c>
      <c r="AS63" s="523">
        <v>10.07973</v>
      </c>
      <c r="AT63" s="525">
        <v>0</v>
      </c>
      <c r="AU63" s="522">
        <v>14.5224970000001</v>
      </c>
      <c r="AV63" s="523">
        <v>11.57724506</v>
      </c>
      <c r="AW63" s="542">
        <v>1.25440006881914</v>
      </c>
      <c r="AX63" s="556">
        <v>2.94525194000006</v>
      </c>
      <c r="AY63" s="525">
        <v>-16.7783969999996</v>
      </c>
      <c r="AZ63" s="535">
        <v>0.0832254625669017</v>
      </c>
      <c r="BA63" s="524">
        <v>0.0793236091512444</v>
      </c>
      <c r="BB63" s="524">
        <v>1.04918905553349</v>
      </c>
      <c r="BC63" s="542">
        <v>0.00390185341565726</v>
      </c>
      <c r="BD63" s="543">
        <v>-0.0765468032980917</v>
      </c>
      <c r="BE63" s="568">
        <v>218</v>
      </c>
      <c r="BF63" s="569">
        <v>143</v>
      </c>
      <c r="BG63" s="524">
        <v>1.52447552447552</v>
      </c>
      <c r="BH63" s="524">
        <v>75</v>
      </c>
      <c r="BI63" s="570">
        <v>132.24999999</v>
      </c>
      <c r="BJ63" s="571">
        <v>0.781091495076096</v>
      </c>
      <c r="BK63" s="571">
        <v>0.850521853146853</v>
      </c>
      <c r="BL63" s="524">
        <v>0.918367343750345</v>
      </c>
      <c r="BM63" s="571">
        <v>-0.0694303580707567</v>
      </c>
      <c r="BN63" s="535">
        <v>0.331579205555845</v>
      </c>
      <c r="BO63" s="524">
        <v>0.358538209538844</v>
      </c>
      <c r="BP63" s="524">
        <v>0.924808560801166</v>
      </c>
      <c r="BQ63" s="524">
        <v>-0.0269590039829987</v>
      </c>
      <c r="BR63" s="543">
        <v>0.310664730252035</v>
      </c>
      <c r="BS63" s="568">
        <v>3.0158706675337</v>
      </c>
      <c r="BT63" s="569">
        <v>2.78910301160429</v>
      </c>
      <c r="BU63" s="524">
        <v>1.08130486933825</v>
      </c>
      <c r="BV63" s="524">
        <v>0.226767655929406</v>
      </c>
      <c r="BW63" s="570">
        <v>3.21890418390502</v>
      </c>
      <c r="BX63" s="568">
        <v>0.250997231347442</v>
      </c>
      <c r="BY63" s="569">
        <v>0.221241717175057</v>
      </c>
      <c r="BZ63" s="524">
        <v>1.13449323460476</v>
      </c>
      <c r="CA63" s="524">
        <v>0.0297555141723849</v>
      </c>
      <c r="CB63" s="570">
        <v>-0.246396825400782</v>
      </c>
      <c r="CC63" s="551"/>
    </row>
    <row r="64" s="164" customFormat="1" outlineLevel="2" spans="1:81">
      <c r="A64" s="527" t="s">
        <v>59</v>
      </c>
      <c r="B64" s="516">
        <v>70.511532</v>
      </c>
      <c r="C64" s="517">
        <v>79.2</v>
      </c>
      <c r="D64" s="518">
        <v>0.890297121212121</v>
      </c>
      <c r="E64" s="519">
        <v>-8.688468</v>
      </c>
      <c r="F64" s="520">
        <v>0</v>
      </c>
      <c r="G64" s="516">
        <v>36.106514</v>
      </c>
      <c r="H64" s="517">
        <v>42.77</v>
      </c>
      <c r="I64" s="518">
        <v>0.844201870469955</v>
      </c>
      <c r="J64" s="519">
        <v>-6.66348600000001</v>
      </c>
      <c r="K64" s="520">
        <v>0</v>
      </c>
      <c r="L64" s="516">
        <v>0</v>
      </c>
      <c r="M64" s="517">
        <v>0</v>
      </c>
      <c r="N64" s="518" t="s">
        <v>161</v>
      </c>
      <c r="O64" s="519">
        <v>0</v>
      </c>
      <c r="P64" s="520">
        <v>0</v>
      </c>
      <c r="Q64" s="516">
        <v>34.405018</v>
      </c>
      <c r="R64" s="517">
        <v>36.43</v>
      </c>
      <c r="S64" s="518">
        <v>0.944414438649465</v>
      </c>
      <c r="T64" s="519">
        <v>-2.02498199999999</v>
      </c>
      <c r="U64" s="520">
        <v>0</v>
      </c>
      <c r="V64" s="533">
        <v>0.487934626069393</v>
      </c>
      <c r="W64" s="518">
        <v>0.459974747474747</v>
      </c>
      <c r="X64" s="518">
        <v>1.06078568171002</v>
      </c>
      <c r="Y64" s="539">
        <v>0.027959878594645</v>
      </c>
      <c r="Z64" s="540" t="s">
        <v>161</v>
      </c>
      <c r="AA64" s="516">
        <v>17.820025</v>
      </c>
      <c r="AB64" s="517">
        <v>19.12</v>
      </c>
      <c r="AC64" s="518">
        <v>0.932009675732219</v>
      </c>
      <c r="AD64" s="519">
        <v>-1.29997499999998</v>
      </c>
      <c r="AE64" s="541">
        <v>0</v>
      </c>
      <c r="AF64" s="516">
        <v>2.745086</v>
      </c>
      <c r="AG64" s="517">
        <v>4.82120927</v>
      </c>
      <c r="AH64" s="518">
        <v>0.569377068338707</v>
      </c>
      <c r="AI64" s="519">
        <v>-2.07612327</v>
      </c>
      <c r="AJ64" s="520">
        <v>0</v>
      </c>
      <c r="AK64" s="516">
        <v>0.079183</v>
      </c>
      <c r="AL64" s="517">
        <v>0</v>
      </c>
      <c r="AM64" s="518" t="s">
        <v>161</v>
      </c>
      <c r="AN64" s="519">
        <v>0.079183</v>
      </c>
      <c r="AO64" s="520">
        <v>0</v>
      </c>
      <c r="AP64" s="516">
        <v>0</v>
      </c>
      <c r="AQ64" s="517">
        <v>0</v>
      </c>
      <c r="AR64" s="551" t="s">
        <v>161</v>
      </c>
      <c r="AS64" s="519">
        <v>0</v>
      </c>
      <c r="AT64" s="520">
        <v>0</v>
      </c>
      <c r="AU64" s="516">
        <v>13.91909</v>
      </c>
      <c r="AV64" s="517">
        <v>12.48879073</v>
      </c>
      <c r="AW64" s="551">
        <v>1.11452664240455</v>
      </c>
      <c r="AX64" s="555">
        <v>1.43029926999999</v>
      </c>
      <c r="AY64" s="520">
        <v>0</v>
      </c>
      <c r="AZ64" s="533">
        <v>0.197401610845726</v>
      </c>
      <c r="BA64" s="518">
        <v>0.157686751641414</v>
      </c>
      <c r="BB64" s="518">
        <v>1.25185920054099</v>
      </c>
      <c r="BC64" s="539">
        <v>0.0397148592043124</v>
      </c>
      <c r="BD64" s="540" t="s">
        <v>161</v>
      </c>
      <c r="BE64" s="564">
        <v>37</v>
      </c>
      <c r="BF64" s="565">
        <v>26</v>
      </c>
      <c r="BG64" s="518">
        <v>1.42307692307692</v>
      </c>
      <c r="BH64" s="566">
        <v>11</v>
      </c>
      <c r="BI64" s="567">
        <v>0</v>
      </c>
      <c r="BJ64" s="572">
        <v>1.573918125</v>
      </c>
      <c r="BK64" s="572">
        <v>2.53846153846154</v>
      </c>
      <c r="BL64" s="518">
        <v>0.620028352272727</v>
      </c>
      <c r="BM64" s="572">
        <v>-0.964543413461539</v>
      </c>
      <c r="BN64" s="533">
        <v>0.252724972703756</v>
      </c>
      <c r="BO64" s="518">
        <v>0.241414141414141</v>
      </c>
      <c r="BP64" s="518">
        <v>1.04685239739213</v>
      </c>
      <c r="BQ64" s="518">
        <v>0.0113108312896146</v>
      </c>
      <c r="BR64" s="540" t="s">
        <v>161</v>
      </c>
      <c r="BS64" s="564">
        <v>3.95687054311091</v>
      </c>
      <c r="BT64" s="565">
        <v>4.14225941422594</v>
      </c>
      <c r="BU64" s="518">
        <v>0.955244504852027</v>
      </c>
      <c r="BV64" s="566">
        <v>-0.185388871115036</v>
      </c>
      <c r="BW64" s="567" t="s">
        <v>161</v>
      </c>
      <c r="BX64" s="564">
        <v>0.781092619118097</v>
      </c>
      <c r="BY64" s="565">
        <v>0.653179431485355</v>
      </c>
      <c r="BZ64" s="518">
        <v>1.19583162216523</v>
      </c>
      <c r="CA64" s="566">
        <v>0.127913187632742</v>
      </c>
      <c r="CB64" s="567" t="s">
        <v>161</v>
      </c>
      <c r="CC64" s="551"/>
    </row>
    <row r="65" s="164" customFormat="1" outlineLevel="2" spans="1:81">
      <c r="A65" s="527" t="s">
        <v>60</v>
      </c>
      <c r="B65" s="516">
        <v>48.587916</v>
      </c>
      <c r="C65" s="517">
        <v>45</v>
      </c>
      <c r="D65" s="518">
        <v>1.07973146666667</v>
      </c>
      <c r="E65" s="519">
        <v>3.58791600000003</v>
      </c>
      <c r="F65" s="520">
        <v>0</v>
      </c>
      <c r="G65" s="516">
        <v>0</v>
      </c>
      <c r="H65" s="517">
        <v>0</v>
      </c>
      <c r="I65" s="518" t="s">
        <v>161</v>
      </c>
      <c r="J65" s="519">
        <v>0</v>
      </c>
      <c r="K65" s="520">
        <v>0</v>
      </c>
      <c r="L65" s="516">
        <v>39.1780249999999</v>
      </c>
      <c r="M65" s="517">
        <v>31.5</v>
      </c>
      <c r="N65" s="518">
        <v>1.24374682539682</v>
      </c>
      <c r="O65" s="519">
        <v>7.67802499999994</v>
      </c>
      <c r="P65" s="520">
        <v>0</v>
      </c>
      <c r="Q65" s="516">
        <v>9.40989100000009</v>
      </c>
      <c r="R65" s="517">
        <v>13.5</v>
      </c>
      <c r="S65" s="518">
        <v>0.697028962962969</v>
      </c>
      <c r="T65" s="519">
        <v>-4.09010899999991</v>
      </c>
      <c r="U65" s="520">
        <v>0</v>
      </c>
      <c r="V65" s="533">
        <v>0.193667310201164</v>
      </c>
      <c r="W65" s="518">
        <v>0.3</v>
      </c>
      <c r="X65" s="518">
        <v>0.645557700670545</v>
      </c>
      <c r="Y65" s="539">
        <v>-0.106332689798836</v>
      </c>
      <c r="Z65" s="540" t="s">
        <v>161</v>
      </c>
      <c r="AA65" s="516">
        <v>1.931777</v>
      </c>
      <c r="AB65" s="517">
        <v>1.932</v>
      </c>
      <c r="AC65" s="518">
        <v>0.999884575569359</v>
      </c>
      <c r="AD65" s="519">
        <v>-0.000222999999999196</v>
      </c>
      <c r="AE65" s="541">
        <v>0</v>
      </c>
      <c r="AF65" s="516">
        <v>0.129974</v>
      </c>
      <c r="AG65" s="517">
        <v>0</v>
      </c>
      <c r="AH65" s="518" t="s">
        <v>161</v>
      </c>
      <c r="AI65" s="519">
        <v>0.129974</v>
      </c>
      <c r="AJ65" s="520">
        <v>0</v>
      </c>
      <c r="AK65" s="516">
        <v>0</v>
      </c>
      <c r="AL65" s="517">
        <v>0</v>
      </c>
      <c r="AM65" s="518" t="s">
        <v>161</v>
      </c>
      <c r="AN65" s="519">
        <v>0</v>
      </c>
      <c r="AO65" s="520">
        <v>0</v>
      </c>
      <c r="AP65" s="516">
        <v>0</v>
      </c>
      <c r="AQ65" s="517">
        <v>0</v>
      </c>
      <c r="AR65" s="551" t="s">
        <v>161</v>
      </c>
      <c r="AS65" s="519">
        <v>0</v>
      </c>
      <c r="AT65" s="520">
        <v>0</v>
      </c>
      <c r="AU65" s="516">
        <v>7.34814000000008</v>
      </c>
      <c r="AV65" s="517">
        <v>11.568</v>
      </c>
      <c r="AW65" s="551">
        <v>0.635212655601667</v>
      </c>
      <c r="AX65" s="555">
        <v>-4.21985999999991</v>
      </c>
      <c r="AY65" s="520">
        <v>0</v>
      </c>
      <c r="AZ65" s="533">
        <v>0.151233899391776</v>
      </c>
      <c r="BA65" s="518">
        <v>0.257066666666667</v>
      </c>
      <c r="BB65" s="518">
        <v>0.588306143899545</v>
      </c>
      <c r="BC65" s="539">
        <v>-0.10583276727489</v>
      </c>
      <c r="BD65" s="540" t="s">
        <v>161</v>
      </c>
      <c r="BE65" s="564">
        <v>6</v>
      </c>
      <c r="BF65" s="565">
        <v>4</v>
      </c>
      <c r="BG65" s="518">
        <v>1.5</v>
      </c>
      <c r="BH65" s="566">
        <v>2</v>
      </c>
      <c r="BI65" s="567">
        <v>0</v>
      </c>
      <c r="BJ65" s="572">
        <v>6.74832166666667</v>
      </c>
      <c r="BK65" s="572">
        <v>9.375</v>
      </c>
      <c r="BL65" s="518">
        <v>0.719820977777778</v>
      </c>
      <c r="BM65" s="572">
        <v>-2.62667833333333</v>
      </c>
      <c r="BN65" s="533">
        <v>0.0397583835454066</v>
      </c>
      <c r="BO65" s="518">
        <v>0.0429333333333333</v>
      </c>
      <c r="BP65" s="518">
        <v>0.926049306181832</v>
      </c>
      <c r="BQ65" s="518">
        <v>-0.0031749497879267</v>
      </c>
      <c r="BR65" s="540" t="s">
        <v>161</v>
      </c>
      <c r="BS65" s="564">
        <v>25.1519279916885</v>
      </c>
      <c r="BT65" s="565">
        <v>23.2919254658385</v>
      </c>
      <c r="BU65" s="518">
        <v>1.07985610844316</v>
      </c>
      <c r="BV65" s="566">
        <v>1.86000252584998</v>
      </c>
      <c r="BW65" s="567" t="s">
        <v>161</v>
      </c>
      <c r="BX65" s="564">
        <v>3.80382414740422</v>
      </c>
      <c r="BY65" s="565">
        <v>5.98757763975155</v>
      </c>
      <c r="BZ65" s="518">
        <v>0.635285983124564</v>
      </c>
      <c r="CA65" s="566">
        <v>-2.18375349234733</v>
      </c>
      <c r="CB65" s="567" t="s">
        <v>161</v>
      </c>
      <c r="CC65" s="551"/>
    </row>
    <row r="66" s="164" customFormat="1" outlineLevel="2" spans="1:81">
      <c r="A66" s="527" t="s">
        <v>61</v>
      </c>
      <c r="B66" s="516">
        <v>54.415496</v>
      </c>
      <c r="C66" s="517">
        <v>127</v>
      </c>
      <c r="D66" s="518">
        <v>0.428468472440945</v>
      </c>
      <c r="E66" s="519">
        <v>-72.584504</v>
      </c>
      <c r="F66" s="520">
        <v>0</v>
      </c>
      <c r="G66" s="516">
        <v>0</v>
      </c>
      <c r="H66" s="517">
        <v>0</v>
      </c>
      <c r="I66" s="518" t="s">
        <v>161</v>
      </c>
      <c r="J66" s="519">
        <v>0</v>
      </c>
      <c r="K66" s="520">
        <v>0</v>
      </c>
      <c r="L66" s="516">
        <v>44.732642</v>
      </c>
      <c r="M66" s="517">
        <v>102.87</v>
      </c>
      <c r="N66" s="518">
        <v>0.434846330319821</v>
      </c>
      <c r="O66" s="519">
        <v>-58.137358</v>
      </c>
      <c r="P66" s="520">
        <v>0</v>
      </c>
      <c r="Q66" s="516">
        <v>9.68285399999996</v>
      </c>
      <c r="R66" s="517">
        <v>24.13</v>
      </c>
      <c r="S66" s="518">
        <v>0.401278657273103</v>
      </c>
      <c r="T66" s="519">
        <v>-14.447146</v>
      </c>
      <c r="U66" s="520">
        <v>0</v>
      </c>
      <c r="V66" s="533">
        <v>0.177942952132605</v>
      </c>
      <c r="W66" s="518">
        <v>0.19</v>
      </c>
      <c r="X66" s="518">
        <v>0.936541853329501</v>
      </c>
      <c r="Y66" s="539">
        <v>-0.0120570478673948</v>
      </c>
      <c r="Z66" s="540" t="s">
        <v>161</v>
      </c>
      <c r="AA66" s="516">
        <v>5.871263</v>
      </c>
      <c r="AB66" s="517">
        <v>7.36</v>
      </c>
      <c r="AC66" s="518">
        <v>0.797725951086956</v>
      </c>
      <c r="AD66" s="519">
        <v>-1.488737</v>
      </c>
      <c r="AE66" s="541">
        <v>0</v>
      </c>
      <c r="AF66" s="516">
        <v>8.74116899999999</v>
      </c>
      <c r="AG66" s="517">
        <v>9.39251333</v>
      </c>
      <c r="AH66" s="518">
        <v>0.930652818141914</v>
      </c>
      <c r="AI66" s="519">
        <v>-0.651344330000008</v>
      </c>
      <c r="AJ66" s="520">
        <v>0</v>
      </c>
      <c r="AK66" s="516">
        <v>0</v>
      </c>
      <c r="AL66" s="517">
        <v>0</v>
      </c>
      <c r="AM66" s="518" t="s">
        <v>161</v>
      </c>
      <c r="AN66" s="519">
        <v>0</v>
      </c>
      <c r="AO66" s="520">
        <v>0</v>
      </c>
      <c r="AP66" s="516">
        <v>0</v>
      </c>
      <c r="AQ66" s="517">
        <v>0</v>
      </c>
      <c r="AR66" s="551" t="s">
        <v>161</v>
      </c>
      <c r="AS66" s="519">
        <v>0</v>
      </c>
      <c r="AT66" s="520">
        <v>0</v>
      </c>
      <c r="AU66" s="516">
        <v>-4.92957800000003</v>
      </c>
      <c r="AV66" s="517">
        <v>7.37748667</v>
      </c>
      <c r="AW66" s="551">
        <v>-0.668192057878707</v>
      </c>
      <c r="AX66" s="555">
        <v>-12.30706467</v>
      </c>
      <c r="AY66" s="520">
        <v>0</v>
      </c>
      <c r="AZ66" s="533">
        <v>-0.0905914374096679</v>
      </c>
      <c r="BA66" s="518">
        <v>0.0580904462204724</v>
      </c>
      <c r="BB66" s="518">
        <v>-1.55948943937947</v>
      </c>
      <c r="BC66" s="539">
        <v>-0.14868188363014</v>
      </c>
      <c r="BD66" s="540" t="s">
        <v>161</v>
      </c>
      <c r="BE66" s="564">
        <v>35</v>
      </c>
      <c r="BF66" s="565">
        <v>0</v>
      </c>
      <c r="BG66" s="518" t="s">
        <v>161</v>
      </c>
      <c r="BH66" s="566">
        <v>35</v>
      </c>
      <c r="BI66" s="567">
        <v>0</v>
      </c>
      <c r="BJ66" s="572">
        <v>1.5371609039548</v>
      </c>
      <c r="BK66" s="572" t="s">
        <v>161</v>
      </c>
      <c r="BL66" s="518" t="s">
        <v>161</v>
      </c>
      <c r="BM66" s="572" t="s">
        <v>161</v>
      </c>
      <c r="BN66" s="533">
        <v>0.107896893928891</v>
      </c>
      <c r="BO66" s="518">
        <v>0.0579527559055118</v>
      </c>
      <c r="BP66" s="518">
        <v>1.86180781643603</v>
      </c>
      <c r="BQ66" s="518">
        <v>0.0499441380233794</v>
      </c>
      <c r="BR66" s="540" t="s">
        <v>161</v>
      </c>
      <c r="BS66" s="564">
        <v>9.26810739018164</v>
      </c>
      <c r="BT66" s="565">
        <v>17.2554347826087</v>
      </c>
      <c r="BU66" s="518">
        <v>0.537112365289266</v>
      </c>
      <c r="BV66" s="566">
        <v>-7.98732739242707</v>
      </c>
      <c r="BW66" s="567" t="s">
        <v>161</v>
      </c>
      <c r="BX66" s="564">
        <v>-0.83961117054372</v>
      </c>
      <c r="BY66" s="565">
        <v>1.00237590625</v>
      </c>
      <c r="BZ66" s="518">
        <v>-0.83762106142874</v>
      </c>
      <c r="CA66" s="566">
        <v>-1.84198707679372</v>
      </c>
      <c r="CB66" s="567" t="s">
        <v>161</v>
      </c>
      <c r="CC66" s="551"/>
    </row>
    <row r="67" s="164" customFormat="1" outlineLevel="2" spans="1:81">
      <c r="A67" s="527" t="s">
        <v>62</v>
      </c>
      <c r="B67" s="516">
        <v>175.929192</v>
      </c>
      <c r="C67" s="517">
        <v>200</v>
      </c>
      <c r="D67" s="518">
        <v>0.879645959999999</v>
      </c>
      <c r="E67" s="579">
        <v>-24.0708080000001</v>
      </c>
      <c r="F67" s="520">
        <v>0</v>
      </c>
      <c r="G67" s="516">
        <v>0</v>
      </c>
      <c r="H67" s="517">
        <v>0</v>
      </c>
      <c r="I67" s="518" t="s">
        <v>161</v>
      </c>
      <c r="J67" s="519">
        <v>0</v>
      </c>
      <c r="K67" s="520">
        <v>0</v>
      </c>
      <c r="L67" s="516">
        <v>158.3938430495</v>
      </c>
      <c r="M67" s="517">
        <v>173</v>
      </c>
      <c r="N67" s="518">
        <v>0.915571347106937</v>
      </c>
      <c r="O67" s="519">
        <v>-14.6061569505</v>
      </c>
      <c r="P67" s="520">
        <v>0</v>
      </c>
      <c r="Q67" s="516">
        <v>17.5353489504998</v>
      </c>
      <c r="R67" s="517">
        <v>27</v>
      </c>
      <c r="S67" s="518">
        <v>0.649457368537031</v>
      </c>
      <c r="T67" s="519">
        <v>-9.46465104950016</v>
      </c>
      <c r="U67" s="520">
        <v>0</v>
      </c>
      <c r="V67" s="533">
        <v>0.09967276465693</v>
      </c>
      <c r="W67" s="518">
        <v>0.135</v>
      </c>
      <c r="X67" s="518">
        <v>0.738316775236518</v>
      </c>
      <c r="Y67" s="539">
        <v>-0.03532723534307</v>
      </c>
      <c r="Z67" s="540" t="s">
        <v>161</v>
      </c>
      <c r="AA67" s="516">
        <v>10.873832</v>
      </c>
      <c r="AB67" s="517">
        <v>9.6</v>
      </c>
      <c r="AC67" s="518">
        <v>1.13269083333333</v>
      </c>
      <c r="AD67" s="519">
        <v>1.273832</v>
      </c>
      <c r="AE67" s="541">
        <v>0</v>
      </c>
      <c r="AF67" s="516">
        <v>9.87162399999998</v>
      </c>
      <c r="AG67" s="517">
        <v>12.57</v>
      </c>
      <c r="AH67" s="518">
        <v>0.785332060461415</v>
      </c>
      <c r="AI67" s="519">
        <v>-2.69837600000002</v>
      </c>
      <c r="AJ67" s="520">
        <v>0</v>
      </c>
      <c r="AK67" s="516">
        <v>9.7e-5</v>
      </c>
      <c r="AL67" s="517">
        <v>0</v>
      </c>
      <c r="AM67" s="518" t="s">
        <v>161</v>
      </c>
      <c r="AN67" s="519">
        <v>9.7e-5</v>
      </c>
      <c r="AO67" s="520">
        <v>0</v>
      </c>
      <c r="AP67" s="516">
        <v>0.002743</v>
      </c>
      <c r="AQ67" s="517">
        <v>0</v>
      </c>
      <c r="AR67" s="551" t="s">
        <v>161</v>
      </c>
      <c r="AS67" s="519">
        <v>0.002743</v>
      </c>
      <c r="AT67" s="520">
        <v>0</v>
      </c>
      <c r="AU67" s="516">
        <v>-3.21275304950014</v>
      </c>
      <c r="AV67" s="517">
        <v>4.83000000000001</v>
      </c>
      <c r="AW67" s="551">
        <v>-0.665166262836467</v>
      </c>
      <c r="AX67" s="555">
        <v>-8.04275304950015</v>
      </c>
      <c r="AY67" s="520">
        <v>0</v>
      </c>
      <c r="AZ67" s="533">
        <v>-0.0182616256743801</v>
      </c>
      <c r="BA67" s="518">
        <v>0.02415</v>
      </c>
      <c r="BB67" s="518">
        <v>-0.756174976164806</v>
      </c>
      <c r="BC67" s="539">
        <v>-0.0424116256743801</v>
      </c>
      <c r="BD67" s="540" t="s">
        <v>161</v>
      </c>
      <c r="BE67" s="564">
        <v>8</v>
      </c>
      <c r="BF67" s="565">
        <v>45</v>
      </c>
      <c r="BG67" s="518">
        <v>0.177777777777778</v>
      </c>
      <c r="BH67" s="566">
        <v>-37</v>
      </c>
      <c r="BI67" s="567">
        <v>0</v>
      </c>
      <c r="BJ67" s="572">
        <v>10.8598266666667</v>
      </c>
      <c r="BK67" s="572">
        <v>3.7037037037037</v>
      </c>
      <c r="BL67" s="518">
        <v>2.9321532</v>
      </c>
      <c r="BM67" s="572">
        <v>7.15612296296295</v>
      </c>
      <c r="BN67" s="533">
        <v>0.0618080028469636</v>
      </c>
      <c r="BO67" s="518">
        <v>0.048</v>
      </c>
      <c r="BP67" s="518">
        <v>1.28766672597841</v>
      </c>
      <c r="BQ67" s="518">
        <v>0.0138080028469636</v>
      </c>
      <c r="BR67" s="540" t="s">
        <v>161</v>
      </c>
      <c r="BS67" s="564">
        <v>16.1791346417712</v>
      </c>
      <c r="BT67" s="565">
        <v>20.8333333333333</v>
      </c>
      <c r="BU67" s="518">
        <v>0.776598462805016</v>
      </c>
      <c r="BV67" s="566">
        <v>-4.65419869156216</v>
      </c>
      <c r="BW67" s="567" t="s">
        <v>161</v>
      </c>
      <c r="BX67" s="564">
        <v>-0.295457300563421</v>
      </c>
      <c r="BY67" s="565">
        <v>0.503125000000001</v>
      </c>
      <c r="BZ67" s="518">
        <v>-0.587244324101208</v>
      </c>
      <c r="CA67" s="566">
        <v>-0.798582300563421</v>
      </c>
      <c r="CB67" s="567" t="s">
        <v>161</v>
      </c>
      <c r="CC67" s="551"/>
    </row>
    <row r="68" s="164" customFormat="1" outlineLevel="2" spans="1:81">
      <c r="A68" s="527" t="s">
        <v>167</v>
      </c>
      <c r="B68" s="516">
        <v>0</v>
      </c>
      <c r="C68" s="517">
        <v>248</v>
      </c>
      <c r="D68" s="518">
        <v>0</v>
      </c>
      <c r="E68" s="519">
        <v>-248</v>
      </c>
      <c r="F68" s="520">
        <v>0</v>
      </c>
      <c r="G68" s="516">
        <v>0</v>
      </c>
      <c r="H68" s="517">
        <v>0</v>
      </c>
      <c r="I68" s="518" t="s">
        <v>161</v>
      </c>
      <c r="J68" s="519">
        <v>0</v>
      </c>
      <c r="K68" s="520">
        <v>0</v>
      </c>
      <c r="L68" s="516">
        <v>0</v>
      </c>
      <c r="M68" s="517">
        <v>201.4135458</v>
      </c>
      <c r="N68" s="518">
        <v>0</v>
      </c>
      <c r="O68" s="519">
        <v>-201.4135458</v>
      </c>
      <c r="P68" s="520">
        <v>0</v>
      </c>
      <c r="Q68" s="516">
        <v>0</v>
      </c>
      <c r="R68" s="517">
        <v>46.5864542</v>
      </c>
      <c r="S68" s="518">
        <v>0</v>
      </c>
      <c r="T68" s="519">
        <v>-46.5864542</v>
      </c>
      <c r="U68" s="520">
        <v>0</v>
      </c>
      <c r="V68" s="533" t="s">
        <v>161</v>
      </c>
      <c r="W68" s="518">
        <v>0.187848605645161</v>
      </c>
      <c r="X68" s="518" t="s">
        <v>161</v>
      </c>
      <c r="Y68" s="539" t="s">
        <v>161</v>
      </c>
      <c r="Z68" s="540" t="s">
        <v>161</v>
      </c>
      <c r="AA68" s="516">
        <v>0.2</v>
      </c>
      <c r="AB68" s="517">
        <v>9.70954582</v>
      </c>
      <c r="AC68" s="518">
        <v>0.020598285821777</v>
      </c>
      <c r="AD68" s="519">
        <v>-9.50954582</v>
      </c>
      <c r="AE68" s="541">
        <v>0</v>
      </c>
      <c r="AF68" s="516">
        <v>0.07</v>
      </c>
      <c r="AG68" s="517">
        <v>21.59</v>
      </c>
      <c r="AH68" s="518">
        <v>0.0032422417786012</v>
      </c>
      <c r="AI68" s="519">
        <v>-21.52</v>
      </c>
      <c r="AJ68" s="520">
        <v>0</v>
      </c>
      <c r="AK68" s="516">
        <v>0</v>
      </c>
      <c r="AL68" s="517">
        <v>0</v>
      </c>
      <c r="AM68" s="518" t="s">
        <v>161</v>
      </c>
      <c r="AN68" s="519">
        <v>0</v>
      </c>
      <c r="AO68" s="520">
        <v>0</v>
      </c>
      <c r="AP68" s="516">
        <v>0</v>
      </c>
      <c r="AQ68" s="517">
        <v>0</v>
      </c>
      <c r="AR68" s="551" t="s">
        <v>161</v>
      </c>
      <c r="AS68" s="519">
        <v>0</v>
      </c>
      <c r="AT68" s="520">
        <v>0</v>
      </c>
      <c r="AU68" s="516">
        <v>-0.27</v>
      </c>
      <c r="AV68" s="517">
        <v>15.28690838</v>
      </c>
      <c r="AW68" s="551">
        <v>-0.017662171662731</v>
      </c>
      <c r="AX68" s="555">
        <v>-15.55690838</v>
      </c>
      <c r="AY68" s="520">
        <v>0</v>
      </c>
      <c r="AZ68" s="533" t="s">
        <v>161</v>
      </c>
      <c r="BA68" s="518">
        <v>0.0616407595967742</v>
      </c>
      <c r="BB68" s="518" t="s">
        <v>161</v>
      </c>
      <c r="BC68" s="539" t="s">
        <v>161</v>
      </c>
      <c r="BD68" s="540" t="s">
        <v>161</v>
      </c>
      <c r="BE68" s="564">
        <v>0</v>
      </c>
      <c r="BF68" s="565">
        <v>0</v>
      </c>
      <c r="BG68" s="518" t="s">
        <v>161</v>
      </c>
      <c r="BH68" s="566">
        <v>0</v>
      </c>
      <c r="BI68" s="567">
        <v>0</v>
      </c>
      <c r="BJ68" s="572">
        <v>0</v>
      </c>
      <c r="BK68" s="572">
        <v>8.26666666666667</v>
      </c>
      <c r="BL68" s="518">
        <v>0</v>
      </c>
      <c r="BM68" s="572">
        <v>-8.26666666666667</v>
      </c>
      <c r="BN68" s="533" t="s">
        <v>161</v>
      </c>
      <c r="BO68" s="518">
        <v>0.0391513944354839</v>
      </c>
      <c r="BP68" s="518" t="s">
        <v>161</v>
      </c>
      <c r="BQ68" s="518" t="s">
        <v>161</v>
      </c>
      <c r="BR68" s="540" t="s">
        <v>161</v>
      </c>
      <c r="BS68" s="564">
        <v>0</v>
      </c>
      <c r="BT68" s="565">
        <v>25.5418744190035</v>
      </c>
      <c r="BU68" s="518">
        <v>0</v>
      </c>
      <c r="BV68" s="566">
        <v>-25.5418744190035</v>
      </c>
      <c r="BW68" s="567" t="s">
        <v>161</v>
      </c>
      <c r="BX68" s="564">
        <v>-1.35</v>
      </c>
      <c r="BY68" s="565">
        <v>1.57442054071279</v>
      </c>
      <c r="BZ68" s="518">
        <v>-0.857458325199958</v>
      </c>
      <c r="CA68" s="566">
        <v>-2.92442054071279</v>
      </c>
      <c r="CB68" s="567" t="s">
        <v>161</v>
      </c>
      <c r="CC68" s="551"/>
    </row>
    <row r="69" s="164" customFormat="1" outlineLevel="2" spans="1:81">
      <c r="A69" s="527" t="s">
        <v>63</v>
      </c>
      <c r="B69" s="516">
        <v>0</v>
      </c>
      <c r="C69" s="517">
        <v>36.73</v>
      </c>
      <c r="D69" s="518">
        <v>0</v>
      </c>
      <c r="E69" s="519">
        <v>-36.73</v>
      </c>
      <c r="F69" s="520">
        <v>0</v>
      </c>
      <c r="G69" s="516">
        <v>0.0192500000000995</v>
      </c>
      <c r="H69" s="517">
        <v>19.94</v>
      </c>
      <c r="I69" s="518">
        <v>0.000965396188570686</v>
      </c>
      <c r="J69" s="519">
        <v>-19.9207499999999</v>
      </c>
      <c r="K69" s="520">
        <v>0</v>
      </c>
      <c r="L69" s="516">
        <v>0</v>
      </c>
      <c r="M69" s="517">
        <v>0</v>
      </c>
      <c r="N69" s="518" t="s">
        <v>161</v>
      </c>
      <c r="O69" s="519">
        <v>0</v>
      </c>
      <c r="P69" s="520">
        <v>0</v>
      </c>
      <c r="Q69" s="516">
        <v>-0.0192500000000995</v>
      </c>
      <c r="R69" s="517">
        <v>16.79</v>
      </c>
      <c r="S69" s="518">
        <v>-0.00114651578321023</v>
      </c>
      <c r="T69" s="519">
        <v>-16.8092500000001</v>
      </c>
      <c r="U69" s="520">
        <v>0</v>
      </c>
      <c r="V69" s="533" t="s">
        <v>161</v>
      </c>
      <c r="W69" s="518">
        <v>0.457119520827661</v>
      </c>
      <c r="X69" s="518" t="s">
        <v>161</v>
      </c>
      <c r="Y69" s="539" t="s">
        <v>161</v>
      </c>
      <c r="Z69" s="540" t="s">
        <v>161</v>
      </c>
      <c r="AA69" s="516">
        <v>-0.414217000000001</v>
      </c>
      <c r="AB69" s="517">
        <v>10.20291666</v>
      </c>
      <c r="AC69" s="518">
        <v>-0.0405979009535496</v>
      </c>
      <c r="AD69" s="519">
        <v>-10.61713366</v>
      </c>
      <c r="AE69" s="541">
        <v>0</v>
      </c>
      <c r="AF69" s="516">
        <v>1.126649</v>
      </c>
      <c r="AG69" s="517">
        <v>0.94</v>
      </c>
      <c r="AH69" s="518">
        <v>1.19856276595745</v>
      </c>
      <c r="AI69" s="519">
        <v>0.186648999999999</v>
      </c>
      <c r="AJ69" s="520">
        <v>0</v>
      </c>
      <c r="AK69" s="516">
        <v>0</v>
      </c>
      <c r="AL69" s="517">
        <v>0</v>
      </c>
      <c r="AM69" s="518" t="s">
        <v>161</v>
      </c>
      <c r="AN69" s="519">
        <v>0</v>
      </c>
      <c r="AO69" s="520">
        <v>0</v>
      </c>
      <c r="AP69" s="516">
        <v>0</v>
      </c>
      <c r="AQ69" s="517">
        <v>0</v>
      </c>
      <c r="AR69" s="551" t="s">
        <v>161</v>
      </c>
      <c r="AS69" s="519">
        <v>0</v>
      </c>
      <c r="AT69" s="520">
        <v>0</v>
      </c>
      <c r="AU69" s="516">
        <v>-0.731682000000098</v>
      </c>
      <c r="AV69" s="517">
        <v>5.64708334</v>
      </c>
      <c r="AW69" s="551">
        <v>-0.129568124985401</v>
      </c>
      <c r="AX69" s="555">
        <v>-6.3787653400001</v>
      </c>
      <c r="AY69" s="520">
        <v>0</v>
      </c>
      <c r="AZ69" s="533" t="s">
        <v>161</v>
      </c>
      <c r="BA69" s="518">
        <v>0.153745802885924</v>
      </c>
      <c r="BB69" s="518" t="s">
        <v>161</v>
      </c>
      <c r="BC69" s="539" t="s">
        <v>161</v>
      </c>
      <c r="BD69" s="540" t="s">
        <v>161</v>
      </c>
      <c r="BE69" s="564">
        <v>31</v>
      </c>
      <c r="BF69" s="565">
        <v>25</v>
      </c>
      <c r="BG69" s="518">
        <v>1.24</v>
      </c>
      <c r="BH69" s="566">
        <v>6</v>
      </c>
      <c r="BI69" s="567">
        <v>0</v>
      </c>
      <c r="BJ69" s="572">
        <v>0</v>
      </c>
      <c r="BK69" s="572">
        <v>1.22433333333333</v>
      </c>
      <c r="BL69" s="518">
        <v>0</v>
      </c>
      <c r="BM69" s="572">
        <v>-1.22433333333333</v>
      </c>
      <c r="BN69" s="533" t="s">
        <v>161</v>
      </c>
      <c r="BO69" s="518">
        <v>0.277781558943643</v>
      </c>
      <c r="BP69" s="518" t="s">
        <v>161</v>
      </c>
      <c r="BQ69" s="518" t="s">
        <v>161</v>
      </c>
      <c r="BR69" s="540" t="s">
        <v>161</v>
      </c>
      <c r="BS69" s="564">
        <v>0</v>
      </c>
      <c r="BT69" s="565">
        <v>3.59995099675743</v>
      </c>
      <c r="BU69" s="518">
        <v>0</v>
      </c>
      <c r="BV69" s="566">
        <v>-3.59995099675743</v>
      </c>
      <c r="BW69" s="567" t="s">
        <v>161</v>
      </c>
      <c r="BX69" s="564">
        <v>1.76642194791642</v>
      </c>
      <c r="BY69" s="565">
        <v>0.553477356346455</v>
      </c>
      <c r="BZ69" s="518">
        <v>3.1914981302518</v>
      </c>
      <c r="CA69" s="566">
        <v>1.21294459156997</v>
      </c>
      <c r="CB69" s="567" t="s">
        <v>161</v>
      </c>
      <c r="CC69" s="551"/>
    </row>
    <row r="70" s="164" customFormat="1" outlineLevel="2" spans="1:81">
      <c r="A70" s="527" t="s">
        <v>168</v>
      </c>
      <c r="B70" s="516">
        <v>38</v>
      </c>
      <c r="C70" s="517">
        <v>41</v>
      </c>
      <c r="D70" s="518">
        <v>0.926829268292683</v>
      </c>
      <c r="E70" s="519">
        <v>-3</v>
      </c>
      <c r="F70" s="520">
        <v>0</v>
      </c>
      <c r="G70" s="516">
        <v>0</v>
      </c>
      <c r="H70" s="517">
        <v>0</v>
      </c>
      <c r="I70" s="518" t="s">
        <v>161</v>
      </c>
      <c r="J70" s="519">
        <v>0</v>
      </c>
      <c r="K70" s="520">
        <v>0</v>
      </c>
      <c r="L70" s="516">
        <v>0</v>
      </c>
      <c r="M70" s="517">
        <v>0</v>
      </c>
      <c r="N70" s="518" t="s">
        <v>161</v>
      </c>
      <c r="O70" s="519">
        <v>0</v>
      </c>
      <c r="P70" s="520">
        <v>0</v>
      </c>
      <c r="Q70" s="516">
        <v>3.6479290000001</v>
      </c>
      <c r="R70" s="517">
        <v>7.75</v>
      </c>
      <c r="S70" s="518">
        <v>0.470700516129046</v>
      </c>
      <c r="T70" s="519">
        <v>-4.1020709999999</v>
      </c>
      <c r="U70" s="520">
        <v>0</v>
      </c>
      <c r="V70" s="533">
        <v>0.0959981315789501</v>
      </c>
      <c r="W70" s="518">
        <v>0.189024390243902</v>
      </c>
      <c r="X70" s="518">
        <v>0.507861083191865</v>
      </c>
      <c r="Y70" s="539">
        <v>-0.0930262586649523</v>
      </c>
      <c r="Z70" s="540" t="s">
        <v>161</v>
      </c>
      <c r="AA70" s="516">
        <v>33.2129769999999</v>
      </c>
      <c r="AB70" s="517">
        <v>32</v>
      </c>
      <c r="AC70" s="518">
        <v>1.03790553125</v>
      </c>
      <c r="AD70" s="519">
        <v>1.2129769999999</v>
      </c>
      <c r="AE70" s="541">
        <v>0</v>
      </c>
      <c r="AF70" s="516">
        <v>1.139094</v>
      </c>
      <c r="AG70" s="517">
        <v>1.25</v>
      </c>
      <c r="AH70" s="518">
        <v>0.9112752</v>
      </c>
      <c r="AI70" s="519">
        <v>-0.110906</v>
      </c>
      <c r="AJ70" s="520">
        <v>0</v>
      </c>
      <c r="AK70" s="516">
        <v>0</v>
      </c>
      <c r="AL70" s="517">
        <v>0</v>
      </c>
      <c r="AM70" s="518" t="s">
        <v>161</v>
      </c>
      <c r="AN70" s="519">
        <v>0</v>
      </c>
      <c r="AO70" s="520">
        <v>0</v>
      </c>
      <c r="AP70" s="516">
        <v>0</v>
      </c>
      <c r="AQ70" s="517">
        <v>0</v>
      </c>
      <c r="AR70" s="551" t="s">
        <v>161</v>
      </c>
      <c r="AS70" s="519">
        <v>0</v>
      </c>
      <c r="AT70" s="520">
        <v>0</v>
      </c>
      <c r="AU70" s="516">
        <v>3.6479290000001</v>
      </c>
      <c r="AV70" s="517">
        <v>7.75</v>
      </c>
      <c r="AW70" s="551">
        <v>0.470700516129046</v>
      </c>
      <c r="AX70" s="555">
        <v>-4.1020709999999</v>
      </c>
      <c r="AY70" s="520">
        <v>0</v>
      </c>
      <c r="AZ70" s="533">
        <v>0.0959981315789501</v>
      </c>
      <c r="BA70" s="518">
        <v>0.189024390243902</v>
      </c>
      <c r="BB70" s="518">
        <v>0.507861083191865</v>
      </c>
      <c r="BC70" s="539">
        <v>-0.0930262586649523</v>
      </c>
      <c r="BD70" s="540" t="s">
        <v>161</v>
      </c>
      <c r="BE70" s="564">
        <v>0</v>
      </c>
      <c r="BF70" s="565">
        <v>0</v>
      </c>
      <c r="BG70" s="518" t="s">
        <v>161</v>
      </c>
      <c r="BH70" s="566">
        <v>0</v>
      </c>
      <c r="BI70" s="567">
        <v>0</v>
      </c>
      <c r="BJ70" s="572" t="s">
        <v>161</v>
      </c>
      <c r="BK70" s="572" t="s">
        <v>161</v>
      </c>
      <c r="BL70" s="518" t="s">
        <v>161</v>
      </c>
      <c r="BM70" s="572" t="s">
        <v>161</v>
      </c>
      <c r="BN70" s="533">
        <v>0.874025710526313</v>
      </c>
      <c r="BO70" s="518">
        <v>0.780487804878049</v>
      </c>
      <c r="BP70" s="518">
        <v>1.11984544161184</v>
      </c>
      <c r="BQ70" s="518">
        <v>0.0935379056482643</v>
      </c>
      <c r="BR70" s="540" t="s">
        <v>161</v>
      </c>
      <c r="BS70" s="564">
        <v>1.14413110273132</v>
      </c>
      <c r="BT70" s="565">
        <v>1.28125</v>
      </c>
      <c r="BU70" s="518">
        <v>0.892980372863473</v>
      </c>
      <c r="BV70" s="566">
        <v>-0.137118897268675</v>
      </c>
      <c r="BW70" s="567" t="s">
        <v>161</v>
      </c>
      <c r="BX70" s="564">
        <v>0.109834448143571</v>
      </c>
      <c r="BY70" s="565">
        <v>0.2421875</v>
      </c>
      <c r="BZ70" s="518">
        <v>0.453509979431519</v>
      </c>
      <c r="CA70" s="566">
        <v>-0.132353051856429</v>
      </c>
      <c r="CB70" s="567" t="s">
        <v>161</v>
      </c>
      <c r="CC70" s="551"/>
    </row>
    <row r="71" s="164" customFormat="1" outlineLevel="2" spans="1:81">
      <c r="A71" s="527" t="s">
        <v>65</v>
      </c>
      <c r="B71" s="252">
        <v>0</v>
      </c>
      <c r="C71" s="517">
        <v>8</v>
      </c>
      <c r="D71" s="518">
        <v>0</v>
      </c>
      <c r="E71" s="519">
        <v>-8</v>
      </c>
      <c r="F71" s="520">
        <v>0</v>
      </c>
      <c r="G71" s="516">
        <v>0</v>
      </c>
      <c r="H71" s="517">
        <v>0</v>
      </c>
      <c r="I71" s="518" t="s">
        <v>161</v>
      </c>
      <c r="J71" s="519">
        <v>0</v>
      </c>
      <c r="K71" s="520">
        <v>0</v>
      </c>
      <c r="L71" s="516">
        <v>0</v>
      </c>
      <c r="M71" s="517">
        <v>0</v>
      </c>
      <c r="N71" s="518" t="s">
        <v>161</v>
      </c>
      <c r="O71" s="519">
        <v>0</v>
      </c>
      <c r="P71" s="520">
        <v>0</v>
      </c>
      <c r="Q71" s="516">
        <v>0</v>
      </c>
      <c r="R71" s="517">
        <v>8</v>
      </c>
      <c r="S71" s="518">
        <v>0</v>
      </c>
      <c r="T71" s="519">
        <v>-8</v>
      </c>
      <c r="U71" s="520">
        <v>0</v>
      </c>
      <c r="V71" s="533" t="s">
        <v>161</v>
      </c>
      <c r="W71" s="518">
        <v>1</v>
      </c>
      <c r="X71" s="518" t="s">
        <v>161</v>
      </c>
      <c r="Y71" s="539" t="s">
        <v>161</v>
      </c>
      <c r="Z71" s="540" t="s">
        <v>161</v>
      </c>
      <c r="AA71" s="516">
        <v>0.452499999999997</v>
      </c>
      <c r="AB71" s="517">
        <v>3.6</v>
      </c>
      <c r="AC71" s="518">
        <v>0.125694444444444</v>
      </c>
      <c r="AD71" s="519">
        <v>-3.1475</v>
      </c>
      <c r="AE71" s="541">
        <v>0</v>
      </c>
      <c r="AF71" s="516">
        <v>0.319924</v>
      </c>
      <c r="AG71" s="517">
        <v>0</v>
      </c>
      <c r="AH71" s="518" t="s">
        <v>161</v>
      </c>
      <c r="AI71" s="519">
        <v>0.319924</v>
      </c>
      <c r="AJ71" s="520">
        <v>0</v>
      </c>
      <c r="AK71" s="516">
        <v>0</v>
      </c>
      <c r="AL71" s="517">
        <v>0</v>
      </c>
      <c r="AM71" s="518" t="s">
        <v>161</v>
      </c>
      <c r="AN71" s="519">
        <v>0</v>
      </c>
      <c r="AO71" s="520">
        <v>0</v>
      </c>
      <c r="AP71" s="516">
        <v>0</v>
      </c>
      <c r="AQ71" s="517">
        <v>0</v>
      </c>
      <c r="AR71" s="551" t="s">
        <v>161</v>
      </c>
      <c r="AS71" s="519">
        <v>0</v>
      </c>
      <c r="AT71" s="520">
        <v>0</v>
      </c>
      <c r="AU71" s="516">
        <v>-0.772423999999996</v>
      </c>
      <c r="AV71" s="517">
        <v>4.4</v>
      </c>
      <c r="AW71" s="551">
        <v>-0.175550909090908</v>
      </c>
      <c r="AX71" s="555">
        <v>-5.172424</v>
      </c>
      <c r="AY71" s="520">
        <v>0</v>
      </c>
      <c r="AZ71" s="533" t="s">
        <v>161</v>
      </c>
      <c r="BA71" s="518">
        <v>0.55</v>
      </c>
      <c r="BB71" s="518" t="s">
        <v>161</v>
      </c>
      <c r="BC71" s="539" t="s">
        <v>161</v>
      </c>
      <c r="BD71" s="540" t="s">
        <v>161</v>
      </c>
      <c r="BE71" s="564">
        <v>7</v>
      </c>
      <c r="BF71" s="565">
        <v>0</v>
      </c>
      <c r="BG71" s="518" t="s">
        <v>161</v>
      </c>
      <c r="BH71" s="566">
        <v>7</v>
      </c>
      <c r="BI71" s="567">
        <v>0</v>
      </c>
      <c r="BJ71" s="572">
        <v>0</v>
      </c>
      <c r="BK71" s="572" t="s">
        <v>161</v>
      </c>
      <c r="BL71" s="518" t="s">
        <v>161</v>
      </c>
      <c r="BM71" s="572" t="s">
        <v>161</v>
      </c>
      <c r="BN71" s="533" t="s">
        <v>161</v>
      </c>
      <c r="BO71" s="518">
        <v>0.45</v>
      </c>
      <c r="BP71" s="518" t="s">
        <v>161</v>
      </c>
      <c r="BQ71" s="518" t="s">
        <v>161</v>
      </c>
      <c r="BR71" s="540" t="s">
        <v>161</v>
      </c>
      <c r="BS71" s="564">
        <v>0</v>
      </c>
      <c r="BT71" s="565">
        <v>2.22222222222222</v>
      </c>
      <c r="BU71" s="518">
        <v>0</v>
      </c>
      <c r="BV71" s="566">
        <v>-2.22222222222222</v>
      </c>
      <c r="BW71" s="567" t="s">
        <v>161</v>
      </c>
      <c r="BX71" s="564">
        <v>-1.70701436464089</v>
      </c>
      <c r="BY71" s="565">
        <v>1.22222222222222</v>
      </c>
      <c r="BZ71" s="518">
        <v>-1.39664811652436</v>
      </c>
      <c r="CA71" s="566">
        <v>-2.92923658686311</v>
      </c>
      <c r="CB71" s="567" t="s">
        <v>161</v>
      </c>
      <c r="CC71" s="551"/>
    </row>
    <row r="72" s="164" customFormat="1" outlineLevel="2" spans="1:81">
      <c r="A72" s="527" t="s">
        <v>66</v>
      </c>
      <c r="B72" s="516">
        <v>0</v>
      </c>
      <c r="C72" s="517">
        <v>0</v>
      </c>
      <c r="D72" s="518" t="s">
        <v>161</v>
      </c>
      <c r="E72" s="519">
        <v>0</v>
      </c>
      <c r="F72" s="520">
        <v>0</v>
      </c>
      <c r="G72" s="516">
        <v>0</v>
      </c>
      <c r="H72" s="517">
        <v>0</v>
      </c>
      <c r="I72" s="518" t="s">
        <v>161</v>
      </c>
      <c r="J72" s="519">
        <v>0</v>
      </c>
      <c r="K72" s="520">
        <v>0</v>
      </c>
      <c r="L72" s="516">
        <v>0</v>
      </c>
      <c r="M72" s="517">
        <v>0</v>
      </c>
      <c r="N72" s="518" t="s">
        <v>161</v>
      </c>
      <c r="O72" s="519">
        <v>0</v>
      </c>
      <c r="P72" s="520">
        <v>0</v>
      </c>
      <c r="Q72" s="516">
        <v>0</v>
      </c>
      <c r="R72" s="517">
        <v>7.5e-5</v>
      </c>
      <c r="S72" s="518">
        <v>0</v>
      </c>
      <c r="T72" s="519">
        <v>-7.5e-5</v>
      </c>
      <c r="U72" s="520">
        <v>0</v>
      </c>
      <c r="V72" s="533" t="s">
        <v>161</v>
      </c>
      <c r="W72" s="518" t="s">
        <v>161</v>
      </c>
      <c r="X72" s="518" t="s">
        <v>161</v>
      </c>
      <c r="Y72" s="539" t="s">
        <v>161</v>
      </c>
      <c r="Z72" s="540" t="s">
        <v>161</v>
      </c>
      <c r="AA72" s="516">
        <v>0</v>
      </c>
      <c r="AB72" s="517">
        <v>-7.5e-5</v>
      </c>
      <c r="AC72" s="518">
        <v>0</v>
      </c>
      <c r="AD72" s="519">
        <v>7.5e-5</v>
      </c>
      <c r="AE72" s="541">
        <v>0</v>
      </c>
      <c r="AF72" s="516">
        <v>0</v>
      </c>
      <c r="AG72" s="517">
        <v>0</v>
      </c>
      <c r="AH72" s="518" t="s">
        <v>161</v>
      </c>
      <c r="AI72" s="519">
        <v>0</v>
      </c>
      <c r="AJ72" s="520">
        <v>0</v>
      </c>
      <c r="AK72" s="516">
        <v>0</v>
      </c>
      <c r="AL72" s="517">
        <v>0</v>
      </c>
      <c r="AM72" s="518" t="s">
        <v>161</v>
      </c>
      <c r="AN72" s="519">
        <v>0</v>
      </c>
      <c r="AO72" s="520">
        <v>0</v>
      </c>
      <c r="AP72" s="516">
        <v>0</v>
      </c>
      <c r="AQ72" s="517">
        <v>0</v>
      </c>
      <c r="AR72" s="551" t="s">
        <v>161</v>
      </c>
      <c r="AS72" s="519">
        <v>0</v>
      </c>
      <c r="AT72" s="520">
        <v>0</v>
      </c>
      <c r="AU72" s="516">
        <v>0</v>
      </c>
      <c r="AV72" s="517">
        <v>7.5e-5</v>
      </c>
      <c r="AW72" s="551">
        <v>0</v>
      </c>
      <c r="AX72" s="555">
        <v>-7.5e-5</v>
      </c>
      <c r="AY72" s="520">
        <v>0</v>
      </c>
      <c r="AZ72" s="533" t="s">
        <v>161</v>
      </c>
      <c r="BA72" s="518" t="s">
        <v>161</v>
      </c>
      <c r="BB72" s="518" t="s">
        <v>161</v>
      </c>
      <c r="BC72" s="539" t="s">
        <v>161</v>
      </c>
      <c r="BD72" s="540" t="s">
        <v>161</v>
      </c>
      <c r="BE72" s="564">
        <v>0</v>
      </c>
      <c r="BF72" s="565">
        <v>10</v>
      </c>
      <c r="BG72" s="518">
        <v>0</v>
      </c>
      <c r="BH72" s="566">
        <v>-10</v>
      </c>
      <c r="BI72" s="567">
        <v>0</v>
      </c>
      <c r="BJ72" s="572" t="s">
        <v>161</v>
      </c>
      <c r="BK72" s="572">
        <v>0</v>
      </c>
      <c r="BL72" s="518" t="s">
        <v>161</v>
      </c>
      <c r="BM72" s="572" t="s">
        <v>161</v>
      </c>
      <c r="BN72" s="533" t="s">
        <v>161</v>
      </c>
      <c r="BO72" s="518" t="s">
        <v>161</v>
      </c>
      <c r="BP72" s="518" t="s">
        <v>161</v>
      </c>
      <c r="BQ72" s="518" t="s">
        <v>161</v>
      </c>
      <c r="BR72" s="540" t="s">
        <v>161</v>
      </c>
      <c r="BS72" s="564" t="s">
        <v>161</v>
      </c>
      <c r="BT72" s="565">
        <v>0</v>
      </c>
      <c r="BU72" s="518" t="s">
        <v>161</v>
      </c>
      <c r="BV72" s="566" t="s">
        <v>161</v>
      </c>
      <c r="BW72" s="567" t="s">
        <v>161</v>
      </c>
      <c r="BX72" s="564" t="s">
        <v>161</v>
      </c>
      <c r="BY72" s="565">
        <v>-1</v>
      </c>
      <c r="BZ72" s="518" t="s">
        <v>161</v>
      </c>
      <c r="CA72" s="566" t="s">
        <v>161</v>
      </c>
      <c r="CB72" s="567" t="s">
        <v>161</v>
      </c>
      <c r="CC72" s="551"/>
    </row>
    <row r="73" s="164" customFormat="1" outlineLevel="2" spans="1:81">
      <c r="A73" s="527" t="s">
        <v>68</v>
      </c>
      <c r="B73" s="516">
        <v>0</v>
      </c>
      <c r="C73" s="517">
        <v>100</v>
      </c>
      <c r="D73" s="518">
        <v>0</v>
      </c>
      <c r="E73" s="519">
        <v>-100</v>
      </c>
      <c r="F73" s="520">
        <v>0</v>
      </c>
      <c r="G73" s="516">
        <v>0</v>
      </c>
      <c r="H73" s="517">
        <v>0</v>
      </c>
      <c r="I73" s="518" t="s">
        <v>161</v>
      </c>
      <c r="J73" s="519">
        <v>0</v>
      </c>
      <c r="K73" s="520">
        <v>0</v>
      </c>
      <c r="L73" s="516">
        <v>0</v>
      </c>
      <c r="M73" s="517">
        <v>8.8</v>
      </c>
      <c r="N73" s="518">
        <v>0</v>
      </c>
      <c r="O73" s="519">
        <v>-8.8</v>
      </c>
      <c r="P73" s="520">
        <v>0</v>
      </c>
      <c r="Q73" s="516">
        <v>0</v>
      </c>
      <c r="R73" s="517">
        <v>91.2</v>
      </c>
      <c r="S73" s="518">
        <v>0</v>
      </c>
      <c r="T73" s="519">
        <v>-91.2</v>
      </c>
      <c r="U73" s="520">
        <v>0</v>
      </c>
      <c r="V73" s="533" t="s">
        <v>161</v>
      </c>
      <c r="W73" s="518">
        <v>0.912</v>
      </c>
      <c r="X73" s="518" t="s">
        <v>161</v>
      </c>
      <c r="Y73" s="539" t="s">
        <v>161</v>
      </c>
      <c r="Z73" s="540" t="s">
        <v>161</v>
      </c>
      <c r="AA73" s="516">
        <v>0</v>
      </c>
      <c r="AB73" s="517">
        <v>6</v>
      </c>
      <c r="AC73" s="518">
        <v>0</v>
      </c>
      <c r="AD73" s="519">
        <v>-6</v>
      </c>
      <c r="AE73" s="541">
        <v>0</v>
      </c>
      <c r="AF73" s="516">
        <v>0</v>
      </c>
      <c r="AG73" s="517">
        <v>80</v>
      </c>
      <c r="AH73" s="518">
        <v>0</v>
      </c>
      <c r="AI73" s="519">
        <v>-80</v>
      </c>
      <c r="AJ73" s="520">
        <v>0</v>
      </c>
      <c r="AK73" s="516">
        <v>0</v>
      </c>
      <c r="AL73" s="517">
        <v>0</v>
      </c>
      <c r="AM73" s="518" t="s">
        <v>161</v>
      </c>
      <c r="AN73" s="519">
        <v>0</v>
      </c>
      <c r="AO73" s="520">
        <v>0</v>
      </c>
      <c r="AP73" s="516">
        <v>0</v>
      </c>
      <c r="AQ73" s="517">
        <v>0</v>
      </c>
      <c r="AR73" s="551" t="s">
        <v>161</v>
      </c>
      <c r="AS73" s="519">
        <v>0</v>
      </c>
      <c r="AT73" s="520">
        <v>0</v>
      </c>
      <c r="AU73" s="516">
        <v>0</v>
      </c>
      <c r="AV73" s="517">
        <v>5.2</v>
      </c>
      <c r="AW73" s="551">
        <v>0</v>
      </c>
      <c r="AX73" s="555">
        <v>-5.2</v>
      </c>
      <c r="AY73" s="520">
        <v>0</v>
      </c>
      <c r="AZ73" s="533" t="s">
        <v>161</v>
      </c>
      <c r="BA73" s="518">
        <v>0.052</v>
      </c>
      <c r="BB73" s="518" t="s">
        <v>161</v>
      </c>
      <c r="BC73" s="539" t="s">
        <v>161</v>
      </c>
      <c r="BD73" s="540" t="s">
        <v>161</v>
      </c>
      <c r="BE73" s="564">
        <v>0</v>
      </c>
      <c r="BF73" s="565">
        <v>0</v>
      </c>
      <c r="BG73" s="518" t="s">
        <v>161</v>
      </c>
      <c r="BH73" s="566">
        <v>0</v>
      </c>
      <c r="BI73" s="567">
        <v>0</v>
      </c>
      <c r="BJ73" s="572" t="s">
        <v>161</v>
      </c>
      <c r="BK73" s="572" t="s">
        <v>161</v>
      </c>
      <c r="BL73" s="518" t="s">
        <v>161</v>
      </c>
      <c r="BM73" s="572" t="s">
        <v>161</v>
      </c>
      <c r="BN73" s="533" t="s">
        <v>161</v>
      </c>
      <c r="BO73" s="518">
        <v>0.06</v>
      </c>
      <c r="BP73" s="518" t="s">
        <v>161</v>
      </c>
      <c r="BQ73" s="518" t="s">
        <v>161</v>
      </c>
      <c r="BR73" s="540" t="s">
        <v>161</v>
      </c>
      <c r="BS73" s="564" t="s">
        <v>161</v>
      </c>
      <c r="BT73" s="565">
        <v>16.6666666666667</v>
      </c>
      <c r="BU73" s="518" t="s">
        <v>161</v>
      </c>
      <c r="BV73" s="566" t="s">
        <v>161</v>
      </c>
      <c r="BW73" s="567" t="s">
        <v>161</v>
      </c>
      <c r="BX73" s="564" t="s">
        <v>161</v>
      </c>
      <c r="BY73" s="565">
        <v>0.866666666666667</v>
      </c>
      <c r="BZ73" s="518" t="s">
        <v>161</v>
      </c>
      <c r="CA73" s="566" t="s">
        <v>161</v>
      </c>
      <c r="CB73" s="567" t="s">
        <v>161</v>
      </c>
      <c r="CC73" s="551"/>
    </row>
    <row r="74" s="164" customFormat="1" outlineLevel="2" spans="1:81">
      <c r="A74" s="527" t="s">
        <v>70</v>
      </c>
      <c r="B74" s="516">
        <v>0</v>
      </c>
      <c r="C74" s="517">
        <v>0</v>
      </c>
      <c r="D74" s="518" t="s">
        <v>161</v>
      </c>
      <c r="E74" s="519">
        <v>0</v>
      </c>
      <c r="F74" s="520">
        <v>0</v>
      </c>
      <c r="G74" s="516">
        <v>0</v>
      </c>
      <c r="H74" s="517">
        <v>0</v>
      </c>
      <c r="I74" s="518" t="s">
        <v>161</v>
      </c>
      <c r="J74" s="519">
        <v>0</v>
      </c>
      <c r="K74" s="520">
        <v>0</v>
      </c>
      <c r="L74" s="516">
        <v>0</v>
      </c>
      <c r="M74" s="517">
        <v>0</v>
      </c>
      <c r="N74" s="518" t="s">
        <v>161</v>
      </c>
      <c r="O74" s="519">
        <v>0</v>
      </c>
      <c r="P74" s="520">
        <v>0</v>
      </c>
      <c r="Q74" s="516"/>
      <c r="R74" s="517"/>
      <c r="S74" s="518"/>
      <c r="T74" s="519"/>
      <c r="U74" s="520"/>
      <c r="V74" s="533"/>
      <c r="W74" s="518"/>
      <c r="X74" s="518"/>
      <c r="Y74" s="539"/>
      <c r="Z74" s="540"/>
      <c r="AA74" s="516">
        <v>0</v>
      </c>
      <c r="AB74" s="517">
        <v>0</v>
      </c>
      <c r="AC74" s="518" t="s">
        <v>161</v>
      </c>
      <c r="AD74" s="519">
        <v>0</v>
      </c>
      <c r="AE74" s="541">
        <v>0</v>
      </c>
      <c r="AF74" s="516">
        <v>0</v>
      </c>
      <c r="AG74" s="517">
        <v>0</v>
      </c>
      <c r="AH74" s="518" t="s">
        <v>161</v>
      </c>
      <c r="AI74" s="519">
        <v>0</v>
      </c>
      <c r="AJ74" s="520">
        <v>0</v>
      </c>
      <c r="AK74" s="516">
        <v>0</v>
      </c>
      <c r="AL74" s="517">
        <v>0</v>
      </c>
      <c r="AM74" s="518" t="s">
        <v>161</v>
      </c>
      <c r="AN74" s="519">
        <v>0</v>
      </c>
      <c r="AO74" s="520">
        <v>0</v>
      </c>
      <c r="AP74" s="516">
        <v>0</v>
      </c>
      <c r="AQ74" s="517">
        <v>0</v>
      </c>
      <c r="AR74" s="551" t="s">
        <v>161</v>
      </c>
      <c r="AS74" s="519">
        <v>0</v>
      </c>
      <c r="AT74" s="520">
        <v>0</v>
      </c>
      <c r="AU74" s="516">
        <v>0</v>
      </c>
      <c r="AV74" s="517">
        <v>0</v>
      </c>
      <c r="AW74" s="551" t="s">
        <v>161</v>
      </c>
      <c r="AX74" s="555">
        <v>0</v>
      </c>
      <c r="AY74" s="520">
        <v>0</v>
      </c>
      <c r="AZ74" s="533" t="s">
        <v>161</v>
      </c>
      <c r="BA74" s="518" t="s">
        <v>161</v>
      </c>
      <c r="BB74" s="518" t="s">
        <v>161</v>
      </c>
      <c r="BC74" s="539" t="s">
        <v>161</v>
      </c>
      <c r="BD74" s="540" t="s">
        <v>161</v>
      </c>
      <c r="BE74" s="564">
        <v>0</v>
      </c>
      <c r="BF74" s="565">
        <v>0</v>
      </c>
      <c r="BG74" s="518" t="s">
        <v>161</v>
      </c>
      <c r="BH74" s="566">
        <v>0</v>
      </c>
      <c r="BI74" s="567">
        <v>0</v>
      </c>
      <c r="BJ74" s="572" t="s">
        <v>161</v>
      </c>
      <c r="BK74" s="572" t="s">
        <v>161</v>
      </c>
      <c r="BL74" s="518" t="s">
        <v>161</v>
      </c>
      <c r="BM74" s="572" t="s">
        <v>161</v>
      </c>
      <c r="BN74" s="533" t="s">
        <v>161</v>
      </c>
      <c r="BO74" s="518" t="s">
        <v>161</v>
      </c>
      <c r="BP74" s="518" t="s">
        <v>161</v>
      </c>
      <c r="BQ74" s="518" t="s">
        <v>161</v>
      </c>
      <c r="BR74" s="540" t="s">
        <v>161</v>
      </c>
      <c r="BS74" s="564" t="s">
        <v>161</v>
      </c>
      <c r="BT74" s="565" t="s">
        <v>161</v>
      </c>
      <c r="BU74" s="518" t="s">
        <v>161</v>
      </c>
      <c r="BV74" s="566" t="s">
        <v>161</v>
      </c>
      <c r="BW74" s="567" t="s">
        <v>161</v>
      </c>
      <c r="BX74" s="564" t="s">
        <v>161</v>
      </c>
      <c r="BY74" s="565" t="s">
        <v>161</v>
      </c>
      <c r="BZ74" s="518" t="s">
        <v>161</v>
      </c>
      <c r="CA74" s="566" t="s">
        <v>161</v>
      </c>
      <c r="CB74" s="567" t="s">
        <v>161</v>
      </c>
      <c r="CC74" s="551"/>
    </row>
    <row r="75" s="164" customFormat="1" outlineLevel="2" spans="1:81">
      <c r="A75" s="527" t="s">
        <v>71</v>
      </c>
      <c r="B75" s="516">
        <v>0</v>
      </c>
      <c r="C75" s="517">
        <v>0</v>
      </c>
      <c r="D75" s="518" t="s">
        <v>161</v>
      </c>
      <c r="E75" s="519">
        <v>0</v>
      </c>
      <c r="F75" s="520">
        <v>0</v>
      </c>
      <c r="G75" s="516">
        <v>0</v>
      </c>
      <c r="H75" s="517">
        <v>0</v>
      </c>
      <c r="I75" s="518" t="s">
        <v>161</v>
      </c>
      <c r="J75" s="519">
        <v>0</v>
      </c>
      <c r="K75" s="520">
        <v>0</v>
      </c>
      <c r="L75" s="516">
        <v>0</v>
      </c>
      <c r="M75" s="517">
        <v>0</v>
      </c>
      <c r="N75" s="518" t="s">
        <v>161</v>
      </c>
      <c r="O75" s="519">
        <v>0</v>
      </c>
      <c r="P75" s="520">
        <v>0</v>
      </c>
      <c r="Q75" s="516">
        <v>0</v>
      </c>
      <c r="R75" s="517">
        <v>0</v>
      </c>
      <c r="S75" s="518" t="s">
        <v>161</v>
      </c>
      <c r="T75" s="519">
        <v>0</v>
      </c>
      <c r="U75" s="520">
        <v>0</v>
      </c>
      <c r="V75" s="533" t="s">
        <v>161</v>
      </c>
      <c r="W75" s="518" t="s">
        <v>161</v>
      </c>
      <c r="X75" s="518" t="s">
        <v>161</v>
      </c>
      <c r="Y75" s="539" t="s">
        <v>161</v>
      </c>
      <c r="Z75" s="540" t="s">
        <v>161</v>
      </c>
      <c r="AA75" s="516">
        <v>0</v>
      </c>
      <c r="AB75" s="517">
        <v>0</v>
      </c>
      <c r="AC75" s="518" t="s">
        <v>161</v>
      </c>
      <c r="AD75" s="519">
        <v>0</v>
      </c>
      <c r="AE75" s="541">
        <v>0</v>
      </c>
      <c r="AF75" s="516">
        <v>0</v>
      </c>
      <c r="AG75" s="517">
        <v>0</v>
      </c>
      <c r="AH75" s="518" t="s">
        <v>161</v>
      </c>
      <c r="AI75" s="519">
        <v>0</v>
      </c>
      <c r="AJ75" s="520">
        <v>0</v>
      </c>
      <c r="AK75" s="516">
        <v>0</v>
      </c>
      <c r="AL75" s="517">
        <v>0</v>
      </c>
      <c r="AM75" s="518" t="s">
        <v>161</v>
      </c>
      <c r="AN75" s="519">
        <v>0</v>
      </c>
      <c r="AO75" s="520">
        <v>0</v>
      </c>
      <c r="AP75" s="516">
        <v>0</v>
      </c>
      <c r="AQ75" s="517">
        <v>0</v>
      </c>
      <c r="AR75" s="551" t="s">
        <v>161</v>
      </c>
      <c r="AS75" s="519">
        <v>0</v>
      </c>
      <c r="AT75" s="520">
        <v>0</v>
      </c>
      <c r="AU75" s="516">
        <v>0</v>
      </c>
      <c r="AV75" s="517">
        <v>0</v>
      </c>
      <c r="AW75" s="551" t="s">
        <v>161</v>
      </c>
      <c r="AX75" s="555">
        <v>0</v>
      </c>
      <c r="AY75" s="520">
        <v>0</v>
      </c>
      <c r="AZ75" s="533" t="s">
        <v>161</v>
      </c>
      <c r="BA75" s="518" t="s">
        <v>161</v>
      </c>
      <c r="BB75" s="518" t="s">
        <v>161</v>
      </c>
      <c r="BC75" s="539" t="s">
        <v>161</v>
      </c>
      <c r="BD75" s="540" t="s">
        <v>161</v>
      </c>
      <c r="BE75" s="564">
        <v>0</v>
      </c>
      <c r="BF75" s="565">
        <v>0</v>
      </c>
      <c r="BG75" s="518" t="s">
        <v>161</v>
      </c>
      <c r="BH75" s="566">
        <v>0</v>
      </c>
      <c r="BI75" s="567">
        <v>0</v>
      </c>
      <c r="BJ75" s="572" t="s">
        <v>161</v>
      </c>
      <c r="BK75" s="572" t="s">
        <v>161</v>
      </c>
      <c r="BL75" s="518" t="s">
        <v>161</v>
      </c>
      <c r="BM75" s="572" t="s">
        <v>161</v>
      </c>
      <c r="BN75" s="533" t="s">
        <v>161</v>
      </c>
      <c r="BO75" s="518" t="s">
        <v>161</v>
      </c>
      <c r="BP75" s="518" t="s">
        <v>161</v>
      </c>
      <c r="BQ75" s="518" t="s">
        <v>161</v>
      </c>
      <c r="BR75" s="540" t="s">
        <v>161</v>
      </c>
      <c r="BS75" s="564" t="s">
        <v>161</v>
      </c>
      <c r="BT75" s="565" t="s">
        <v>161</v>
      </c>
      <c r="BU75" s="518" t="s">
        <v>161</v>
      </c>
      <c r="BV75" s="566" t="s">
        <v>161</v>
      </c>
      <c r="BW75" s="567" t="s">
        <v>161</v>
      </c>
      <c r="BX75" s="564" t="s">
        <v>161</v>
      </c>
      <c r="BY75" s="565" t="s">
        <v>161</v>
      </c>
      <c r="BZ75" s="518" t="s">
        <v>161</v>
      </c>
      <c r="CA75" s="566" t="s">
        <v>161</v>
      </c>
      <c r="CB75" s="567" t="s">
        <v>161</v>
      </c>
      <c r="CC75" s="551"/>
    </row>
    <row r="76" s="164" customFormat="1" outlineLevel="2" spans="1:81">
      <c r="A76" s="527" t="s">
        <v>72</v>
      </c>
      <c r="B76" s="516">
        <v>0</v>
      </c>
      <c r="C76" s="517">
        <v>0</v>
      </c>
      <c r="D76" s="518" t="s">
        <v>161</v>
      </c>
      <c r="E76" s="519">
        <v>0</v>
      </c>
      <c r="F76" s="520">
        <v>0</v>
      </c>
      <c r="G76" s="516">
        <v>0</v>
      </c>
      <c r="H76" s="517">
        <v>0</v>
      </c>
      <c r="I76" s="518" t="s">
        <v>161</v>
      </c>
      <c r="J76" s="519">
        <v>0</v>
      </c>
      <c r="K76" s="520">
        <v>0</v>
      </c>
      <c r="L76" s="516">
        <v>0</v>
      </c>
      <c r="M76" s="517">
        <v>0</v>
      </c>
      <c r="N76" s="518" t="s">
        <v>161</v>
      </c>
      <c r="O76" s="519">
        <v>0</v>
      </c>
      <c r="P76" s="520">
        <v>0</v>
      </c>
      <c r="Q76" s="516">
        <v>0</v>
      </c>
      <c r="R76" s="517">
        <v>0</v>
      </c>
      <c r="S76" s="518" t="s">
        <v>161</v>
      </c>
      <c r="T76" s="519">
        <v>0</v>
      </c>
      <c r="U76" s="520">
        <v>0</v>
      </c>
      <c r="V76" s="533" t="s">
        <v>161</v>
      </c>
      <c r="W76" s="518" t="s">
        <v>161</v>
      </c>
      <c r="X76" s="518" t="s">
        <v>161</v>
      </c>
      <c r="Y76" s="539" t="s">
        <v>161</v>
      </c>
      <c r="Z76" s="540" t="s">
        <v>161</v>
      </c>
      <c r="AA76" s="516">
        <v>0</v>
      </c>
      <c r="AB76" s="517">
        <v>0</v>
      </c>
      <c r="AC76" s="518" t="s">
        <v>161</v>
      </c>
      <c r="AD76" s="519">
        <v>0</v>
      </c>
      <c r="AE76" s="541">
        <v>0</v>
      </c>
      <c r="AF76" s="516">
        <v>0</v>
      </c>
      <c r="AG76" s="517">
        <v>0</v>
      </c>
      <c r="AH76" s="518" t="s">
        <v>161</v>
      </c>
      <c r="AI76" s="519">
        <v>0</v>
      </c>
      <c r="AJ76" s="520">
        <v>0</v>
      </c>
      <c r="AK76" s="516">
        <v>0</v>
      </c>
      <c r="AL76" s="517">
        <v>0</v>
      </c>
      <c r="AM76" s="518" t="s">
        <v>161</v>
      </c>
      <c r="AN76" s="519">
        <v>0</v>
      </c>
      <c r="AO76" s="520">
        <v>0</v>
      </c>
      <c r="AP76" s="516">
        <v>0</v>
      </c>
      <c r="AQ76" s="517">
        <v>0</v>
      </c>
      <c r="AR76" s="551" t="s">
        <v>161</v>
      </c>
      <c r="AS76" s="519">
        <v>0</v>
      </c>
      <c r="AT76" s="520">
        <v>0</v>
      </c>
      <c r="AU76" s="516">
        <v>0</v>
      </c>
      <c r="AV76" s="517">
        <v>0</v>
      </c>
      <c r="AW76" s="551" t="s">
        <v>161</v>
      </c>
      <c r="AX76" s="555">
        <v>0</v>
      </c>
      <c r="AY76" s="520">
        <v>0</v>
      </c>
      <c r="AZ76" s="533" t="s">
        <v>161</v>
      </c>
      <c r="BA76" s="518" t="s">
        <v>161</v>
      </c>
      <c r="BB76" s="518" t="s">
        <v>161</v>
      </c>
      <c r="BC76" s="539" t="s">
        <v>161</v>
      </c>
      <c r="BD76" s="540" t="s">
        <v>161</v>
      </c>
      <c r="BE76" s="564">
        <v>0</v>
      </c>
      <c r="BF76" s="565">
        <v>0</v>
      </c>
      <c r="BG76" s="518" t="s">
        <v>161</v>
      </c>
      <c r="BH76" s="566">
        <v>0</v>
      </c>
      <c r="BI76" s="567">
        <v>0</v>
      </c>
      <c r="BJ76" s="572" t="s">
        <v>161</v>
      </c>
      <c r="BK76" s="572" t="s">
        <v>161</v>
      </c>
      <c r="BL76" s="518" t="s">
        <v>161</v>
      </c>
      <c r="BM76" s="572" t="s">
        <v>161</v>
      </c>
      <c r="BN76" s="533" t="s">
        <v>161</v>
      </c>
      <c r="BO76" s="518" t="s">
        <v>161</v>
      </c>
      <c r="BP76" s="518" t="s">
        <v>161</v>
      </c>
      <c r="BQ76" s="518" t="s">
        <v>161</v>
      </c>
      <c r="BR76" s="540" t="s">
        <v>161</v>
      </c>
      <c r="BS76" s="564" t="s">
        <v>161</v>
      </c>
      <c r="BT76" s="565" t="s">
        <v>161</v>
      </c>
      <c r="BU76" s="518" t="s">
        <v>161</v>
      </c>
      <c r="BV76" s="566" t="s">
        <v>161</v>
      </c>
      <c r="BW76" s="567" t="s">
        <v>161</v>
      </c>
      <c r="BX76" s="564" t="s">
        <v>161</v>
      </c>
      <c r="BY76" s="565" t="s">
        <v>161</v>
      </c>
      <c r="BZ76" s="518" t="s">
        <v>161</v>
      </c>
      <c r="CA76" s="566" t="s">
        <v>161</v>
      </c>
      <c r="CB76" s="567" t="s">
        <v>161</v>
      </c>
      <c r="CC76" s="551"/>
    </row>
    <row r="77" s="163" customFormat="1" spans="1:81">
      <c r="A77" s="521" t="s">
        <v>73</v>
      </c>
      <c r="B77" s="522">
        <v>387.444136</v>
      </c>
      <c r="C77" s="523">
        <v>884.93</v>
      </c>
      <c r="D77" s="524">
        <v>0.437824614376278</v>
      </c>
      <c r="E77" s="523">
        <v>-497.485864</v>
      </c>
      <c r="F77" s="525">
        <v>0</v>
      </c>
      <c r="G77" s="522">
        <v>36.1257640000001</v>
      </c>
      <c r="H77" s="523">
        <v>62.71</v>
      </c>
      <c r="I77" s="524">
        <v>0.576076606601819</v>
      </c>
      <c r="J77" s="523">
        <v>-26.5842359999999</v>
      </c>
      <c r="K77" s="525">
        <v>0</v>
      </c>
      <c r="L77" s="522">
        <v>242.3045100495</v>
      </c>
      <c r="M77" s="523">
        <v>517.5835458</v>
      </c>
      <c r="N77" s="524">
        <v>0.468145697473793</v>
      </c>
      <c r="O77" s="523">
        <v>-275.2790357505</v>
      </c>
      <c r="P77" s="525">
        <v>0</v>
      </c>
      <c r="Q77" s="522">
        <v>74.6617909504999</v>
      </c>
      <c r="R77" s="523">
        <v>271.3865292</v>
      </c>
      <c r="S77" s="524">
        <v>0.27511236895431</v>
      </c>
      <c r="T77" s="523">
        <v>-196.7247382495</v>
      </c>
      <c r="U77" s="534">
        <v>0</v>
      </c>
      <c r="V77" s="535">
        <v>0.19270337066219</v>
      </c>
      <c r="W77" s="524">
        <v>0.306675702258936</v>
      </c>
      <c r="X77" s="524">
        <v>0.628362042518401</v>
      </c>
      <c r="Y77" s="542">
        <v>-0.113972331596746</v>
      </c>
      <c r="Z77" s="543" t="s">
        <v>161</v>
      </c>
      <c r="AA77" s="522">
        <v>69.9481569999999</v>
      </c>
      <c r="AB77" s="523">
        <v>99.52438748</v>
      </c>
      <c r="AC77" s="524">
        <v>0.702824290318354</v>
      </c>
      <c r="AD77" s="523">
        <v>-29.5762304800001</v>
      </c>
      <c r="AE77" s="544">
        <v>0</v>
      </c>
      <c r="AF77" s="522">
        <v>24.14352</v>
      </c>
      <c r="AG77" s="523">
        <v>130.5637226</v>
      </c>
      <c r="AH77" s="524">
        <v>0.18491752164548</v>
      </c>
      <c r="AI77" s="523">
        <v>-106.4202026</v>
      </c>
      <c r="AJ77" s="525">
        <v>0</v>
      </c>
      <c r="AK77" s="522">
        <v>0.07928</v>
      </c>
      <c r="AL77" s="523">
        <v>0</v>
      </c>
      <c r="AM77" s="524" t="s">
        <v>161</v>
      </c>
      <c r="AN77" s="523">
        <v>0.07928</v>
      </c>
      <c r="AO77" s="525"/>
      <c r="AP77" s="522">
        <v>0</v>
      </c>
      <c r="AQ77" s="523">
        <v>0</v>
      </c>
      <c r="AR77" s="542" t="s">
        <v>161</v>
      </c>
      <c r="AS77" s="523">
        <v>0</v>
      </c>
      <c r="AT77" s="525">
        <v>0</v>
      </c>
      <c r="AU77" s="522">
        <v>14.9987219504999</v>
      </c>
      <c r="AV77" s="523">
        <v>74.54834412</v>
      </c>
      <c r="AW77" s="542">
        <v>0.201194568807009</v>
      </c>
      <c r="AX77" s="556">
        <v>-59.5496221695001</v>
      </c>
      <c r="AY77" s="525">
        <v>0</v>
      </c>
      <c r="AZ77" s="535">
        <v>0.0387119601430744</v>
      </c>
      <c r="BA77" s="524">
        <v>0.0842420803001367</v>
      </c>
      <c r="BB77" s="524">
        <v>0.45953233829402</v>
      </c>
      <c r="BC77" s="542">
        <v>-0.0455301201570623</v>
      </c>
      <c r="BD77" s="543" t="s">
        <v>161</v>
      </c>
      <c r="BE77" s="568">
        <v>124</v>
      </c>
      <c r="BF77" s="569">
        <v>110</v>
      </c>
      <c r="BG77" s="524">
        <v>1.12727272727273</v>
      </c>
      <c r="BH77" s="524">
        <v>14</v>
      </c>
      <c r="BI77" s="570">
        <v>0</v>
      </c>
      <c r="BJ77" s="571">
        <v>2.66101741758242</v>
      </c>
      <c r="BK77" s="571">
        <v>6.70401515151515</v>
      </c>
      <c r="BL77" s="524">
        <v>0.396928908637834</v>
      </c>
      <c r="BM77" s="571">
        <v>-4.04299773393274</v>
      </c>
      <c r="BN77" s="535">
        <v>0.180537400106631</v>
      </c>
      <c r="BO77" s="524">
        <v>0.112465830608071</v>
      </c>
      <c r="BP77" s="524">
        <v>1.60526445348349</v>
      </c>
      <c r="BQ77" s="524">
        <v>0.0680715694985602</v>
      </c>
      <c r="BR77" s="543" t="s">
        <v>161</v>
      </c>
      <c r="BS77" s="568">
        <v>5.53901850480493</v>
      </c>
      <c r="BT77" s="569">
        <v>8.8915895129506</v>
      </c>
      <c r="BU77" s="524">
        <v>0.62295031689636</v>
      </c>
      <c r="BV77" s="524">
        <v>-3.35257100814567</v>
      </c>
      <c r="BW77" s="570" t="s">
        <v>161</v>
      </c>
      <c r="BX77" s="568">
        <v>0.21442626358976</v>
      </c>
      <c r="BY77" s="569">
        <v>0.749045997745838</v>
      </c>
      <c r="BZ77" s="524">
        <v>0.286265815764385</v>
      </c>
      <c r="CA77" s="524">
        <v>-0.534619734156078</v>
      </c>
      <c r="CB77" s="570" t="s">
        <v>161</v>
      </c>
      <c r="CC77" s="551"/>
    </row>
    <row r="78" s="163" customFormat="1" spans="1:81">
      <c r="A78" s="521" t="s">
        <v>74</v>
      </c>
      <c r="B78" s="522">
        <v>0</v>
      </c>
      <c r="C78" s="523">
        <v>0</v>
      </c>
      <c r="D78" s="524" t="s">
        <v>161</v>
      </c>
      <c r="E78" s="523">
        <v>0</v>
      </c>
      <c r="F78" s="525">
        <v>0</v>
      </c>
      <c r="G78" s="522">
        <v>0</v>
      </c>
      <c r="H78" s="523">
        <v>0</v>
      </c>
      <c r="I78" s="524" t="s">
        <v>161</v>
      </c>
      <c r="J78" s="523">
        <v>0</v>
      </c>
      <c r="K78" s="525">
        <v>0</v>
      </c>
      <c r="L78" s="522">
        <v>0</v>
      </c>
      <c r="M78" s="523">
        <v>0</v>
      </c>
      <c r="N78" s="524" t="s">
        <v>161</v>
      </c>
      <c r="O78" s="523">
        <v>0</v>
      </c>
      <c r="P78" s="525">
        <v>0</v>
      </c>
      <c r="Q78" s="522">
        <v>0</v>
      </c>
      <c r="R78" s="523">
        <v>0</v>
      </c>
      <c r="S78" s="524" t="s">
        <v>161</v>
      </c>
      <c r="T78" s="523">
        <v>0</v>
      </c>
      <c r="U78" s="534">
        <v>0</v>
      </c>
      <c r="V78" s="535" t="s">
        <v>161</v>
      </c>
      <c r="W78" s="524" t="s">
        <v>161</v>
      </c>
      <c r="X78" s="524" t="s">
        <v>161</v>
      </c>
      <c r="Y78" s="542" t="s">
        <v>161</v>
      </c>
      <c r="Z78" s="543" t="s">
        <v>161</v>
      </c>
      <c r="AA78" s="522">
        <v>12.766665</v>
      </c>
      <c r="AB78" s="523">
        <v>7.64490899</v>
      </c>
      <c r="AC78" s="524">
        <v>1.66995643986077</v>
      </c>
      <c r="AD78" s="523">
        <v>5.12175601000002</v>
      </c>
      <c r="AE78" s="544">
        <v>10.900385</v>
      </c>
      <c r="AF78" s="522">
        <v>19.9476</v>
      </c>
      <c r="AG78" s="523">
        <v>4.66035</v>
      </c>
      <c r="AH78" s="524">
        <v>4.28027937815829</v>
      </c>
      <c r="AI78" s="523">
        <v>15.28725</v>
      </c>
      <c r="AJ78" s="525">
        <v>6.721344</v>
      </c>
      <c r="AK78" s="522">
        <v>0</v>
      </c>
      <c r="AL78" s="523">
        <v>0</v>
      </c>
      <c r="AM78" s="524" t="s">
        <v>161</v>
      </c>
      <c r="AN78" s="523">
        <v>0</v>
      </c>
      <c r="AO78" s="525">
        <v>0</v>
      </c>
      <c r="AP78" s="522">
        <v>0</v>
      </c>
      <c r="AQ78" s="523">
        <v>0</v>
      </c>
      <c r="AR78" s="542" t="s">
        <v>161</v>
      </c>
      <c r="AS78" s="523">
        <v>0</v>
      </c>
      <c r="AT78" s="525">
        <v>0</v>
      </c>
      <c r="AU78" s="522">
        <v>-32.714265</v>
      </c>
      <c r="AV78" s="544">
        <v>-12.30525899</v>
      </c>
      <c r="AW78" s="542">
        <v>-0.658559647268343</v>
      </c>
      <c r="AX78" s="557">
        <v>-20.40900601</v>
      </c>
      <c r="AY78" s="525">
        <v>-17.621729</v>
      </c>
      <c r="AZ78" s="535" t="s">
        <v>161</v>
      </c>
      <c r="BA78" s="524" t="s">
        <v>161</v>
      </c>
      <c r="BB78" s="524" t="s">
        <v>161</v>
      </c>
      <c r="BC78" s="542" t="s">
        <v>161</v>
      </c>
      <c r="BD78" s="543" t="s">
        <v>161</v>
      </c>
      <c r="BE78" s="568">
        <v>14</v>
      </c>
      <c r="BF78" s="569">
        <v>8</v>
      </c>
      <c r="BG78" s="524">
        <v>1.75</v>
      </c>
      <c r="BH78" s="524">
        <v>6</v>
      </c>
      <c r="BI78" s="570">
        <v>4.66666667</v>
      </c>
      <c r="BJ78" s="571">
        <v>0</v>
      </c>
      <c r="BK78" s="571">
        <v>0</v>
      </c>
      <c r="BL78" s="524" t="s">
        <v>161</v>
      </c>
      <c r="BM78" s="571">
        <v>0</v>
      </c>
      <c r="BN78" s="535" t="s">
        <v>161</v>
      </c>
      <c r="BO78" s="524" t="s">
        <v>161</v>
      </c>
      <c r="BP78" s="524" t="s">
        <v>161</v>
      </c>
      <c r="BQ78" s="524" t="s">
        <v>161</v>
      </c>
      <c r="BR78" s="543" t="s">
        <v>161</v>
      </c>
      <c r="BS78" s="568">
        <v>0</v>
      </c>
      <c r="BT78" s="569">
        <v>0</v>
      </c>
      <c r="BU78" s="524" t="s">
        <v>161</v>
      </c>
      <c r="BV78" s="524">
        <v>0</v>
      </c>
      <c r="BW78" s="570">
        <v>0</v>
      </c>
      <c r="BX78" s="568">
        <v>-2.56247539980096</v>
      </c>
      <c r="BY78" s="569">
        <v>-1.60960176322518</v>
      </c>
      <c r="BZ78" s="524">
        <v>0.408006589986268</v>
      </c>
      <c r="CA78" s="524">
        <v>-0.952873636575788</v>
      </c>
      <c r="CB78" s="570">
        <v>-1.61661528468949</v>
      </c>
      <c r="CC78" s="551"/>
    </row>
    <row r="79" s="159" customFormat="1" ht="16.2" spans="1:81">
      <c r="A79" s="213" t="s">
        <v>75</v>
      </c>
      <c r="B79" s="214">
        <v>561.939976</v>
      </c>
      <c r="C79" s="215">
        <v>1030.87955</v>
      </c>
      <c r="D79" s="238">
        <v>0.545107307638414</v>
      </c>
      <c r="E79" s="215">
        <v>-468.939574</v>
      </c>
      <c r="F79" s="217">
        <v>219.191348</v>
      </c>
      <c r="G79" s="214">
        <v>75.5054410000001</v>
      </c>
      <c r="H79" s="215">
        <v>102.07175993</v>
      </c>
      <c r="I79" s="238">
        <v>0.739729000967369</v>
      </c>
      <c r="J79" s="215">
        <v>-26.5663189299999</v>
      </c>
      <c r="K79" s="217">
        <v>53.4343189999999</v>
      </c>
      <c r="L79" s="214">
        <v>288.4896460495</v>
      </c>
      <c r="M79" s="215">
        <v>553.7835458</v>
      </c>
      <c r="N79" s="238">
        <v>0.520942971739519</v>
      </c>
      <c r="O79" s="215">
        <v>-265.2938997505</v>
      </c>
      <c r="P79" s="217">
        <v>103.414831</v>
      </c>
      <c r="Q79" s="214">
        <v>136.9728279505</v>
      </c>
      <c r="R79" s="215">
        <v>322.37431927</v>
      </c>
      <c r="S79" s="238">
        <v>0.424887529070764</v>
      </c>
      <c r="T79" s="215">
        <v>-185.4014913195</v>
      </c>
      <c r="U79" s="217">
        <v>39.7336220000004</v>
      </c>
      <c r="V79" s="237"/>
      <c r="W79" s="238"/>
      <c r="X79" s="238"/>
      <c r="Y79" s="216"/>
      <c r="Z79" s="257"/>
      <c r="AA79" s="214">
        <v>140.574014</v>
      </c>
      <c r="AB79" s="215">
        <v>159.49778681</v>
      </c>
      <c r="AC79" s="238">
        <v>0.881354010055682</v>
      </c>
      <c r="AD79" s="215">
        <v>-18.9237728100002</v>
      </c>
      <c r="AE79" s="328">
        <v>78.9954059999998</v>
      </c>
      <c r="AF79" s="214">
        <v>50.560728</v>
      </c>
      <c r="AG79" s="215">
        <v>141.70612727</v>
      </c>
      <c r="AH79" s="238">
        <v>0.356799871495069</v>
      </c>
      <c r="AI79" s="215">
        <v>-91.14539927</v>
      </c>
      <c r="AJ79" s="217">
        <v>17.786111</v>
      </c>
      <c r="AK79" s="214">
        <v>0.07928</v>
      </c>
      <c r="AL79" s="215">
        <v>0</v>
      </c>
      <c r="AM79" s="238" t="s">
        <v>161</v>
      </c>
      <c r="AN79" s="215">
        <v>0.07928</v>
      </c>
      <c r="AO79" s="217">
        <v>0.039193</v>
      </c>
      <c r="AP79" s="214">
        <v>10.07973</v>
      </c>
      <c r="AQ79" s="215">
        <v>0</v>
      </c>
      <c r="AR79" s="216" t="s">
        <v>161</v>
      </c>
      <c r="AS79" s="215">
        <v>10.07973</v>
      </c>
      <c r="AT79" s="217">
        <v>0</v>
      </c>
      <c r="AU79" s="214">
        <v>-3.19304604950004</v>
      </c>
      <c r="AV79" s="215">
        <v>73.82033019</v>
      </c>
      <c r="AW79" s="216">
        <v>-0.0432542910778335</v>
      </c>
      <c r="AX79" s="562">
        <v>-77.0133762395</v>
      </c>
      <c r="AY79" s="217">
        <v>-34.4001259999996</v>
      </c>
      <c r="AZ79" s="237">
        <v>-0.00568218348199531</v>
      </c>
      <c r="BA79" s="238">
        <v>0.0716090742027039</v>
      </c>
      <c r="BB79" s="238">
        <v>-0.0793500480946137</v>
      </c>
      <c r="BC79" s="216">
        <v>-0.0772912576846992</v>
      </c>
      <c r="BD79" s="257">
        <v>-0.156941075977139</v>
      </c>
      <c r="BE79" s="292">
        <v>356</v>
      </c>
      <c r="BF79" s="293">
        <v>261</v>
      </c>
      <c r="BG79" s="238">
        <v>1.3639846743295</v>
      </c>
      <c r="BH79" s="238">
        <v>95</v>
      </c>
      <c r="BI79" s="279">
        <v>136.91666666</v>
      </c>
      <c r="BJ79" s="578">
        <v>1.46720620365535</v>
      </c>
      <c r="BK79" s="578">
        <v>3.29144173052363</v>
      </c>
      <c r="BL79" s="238">
        <v>0.445763991520499</v>
      </c>
      <c r="BM79" s="578">
        <v>-1.82423552686827</v>
      </c>
      <c r="BN79" s="237">
        <v>0.250158415495964</v>
      </c>
      <c r="BO79" s="238">
        <v>0.154720099753652</v>
      </c>
      <c r="BP79" s="238">
        <v>1.61684497291735</v>
      </c>
      <c r="BQ79" s="238">
        <v>0.0954383157423116</v>
      </c>
      <c r="BR79" s="257">
        <v>0.360394726894055</v>
      </c>
      <c r="BS79" s="292">
        <v>3.99746695715753</v>
      </c>
      <c r="BT79" s="293">
        <v>6.46328435408338</v>
      </c>
      <c r="BU79" s="238">
        <v>0.618488486373342</v>
      </c>
      <c r="BV79" s="238">
        <v>-2.46581739692585</v>
      </c>
      <c r="BW79" s="279">
        <v>2.77473538144738</v>
      </c>
      <c r="BX79" s="292">
        <v>-0.0227143407137826</v>
      </c>
      <c r="BY79" s="293">
        <v>0.462829808904732</v>
      </c>
      <c r="BZ79" s="238">
        <v>-0.0490770911396894</v>
      </c>
      <c r="CA79" s="238">
        <v>-0.485544149618515</v>
      </c>
      <c r="CB79" s="279">
        <v>-0.435469956316189</v>
      </c>
      <c r="CC79" s="551"/>
    </row>
    <row r="80" s="159" customFormat="1" outlineLevel="2" spans="1:81">
      <c r="A80" s="527" t="s">
        <v>76</v>
      </c>
      <c r="B80" s="580">
        <v>0</v>
      </c>
      <c r="C80" s="517">
        <v>0</v>
      </c>
      <c r="D80" s="518" t="s">
        <v>161</v>
      </c>
      <c r="E80" s="517">
        <v>0</v>
      </c>
      <c r="F80" s="520">
        <v>13.0454</v>
      </c>
      <c r="G80" s="580">
        <v>0</v>
      </c>
      <c r="H80" s="517">
        <v>0</v>
      </c>
      <c r="I80" s="518" t="s">
        <v>161</v>
      </c>
      <c r="J80" s="517">
        <v>0</v>
      </c>
      <c r="K80" s="520">
        <v>0</v>
      </c>
      <c r="L80" s="580">
        <v>0</v>
      </c>
      <c r="M80" s="517">
        <v>0</v>
      </c>
      <c r="N80" s="518" t="s">
        <v>161</v>
      </c>
      <c r="O80" s="517">
        <v>0</v>
      </c>
      <c r="P80" s="520">
        <v>0</v>
      </c>
      <c r="Q80" s="516">
        <v>0</v>
      </c>
      <c r="R80" s="517">
        <v>0</v>
      </c>
      <c r="S80" s="518" t="s">
        <v>161</v>
      </c>
      <c r="T80" s="519">
        <v>0</v>
      </c>
      <c r="U80" s="520">
        <v>0.0390170000000047</v>
      </c>
      <c r="V80" s="586" t="s">
        <v>161</v>
      </c>
      <c r="W80" s="518" t="s">
        <v>161</v>
      </c>
      <c r="X80" s="518" t="s">
        <v>161</v>
      </c>
      <c r="Y80" s="551" t="s">
        <v>161</v>
      </c>
      <c r="Z80" s="540">
        <v>0.00299086267956557</v>
      </c>
      <c r="AA80" s="580">
        <v>0</v>
      </c>
      <c r="AB80" s="517">
        <v>0</v>
      </c>
      <c r="AC80" s="518" t="s">
        <v>161</v>
      </c>
      <c r="AD80" s="517">
        <v>0</v>
      </c>
      <c r="AE80" s="541">
        <v>13.006383</v>
      </c>
      <c r="AF80" s="580">
        <v>-0.2917</v>
      </c>
      <c r="AG80" s="517">
        <v>0</v>
      </c>
      <c r="AH80" s="518" t="s">
        <v>161</v>
      </c>
      <c r="AI80" s="517">
        <v>-0.2917</v>
      </c>
      <c r="AJ80" s="520">
        <v>0.160781</v>
      </c>
      <c r="AK80" s="580">
        <v>0</v>
      </c>
      <c r="AL80" s="517">
        <v>0</v>
      </c>
      <c r="AM80" s="518" t="s">
        <v>161</v>
      </c>
      <c r="AN80" s="517">
        <v>0</v>
      </c>
      <c r="AO80" s="520">
        <v>0</v>
      </c>
      <c r="AP80" s="580">
        <v>0</v>
      </c>
      <c r="AQ80" s="517">
        <v>0</v>
      </c>
      <c r="AR80" s="551" t="s">
        <v>161</v>
      </c>
      <c r="AS80" s="517">
        <v>0</v>
      </c>
      <c r="AT80" s="520">
        <v>0</v>
      </c>
      <c r="AU80" s="516">
        <v>0.2917</v>
      </c>
      <c r="AV80" s="517">
        <v>0</v>
      </c>
      <c r="AW80" s="551" t="s">
        <v>161</v>
      </c>
      <c r="AX80" s="555">
        <v>0.2917</v>
      </c>
      <c r="AY80" s="520">
        <v>-0.121763999999995</v>
      </c>
      <c r="AZ80" s="586" t="s">
        <v>161</v>
      </c>
      <c r="BA80" s="518" t="s">
        <v>161</v>
      </c>
      <c r="BB80" s="518" t="s">
        <v>161</v>
      </c>
      <c r="BC80" s="551" t="s">
        <v>161</v>
      </c>
      <c r="BD80" s="540">
        <v>-0.0093338648105842</v>
      </c>
      <c r="BE80" s="594">
        <v>0</v>
      </c>
      <c r="BF80" s="565">
        <v>0</v>
      </c>
      <c r="BG80" s="518" t="s">
        <v>161</v>
      </c>
      <c r="BH80" s="518">
        <v>0</v>
      </c>
      <c r="BI80" s="567">
        <v>20.41666667</v>
      </c>
      <c r="BJ80" s="572" t="s">
        <v>161</v>
      </c>
      <c r="BK80" s="572" t="s">
        <v>161</v>
      </c>
      <c r="BL80" s="518" t="s">
        <v>161</v>
      </c>
      <c r="BM80" s="572" t="s">
        <v>161</v>
      </c>
      <c r="BN80" s="586" t="s">
        <v>161</v>
      </c>
      <c r="BO80" s="518" t="s">
        <v>161</v>
      </c>
      <c r="BP80" s="518" t="s">
        <v>161</v>
      </c>
      <c r="BQ80" s="518" t="s">
        <v>161</v>
      </c>
      <c r="BR80" s="540">
        <v>0.997009137320434</v>
      </c>
      <c r="BS80" s="594" t="s">
        <v>161</v>
      </c>
      <c r="BT80" s="565" t="s">
        <v>161</v>
      </c>
      <c r="BU80" s="518" t="s">
        <v>161</v>
      </c>
      <c r="BV80" s="518" t="s">
        <v>161</v>
      </c>
      <c r="BW80" s="567">
        <v>1.00299983477343</v>
      </c>
      <c r="BX80" s="594" t="s">
        <v>161</v>
      </c>
      <c r="BY80" s="565" t="s">
        <v>161</v>
      </c>
      <c r="BZ80" s="518" t="s">
        <v>161</v>
      </c>
      <c r="CA80" s="518" t="s">
        <v>161</v>
      </c>
      <c r="CB80" s="567">
        <v>-0.00936186486281353</v>
      </c>
      <c r="CC80" s="551"/>
    </row>
    <row r="81" s="159" customFormat="1" outlineLevel="2" spans="1:81">
      <c r="A81" s="527" t="s">
        <v>77</v>
      </c>
      <c r="B81" s="580">
        <v>-0.255638</v>
      </c>
      <c r="C81" s="517">
        <v>10.86</v>
      </c>
      <c r="D81" s="518">
        <v>-0.0235394106813996</v>
      </c>
      <c r="E81" s="517">
        <v>-11.115638</v>
      </c>
      <c r="F81" s="520">
        <v>4.158213</v>
      </c>
      <c r="G81" s="580">
        <v>0.832103999999999</v>
      </c>
      <c r="H81" s="517">
        <v>5.85</v>
      </c>
      <c r="I81" s="518">
        <v>0.14224</v>
      </c>
      <c r="J81" s="517">
        <v>-5.017896</v>
      </c>
      <c r="K81" s="520">
        <v>5.68496999999999</v>
      </c>
      <c r="L81" s="580">
        <v>0</v>
      </c>
      <c r="M81" s="517">
        <v>0</v>
      </c>
      <c r="N81" s="518" t="s">
        <v>161</v>
      </c>
      <c r="O81" s="517">
        <v>0</v>
      </c>
      <c r="P81" s="520">
        <v>0</v>
      </c>
      <c r="Q81" s="516">
        <v>-1.087742</v>
      </c>
      <c r="R81" s="517">
        <v>5.01</v>
      </c>
      <c r="S81" s="518">
        <v>-0.217114171656686</v>
      </c>
      <c r="T81" s="519">
        <v>-6.097742</v>
      </c>
      <c r="U81" s="520">
        <v>-1.52675699999999</v>
      </c>
      <c r="V81" s="586">
        <v>4.25500903621527</v>
      </c>
      <c r="W81" s="518">
        <v>0.461325966850829</v>
      </c>
      <c r="X81" s="518">
        <v>9.22343276113729</v>
      </c>
      <c r="Y81" s="551">
        <v>3.79368306936444</v>
      </c>
      <c r="Z81" s="540">
        <v>-0.367166617005908</v>
      </c>
      <c r="AA81" s="580">
        <v>2.04477999999999</v>
      </c>
      <c r="AB81" s="517">
        <v>1.16666667</v>
      </c>
      <c r="AC81" s="518">
        <v>1.75266856642094</v>
      </c>
      <c r="AD81" s="517">
        <v>0.878113329999991</v>
      </c>
      <c r="AE81" s="541">
        <v>3.100725</v>
      </c>
      <c r="AF81" s="580">
        <v>0.486204</v>
      </c>
      <c r="AG81" s="517">
        <v>0.4</v>
      </c>
      <c r="AH81" s="518">
        <v>1.21551</v>
      </c>
      <c r="AI81" s="517">
        <v>0.0862039999999996</v>
      </c>
      <c r="AJ81" s="520">
        <v>0.020103</v>
      </c>
      <c r="AK81" s="580">
        <v>0</v>
      </c>
      <c r="AL81" s="517">
        <v>0</v>
      </c>
      <c r="AM81" s="518" t="s">
        <v>161</v>
      </c>
      <c r="AN81" s="517">
        <v>0</v>
      </c>
      <c r="AO81" s="520">
        <v>0</v>
      </c>
      <c r="AP81" s="580">
        <v>0</v>
      </c>
      <c r="AQ81" s="517">
        <v>0</v>
      </c>
      <c r="AR81" s="551" t="s">
        <v>161</v>
      </c>
      <c r="AS81" s="517">
        <v>0</v>
      </c>
      <c r="AT81" s="520">
        <v>0</v>
      </c>
      <c r="AU81" s="516">
        <v>-3.61872599999999</v>
      </c>
      <c r="AV81" s="517">
        <v>3.44333333</v>
      </c>
      <c r="AW81" s="551">
        <v>-1.0509368838828</v>
      </c>
      <c r="AX81" s="555">
        <v>-7.06205932999999</v>
      </c>
      <c r="AY81" s="520">
        <v>-4.64758499999999</v>
      </c>
      <c r="AZ81" s="586">
        <v>14.1556654331515</v>
      </c>
      <c r="BA81" s="518">
        <v>0.317065684162063</v>
      </c>
      <c r="BB81" s="518">
        <v>44.6458451363539</v>
      </c>
      <c r="BC81" s="551">
        <v>13.8385997489895</v>
      </c>
      <c r="BD81" s="540">
        <v>-1.11768805494091</v>
      </c>
      <c r="BE81" s="594">
        <v>6</v>
      </c>
      <c r="BF81" s="565">
        <v>10</v>
      </c>
      <c r="BG81" s="518">
        <v>0.6</v>
      </c>
      <c r="BH81" s="518">
        <v>-4</v>
      </c>
      <c r="BI81" s="567">
        <v>7.33333333333333</v>
      </c>
      <c r="BJ81" s="572">
        <v>-0.0355052777777778</v>
      </c>
      <c r="BK81" s="572">
        <v>0.936206896551724</v>
      </c>
      <c r="BL81" s="518">
        <v>-0.0379246060978105</v>
      </c>
      <c r="BM81" s="572">
        <v>-0.971712174329502</v>
      </c>
      <c r="BN81" s="586">
        <v>-7.99873258279282</v>
      </c>
      <c r="BO81" s="518">
        <v>0.107427870165746</v>
      </c>
      <c r="BP81" s="518">
        <v>-74.456773372235</v>
      </c>
      <c r="BQ81" s="518">
        <v>-8.10616045295857</v>
      </c>
      <c r="BR81" s="540">
        <v>0.745686909256452</v>
      </c>
      <c r="BS81" s="594">
        <v>-0.125019806531755</v>
      </c>
      <c r="BT81" s="565">
        <v>9.30857140197551</v>
      </c>
      <c r="BU81" s="518">
        <v>-0.01343061154424</v>
      </c>
      <c r="BV81" s="518">
        <v>-9.43359120850726</v>
      </c>
      <c r="BW81" s="567">
        <v>1.34104540067242</v>
      </c>
      <c r="BX81" s="594">
        <v>-1.76973855378085</v>
      </c>
      <c r="BY81" s="565">
        <v>2.95142856013877</v>
      </c>
      <c r="BZ81" s="518">
        <v>-0.599621003090665</v>
      </c>
      <c r="CA81" s="518">
        <v>-4.72116711391962</v>
      </c>
      <c r="CB81" s="567">
        <v>-1.49887042546501</v>
      </c>
      <c r="CC81" s="551"/>
    </row>
    <row r="82" s="159" customFormat="1" outlineLevel="2" spans="1:81">
      <c r="A82" s="527" t="s">
        <v>78</v>
      </c>
      <c r="B82" s="580">
        <v>0</v>
      </c>
      <c r="C82" s="517">
        <v>0</v>
      </c>
      <c r="D82" s="518" t="s">
        <v>161</v>
      </c>
      <c r="E82" s="517">
        <v>0</v>
      </c>
      <c r="F82" s="520">
        <v>-12.049368</v>
      </c>
      <c r="G82" s="580">
        <v>0</v>
      </c>
      <c r="H82" s="517">
        <v>0</v>
      </c>
      <c r="I82" s="518" t="s">
        <v>161</v>
      </c>
      <c r="J82" s="517">
        <v>0</v>
      </c>
      <c r="K82" s="520">
        <v>0</v>
      </c>
      <c r="L82" s="580">
        <v>-0.1703</v>
      </c>
      <c r="M82" s="517">
        <v>0</v>
      </c>
      <c r="N82" s="518" t="s">
        <v>161</v>
      </c>
      <c r="O82" s="517">
        <v>-0.1703</v>
      </c>
      <c r="P82" s="520">
        <v>1.25585</v>
      </c>
      <c r="Q82" s="516">
        <v>0.1703</v>
      </c>
      <c r="R82" s="517">
        <v>0</v>
      </c>
      <c r="S82" s="518" t="s">
        <v>161</v>
      </c>
      <c r="T82" s="519">
        <v>0.1703</v>
      </c>
      <c r="U82" s="520">
        <v>-13.305218</v>
      </c>
      <c r="V82" s="586" t="s">
        <v>161</v>
      </c>
      <c r="W82" s="518" t="s">
        <v>161</v>
      </c>
      <c r="X82" s="518" t="s">
        <v>161</v>
      </c>
      <c r="Y82" s="551" t="s">
        <v>161</v>
      </c>
      <c r="Z82" s="540">
        <v>1.1042253834392</v>
      </c>
      <c r="AA82" s="580">
        <v>0</v>
      </c>
      <c r="AB82" s="517">
        <v>0</v>
      </c>
      <c r="AC82" s="518" t="s">
        <v>161</v>
      </c>
      <c r="AD82" s="517">
        <v>0</v>
      </c>
      <c r="AE82" s="541">
        <v>0.303272000000001</v>
      </c>
      <c r="AF82" s="580">
        <v>0</v>
      </c>
      <c r="AG82" s="517">
        <v>0</v>
      </c>
      <c r="AH82" s="518" t="s">
        <v>161</v>
      </c>
      <c r="AI82" s="517">
        <v>0</v>
      </c>
      <c r="AJ82" s="520">
        <v>0.296936</v>
      </c>
      <c r="AK82" s="580">
        <v>0</v>
      </c>
      <c r="AL82" s="517">
        <v>0</v>
      </c>
      <c r="AM82" s="518" t="s">
        <v>161</v>
      </c>
      <c r="AN82" s="517">
        <v>0</v>
      </c>
      <c r="AO82" s="520">
        <v>0.000212</v>
      </c>
      <c r="AP82" s="580">
        <v>0</v>
      </c>
      <c r="AQ82" s="517">
        <v>0</v>
      </c>
      <c r="AR82" s="551" t="s">
        <v>161</v>
      </c>
      <c r="AS82" s="517">
        <v>0</v>
      </c>
      <c r="AT82" s="520">
        <v>0</v>
      </c>
      <c r="AU82" s="516">
        <v>0.1703</v>
      </c>
      <c r="AV82" s="517">
        <v>0</v>
      </c>
      <c r="AW82" s="551" t="s">
        <v>161</v>
      </c>
      <c r="AX82" s="555">
        <v>0.1703</v>
      </c>
      <c r="AY82" s="520">
        <v>-13.905214</v>
      </c>
      <c r="AZ82" s="586" t="s">
        <v>161</v>
      </c>
      <c r="BA82" s="518" t="s">
        <v>161</v>
      </c>
      <c r="BB82" s="518" t="s">
        <v>161</v>
      </c>
      <c r="BC82" s="551" t="s">
        <v>161</v>
      </c>
      <c r="BD82" s="540">
        <v>1.15402019425417</v>
      </c>
      <c r="BE82" s="594">
        <v>1</v>
      </c>
      <c r="BF82" s="565">
        <v>1</v>
      </c>
      <c r="BG82" s="518">
        <v>1</v>
      </c>
      <c r="BH82" s="518">
        <v>0</v>
      </c>
      <c r="BI82" s="567">
        <v>1.41666666666667</v>
      </c>
      <c r="BJ82" s="572">
        <v>0</v>
      </c>
      <c r="BK82" s="572">
        <v>0</v>
      </c>
      <c r="BL82" s="518" t="s">
        <v>161</v>
      </c>
      <c r="BM82" s="572">
        <v>0</v>
      </c>
      <c r="BN82" s="586" t="s">
        <v>161</v>
      </c>
      <c r="BO82" s="518" t="s">
        <v>161</v>
      </c>
      <c r="BP82" s="518" t="s">
        <v>161</v>
      </c>
      <c r="BQ82" s="518" t="s">
        <v>161</v>
      </c>
      <c r="BR82" s="540">
        <v>-0.0251691209032707</v>
      </c>
      <c r="BS82" s="594" t="s">
        <v>161</v>
      </c>
      <c r="BT82" s="565" t="s">
        <v>161</v>
      </c>
      <c r="BU82" s="518" t="s">
        <v>161</v>
      </c>
      <c r="BV82" s="518" t="s">
        <v>161</v>
      </c>
      <c r="BW82" s="567">
        <v>-39.7312247751192</v>
      </c>
      <c r="BX82" s="594" t="s">
        <v>161</v>
      </c>
      <c r="BY82" s="565" t="s">
        <v>161</v>
      </c>
      <c r="BZ82" s="518" t="s">
        <v>161</v>
      </c>
      <c r="CA82" s="518" t="s">
        <v>161</v>
      </c>
      <c r="CB82" s="567">
        <v>-45.8506357329393</v>
      </c>
      <c r="CC82" s="551"/>
    </row>
    <row r="83" s="159" customFormat="1" outlineLevel="2" spans="1:81">
      <c r="A83" s="527" t="s">
        <v>79</v>
      </c>
      <c r="B83" s="580">
        <v>0</v>
      </c>
      <c r="C83" s="517">
        <v>0</v>
      </c>
      <c r="D83" s="518" t="s">
        <v>161</v>
      </c>
      <c r="E83" s="517">
        <v>0</v>
      </c>
      <c r="F83" s="520">
        <v>7.23039600000001</v>
      </c>
      <c r="G83" s="580">
        <v>0</v>
      </c>
      <c r="H83" s="517">
        <v>0</v>
      </c>
      <c r="I83" s="518" t="s">
        <v>161</v>
      </c>
      <c r="J83" s="517">
        <v>0</v>
      </c>
      <c r="K83" s="520">
        <v>0</v>
      </c>
      <c r="L83" s="580">
        <v>0</v>
      </c>
      <c r="M83" s="517">
        <v>0</v>
      </c>
      <c r="N83" s="518" t="s">
        <v>161</v>
      </c>
      <c r="O83" s="517">
        <v>0</v>
      </c>
      <c r="P83" s="520">
        <v>0</v>
      </c>
      <c r="Q83" s="516">
        <v>0</v>
      </c>
      <c r="R83" s="517">
        <v>3.19999999999999e-7</v>
      </c>
      <c r="S83" s="518">
        <v>0</v>
      </c>
      <c r="T83" s="519">
        <v>-3.19999999999999e-7</v>
      </c>
      <c r="U83" s="520">
        <v>0.805820000000012</v>
      </c>
      <c r="V83" s="586" t="s">
        <v>161</v>
      </c>
      <c r="W83" s="518" t="s">
        <v>161</v>
      </c>
      <c r="X83" s="518" t="s">
        <v>161</v>
      </c>
      <c r="Y83" s="551" t="s">
        <v>161</v>
      </c>
      <c r="Z83" s="540">
        <v>0.111448944151885</v>
      </c>
      <c r="AA83" s="580">
        <v>0</v>
      </c>
      <c r="AB83" s="517">
        <v>-3.19999999999999e-7</v>
      </c>
      <c r="AC83" s="518">
        <v>0</v>
      </c>
      <c r="AD83" s="517">
        <v>3.19999999999999e-7</v>
      </c>
      <c r="AE83" s="541">
        <v>6.424576</v>
      </c>
      <c r="AF83" s="580">
        <v>0</v>
      </c>
      <c r="AG83" s="517">
        <v>0</v>
      </c>
      <c r="AH83" s="518" t="s">
        <v>161</v>
      </c>
      <c r="AI83" s="517">
        <v>0</v>
      </c>
      <c r="AJ83" s="520">
        <v>0</v>
      </c>
      <c r="AK83" s="580">
        <v>0</v>
      </c>
      <c r="AL83" s="517">
        <v>0</v>
      </c>
      <c r="AM83" s="518" t="s">
        <v>161</v>
      </c>
      <c r="AN83" s="517">
        <v>0</v>
      </c>
      <c r="AO83" s="520">
        <v>0</v>
      </c>
      <c r="AP83" s="580">
        <v>0</v>
      </c>
      <c r="AQ83" s="517">
        <v>0</v>
      </c>
      <c r="AR83" s="551" t="s">
        <v>161</v>
      </c>
      <c r="AS83" s="517">
        <v>0</v>
      </c>
      <c r="AT83" s="520">
        <v>0</v>
      </c>
      <c r="AU83" s="516">
        <v>0</v>
      </c>
      <c r="AV83" s="517">
        <v>3.19999999999999e-7</v>
      </c>
      <c r="AW83" s="551">
        <v>0</v>
      </c>
      <c r="AX83" s="555">
        <v>-3.19999999999999e-7</v>
      </c>
      <c r="AY83" s="520">
        <v>0.805820000000012</v>
      </c>
      <c r="AZ83" s="586" t="s">
        <v>161</v>
      </c>
      <c r="BA83" s="518" t="s">
        <v>161</v>
      </c>
      <c r="BB83" s="518" t="s">
        <v>161</v>
      </c>
      <c r="BC83" s="551" t="s">
        <v>161</v>
      </c>
      <c r="BD83" s="540">
        <v>0.111448944151885</v>
      </c>
      <c r="BE83" s="594">
        <v>0</v>
      </c>
      <c r="BF83" s="565">
        <v>16</v>
      </c>
      <c r="BG83" s="518">
        <v>0</v>
      </c>
      <c r="BH83" s="518">
        <v>-16</v>
      </c>
      <c r="BI83" s="567">
        <v>14</v>
      </c>
      <c r="BJ83" s="572" t="s">
        <v>161</v>
      </c>
      <c r="BK83" s="572">
        <v>0</v>
      </c>
      <c r="BL83" s="518" t="s">
        <v>161</v>
      </c>
      <c r="BM83" s="572" t="s">
        <v>161</v>
      </c>
      <c r="BN83" s="586" t="s">
        <v>161</v>
      </c>
      <c r="BO83" s="518" t="s">
        <v>161</v>
      </c>
      <c r="BP83" s="518" t="s">
        <v>161</v>
      </c>
      <c r="BQ83" s="518" t="s">
        <v>161</v>
      </c>
      <c r="BR83" s="540">
        <v>0.888551055848115</v>
      </c>
      <c r="BS83" s="594" t="s">
        <v>161</v>
      </c>
      <c r="BT83" s="565">
        <v>0</v>
      </c>
      <c r="BU83" s="518" t="s">
        <v>161</v>
      </c>
      <c r="BV83" s="518" t="s">
        <v>161</v>
      </c>
      <c r="BW83" s="567">
        <v>1.12542773250717</v>
      </c>
      <c r="BX83" s="594" t="s">
        <v>161</v>
      </c>
      <c r="BY83" s="565">
        <v>-1</v>
      </c>
      <c r="BZ83" s="518" t="s">
        <v>161</v>
      </c>
      <c r="CA83" s="518" t="s">
        <v>161</v>
      </c>
      <c r="CB83" s="567">
        <v>0.125427732507174</v>
      </c>
      <c r="CC83" s="551"/>
    </row>
    <row r="84" s="159" customFormat="1" outlineLevel="2" spans="1:81">
      <c r="A84" s="527" t="s">
        <v>80</v>
      </c>
      <c r="B84" s="580">
        <v>184.457545</v>
      </c>
      <c r="C84" s="517">
        <v>230</v>
      </c>
      <c r="D84" s="518">
        <v>0.801989326086955</v>
      </c>
      <c r="E84" s="517">
        <v>-45.5424550000004</v>
      </c>
      <c r="F84" s="520">
        <v>129.403681</v>
      </c>
      <c r="G84" s="580">
        <v>0</v>
      </c>
      <c r="H84" s="517">
        <v>0</v>
      </c>
      <c r="I84" s="518" t="s">
        <v>161</v>
      </c>
      <c r="J84" s="517">
        <v>0</v>
      </c>
      <c r="K84" s="520">
        <v>0</v>
      </c>
      <c r="L84" s="580">
        <v>167.780677</v>
      </c>
      <c r="M84" s="517">
        <v>204.7</v>
      </c>
      <c r="N84" s="518">
        <v>0.819641802638007</v>
      </c>
      <c r="O84" s="517">
        <v>-36.919323</v>
      </c>
      <c r="P84" s="520">
        <v>120.052930999998</v>
      </c>
      <c r="Q84" s="516">
        <v>16.6768679999995</v>
      </c>
      <c r="R84" s="517">
        <v>25.3</v>
      </c>
      <c r="S84" s="518">
        <v>0.659164743082985</v>
      </c>
      <c r="T84" s="519">
        <v>-8.62313200000048</v>
      </c>
      <c r="U84" s="520">
        <v>9.35075000000188</v>
      </c>
      <c r="V84" s="586">
        <v>0.0904103326323657</v>
      </c>
      <c r="W84" s="518">
        <v>0.11</v>
      </c>
      <c r="X84" s="518">
        <v>0.821912114839688</v>
      </c>
      <c r="Y84" s="551">
        <v>-0.0195896673676343</v>
      </c>
      <c r="Z84" s="540">
        <v>0.0722603091947738</v>
      </c>
      <c r="AA84" s="580">
        <v>9.61539299999999</v>
      </c>
      <c r="AB84" s="517">
        <v>8.72775935</v>
      </c>
      <c r="AC84" s="518">
        <v>1.10170235158924</v>
      </c>
      <c r="AD84" s="517">
        <v>0.887633649999993</v>
      </c>
      <c r="AE84" s="541">
        <v>10.54419</v>
      </c>
      <c r="AF84" s="580">
        <v>5.24692099999999</v>
      </c>
      <c r="AG84" s="517">
        <v>3.457039</v>
      </c>
      <c r="AH84" s="518">
        <v>1.51775001670504</v>
      </c>
      <c r="AI84" s="517">
        <v>1.78988199999999</v>
      </c>
      <c r="AJ84" s="520">
        <v>1.861252</v>
      </c>
      <c r="AK84" s="580">
        <v>0</v>
      </c>
      <c r="AL84" s="517">
        <v>0</v>
      </c>
      <c r="AM84" s="518" t="s">
        <v>161</v>
      </c>
      <c r="AN84" s="517">
        <v>0</v>
      </c>
      <c r="AO84" s="520">
        <v>0.0231339999999999</v>
      </c>
      <c r="AP84" s="580">
        <v>0</v>
      </c>
      <c r="AQ84" s="517">
        <v>0</v>
      </c>
      <c r="AR84" s="551" t="s">
        <v>161</v>
      </c>
      <c r="AS84" s="517">
        <v>0</v>
      </c>
      <c r="AT84" s="520">
        <v>0</v>
      </c>
      <c r="AU84" s="516">
        <v>1.81455399999956</v>
      </c>
      <c r="AV84" s="517">
        <v>13.11520165</v>
      </c>
      <c r="AW84" s="551">
        <v>0.13835502102246</v>
      </c>
      <c r="AX84" s="555">
        <v>-11.3006476500005</v>
      </c>
      <c r="AY84" s="520">
        <v>-3.0315579999981</v>
      </c>
      <c r="AZ84" s="586">
        <v>0.00983724466244828</v>
      </c>
      <c r="BA84" s="518">
        <v>0.0570226158695653</v>
      </c>
      <c r="BB84" s="518">
        <v>0.172514791060273</v>
      </c>
      <c r="BC84" s="551">
        <v>-0.047185371207117</v>
      </c>
      <c r="BD84" s="540">
        <v>-0.0234271388307579</v>
      </c>
      <c r="BE84" s="594">
        <v>18</v>
      </c>
      <c r="BF84" s="565">
        <v>19</v>
      </c>
      <c r="BG84" s="518">
        <v>0.947368421052632</v>
      </c>
      <c r="BH84" s="518">
        <v>-1</v>
      </c>
      <c r="BI84" s="567">
        <v>15.16666667</v>
      </c>
      <c r="BJ84" s="572">
        <v>8.38443386363634</v>
      </c>
      <c r="BK84" s="572">
        <v>10.0877192982456</v>
      </c>
      <c r="BL84" s="518">
        <v>0.831152574308299</v>
      </c>
      <c r="BM84" s="572">
        <v>-1.70328543460927</v>
      </c>
      <c r="BN84" s="586">
        <v>0.0521279462978867</v>
      </c>
      <c r="BO84" s="518">
        <v>0.0379467797826087</v>
      </c>
      <c r="BP84" s="518">
        <v>1.37371198811914</v>
      </c>
      <c r="BQ84" s="518">
        <v>0.014181166515278</v>
      </c>
      <c r="BR84" s="540">
        <v>0.0814829216488825</v>
      </c>
      <c r="BS84" s="594">
        <v>19.1835679519287</v>
      </c>
      <c r="BT84" s="565">
        <v>26.3526972704627</v>
      </c>
      <c r="BU84" s="518">
        <v>0.727954628516549</v>
      </c>
      <c r="BV84" s="518">
        <v>-7.16912931853395</v>
      </c>
      <c r="BW84" s="567">
        <v>12.2725103587853</v>
      </c>
      <c r="BX84" s="594">
        <v>0.188713451441825</v>
      </c>
      <c r="BY84" s="565">
        <v>1.50269973358054</v>
      </c>
      <c r="BZ84" s="518">
        <v>0.125582940639891</v>
      </c>
      <c r="CA84" s="518">
        <v>-1.31398628213871</v>
      </c>
      <c r="CB84" s="567">
        <v>-0.287509803977177</v>
      </c>
      <c r="CC84" s="551"/>
    </row>
    <row r="85" s="159" customFormat="1" outlineLevel="2" spans="1:81">
      <c r="A85" s="527" t="s">
        <v>81</v>
      </c>
      <c r="B85" s="580">
        <v>880.632562000013</v>
      </c>
      <c r="C85" s="517">
        <v>1050</v>
      </c>
      <c r="D85" s="518">
        <v>0.83869767809525</v>
      </c>
      <c r="E85" s="517">
        <v>-169.367437999987</v>
      </c>
      <c r="F85" s="520">
        <v>26.401695</v>
      </c>
      <c r="G85" s="580">
        <v>0</v>
      </c>
      <c r="H85" s="517">
        <v>0</v>
      </c>
      <c r="I85" s="518" t="s">
        <v>161</v>
      </c>
      <c r="J85" s="517">
        <v>0</v>
      </c>
      <c r="K85" s="520">
        <v>0</v>
      </c>
      <c r="L85" s="580">
        <v>695.263747</v>
      </c>
      <c r="M85" s="517">
        <v>854.7</v>
      </c>
      <c r="N85" s="518">
        <v>0.813459397449398</v>
      </c>
      <c r="O85" s="517">
        <v>-159.436253</v>
      </c>
      <c r="P85" s="520">
        <v>20.880641</v>
      </c>
      <c r="Q85" s="516">
        <v>185.368815000013</v>
      </c>
      <c r="R85" s="517">
        <v>195.3</v>
      </c>
      <c r="S85" s="518">
        <v>0.94914907834108</v>
      </c>
      <c r="T85" s="519">
        <v>-9.93118499998707</v>
      </c>
      <c r="U85" s="520">
        <v>5.521054</v>
      </c>
      <c r="V85" s="587">
        <v>0.210495072518123</v>
      </c>
      <c r="W85" s="518">
        <v>0.186</v>
      </c>
      <c r="X85" s="518">
        <v>1.13169393826948</v>
      </c>
      <c r="Y85" s="551">
        <v>0.0244950725181227</v>
      </c>
      <c r="Z85" s="540">
        <v>0.209117407045267</v>
      </c>
      <c r="AA85" s="580">
        <v>37.731037</v>
      </c>
      <c r="AB85" s="517">
        <v>38.63</v>
      </c>
      <c r="AC85" s="518">
        <v>0.976728889464147</v>
      </c>
      <c r="AD85" s="517">
        <v>-0.898963000000016</v>
      </c>
      <c r="AE85" s="541">
        <v>18.54285</v>
      </c>
      <c r="AF85" s="580">
        <v>54.6655789999999</v>
      </c>
      <c r="AG85" s="517">
        <v>46.267789</v>
      </c>
      <c r="AH85" s="518">
        <v>1.18150402648374</v>
      </c>
      <c r="AI85" s="517">
        <v>8.3977899999999</v>
      </c>
      <c r="AJ85" s="520">
        <v>3.662927</v>
      </c>
      <c r="AK85" s="580">
        <v>0.05</v>
      </c>
      <c r="AL85" s="517">
        <v>0</v>
      </c>
      <c r="AM85" s="518" t="s">
        <v>161</v>
      </c>
      <c r="AN85" s="517">
        <v>0.05</v>
      </c>
      <c r="AO85" s="520">
        <v>0</v>
      </c>
      <c r="AP85" s="580">
        <v>0</v>
      </c>
      <c r="AQ85" s="517">
        <v>0</v>
      </c>
      <c r="AR85" s="551" t="s">
        <v>161</v>
      </c>
      <c r="AS85" s="517">
        <v>0</v>
      </c>
      <c r="AT85" s="520">
        <v>0</v>
      </c>
      <c r="AU85" s="516">
        <v>93.022199000013</v>
      </c>
      <c r="AV85" s="517">
        <v>110.402211</v>
      </c>
      <c r="AW85" s="551">
        <v>0.842575507840264</v>
      </c>
      <c r="AX85" s="555">
        <v>-17.380011999987</v>
      </c>
      <c r="AY85" s="520">
        <v>-16.684723</v>
      </c>
      <c r="AZ85" s="561">
        <v>0.105631114512447</v>
      </c>
      <c r="BA85" s="518">
        <v>0.105144962857143</v>
      </c>
      <c r="BB85" s="518">
        <v>1.00462363238422</v>
      </c>
      <c r="BC85" s="551">
        <v>0.000486151655304204</v>
      </c>
      <c r="BD85" s="540">
        <v>-0.631956508852935</v>
      </c>
      <c r="BE85" s="594">
        <v>81</v>
      </c>
      <c r="BF85" s="565">
        <v>62</v>
      </c>
      <c r="BG85" s="518">
        <v>1.30645161290323</v>
      </c>
      <c r="BH85" s="518">
        <v>19</v>
      </c>
      <c r="BI85" s="567">
        <v>18.58333333</v>
      </c>
      <c r="BJ85" s="572">
        <v>9.32873476694929</v>
      </c>
      <c r="BK85" s="572">
        <v>14.1129032258065</v>
      </c>
      <c r="BL85" s="518">
        <v>0.661007492058121</v>
      </c>
      <c r="BM85" s="572">
        <v>-4.78416845885716</v>
      </c>
      <c r="BN85" s="586">
        <v>0.042845380273367</v>
      </c>
      <c r="BO85" s="518">
        <v>0.0367904761904762</v>
      </c>
      <c r="BP85" s="518">
        <v>1.16457802969286</v>
      </c>
      <c r="BQ85" s="518">
        <v>0.0060549040828908</v>
      </c>
      <c r="BR85" s="540">
        <v>0.702335588680953</v>
      </c>
      <c r="BS85" s="594">
        <v>23.3397391648688</v>
      </c>
      <c r="BT85" s="565">
        <v>27.1809474501683</v>
      </c>
      <c r="BU85" s="518">
        <v>0.85868011803703</v>
      </c>
      <c r="BV85" s="518">
        <v>-3.84120828529948</v>
      </c>
      <c r="BW85" s="567">
        <v>1.42382077188782</v>
      </c>
      <c r="BX85" s="594">
        <v>2.4654026604149</v>
      </c>
      <c r="BY85" s="565">
        <v>2.85793971006989</v>
      </c>
      <c r="BZ85" s="518">
        <v>0.862650339238474</v>
      </c>
      <c r="CA85" s="518">
        <v>-0.392537049654993</v>
      </c>
      <c r="CB85" s="567">
        <v>-0.899792804234516</v>
      </c>
      <c r="CC85" s="551"/>
    </row>
    <row r="86" s="163" customFormat="1" spans="1:81">
      <c r="A86" s="521" t="s">
        <v>82</v>
      </c>
      <c r="B86" s="522">
        <v>1064.83446900001</v>
      </c>
      <c r="C86" s="523">
        <v>1290.86</v>
      </c>
      <c r="D86" s="524">
        <v>0.824903141316651</v>
      </c>
      <c r="E86" s="523">
        <v>-226.025530999987</v>
      </c>
      <c r="F86" s="525">
        <v>168.190017</v>
      </c>
      <c r="G86" s="522">
        <v>0.832103999999999</v>
      </c>
      <c r="H86" s="523">
        <v>5.85</v>
      </c>
      <c r="I86" s="524">
        <v>0.14224</v>
      </c>
      <c r="J86" s="523">
        <v>-5.017896</v>
      </c>
      <c r="K86" s="525">
        <v>5.68496999999999</v>
      </c>
      <c r="L86" s="522">
        <v>862.874124</v>
      </c>
      <c r="M86" s="523">
        <v>1059.4</v>
      </c>
      <c r="N86" s="524">
        <v>0.81449322635454</v>
      </c>
      <c r="O86" s="523">
        <v>-196.525876</v>
      </c>
      <c r="P86" s="525">
        <v>142.189421999998</v>
      </c>
      <c r="Q86" s="522">
        <v>201.128241000012</v>
      </c>
      <c r="R86" s="523">
        <v>225.61000032</v>
      </c>
      <c r="S86" s="524">
        <v>0.891486373453024</v>
      </c>
      <c r="T86" s="523">
        <v>-24.4817593199875</v>
      </c>
      <c r="U86" s="525">
        <v>0.884666000001907</v>
      </c>
      <c r="V86" s="535">
        <v>0.188882166059944</v>
      </c>
      <c r="W86" s="524">
        <v>0.174774956478627</v>
      </c>
      <c r="X86" s="524">
        <v>1.0807164245127</v>
      </c>
      <c r="Y86" s="542">
        <v>0.0141072095813172</v>
      </c>
      <c r="Z86" s="543">
        <v>0.00525991979655907</v>
      </c>
      <c r="AA86" s="522">
        <v>49.39121</v>
      </c>
      <c r="AB86" s="523">
        <v>48.5244257</v>
      </c>
      <c r="AC86" s="524">
        <v>1.01786284510318</v>
      </c>
      <c r="AD86" s="523">
        <v>0.866784299999971</v>
      </c>
      <c r="AE86" s="525">
        <v>51.921996</v>
      </c>
      <c r="AF86" s="522">
        <v>60.1070039999999</v>
      </c>
      <c r="AG86" s="523">
        <v>50.124828</v>
      </c>
      <c r="AH86" s="524">
        <v>1.19914633921537</v>
      </c>
      <c r="AI86" s="523">
        <v>9.98217599999989</v>
      </c>
      <c r="AJ86" s="525">
        <v>6.001999</v>
      </c>
      <c r="AK86" s="522">
        <v>0.05</v>
      </c>
      <c r="AL86" s="523">
        <v>0</v>
      </c>
      <c r="AM86" s="524" t="s">
        <v>161</v>
      </c>
      <c r="AN86" s="523">
        <v>0.05</v>
      </c>
      <c r="AO86" s="525">
        <v>0.0233459999999999</v>
      </c>
      <c r="AP86" s="522">
        <v>0</v>
      </c>
      <c r="AQ86" s="523">
        <v>0</v>
      </c>
      <c r="AR86" s="524" t="s">
        <v>161</v>
      </c>
      <c r="AS86" s="523">
        <v>0</v>
      </c>
      <c r="AT86" s="525">
        <v>0</v>
      </c>
      <c r="AU86" s="522">
        <v>91.6800270000125</v>
      </c>
      <c r="AV86" s="523">
        <v>126.9607463</v>
      </c>
      <c r="AW86" s="524">
        <v>0.722113170187096</v>
      </c>
      <c r="AX86" s="556">
        <v>-35.2807192999874</v>
      </c>
      <c r="AY86" s="525">
        <v>-37.5850239999981</v>
      </c>
      <c r="AZ86" s="535">
        <v>0.0860979144355736</v>
      </c>
      <c r="BA86" s="524">
        <v>0.0983536141022264</v>
      </c>
      <c r="BB86" s="524">
        <v>0.875391466002312</v>
      </c>
      <c r="BC86" s="542">
        <v>-0.0122556996666528</v>
      </c>
      <c r="BD86" s="543">
        <v>-0.223467627094645</v>
      </c>
      <c r="BE86" s="568">
        <v>106</v>
      </c>
      <c r="BF86" s="569">
        <v>108</v>
      </c>
      <c r="BG86" s="524">
        <v>0.981481481481482</v>
      </c>
      <c r="BH86" s="524">
        <v>-2</v>
      </c>
      <c r="BI86" s="570">
        <v>76.91666667</v>
      </c>
      <c r="BJ86" s="571">
        <v>8.55976261254029</v>
      </c>
      <c r="BK86" s="571">
        <v>9.99117647058824</v>
      </c>
      <c r="BL86" s="524">
        <v>0.856732201431763</v>
      </c>
      <c r="BM86" s="571">
        <v>-1.43141385804794</v>
      </c>
      <c r="BN86" s="535">
        <v>0.0463839323743749</v>
      </c>
      <c r="BO86" s="524">
        <v>0.0375907733603954</v>
      </c>
      <c r="BP86" s="524">
        <v>1.23391801306338</v>
      </c>
      <c r="BQ86" s="524">
        <v>0.00879315901397949</v>
      </c>
      <c r="BR86" s="543">
        <v>0.308710332076368</v>
      </c>
      <c r="BS86" s="568">
        <v>21.5591897627131</v>
      </c>
      <c r="BT86" s="569">
        <v>26.6022725952633</v>
      </c>
      <c r="BU86" s="524">
        <v>0.810426616203905</v>
      </c>
      <c r="BV86" s="524">
        <v>-5.04308283255019</v>
      </c>
      <c r="BW86" s="570">
        <v>3.23928257688707</v>
      </c>
      <c r="BX86" s="568">
        <v>1.85620127549037</v>
      </c>
      <c r="BY86" s="569">
        <v>2.61642965307676</v>
      </c>
      <c r="BZ86" s="524">
        <v>0.709440543646029</v>
      </c>
      <c r="CA86" s="524">
        <v>-0.760228377586391</v>
      </c>
      <c r="CB86" s="570">
        <v>-0.723874790945982</v>
      </c>
      <c r="CC86" s="551"/>
    </row>
    <row r="87" s="159" customFormat="1" outlineLevel="2" spans="1:81">
      <c r="A87" s="527" t="s">
        <v>83</v>
      </c>
      <c r="B87" s="516">
        <v>99.1164399999999</v>
      </c>
      <c r="C87" s="517">
        <v>133</v>
      </c>
      <c r="D87" s="551">
        <v>0.745236390977443</v>
      </c>
      <c r="E87" s="555">
        <v>-33.8835600000001</v>
      </c>
      <c r="F87" s="520">
        <v>0</v>
      </c>
      <c r="G87" s="516">
        <v>0.380881</v>
      </c>
      <c r="H87" s="517">
        <v>0</v>
      </c>
      <c r="I87" s="518" t="s">
        <v>161</v>
      </c>
      <c r="J87" s="519">
        <v>0.380881</v>
      </c>
      <c r="K87" s="520">
        <v>0</v>
      </c>
      <c r="L87" s="516">
        <v>0</v>
      </c>
      <c r="M87" s="517">
        <v>0</v>
      </c>
      <c r="N87" s="518" t="s">
        <v>161</v>
      </c>
      <c r="O87" s="519">
        <v>0</v>
      </c>
      <c r="P87" s="520">
        <v>0</v>
      </c>
      <c r="Q87" s="516">
        <v>6.577389</v>
      </c>
      <c r="R87" s="517">
        <v>19</v>
      </c>
      <c r="S87" s="518">
        <v>0.346178368421052</v>
      </c>
      <c r="T87" s="519">
        <v>-12.422611</v>
      </c>
      <c r="U87" s="520">
        <v>0</v>
      </c>
      <c r="V87" s="533">
        <v>0.0663602223808685</v>
      </c>
      <c r="W87" s="518">
        <v>0.142857142857143</v>
      </c>
      <c r="X87" s="518">
        <v>0.464521556666079</v>
      </c>
      <c r="Y87" s="539">
        <v>-0.0764969204762744</v>
      </c>
      <c r="Z87" s="540" t="s">
        <v>161</v>
      </c>
      <c r="AA87" s="516">
        <v>92.5390509999999</v>
      </c>
      <c r="AB87" s="517">
        <v>114</v>
      </c>
      <c r="AC87" s="518">
        <v>0.811746061403508</v>
      </c>
      <c r="AD87" s="519">
        <v>-21.4609490000001</v>
      </c>
      <c r="AE87" s="541">
        <v>0</v>
      </c>
      <c r="AF87" s="516">
        <v>7.96979</v>
      </c>
      <c r="AG87" s="517">
        <v>3.58333333</v>
      </c>
      <c r="AH87" s="518">
        <v>2.22412744392942</v>
      </c>
      <c r="AI87" s="519">
        <v>4.38645667</v>
      </c>
      <c r="AJ87" s="520">
        <v>0</v>
      </c>
      <c r="AK87" s="516">
        <v>0</v>
      </c>
      <c r="AL87" s="517">
        <v>0</v>
      </c>
      <c r="AM87" s="518" t="s">
        <v>161</v>
      </c>
      <c r="AN87" s="519">
        <v>0</v>
      </c>
      <c r="AO87" s="520">
        <v>0</v>
      </c>
      <c r="AP87" s="516">
        <v>0</v>
      </c>
      <c r="AQ87" s="517">
        <v>0</v>
      </c>
      <c r="AR87" s="551" t="s">
        <v>161</v>
      </c>
      <c r="AS87" s="519">
        <v>0</v>
      </c>
      <c r="AT87" s="520">
        <v>0</v>
      </c>
      <c r="AU87" s="516">
        <v>-1.773282</v>
      </c>
      <c r="AV87" s="517">
        <v>15.41666667</v>
      </c>
      <c r="AW87" s="551">
        <v>-0.115023697272427</v>
      </c>
      <c r="AX87" s="555">
        <v>-17.18994867</v>
      </c>
      <c r="AY87" s="520">
        <v>0</v>
      </c>
      <c r="AZ87" s="533">
        <v>-0.0178908968078353</v>
      </c>
      <c r="BA87" s="518">
        <v>0.115914786992481</v>
      </c>
      <c r="BB87" s="518">
        <v>-0.154345250265575</v>
      </c>
      <c r="BC87" s="539">
        <v>-0.133805683800317</v>
      </c>
      <c r="BD87" s="540" t="s">
        <v>161</v>
      </c>
      <c r="BE87" s="564">
        <v>187</v>
      </c>
      <c r="BF87" s="565">
        <v>72</v>
      </c>
      <c r="BG87" s="518">
        <v>2.59722222222222</v>
      </c>
      <c r="BH87" s="566">
        <v>115</v>
      </c>
      <c r="BI87" s="567">
        <v>4.99999999666667</v>
      </c>
      <c r="BJ87" s="572">
        <v>0.389608647798742</v>
      </c>
      <c r="BK87" s="572">
        <v>1.53935185185185</v>
      </c>
      <c r="BL87" s="518">
        <v>0.253099151652716</v>
      </c>
      <c r="BM87" s="572">
        <v>-1.14974320405311</v>
      </c>
      <c r="BN87" s="533">
        <v>0.933639777619132</v>
      </c>
      <c r="BO87" s="518">
        <v>0.857142857142857</v>
      </c>
      <c r="BP87" s="518">
        <v>1.08924640722232</v>
      </c>
      <c r="BQ87" s="518">
        <v>0.0764969204762744</v>
      </c>
      <c r="BR87" s="540" t="s">
        <v>161</v>
      </c>
      <c r="BS87" s="564">
        <v>1.07107690136135</v>
      </c>
      <c r="BT87" s="565">
        <v>1.16666666666667</v>
      </c>
      <c r="BU87" s="518">
        <v>0.918065915452586</v>
      </c>
      <c r="BV87" s="566">
        <v>-0.0955897653053159</v>
      </c>
      <c r="BW87" s="567" t="s">
        <v>161</v>
      </c>
      <c r="BX87" s="564">
        <v>-0.0191625263155119</v>
      </c>
      <c r="BY87" s="565">
        <v>0.135233918157895</v>
      </c>
      <c r="BZ87" s="518">
        <v>-0.141699113480824</v>
      </c>
      <c r="CA87" s="566">
        <v>-0.154396444473407</v>
      </c>
      <c r="CB87" s="567" t="s">
        <v>161</v>
      </c>
      <c r="CC87" s="551"/>
    </row>
    <row r="88" s="164" customFormat="1" outlineLevel="2" spans="1:81">
      <c r="A88" s="527" t="s">
        <v>170</v>
      </c>
      <c r="B88" s="516">
        <v>11.306578</v>
      </c>
      <c r="C88" s="517">
        <v>0</v>
      </c>
      <c r="D88" s="551" t="s">
        <v>161</v>
      </c>
      <c r="E88" s="555">
        <v>11.306578</v>
      </c>
      <c r="F88" s="520">
        <v>0</v>
      </c>
      <c r="G88" s="516">
        <v>0</v>
      </c>
      <c r="H88" s="517">
        <v>0</v>
      </c>
      <c r="I88" s="518" t="s">
        <v>161</v>
      </c>
      <c r="J88" s="519">
        <v>0</v>
      </c>
      <c r="K88" s="520">
        <v>0</v>
      </c>
      <c r="L88" s="516">
        <v>10.737016</v>
      </c>
      <c r="M88" s="517">
        <v>0</v>
      </c>
      <c r="N88" s="518" t="s">
        <v>161</v>
      </c>
      <c r="O88" s="519">
        <v>10.737016</v>
      </c>
      <c r="P88" s="520">
        <v>0</v>
      </c>
      <c r="Q88" s="516">
        <v>0.569561999999999</v>
      </c>
      <c r="R88" s="517">
        <v>0</v>
      </c>
      <c r="S88" s="518" t="s">
        <v>161</v>
      </c>
      <c r="T88" s="519">
        <v>0.569561999999999</v>
      </c>
      <c r="U88" s="520">
        <v>0</v>
      </c>
      <c r="V88" s="533">
        <v>0.0503743926765463</v>
      </c>
      <c r="W88" s="518" t="s">
        <v>161</v>
      </c>
      <c r="X88" s="518" t="s">
        <v>161</v>
      </c>
      <c r="Y88" s="539" t="s">
        <v>161</v>
      </c>
      <c r="Z88" s="540" t="s">
        <v>161</v>
      </c>
      <c r="AA88" s="516">
        <v>0</v>
      </c>
      <c r="AB88" s="517">
        <v>0</v>
      </c>
      <c r="AC88" s="518" t="s">
        <v>161</v>
      </c>
      <c r="AD88" s="519">
        <v>0</v>
      </c>
      <c r="AE88" s="541">
        <v>0</v>
      </c>
      <c r="AF88" s="516">
        <v>0</v>
      </c>
      <c r="AG88" s="517">
        <v>0</v>
      </c>
      <c r="AH88" s="518" t="s">
        <v>161</v>
      </c>
      <c r="AI88" s="519">
        <v>0</v>
      </c>
      <c r="AJ88" s="520">
        <v>0</v>
      </c>
      <c r="AK88" s="516">
        <v>0</v>
      </c>
      <c r="AL88" s="517">
        <v>0</v>
      </c>
      <c r="AM88" s="518" t="s">
        <v>161</v>
      </c>
      <c r="AN88" s="519">
        <v>0</v>
      </c>
      <c r="AO88" s="520">
        <v>0</v>
      </c>
      <c r="AP88" s="516">
        <v>0</v>
      </c>
      <c r="AQ88" s="517">
        <v>0</v>
      </c>
      <c r="AR88" s="551" t="s">
        <v>161</v>
      </c>
      <c r="AS88" s="519">
        <v>0</v>
      </c>
      <c r="AT88" s="520">
        <v>0</v>
      </c>
      <c r="AU88" s="516">
        <v>0.569561999999999</v>
      </c>
      <c r="AV88" s="517">
        <v>0</v>
      </c>
      <c r="AW88" s="551" t="s">
        <v>161</v>
      </c>
      <c r="AX88" s="555">
        <v>0.569561999999999</v>
      </c>
      <c r="AY88" s="520">
        <v>0</v>
      </c>
      <c r="AZ88" s="533">
        <v>0.0503743926765463</v>
      </c>
      <c r="BA88" s="518" t="s">
        <v>161</v>
      </c>
      <c r="BB88" s="518" t="s">
        <v>161</v>
      </c>
      <c r="BC88" s="539" t="s">
        <v>161</v>
      </c>
      <c r="BD88" s="540" t="s">
        <v>161</v>
      </c>
      <c r="BE88" s="564">
        <v>0</v>
      </c>
      <c r="BF88" s="565">
        <v>0</v>
      </c>
      <c r="BG88" s="518" t="s">
        <v>161</v>
      </c>
      <c r="BH88" s="566">
        <v>0</v>
      </c>
      <c r="BI88" s="567">
        <v>0</v>
      </c>
      <c r="BJ88" s="572">
        <v>0.302314919786096</v>
      </c>
      <c r="BK88" s="572" t="s">
        <v>161</v>
      </c>
      <c r="BL88" s="518" t="s">
        <v>161</v>
      </c>
      <c r="BM88" s="572" t="s">
        <v>161</v>
      </c>
      <c r="BN88" s="533">
        <v>0</v>
      </c>
      <c r="BO88" s="518" t="s">
        <v>161</v>
      </c>
      <c r="BP88" s="518" t="s">
        <v>161</v>
      </c>
      <c r="BQ88" s="518" t="s">
        <v>161</v>
      </c>
      <c r="BR88" s="540" t="s">
        <v>161</v>
      </c>
      <c r="BS88" s="564" t="s">
        <v>161</v>
      </c>
      <c r="BT88" s="565" t="s">
        <v>161</v>
      </c>
      <c r="BU88" s="518" t="s">
        <v>161</v>
      </c>
      <c r="BV88" s="566" t="s">
        <v>161</v>
      </c>
      <c r="BW88" s="567" t="s">
        <v>161</v>
      </c>
      <c r="BX88" s="564" t="s">
        <v>161</v>
      </c>
      <c r="BY88" s="565" t="s">
        <v>161</v>
      </c>
      <c r="BZ88" s="518" t="s">
        <v>161</v>
      </c>
      <c r="CA88" s="566" t="s">
        <v>161</v>
      </c>
      <c r="CB88" s="567" t="s">
        <v>161</v>
      </c>
      <c r="CC88" s="551"/>
    </row>
    <row r="89" s="159" customFormat="1" outlineLevel="2" spans="1:81">
      <c r="A89" s="527" t="s">
        <v>84</v>
      </c>
      <c r="B89" s="516">
        <v>342.350039</v>
      </c>
      <c r="C89" s="517">
        <v>380</v>
      </c>
      <c r="D89" s="518">
        <v>0.900921155263157</v>
      </c>
      <c r="E89" s="519">
        <v>-37.6499610000003</v>
      </c>
      <c r="F89" s="520">
        <v>0</v>
      </c>
      <c r="G89" s="516">
        <v>0</v>
      </c>
      <c r="H89" s="517">
        <v>0</v>
      </c>
      <c r="I89" s="518" t="s">
        <v>161</v>
      </c>
      <c r="J89" s="519">
        <v>0</v>
      </c>
      <c r="K89" s="520">
        <v>0</v>
      </c>
      <c r="L89" s="516">
        <v>279.808413</v>
      </c>
      <c r="M89" s="517">
        <v>309.7</v>
      </c>
      <c r="N89" s="518">
        <v>0.903482121407814</v>
      </c>
      <c r="O89" s="519">
        <v>-29.891587</v>
      </c>
      <c r="P89" s="520">
        <v>0</v>
      </c>
      <c r="Q89" s="516">
        <v>62.5416259999997</v>
      </c>
      <c r="R89" s="517">
        <v>70.3</v>
      </c>
      <c r="S89" s="518">
        <v>0.889639061166426</v>
      </c>
      <c r="T89" s="519">
        <v>-7.75837400000029</v>
      </c>
      <c r="U89" s="520">
        <v>0</v>
      </c>
      <c r="V89" s="533">
        <v>0.182683274062661</v>
      </c>
      <c r="W89" s="518">
        <v>0.185</v>
      </c>
      <c r="X89" s="518">
        <v>0.987477157095466</v>
      </c>
      <c r="Y89" s="539">
        <v>-0.00231672593733875</v>
      </c>
      <c r="Z89" s="540" t="s">
        <v>161</v>
      </c>
      <c r="AA89" s="516">
        <v>13.759489</v>
      </c>
      <c r="AB89" s="517">
        <v>16</v>
      </c>
      <c r="AC89" s="518">
        <v>0.859968062499997</v>
      </c>
      <c r="AD89" s="519">
        <v>-2.24051100000005</v>
      </c>
      <c r="AE89" s="541">
        <v>0</v>
      </c>
      <c r="AF89" s="516">
        <v>29.024085</v>
      </c>
      <c r="AG89" s="517">
        <v>26.724981</v>
      </c>
      <c r="AH89" s="518">
        <v>1.0860282744448</v>
      </c>
      <c r="AI89" s="519">
        <v>2.29910399999999</v>
      </c>
      <c r="AJ89" s="520">
        <v>0</v>
      </c>
      <c r="AK89" s="516">
        <v>0</v>
      </c>
      <c r="AL89" s="517">
        <v>0</v>
      </c>
      <c r="AM89" s="518" t="s">
        <v>161</v>
      </c>
      <c r="AN89" s="519">
        <v>0</v>
      </c>
      <c r="AO89" s="520">
        <v>0</v>
      </c>
      <c r="AP89" s="516">
        <v>0</v>
      </c>
      <c r="AQ89" s="517">
        <v>0</v>
      </c>
      <c r="AR89" s="551" t="s">
        <v>161</v>
      </c>
      <c r="AS89" s="519">
        <v>0</v>
      </c>
      <c r="AT89" s="520">
        <v>0</v>
      </c>
      <c r="AU89" s="516">
        <v>19.7580519999998</v>
      </c>
      <c r="AV89" s="517">
        <v>27.575019</v>
      </c>
      <c r="AW89" s="551">
        <v>0.716519977737812</v>
      </c>
      <c r="AX89" s="555">
        <v>-7.81696700000025</v>
      </c>
      <c r="AY89" s="520">
        <v>0</v>
      </c>
      <c r="AZ89" s="533">
        <v>0.0577130122657873</v>
      </c>
      <c r="BA89" s="518">
        <v>0.0725658394736842</v>
      </c>
      <c r="BB89" s="518">
        <v>0.795319294648507</v>
      </c>
      <c r="BC89" s="539">
        <v>-0.0148528272078969</v>
      </c>
      <c r="BD89" s="540" t="s">
        <v>161</v>
      </c>
      <c r="BE89" s="564">
        <v>34</v>
      </c>
      <c r="BF89" s="565">
        <v>0</v>
      </c>
      <c r="BG89" s="518" t="s">
        <v>161</v>
      </c>
      <c r="BH89" s="566">
        <v>34</v>
      </c>
      <c r="BI89" s="567">
        <v>0</v>
      </c>
      <c r="BJ89" s="572">
        <v>9.15374435828876</v>
      </c>
      <c r="BK89" s="572" t="s">
        <v>161</v>
      </c>
      <c r="BL89" s="518" t="s">
        <v>161</v>
      </c>
      <c r="BM89" s="572" t="s">
        <v>161</v>
      </c>
      <c r="BN89" s="533">
        <v>0.0401912879583459</v>
      </c>
      <c r="BO89" s="518">
        <v>0.0421052631578947</v>
      </c>
      <c r="BP89" s="518">
        <v>0.954543089010716</v>
      </c>
      <c r="BQ89" s="518">
        <v>-0.0019139751995488</v>
      </c>
      <c r="BR89" s="540" t="s">
        <v>161</v>
      </c>
      <c r="BS89" s="564">
        <v>24.8810140405651</v>
      </c>
      <c r="BT89" s="565">
        <v>23.75</v>
      </c>
      <c r="BU89" s="518">
        <v>1.04762164381327</v>
      </c>
      <c r="BV89" s="566">
        <v>1.13101404056509</v>
      </c>
      <c r="BW89" s="567" t="s">
        <v>161</v>
      </c>
      <c r="BX89" s="564">
        <v>1.43595826850836</v>
      </c>
      <c r="BY89" s="565">
        <v>1.7234386875</v>
      </c>
      <c r="BZ89" s="518">
        <v>0.833193706816077</v>
      </c>
      <c r="CA89" s="566">
        <v>-0.28748041899164</v>
      </c>
      <c r="CB89" s="567" t="s">
        <v>161</v>
      </c>
      <c r="CC89" s="551"/>
    </row>
    <row r="90" s="159" customFormat="1" outlineLevel="2" spans="1:81">
      <c r="A90" s="527" t="s">
        <v>85</v>
      </c>
      <c r="B90" s="516">
        <v>86.1423339999999</v>
      </c>
      <c r="C90" s="517">
        <v>164</v>
      </c>
      <c r="D90" s="518">
        <v>0.525258134146341</v>
      </c>
      <c r="E90" s="519">
        <v>-77.8576660000001</v>
      </c>
      <c r="F90" s="520">
        <v>0</v>
      </c>
      <c r="G90" s="516">
        <v>0</v>
      </c>
      <c r="H90" s="517">
        <v>0</v>
      </c>
      <c r="I90" s="518" t="s">
        <v>161</v>
      </c>
      <c r="J90" s="519">
        <v>0</v>
      </c>
      <c r="K90" s="520">
        <v>0</v>
      </c>
      <c r="L90" s="516">
        <v>79.9990109999999</v>
      </c>
      <c r="M90" s="517">
        <v>132.84</v>
      </c>
      <c r="N90" s="518">
        <v>0.602220799457994</v>
      </c>
      <c r="O90" s="519">
        <v>-52.8409890000001</v>
      </c>
      <c r="P90" s="520">
        <v>0</v>
      </c>
      <c r="Q90" s="516">
        <v>6.14332299999997</v>
      </c>
      <c r="R90" s="517">
        <v>31.16</v>
      </c>
      <c r="S90" s="518">
        <v>0.197154139922977</v>
      </c>
      <c r="T90" s="519">
        <v>-25.016677</v>
      </c>
      <c r="U90" s="520">
        <v>0</v>
      </c>
      <c r="V90" s="533">
        <v>0.0713159571459949</v>
      </c>
      <c r="W90" s="518">
        <v>0.19</v>
      </c>
      <c r="X90" s="518">
        <v>0.375347142873657</v>
      </c>
      <c r="Y90" s="539">
        <v>-0.118684042854005</v>
      </c>
      <c r="Z90" s="540" t="s">
        <v>161</v>
      </c>
      <c r="AA90" s="516">
        <v>8.66708899999999</v>
      </c>
      <c r="AB90" s="517">
        <v>6.75</v>
      </c>
      <c r="AC90" s="518">
        <v>1.28401318518518</v>
      </c>
      <c r="AD90" s="519">
        <v>1.91708899999999</v>
      </c>
      <c r="AE90" s="541">
        <v>0</v>
      </c>
      <c r="AF90" s="516">
        <v>11.55996</v>
      </c>
      <c r="AG90" s="517">
        <v>10.64333333</v>
      </c>
      <c r="AH90" s="518">
        <v>1.08612214252619</v>
      </c>
      <c r="AI90" s="519">
        <v>0.916626669999983</v>
      </c>
      <c r="AJ90" s="520">
        <v>0</v>
      </c>
      <c r="AK90" s="516">
        <v>0</v>
      </c>
      <c r="AL90" s="517">
        <v>0</v>
      </c>
      <c r="AM90" s="518" t="s">
        <v>161</v>
      </c>
      <c r="AN90" s="519">
        <v>0</v>
      </c>
      <c r="AO90" s="520">
        <v>0</v>
      </c>
      <c r="AP90" s="516">
        <v>0</v>
      </c>
      <c r="AQ90" s="517">
        <v>0</v>
      </c>
      <c r="AR90" s="551" t="s">
        <v>161</v>
      </c>
      <c r="AS90" s="519">
        <v>0</v>
      </c>
      <c r="AT90" s="520">
        <v>0</v>
      </c>
      <c r="AU90" s="516">
        <v>-14.083726</v>
      </c>
      <c r="AV90" s="517">
        <v>13.76666667</v>
      </c>
      <c r="AW90" s="551">
        <v>-1.02303094406222</v>
      </c>
      <c r="AX90" s="555">
        <v>-27.85039267</v>
      </c>
      <c r="AY90" s="520">
        <v>0</v>
      </c>
      <c r="AZ90" s="533">
        <v>-0.163493666192049</v>
      </c>
      <c r="BA90" s="518">
        <v>0.0839430894512195</v>
      </c>
      <c r="BB90" s="518">
        <v>-1.94767272995185</v>
      </c>
      <c r="BC90" s="539">
        <v>-0.247436755643269</v>
      </c>
      <c r="BD90" s="540" t="s">
        <v>161</v>
      </c>
      <c r="BE90" s="564">
        <v>9</v>
      </c>
      <c r="BF90" s="565">
        <v>0</v>
      </c>
      <c r="BG90" s="518" t="s">
        <v>161</v>
      </c>
      <c r="BH90" s="566">
        <v>9</v>
      </c>
      <c r="BI90" s="567">
        <v>0</v>
      </c>
      <c r="BJ90" s="572">
        <v>9.16407808510637</v>
      </c>
      <c r="BK90" s="572" t="s">
        <v>161</v>
      </c>
      <c r="BL90" s="518" t="s">
        <v>161</v>
      </c>
      <c r="BM90" s="572" t="s">
        <v>161</v>
      </c>
      <c r="BN90" s="533">
        <v>0.100613584489132</v>
      </c>
      <c r="BO90" s="518">
        <v>0.0411585365853659</v>
      </c>
      <c r="BP90" s="518">
        <v>2.44453746018039</v>
      </c>
      <c r="BQ90" s="518">
        <v>0.0594550479037659</v>
      </c>
      <c r="BR90" s="540" t="s">
        <v>161</v>
      </c>
      <c r="BS90" s="564">
        <v>9.93901574104062</v>
      </c>
      <c r="BT90" s="565">
        <v>24.2962962962963</v>
      </c>
      <c r="BU90" s="518">
        <v>0.409075343000147</v>
      </c>
      <c r="BV90" s="566">
        <v>-14.3572805552557</v>
      </c>
      <c r="BW90" s="567" t="s">
        <v>161</v>
      </c>
      <c r="BX90" s="564">
        <v>-1.62496612184322</v>
      </c>
      <c r="BY90" s="565">
        <v>2.03950617333333</v>
      </c>
      <c r="BZ90" s="518">
        <v>-0.796744890057088</v>
      </c>
      <c r="CA90" s="566">
        <v>-3.66447229517655</v>
      </c>
      <c r="CB90" s="567" t="s">
        <v>161</v>
      </c>
      <c r="CC90" s="551"/>
    </row>
    <row r="91" s="159" customFormat="1" outlineLevel="2" spans="1:81">
      <c r="A91" s="527" t="s">
        <v>86</v>
      </c>
      <c r="B91" s="516">
        <v>0</v>
      </c>
      <c r="C91" s="517">
        <v>250</v>
      </c>
      <c r="D91" s="518">
        <v>0</v>
      </c>
      <c r="E91" s="519">
        <v>-250</v>
      </c>
      <c r="F91" s="520">
        <v>0</v>
      </c>
      <c r="G91" s="516">
        <v>0</v>
      </c>
      <c r="H91" s="517">
        <v>0</v>
      </c>
      <c r="I91" s="518" t="s">
        <v>161</v>
      </c>
      <c r="J91" s="519">
        <v>0</v>
      </c>
      <c r="K91" s="520">
        <v>0</v>
      </c>
      <c r="L91" s="516">
        <v>0</v>
      </c>
      <c r="M91" s="517">
        <v>208.875</v>
      </c>
      <c r="N91" s="518">
        <v>0</v>
      </c>
      <c r="O91" s="519">
        <v>-208.875</v>
      </c>
      <c r="P91" s="520">
        <v>0</v>
      </c>
      <c r="Q91" s="516">
        <v>0</v>
      </c>
      <c r="R91" s="517">
        <v>41.125</v>
      </c>
      <c r="S91" s="518">
        <v>0</v>
      </c>
      <c r="T91" s="519">
        <v>-41.125</v>
      </c>
      <c r="U91" s="520">
        <v>0</v>
      </c>
      <c r="V91" s="533" t="s">
        <v>161</v>
      </c>
      <c r="W91" s="518">
        <v>0.1645</v>
      </c>
      <c r="X91" s="518" t="s">
        <v>161</v>
      </c>
      <c r="Y91" s="539" t="s">
        <v>161</v>
      </c>
      <c r="Z91" s="540" t="s">
        <v>161</v>
      </c>
      <c r="AA91" s="516">
        <v>0</v>
      </c>
      <c r="AB91" s="517">
        <v>14.7</v>
      </c>
      <c r="AC91" s="518">
        <v>0</v>
      </c>
      <c r="AD91" s="519">
        <v>-14.7</v>
      </c>
      <c r="AE91" s="541">
        <v>0</v>
      </c>
      <c r="AF91" s="516">
        <v>0</v>
      </c>
      <c r="AG91" s="517">
        <v>16.61693291</v>
      </c>
      <c r="AH91" s="518">
        <v>0</v>
      </c>
      <c r="AI91" s="519">
        <v>-16.61693291</v>
      </c>
      <c r="AJ91" s="520">
        <v>0</v>
      </c>
      <c r="AK91" s="516">
        <v>0</v>
      </c>
      <c r="AL91" s="517">
        <v>0</v>
      </c>
      <c r="AM91" s="518" t="s">
        <v>161</v>
      </c>
      <c r="AN91" s="519">
        <v>0</v>
      </c>
      <c r="AO91" s="520">
        <v>0</v>
      </c>
      <c r="AP91" s="516">
        <v>0</v>
      </c>
      <c r="AQ91" s="517">
        <v>0</v>
      </c>
      <c r="AR91" s="551" t="s">
        <v>161</v>
      </c>
      <c r="AS91" s="519">
        <v>0</v>
      </c>
      <c r="AT91" s="520">
        <v>0</v>
      </c>
      <c r="AU91" s="516">
        <v>0</v>
      </c>
      <c r="AV91" s="517">
        <v>9.80806709000001</v>
      </c>
      <c r="AW91" s="551">
        <v>0</v>
      </c>
      <c r="AX91" s="555">
        <v>-9.80806709000001</v>
      </c>
      <c r="AY91" s="520">
        <v>0</v>
      </c>
      <c r="AZ91" s="533" t="s">
        <v>161</v>
      </c>
      <c r="BA91" s="518">
        <v>0.0392322683600001</v>
      </c>
      <c r="BB91" s="518" t="s">
        <v>161</v>
      </c>
      <c r="BC91" s="539" t="s">
        <v>161</v>
      </c>
      <c r="BD91" s="540" t="s">
        <v>161</v>
      </c>
      <c r="BE91" s="564">
        <v>0</v>
      </c>
      <c r="BF91" s="565">
        <v>0</v>
      </c>
      <c r="BG91" s="518" t="s">
        <v>161</v>
      </c>
      <c r="BH91" s="566">
        <v>0</v>
      </c>
      <c r="BI91" s="567">
        <v>0</v>
      </c>
      <c r="BJ91" s="572">
        <v>0</v>
      </c>
      <c r="BK91" s="572" t="s">
        <v>161</v>
      </c>
      <c r="BL91" s="518" t="s">
        <v>161</v>
      </c>
      <c r="BM91" s="572" t="s">
        <v>161</v>
      </c>
      <c r="BN91" s="533" t="s">
        <v>161</v>
      </c>
      <c r="BO91" s="518">
        <v>0.0588</v>
      </c>
      <c r="BP91" s="518" t="s">
        <v>161</v>
      </c>
      <c r="BQ91" s="518" t="s">
        <v>161</v>
      </c>
      <c r="BR91" s="540" t="s">
        <v>161</v>
      </c>
      <c r="BS91" s="564" t="s">
        <v>161</v>
      </c>
      <c r="BT91" s="565">
        <v>17.0068027210884</v>
      </c>
      <c r="BU91" s="518" t="s">
        <v>161</v>
      </c>
      <c r="BV91" s="566" t="s">
        <v>161</v>
      </c>
      <c r="BW91" s="567" t="s">
        <v>161</v>
      </c>
      <c r="BX91" s="564" t="s">
        <v>161</v>
      </c>
      <c r="BY91" s="565">
        <v>0.667215448299321</v>
      </c>
      <c r="BZ91" s="518" t="s">
        <v>161</v>
      </c>
      <c r="CA91" s="566" t="s">
        <v>161</v>
      </c>
      <c r="CB91" s="567" t="s">
        <v>161</v>
      </c>
      <c r="CC91" s="551"/>
    </row>
    <row r="92" s="159" customFormat="1" outlineLevel="2" spans="1:81">
      <c r="A92" s="527" t="s">
        <v>87</v>
      </c>
      <c r="B92" s="516">
        <v>0</v>
      </c>
      <c r="C92" s="517">
        <v>150</v>
      </c>
      <c r="D92" s="518">
        <v>0</v>
      </c>
      <c r="E92" s="519">
        <v>-150</v>
      </c>
      <c r="F92" s="520">
        <v>0</v>
      </c>
      <c r="G92" s="516">
        <v>0</v>
      </c>
      <c r="H92" s="517">
        <v>0</v>
      </c>
      <c r="I92" s="518" t="s">
        <v>161</v>
      </c>
      <c r="J92" s="519">
        <v>0</v>
      </c>
      <c r="K92" s="520">
        <v>0</v>
      </c>
      <c r="L92" s="516">
        <v>0</v>
      </c>
      <c r="M92" s="517">
        <v>127.5</v>
      </c>
      <c r="N92" s="518">
        <v>0</v>
      </c>
      <c r="O92" s="519">
        <v>-127.5</v>
      </c>
      <c r="P92" s="520">
        <v>0</v>
      </c>
      <c r="Q92" s="516">
        <v>0</v>
      </c>
      <c r="R92" s="517">
        <v>22.5</v>
      </c>
      <c r="S92" s="518">
        <v>0</v>
      </c>
      <c r="T92" s="519">
        <v>-22.5</v>
      </c>
      <c r="U92" s="520">
        <v>0</v>
      </c>
      <c r="V92" s="533" t="s">
        <v>161</v>
      </c>
      <c r="W92" s="518">
        <v>0.15</v>
      </c>
      <c r="X92" s="518" t="s">
        <v>161</v>
      </c>
      <c r="Y92" s="539" t="s">
        <v>161</v>
      </c>
      <c r="Z92" s="540" t="s">
        <v>161</v>
      </c>
      <c r="AA92" s="516">
        <v>0</v>
      </c>
      <c r="AB92" s="517">
        <v>9.04934</v>
      </c>
      <c r="AC92" s="518">
        <v>0</v>
      </c>
      <c r="AD92" s="519">
        <v>-9.04934</v>
      </c>
      <c r="AE92" s="541">
        <v>0</v>
      </c>
      <c r="AF92" s="516">
        <v>0</v>
      </c>
      <c r="AG92" s="517">
        <v>19.25</v>
      </c>
      <c r="AH92" s="518">
        <v>0</v>
      </c>
      <c r="AI92" s="519">
        <v>-19.25</v>
      </c>
      <c r="AJ92" s="520">
        <v>0</v>
      </c>
      <c r="AK92" s="516">
        <v>0</v>
      </c>
      <c r="AL92" s="517">
        <v>0</v>
      </c>
      <c r="AM92" s="518" t="s">
        <v>161</v>
      </c>
      <c r="AN92" s="519">
        <v>0</v>
      </c>
      <c r="AO92" s="520">
        <v>0</v>
      </c>
      <c r="AP92" s="516">
        <v>0</v>
      </c>
      <c r="AQ92" s="517">
        <v>0</v>
      </c>
      <c r="AR92" s="551" t="s">
        <v>161</v>
      </c>
      <c r="AS92" s="519">
        <v>0</v>
      </c>
      <c r="AT92" s="520">
        <v>0</v>
      </c>
      <c r="AU92" s="516">
        <v>0</v>
      </c>
      <c r="AV92" s="517">
        <v>-5.79934</v>
      </c>
      <c r="AW92" s="551">
        <v>2</v>
      </c>
      <c r="AX92" s="555">
        <v>5.79934</v>
      </c>
      <c r="AY92" s="520">
        <v>0</v>
      </c>
      <c r="AZ92" s="533" t="s">
        <v>161</v>
      </c>
      <c r="BA92" s="518">
        <v>-0.0386622666666667</v>
      </c>
      <c r="BB92" s="518" t="s">
        <v>161</v>
      </c>
      <c r="BC92" s="539" t="s">
        <v>161</v>
      </c>
      <c r="BD92" s="540" t="s">
        <v>161</v>
      </c>
      <c r="BE92" s="564">
        <v>0</v>
      </c>
      <c r="BF92" s="565">
        <v>0</v>
      </c>
      <c r="BG92" s="518" t="s">
        <v>161</v>
      </c>
      <c r="BH92" s="566">
        <v>0</v>
      </c>
      <c r="BI92" s="567">
        <v>0</v>
      </c>
      <c r="BJ92" s="572">
        <v>0</v>
      </c>
      <c r="BK92" s="572" t="s">
        <v>161</v>
      </c>
      <c r="BL92" s="518" t="s">
        <v>161</v>
      </c>
      <c r="BM92" s="572" t="s">
        <v>161</v>
      </c>
      <c r="BN92" s="533" t="s">
        <v>161</v>
      </c>
      <c r="BO92" s="518">
        <v>0.0603289333333333</v>
      </c>
      <c r="BP92" s="518" t="s">
        <v>161</v>
      </c>
      <c r="BQ92" s="518" t="s">
        <v>161</v>
      </c>
      <c r="BR92" s="540" t="s">
        <v>161</v>
      </c>
      <c r="BS92" s="564" t="s">
        <v>161</v>
      </c>
      <c r="BT92" s="565">
        <v>16.5757944778293</v>
      </c>
      <c r="BU92" s="518" t="s">
        <v>161</v>
      </c>
      <c r="BV92" s="566" t="s">
        <v>161</v>
      </c>
      <c r="BW92" s="567" t="s">
        <v>161</v>
      </c>
      <c r="BX92" s="564" t="s">
        <v>161</v>
      </c>
      <c r="BY92" s="565">
        <v>-0.640857786313698</v>
      </c>
      <c r="BZ92" s="518" t="s">
        <v>161</v>
      </c>
      <c r="CA92" s="566" t="s">
        <v>161</v>
      </c>
      <c r="CB92" s="567" t="s">
        <v>161</v>
      </c>
      <c r="CC92" s="551"/>
    </row>
    <row r="93" s="159" customFormat="1" outlineLevel="2" spans="1:81">
      <c r="A93" s="527" t="s">
        <v>90</v>
      </c>
      <c r="B93" s="516">
        <v>0</v>
      </c>
      <c r="C93" s="517">
        <v>50</v>
      </c>
      <c r="D93" s="518">
        <v>0</v>
      </c>
      <c r="E93" s="519">
        <v>-50</v>
      </c>
      <c r="F93" s="520">
        <v>0</v>
      </c>
      <c r="G93" s="516">
        <v>0</v>
      </c>
      <c r="H93" s="517">
        <v>0</v>
      </c>
      <c r="I93" s="518" t="s">
        <v>161</v>
      </c>
      <c r="J93" s="519">
        <v>0</v>
      </c>
      <c r="K93" s="520">
        <v>0</v>
      </c>
      <c r="L93" s="516">
        <v>0</v>
      </c>
      <c r="M93" s="517">
        <v>46</v>
      </c>
      <c r="N93" s="518">
        <v>0</v>
      </c>
      <c r="O93" s="519">
        <v>-46</v>
      </c>
      <c r="P93" s="520">
        <v>0</v>
      </c>
      <c r="Q93" s="516">
        <v>0</v>
      </c>
      <c r="R93" s="517">
        <v>4</v>
      </c>
      <c r="S93" s="518">
        <v>0</v>
      </c>
      <c r="T93" s="519">
        <v>-4</v>
      </c>
      <c r="U93" s="520">
        <v>0</v>
      </c>
      <c r="V93" s="533" t="s">
        <v>161</v>
      </c>
      <c r="W93" s="518">
        <v>0.08</v>
      </c>
      <c r="X93" s="518" t="s">
        <v>161</v>
      </c>
      <c r="Y93" s="539" t="s">
        <v>161</v>
      </c>
      <c r="Z93" s="540" t="s">
        <v>161</v>
      </c>
      <c r="AA93" s="516">
        <v>0</v>
      </c>
      <c r="AB93" s="517">
        <v>0</v>
      </c>
      <c r="AC93" s="518" t="s">
        <v>161</v>
      </c>
      <c r="AD93" s="519">
        <v>0</v>
      </c>
      <c r="AE93" s="541">
        <v>0</v>
      </c>
      <c r="AF93" s="516">
        <v>0</v>
      </c>
      <c r="AG93" s="517">
        <v>0</v>
      </c>
      <c r="AH93" s="518" t="s">
        <v>161</v>
      </c>
      <c r="AI93" s="519">
        <v>0</v>
      </c>
      <c r="AJ93" s="520">
        <v>0</v>
      </c>
      <c r="AK93" s="516">
        <v>0</v>
      </c>
      <c r="AL93" s="517">
        <v>0</v>
      </c>
      <c r="AM93" s="518" t="s">
        <v>161</v>
      </c>
      <c r="AN93" s="519">
        <v>0</v>
      </c>
      <c r="AO93" s="520">
        <v>0</v>
      </c>
      <c r="AP93" s="516">
        <v>0</v>
      </c>
      <c r="AQ93" s="517">
        <v>0</v>
      </c>
      <c r="AR93" s="551" t="s">
        <v>161</v>
      </c>
      <c r="AS93" s="519">
        <v>0</v>
      </c>
      <c r="AT93" s="520">
        <v>0</v>
      </c>
      <c r="AU93" s="516">
        <v>0</v>
      </c>
      <c r="AV93" s="517">
        <v>4</v>
      </c>
      <c r="AW93" s="551">
        <v>0</v>
      </c>
      <c r="AX93" s="555">
        <v>-4</v>
      </c>
      <c r="AY93" s="520">
        <v>0</v>
      </c>
      <c r="AZ93" s="533" t="s">
        <v>161</v>
      </c>
      <c r="BA93" s="518">
        <v>0.08</v>
      </c>
      <c r="BB93" s="518" t="s">
        <v>161</v>
      </c>
      <c r="BC93" s="539" t="s">
        <v>161</v>
      </c>
      <c r="BD93" s="540" t="s">
        <v>161</v>
      </c>
      <c r="BE93" s="564">
        <v>0</v>
      </c>
      <c r="BF93" s="565">
        <v>0</v>
      </c>
      <c r="BG93" s="518" t="s">
        <v>161</v>
      </c>
      <c r="BH93" s="566">
        <v>0</v>
      </c>
      <c r="BI93" s="567">
        <v>0</v>
      </c>
      <c r="BJ93" s="572" t="s">
        <v>161</v>
      </c>
      <c r="BK93" s="572" t="s">
        <v>161</v>
      </c>
      <c r="BL93" s="518" t="s">
        <v>161</v>
      </c>
      <c r="BM93" s="572" t="s">
        <v>161</v>
      </c>
      <c r="BN93" s="533" t="s">
        <v>161</v>
      </c>
      <c r="BO93" s="518">
        <v>0</v>
      </c>
      <c r="BP93" s="518" t="s">
        <v>161</v>
      </c>
      <c r="BQ93" s="518" t="s">
        <v>161</v>
      </c>
      <c r="BR93" s="540" t="s">
        <v>161</v>
      </c>
      <c r="BS93" s="564" t="s">
        <v>161</v>
      </c>
      <c r="BT93" s="565" t="s">
        <v>161</v>
      </c>
      <c r="BU93" s="518" t="s">
        <v>161</v>
      </c>
      <c r="BV93" s="566" t="s">
        <v>161</v>
      </c>
      <c r="BW93" s="567" t="s">
        <v>161</v>
      </c>
      <c r="BX93" s="564" t="s">
        <v>161</v>
      </c>
      <c r="BY93" s="565" t="s">
        <v>161</v>
      </c>
      <c r="BZ93" s="518" t="s">
        <v>161</v>
      </c>
      <c r="CA93" s="566" t="s">
        <v>161</v>
      </c>
      <c r="CB93" s="567" t="s">
        <v>161</v>
      </c>
      <c r="CC93" s="551"/>
    </row>
    <row r="94" s="163" customFormat="1" spans="1:81">
      <c r="A94" s="521" t="s">
        <v>91</v>
      </c>
      <c r="B94" s="522">
        <v>538.915390999999</v>
      </c>
      <c r="C94" s="523">
        <v>1127</v>
      </c>
      <c r="D94" s="524">
        <v>0.478185795031055</v>
      </c>
      <c r="E94" s="523">
        <v>-588.084609000001</v>
      </c>
      <c r="F94" s="525">
        <v>0</v>
      </c>
      <c r="G94" s="522">
        <v>0.380881</v>
      </c>
      <c r="H94" s="523">
        <v>0</v>
      </c>
      <c r="I94" s="524" t="s">
        <v>161</v>
      </c>
      <c r="J94" s="523">
        <v>0.380881</v>
      </c>
      <c r="K94" s="525">
        <v>0</v>
      </c>
      <c r="L94" s="522">
        <v>370.54444</v>
      </c>
      <c r="M94" s="523">
        <v>824.915</v>
      </c>
      <c r="N94" s="524">
        <v>0.449191056048199</v>
      </c>
      <c r="O94" s="523">
        <v>-454.37056</v>
      </c>
      <c r="P94" s="525">
        <v>0</v>
      </c>
      <c r="Q94" s="522">
        <v>75.8318999999997</v>
      </c>
      <c r="R94" s="523">
        <v>188.085</v>
      </c>
      <c r="S94" s="524">
        <v>0.403178881888506</v>
      </c>
      <c r="T94" s="523">
        <v>-112.2531</v>
      </c>
      <c r="U94" s="534">
        <v>0</v>
      </c>
      <c r="V94" s="535">
        <v>0.14071206958719</v>
      </c>
      <c r="W94" s="524">
        <v>0.166889973380657</v>
      </c>
      <c r="X94" s="524">
        <v>0.843142740913753</v>
      </c>
      <c r="Y94" s="542">
        <v>-0.0261779037934665</v>
      </c>
      <c r="Z94" s="543" t="s">
        <v>161</v>
      </c>
      <c r="AA94" s="522">
        <v>114.965629</v>
      </c>
      <c r="AB94" s="523">
        <v>160.49934</v>
      </c>
      <c r="AC94" s="524">
        <v>0.716299699425554</v>
      </c>
      <c r="AD94" s="523">
        <v>-45.5337110000002</v>
      </c>
      <c r="AE94" s="544">
        <v>0</v>
      </c>
      <c r="AF94" s="522">
        <v>48.553835</v>
      </c>
      <c r="AG94" s="523">
        <v>76.81858057</v>
      </c>
      <c r="AH94" s="524">
        <v>0.632058476474398</v>
      </c>
      <c r="AI94" s="523">
        <v>-28.26474557</v>
      </c>
      <c r="AJ94" s="525">
        <v>0</v>
      </c>
      <c r="AK94" s="522">
        <v>0</v>
      </c>
      <c r="AL94" s="523">
        <v>0</v>
      </c>
      <c r="AM94" s="524" t="s">
        <v>161</v>
      </c>
      <c r="AN94" s="523">
        <v>0</v>
      </c>
      <c r="AO94" s="525">
        <v>0</v>
      </c>
      <c r="AP94" s="522">
        <v>0</v>
      </c>
      <c r="AQ94" s="523">
        <v>0</v>
      </c>
      <c r="AR94" s="542" t="s">
        <v>161</v>
      </c>
      <c r="AS94" s="523">
        <v>0</v>
      </c>
      <c r="AT94" s="525">
        <v>0</v>
      </c>
      <c r="AU94" s="522">
        <v>4.47060599999975</v>
      </c>
      <c r="AV94" s="523">
        <v>64.76707943</v>
      </c>
      <c r="AW94" s="542">
        <v>0.0690259008024525</v>
      </c>
      <c r="AX94" s="556">
        <v>-60.2964734300003</v>
      </c>
      <c r="AY94" s="525">
        <v>0</v>
      </c>
      <c r="AZ94" s="535">
        <v>0.00829556192801285</v>
      </c>
      <c r="BA94" s="524">
        <v>0.0574685709228039</v>
      </c>
      <c r="BB94" s="524">
        <v>0.144349542624891</v>
      </c>
      <c r="BC94" s="542">
        <v>-0.0491730089947911</v>
      </c>
      <c r="BD94" s="543" t="s">
        <v>161</v>
      </c>
      <c r="BE94" s="568">
        <v>230</v>
      </c>
      <c r="BF94" s="569">
        <v>72</v>
      </c>
      <c r="BG94" s="524">
        <v>3.19444444444444</v>
      </c>
      <c r="BH94" s="524">
        <v>158</v>
      </c>
      <c r="BI94" s="570">
        <v>4.99999999666667</v>
      </c>
      <c r="BJ94" s="571">
        <v>1.78922772576361</v>
      </c>
      <c r="BK94" s="571">
        <v>13.0439814814815</v>
      </c>
      <c r="BL94" s="524">
        <v>0.137168833634406</v>
      </c>
      <c r="BM94" s="571">
        <v>-11.2547537557179</v>
      </c>
      <c r="BN94" s="535">
        <v>0.213327789333818</v>
      </c>
      <c r="BO94" s="524">
        <v>0.142412901508429</v>
      </c>
      <c r="BP94" s="524">
        <v>1.49795269300928</v>
      </c>
      <c r="BQ94" s="524">
        <v>0.0709148878253881</v>
      </c>
      <c r="BR94" s="543" t="s">
        <v>161</v>
      </c>
      <c r="BS94" s="568">
        <v>4.6876218195614</v>
      </c>
      <c r="BT94" s="569">
        <v>7.02183572842106</v>
      </c>
      <c r="BU94" s="524">
        <v>0.667577824497962</v>
      </c>
      <c r="BV94" s="524">
        <v>-2.33421390885967</v>
      </c>
      <c r="BW94" s="570" t="s">
        <v>161</v>
      </c>
      <c r="BX94" s="568">
        <v>0.0388864570992758</v>
      </c>
      <c r="BY94" s="569">
        <v>0.403534864567045</v>
      </c>
      <c r="BZ94" s="524">
        <v>0.0963645536328004</v>
      </c>
      <c r="CA94" s="524">
        <v>-0.364648407467769</v>
      </c>
      <c r="CB94" s="570" t="s">
        <v>161</v>
      </c>
      <c r="CC94" s="551"/>
    </row>
    <row r="95" s="163" customFormat="1" spans="1:81">
      <c r="A95" s="521" t="s">
        <v>92</v>
      </c>
      <c r="B95" s="522">
        <v>0</v>
      </c>
      <c r="C95" s="523">
        <v>0</v>
      </c>
      <c r="D95" s="524" t="s">
        <v>161</v>
      </c>
      <c r="E95" s="523">
        <v>0</v>
      </c>
      <c r="F95" s="525">
        <v>0</v>
      </c>
      <c r="G95" s="522">
        <v>0</v>
      </c>
      <c r="H95" s="523">
        <v>0</v>
      </c>
      <c r="I95" s="524" t="s">
        <v>161</v>
      </c>
      <c r="J95" s="523">
        <v>0</v>
      </c>
      <c r="K95" s="525">
        <v>0</v>
      </c>
      <c r="L95" s="522">
        <v>0</v>
      </c>
      <c r="M95" s="523">
        <v>0</v>
      </c>
      <c r="N95" s="524" t="s">
        <v>161</v>
      </c>
      <c r="O95" s="523">
        <v>0</v>
      </c>
      <c r="P95" s="525">
        <v>0</v>
      </c>
      <c r="Q95" s="522">
        <v>0</v>
      </c>
      <c r="R95" s="523">
        <v>0</v>
      </c>
      <c r="S95" s="524" t="s">
        <v>161</v>
      </c>
      <c r="T95" s="523">
        <v>0</v>
      </c>
      <c r="U95" s="534">
        <v>0</v>
      </c>
      <c r="V95" s="535" t="s">
        <v>161</v>
      </c>
      <c r="W95" s="524" t="s">
        <v>161</v>
      </c>
      <c r="X95" s="524" t="s">
        <v>161</v>
      </c>
      <c r="Y95" s="542" t="s">
        <v>161</v>
      </c>
      <c r="Z95" s="543" t="s">
        <v>161</v>
      </c>
      <c r="AA95" s="522">
        <v>16.937795</v>
      </c>
      <c r="AB95" s="523">
        <v>19.63091519</v>
      </c>
      <c r="AC95" s="524">
        <v>0.862812295609534</v>
      </c>
      <c r="AD95" s="523">
        <v>-2.69312019000002</v>
      </c>
      <c r="AE95" s="544">
        <v>9.88864599999998</v>
      </c>
      <c r="AF95" s="522">
        <v>6.88475199999999</v>
      </c>
      <c r="AG95" s="523">
        <v>4.24635</v>
      </c>
      <c r="AH95" s="524">
        <v>1.62133408692171</v>
      </c>
      <c r="AI95" s="523">
        <v>2.63840199999999</v>
      </c>
      <c r="AJ95" s="525">
        <v>2.109183</v>
      </c>
      <c r="AK95" s="522">
        <v>0</v>
      </c>
      <c r="AL95" s="523">
        <v>0</v>
      </c>
      <c r="AM95" s="524" t="s">
        <v>161</v>
      </c>
      <c r="AN95" s="523">
        <v>0</v>
      </c>
      <c r="AO95" s="525">
        <v>0</v>
      </c>
      <c r="AP95" s="522">
        <v>0</v>
      </c>
      <c r="AQ95" s="523">
        <v>0</v>
      </c>
      <c r="AR95" s="542" t="s">
        <v>161</v>
      </c>
      <c r="AS95" s="523">
        <v>0</v>
      </c>
      <c r="AT95" s="525">
        <v>0</v>
      </c>
      <c r="AU95" s="522">
        <v>-23.822547</v>
      </c>
      <c r="AV95" s="544">
        <v>-23.87726519</v>
      </c>
      <c r="AW95" s="542">
        <v>1.0022916439368</v>
      </c>
      <c r="AX95" s="557">
        <v>0.0547181900000311</v>
      </c>
      <c r="AY95" s="525">
        <v>-11.997829</v>
      </c>
      <c r="AZ95" s="535" t="s">
        <v>161</v>
      </c>
      <c r="BA95" s="524" t="s">
        <v>161</v>
      </c>
      <c r="BB95" s="524" t="s">
        <v>161</v>
      </c>
      <c r="BC95" s="542" t="s">
        <v>161</v>
      </c>
      <c r="BD95" s="543" t="s">
        <v>161</v>
      </c>
      <c r="BE95" s="568">
        <v>13</v>
      </c>
      <c r="BF95" s="569">
        <v>10</v>
      </c>
      <c r="BG95" s="524">
        <v>1.3</v>
      </c>
      <c r="BH95" s="524">
        <v>3</v>
      </c>
      <c r="BI95" s="570">
        <v>4.41666667</v>
      </c>
      <c r="BJ95" s="571">
        <v>0</v>
      </c>
      <c r="BK95" s="571">
        <v>0</v>
      </c>
      <c r="BL95" s="524" t="s">
        <v>161</v>
      </c>
      <c r="BM95" s="571">
        <v>0</v>
      </c>
      <c r="BN95" s="535" t="s">
        <v>161</v>
      </c>
      <c r="BO95" s="524" t="s">
        <v>161</v>
      </c>
      <c r="BP95" s="524" t="s">
        <v>161</v>
      </c>
      <c r="BQ95" s="524" t="s">
        <v>161</v>
      </c>
      <c r="BR95" s="543" t="s">
        <v>161</v>
      </c>
      <c r="BS95" s="568">
        <v>0</v>
      </c>
      <c r="BT95" s="569">
        <v>0</v>
      </c>
      <c r="BU95" s="524" t="s">
        <v>161</v>
      </c>
      <c r="BV95" s="524">
        <v>0</v>
      </c>
      <c r="BW95" s="570">
        <v>0</v>
      </c>
      <c r="BX95" s="568">
        <v>-1.40647274335296</v>
      </c>
      <c r="BY95" s="569">
        <v>-1.21630932429289</v>
      </c>
      <c r="BZ95" s="524">
        <v>0.843655380040258</v>
      </c>
      <c r="CA95" s="524">
        <v>-0.190163419060064</v>
      </c>
      <c r="CB95" s="570">
        <v>-1.21329340740886</v>
      </c>
      <c r="CC95" s="551"/>
    </row>
    <row r="96" s="159" customFormat="1" ht="16.2" spans="1:81">
      <c r="A96" s="213" t="s">
        <v>93</v>
      </c>
      <c r="B96" s="214">
        <v>1603.74986000001</v>
      </c>
      <c r="C96" s="215">
        <v>2417.86</v>
      </c>
      <c r="D96" s="238">
        <v>0.663293102164729</v>
      </c>
      <c r="E96" s="215">
        <v>-814.110139999988</v>
      </c>
      <c r="F96" s="217">
        <v>168.190017</v>
      </c>
      <c r="G96" s="214">
        <v>1.212985</v>
      </c>
      <c r="H96" s="215">
        <v>5.85</v>
      </c>
      <c r="I96" s="238">
        <v>0.207347863247863</v>
      </c>
      <c r="J96" s="215">
        <v>-4.637015</v>
      </c>
      <c r="K96" s="217">
        <v>5.68496999999999</v>
      </c>
      <c r="L96" s="214">
        <v>1233.418564</v>
      </c>
      <c r="M96" s="215">
        <v>1884.315</v>
      </c>
      <c r="N96" s="238">
        <v>0.654571323796711</v>
      </c>
      <c r="O96" s="215">
        <v>-650.896436</v>
      </c>
      <c r="P96" s="217">
        <v>142.189421999998</v>
      </c>
      <c r="Q96" s="214">
        <v>276.960141000012</v>
      </c>
      <c r="R96" s="215">
        <v>413.69500032</v>
      </c>
      <c r="S96" s="238">
        <v>0.669479062560048</v>
      </c>
      <c r="T96" s="215">
        <v>-136.734859319988</v>
      </c>
      <c r="U96" s="217">
        <v>0.884666000001907</v>
      </c>
      <c r="V96" s="237">
        <v>0.172695348512772</v>
      </c>
      <c r="W96" s="238">
        <v>0.171099650236159</v>
      </c>
      <c r="X96" s="238">
        <v>1.00932613406521</v>
      </c>
      <c r="Y96" s="216">
        <v>0.00159569827661324</v>
      </c>
      <c r="Z96" s="257">
        <v>0.00525991979655907</v>
      </c>
      <c r="AA96" s="214">
        <v>181.294634</v>
      </c>
      <c r="AB96" s="215">
        <v>228.65468089</v>
      </c>
      <c r="AC96" s="238">
        <v>0.792875235680025</v>
      </c>
      <c r="AD96" s="215">
        <v>-47.3600468900002</v>
      </c>
      <c r="AE96" s="328">
        <v>61.810642</v>
      </c>
      <c r="AF96" s="214">
        <v>115.545591</v>
      </c>
      <c r="AG96" s="215">
        <v>131.18975857</v>
      </c>
      <c r="AH96" s="238">
        <v>0.88075160942039</v>
      </c>
      <c r="AI96" s="215">
        <v>-15.6441675700001</v>
      </c>
      <c r="AJ96" s="217">
        <v>8.111182</v>
      </c>
      <c r="AK96" s="214">
        <v>0.05</v>
      </c>
      <c r="AL96" s="215">
        <v>0</v>
      </c>
      <c r="AM96" s="238" t="s">
        <v>161</v>
      </c>
      <c r="AN96" s="215">
        <v>0.05</v>
      </c>
      <c r="AO96" s="217">
        <v>0.0233459999999999</v>
      </c>
      <c r="AP96" s="214">
        <v>0</v>
      </c>
      <c r="AQ96" s="215">
        <v>0</v>
      </c>
      <c r="AR96" s="216" t="s">
        <v>161</v>
      </c>
      <c r="AS96" s="215">
        <v>0</v>
      </c>
      <c r="AT96" s="217">
        <v>0</v>
      </c>
      <c r="AU96" s="214">
        <v>72.3280860000123</v>
      </c>
      <c r="AV96" s="215">
        <v>167.85056054</v>
      </c>
      <c r="AW96" s="216">
        <v>0.430907622633622</v>
      </c>
      <c r="AX96" s="562">
        <v>-95.5224745399877</v>
      </c>
      <c r="AY96" s="217">
        <v>-49.582852999998</v>
      </c>
      <c r="AZ96" s="237">
        <v>0.0450993560803876</v>
      </c>
      <c r="BA96" s="238">
        <v>0.0694211246887744</v>
      </c>
      <c r="BB96" s="238">
        <v>0.649648882563845</v>
      </c>
      <c r="BC96" s="216">
        <v>-0.0243217686083868</v>
      </c>
      <c r="BD96" s="257">
        <v>-0.294802592237077</v>
      </c>
      <c r="BE96" s="292">
        <v>349</v>
      </c>
      <c r="BF96" s="293">
        <v>190</v>
      </c>
      <c r="BG96" s="238">
        <v>1.83684210526316</v>
      </c>
      <c r="BH96" s="238">
        <v>159</v>
      </c>
      <c r="BI96" s="279">
        <v>86.3333333366667</v>
      </c>
      <c r="BJ96" s="578">
        <v>3.64654356525696</v>
      </c>
      <c r="BK96" s="578">
        <v>10.6232864674868</v>
      </c>
      <c r="BL96" s="238">
        <v>0.343259458964739</v>
      </c>
      <c r="BM96" s="578">
        <v>-6.97674290222986</v>
      </c>
      <c r="BN96" s="237">
        <v>0.113044208777046</v>
      </c>
      <c r="BO96" s="238">
        <v>0.0945690324874062</v>
      </c>
      <c r="BP96" s="238">
        <v>1.19536179871672</v>
      </c>
      <c r="BQ96" s="238">
        <v>0.0184751762896398</v>
      </c>
      <c r="BR96" s="257">
        <v>0.367504820455544</v>
      </c>
      <c r="BS96" s="292">
        <v>8.84609668039052</v>
      </c>
      <c r="BT96" s="293">
        <v>10.5742860394936</v>
      </c>
      <c r="BU96" s="238">
        <v>0.836566804354587</v>
      </c>
      <c r="BV96" s="238">
        <v>-1.72818935910312</v>
      </c>
      <c r="BW96" s="279">
        <v>2.72105274363596</v>
      </c>
      <c r="BX96" s="292">
        <v>0.398953264110467</v>
      </c>
      <c r="BY96" s="293">
        <v>0.734078829642454</v>
      </c>
      <c r="BZ96" s="238">
        <v>0.543474689638964</v>
      </c>
      <c r="CA96" s="238">
        <v>-0.335125565531987</v>
      </c>
      <c r="CB96" s="279">
        <v>-0.802173402437692</v>
      </c>
      <c r="CC96" s="551"/>
    </row>
    <row r="97" s="159" customFormat="1" ht="16.2" spans="1:16366">
      <c r="A97" s="581" t="s">
        <v>94</v>
      </c>
      <c r="B97" s="582">
        <v>4245.72435400001</v>
      </c>
      <c r="C97" s="583">
        <v>6289.42766321</v>
      </c>
      <c r="D97" s="584">
        <v>0.67505734724248</v>
      </c>
      <c r="E97" s="583">
        <v>-2043.70330920999</v>
      </c>
      <c r="F97" s="585">
        <v>2213.801786</v>
      </c>
      <c r="G97" s="582">
        <v>222.516391</v>
      </c>
      <c r="H97" s="583">
        <v>205.24175993</v>
      </c>
      <c r="I97" s="584">
        <v>1.08416723319802</v>
      </c>
      <c r="J97" s="583">
        <v>17.2746310699999</v>
      </c>
      <c r="K97" s="585">
        <v>244.162505999999</v>
      </c>
      <c r="L97" s="582">
        <v>2974.0779350495</v>
      </c>
      <c r="M97" s="583">
        <v>4610.33306567</v>
      </c>
      <c r="N97" s="584">
        <v>0.645089604739281</v>
      </c>
      <c r="O97" s="583">
        <v>-1636.2551306205</v>
      </c>
      <c r="P97" s="585">
        <v>1870.45594999999</v>
      </c>
      <c r="Q97" s="582">
        <v>771.722073950512</v>
      </c>
      <c r="R97" s="583">
        <v>1192.15291293</v>
      </c>
      <c r="S97" s="584">
        <v>0.647334805443557</v>
      </c>
      <c r="T97" s="583">
        <v>-420.430838979488</v>
      </c>
      <c r="U97" s="585">
        <v>55.1635970000135</v>
      </c>
      <c r="V97" s="588">
        <v>0.181764525816061</v>
      </c>
      <c r="W97" s="584">
        <v>0.189548712024068</v>
      </c>
      <c r="X97" s="584">
        <v>0.958933056706715</v>
      </c>
      <c r="Y97" s="589">
        <v>-0.00778418620800761</v>
      </c>
      <c r="Z97" s="590">
        <v>0.024918037987351</v>
      </c>
      <c r="AA97" s="582">
        <v>565.782342999999</v>
      </c>
      <c r="AB97" s="583">
        <v>633.73999096</v>
      </c>
      <c r="AC97" s="584">
        <v>0.89276730373752</v>
      </c>
      <c r="AD97" s="583">
        <v>-67.9576479600006</v>
      </c>
      <c r="AE97" s="591">
        <v>247.357166</v>
      </c>
      <c r="AF97" s="582">
        <v>304.621574</v>
      </c>
      <c r="AG97" s="583">
        <v>423.72835734</v>
      </c>
      <c r="AH97" s="584">
        <v>0.718907688671804</v>
      </c>
      <c r="AI97" s="583">
        <v>-119.10678334</v>
      </c>
      <c r="AJ97" s="585">
        <v>178.350910000001</v>
      </c>
      <c r="AK97" s="582">
        <v>0.69818</v>
      </c>
      <c r="AL97" s="583">
        <v>0.1</v>
      </c>
      <c r="AM97" s="584">
        <v>6.9818</v>
      </c>
      <c r="AN97" s="583">
        <v>0.59818</v>
      </c>
      <c r="AO97" s="585">
        <v>2.855284</v>
      </c>
      <c r="AP97" s="582">
        <v>10.07973</v>
      </c>
      <c r="AQ97" s="583">
        <v>0</v>
      </c>
      <c r="AR97" s="589" t="s">
        <v>161</v>
      </c>
      <c r="AS97" s="583">
        <v>10.07973</v>
      </c>
      <c r="AT97" s="585">
        <v>0</v>
      </c>
      <c r="AU97" s="582">
        <v>169.341817950512</v>
      </c>
      <c r="AV97" s="583">
        <v>416.48448931</v>
      </c>
      <c r="AW97" s="589">
        <v>0.40659813821894</v>
      </c>
      <c r="AX97" s="592">
        <v>-247.142671359488</v>
      </c>
      <c r="AY97" s="585">
        <v>-323.669461999987</v>
      </c>
      <c r="AZ97" s="533">
        <v>0.0398852595767247</v>
      </c>
      <c r="BA97" s="518">
        <v>0.066219775727166</v>
      </c>
      <c r="BB97" s="518">
        <v>0.602316440047412</v>
      </c>
      <c r="BC97" s="539">
        <v>-0.0263345161504413</v>
      </c>
      <c r="BD97" s="540">
        <v>-0.146205258323876</v>
      </c>
      <c r="BE97" s="564">
        <v>1273</v>
      </c>
      <c r="BF97" s="565">
        <v>760</v>
      </c>
      <c r="BG97" s="518">
        <v>1.675</v>
      </c>
      <c r="BH97" s="566">
        <v>513</v>
      </c>
      <c r="BI97" s="567">
        <v>415.916666656667</v>
      </c>
      <c r="BJ97" s="572">
        <v>2.82220443632013</v>
      </c>
      <c r="BK97" s="572">
        <v>6.89932828346863</v>
      </c>
      <c r="BL97" s="518">
        <v>0.409054957289447</v>
      </c>
      <c r="BM97" s="572">
        <v>-4.07712384714849</v>
      </c>
      <c r="BN97" s="533">
        <v>0.133259320630874</v>
      </c>
      <c r="BO97" s="518">
        <v>0.100762744226643</v>
      </c>
      <c r="BP97" s="518">
        <v>1.32250586914483</v>
      </c>
      <c r="BQ97" s="518">
        <v>0.0324965764042317</v>
      </c>
      <c r="BR97" s="540">
        <v>0.111734107165455</v>
      </c>
      <c r="BS97" s="564">
        <v>7.50416552677752</v>
      </c>
      <c r="BT97" s="565">
        <v>9.92430295219759</v>
      </c>
      <c r="BU97" s="518">
        <v>0.756140311609072</v>
      </c>
      <c r="BV97" s="566">
        <v>-2.42013742542007</v>
      </c>
      <c r="BW97" s="567">
        <v>8.94981868445243</v>
      </c>
      <c r="BX97" s="564">
        <v>0.29930558994223</v>
      </c>
      <c r="BY97" s="565">
        <v>0.657185115742976</v>
      </c>
      <c r="BZ97" s="518">
        <v>0.455435740664718</v>
      </c>
      <c r="CA97" s="566">
        <v>-0.357879525800745</v>
      </c>
      <c r="CB97" s="567">
        <v>-1.30851055271222</v>
      </c>
      <c r="CC97" s="551"/>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527" t="s">
        <v>95</v>
      </c>
      <c r="B98" s="516">
        <v>0</v>
      </c>
      <c r="C98" s="517">
        <v>0</v>
      </c>
      <c r="D98" s="518" t="s">
        <v>161</v>
      </c>
      <c r="E98" s="519">
        <v>0</v>
      </c>
      <c r="F98" s="520">
        <v>0</v>
      </c>
      <c r="G98" s="516">
        <v>0</v>
      </c>
      <c r="H98" s="517">
        <v>0</v>
      </c>
      <c r="I98" s="518" t="s">
        <v>161</v>
      </c>
      <c r="J98" s="519">
        <v>0</v>
      </c>
      <c r="K98" s="520">
        <v>0</v>
      </c>
      <c r="L98" s="516">
        <v>0</v>
      </c>
      <c r="M98" s="517">
        <v>0</v>
      </c>
      <c r="N98" s="518" t="s">
        <v>161</v>
      </c>
      <c r="O98" s="519">
        <v>0</v>
      </c>
      <c r="P98" s="520">
        <v>0</v>
      </c>
      <c r="Q98" s="516"/>
      <c r="R98" s="517"/>
      <c r="S98" s="518"/>
      <c r="T98" s="519"/>
      <c r="U98" s="520"/>
      <c r="V98" s="533"/>
      <c r="W98" s="518"/>
      <c r="X98" s="518"/>
      <c r="Y98" s="539"/>
      <c r="Z98" s="540"/>
      <c r="AA98" s="516">
        <v>13.481888</v>
      </c>
      <c r="AB98" s="517">
        <v>12.52536838</v>
      </c>
      <c r="AC98" s="518">
        <v>1.07636658587442</v>
      </c>
      <c r="AD98" s="519">
        <v>0.956519619999982</v>
      </c>
      <c r="AE98" s="541">
        <v>6.577771</v>
      </c>
      <c r="AF98" s="516">
        <v>17.052262</v>
      </c>
      <c r="AG98" s="517">
        <v>7.523813</v>
      </c>
      <c r="AH98" s="518">
        <v>2.26643883892383</v>
      </c>
      <c r="AI98" s="519">
        <v>9.52844899999999</v>
      </c>
      <c r="AJ98" s="520">
        <v>0.117333999999988</v>
      </c>
      <c r="AK98" s="516">
        <v>0</v>
      </c>
      <c r="AL98" s="517">
        <v>0</v>
      </c>
      <c r="AM98" s="518" t="s">
        <v>161</v>
      </c>
      <c r="AN98" s="519">
        <v>0</v>
      </c>
      <c r="AO98" s="520">
        <v>0.006502</v>
      </c>
      <c r="AP98" s="516">
        <v>0</v>
      </c>
      <c r="AQ98" s="517">
        <v>0</v>
      </c>
      <c r="AR98" s="551" t="s">
        <v>161</v>
      </c>
      <c r="AS98" s="519">
        <v>0</v>
      </c>
      <c r="AT98" s="520">
        <v>0</v>
      </c>
      <c r="AU98" s="516">
        <v>-30.53415</v>
      </c>
      <c r="AV98" s="517">
        <v>-20.04918138</v>
      </c>
      <c r="AW98" s="551">
        <v>0.477037569700516</v>
      </c>
      <c r="AX98" s="555">
        <v>-10.48496862</v>
      </c>
      <c r="AY98" s="520">
        <v>-6.68860299999999</v>
      </c>
      <c r="AZ98" s="533" t="s">
        <v>161</v>
      </c>
      <c r="BA98" s="518" t="s">
        <v>161</v>
      </c>
      <c r="BB98" s="518" t="s">
        <v>161</v>
      </c>
      <c r="BC98" s="539" t="s">
        <v>161</v>
      </c>
      <c r="BD98" s="540" t="s">
        <v>161</v>
      </c>
      <c r="BE98" s="564">
        <v>9</v>
      </c>
      <c r="BF98" s="565">
        <v>9</v>
      </c>
      <c r="BG98" s="518">
        <v>1</v>
      </c>
      <c r="BH98" s="566">
        <v>0</v>
      </c>
      <c r="BI98" s="567">
        <v>7.16666667</v>
      </c>
      <c r="BJ98" s="572">
        <v>0</v>
      </c>
      <c r="BK98" s="572">
        <v>0</v>
      </c>
      <c r="BL98" s="518" t="s">
        <v>161</v>
      </c>
      <c r="BM98" s="572">
        <v>0</v>
      </c>
      <c r="BN98" s="533" t="s">
        <v>161</v>
      </c>
      <c r="BO98" s="518" t="s">
        <v>161</v>
      </c>
      <c r="BP98" s="518" t="s">
        <v>161</v>
      </c>
      <c r="BQ98" s="518" t="s">
        <v>161</v>
      </c>
      <c r="BR98" s="540" t="s">
        <v>161</v>
      </c>
      <c r="BS98" s="564">
        <v>0</v>
      </c>
      <c r="BT98" s="565">
        <v>0</v>
      </c>
      <c r="BU98" s="518" t="s">
        <v>161</v>
      </c>
      <c r="BV98" s="566">
        <v>0</v>
      </c>
      <c r="BW98" s="567">
        <v>0</v>
      </c>
      <c r="BX98" s="564">
        <v>-2.2648274484998</v>
      </c>
      <c r="BY98" s="565">
        <v>-1.60068596561309</v>
      </c>
      <c r="BZ98" s="518">
        <v>0.585089457173866</v>
      </c>
      <c r="CA98" s="566">
        <v>-0.664141482886702</v>
      </c>
      <c r="CB98" s="567">
        <v>-1.01684947682125</v>
      </c>
      <c r="CC98" s="551"/>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527" t="s">
        <v>96</v>
      </c>
      <c r="B99" s="516">
        <v>0</v>
      </c>
      <c r="C99" s="517">
        <v>0</v>
      </c>
      <c r="D99" s="518" t="s">
        <v>161</v>
      </c>
      <c r="E99" s="519">
        <v>0</v>
      </c>
      <c r="F99" s="520">
        <v>0</v>
      </c>
      <c r="G99" s="516">
        <v>0</v>
      </c>
      <c r="H99" s="517">
        <v>0</v>
      </c>
      <c r="I99" s="518" t="s">
        <v>161</v>
      </c>
      <c r="J99" s="519">
        <v>0</v>
      </c>
      <c r="K99" s="520">
        <v>0</v>
      </c>
      <c r="L99" s="516">
        <v>0</v>
      </c>
      <c r="M99" s="517">
        <v>0</v>
      </c>
      <c r="N99" s="518" t="s">
        <v>161</v>
      </c>
      <c r="O99" s="519">
        <v>0</v>
      </c>
      <c r="P99" s="520">
        <v>0</v>
      </c>
      <c r="Q99" s="516"/>
      <c r="R99" s="517"/>
      <c r="S99" s="518"/>
      <c r="T99" s="519"/>
      <c r="U99" s="520"/>
      <c r="V99" s="533"/>
      <c r="W99" s="518"/>
      <c r="X99" s="518"/>
      <c r="Y99" s="539"/>
      <c r="Z99" s="540"/>
      <c r="AA99" s="516">
        <v>14.178602</v>
      </c>
      <c r="AB99" s="517">
        <v>12.27253994</v>
      </c>
      <c r="AC99" s="518">
        <v>1.15531113113656</v>
      </c>
      <c r="AD99" s="519">
        <v>1.90606205999998</v>
      </c>
      <c r="AE99" s="541">
        <v>9.097022</v>
      </c>
      <c r="AF99" s="516">
        <v>-0.475770000000001</v>
      </c>
      <c r="AG99" s="517">
        <v>1.684675</v>
      </c>
      <c r="AH99" s="518">
        <v>-0.282410553964415</v>
      </c>
      <c r="AI99" s="519">
        <v>-2.160445</v>
      </c>
      <c r="AJ99" s="520">
        <v>-6.834842</v>
      </c>
      <c r="AK99" s="516">
        <v>0</v>
      </c>
      <c r="AL99" s="517">
        <v>0</v>
      </c>
      <c r="AM99" s="518" t="s">
        <v>161</v>
      </c>
      <c r="AN99" s="519">
        <v>0</v>
      </c>
      <c r="AO99" s="520">
        <v>1.930765</v>
      </c>
      <c r="AP99" s="516">
        <v>0</v>
      </c>
      <c r="AQ99" s="517">
        <v>0</v>
      </c>
      <c r="AR99" s="551" t="s">
        <v>161</v>
      </c>
      <c r="AS99" s="519">
        <v>0</v>
      </c>
      <c r="AT99" s="520">
        <v>0</v>
      </c>
      <c r="AU99" s="516">
        <v>-13.702832</v>
      </c>
      <c r="AV99" s="517">
        <v>-13.95721494</v>
      </c>
      <c r="AW99" s="551">
        <v>1.01822590976019</v>
      </c>
      <c r="AX99" s="555">
        <v>0.254382940000021</v>
      </c>
      <c r="AY99" s="520">
        <v>-0.331414999999994</v>
      </c>
      <c r="AZ99" s="533" t="s">
        <v>161</v>
      </c>
      <c r="BA99" s="518" t="s">
        <v>161</v>
      </c>
      <c r="BB99" s="518" t="s">
        <v>161</v>
      </c>
      <c r="BC99" s="539" t="s">
        <v>161</v>
      </c>
      <c r="BD99" s="540" t="s">
        <v>161</v>
      </c>
      <c r="BE99" s="564">
        <v>8</v>
      </c>
      <c r="BF99" s="565">
        <v>8</v>
      </c>
      <c r="BG99" s="518">
        <v>1</v>
      </c>
      <c r="BH99" s="566">
        <v>0</v>
      </c>
      <c r="BI99" s="567">
        <v>6.83333333</v>
      </c>
      <c r="BJ99" s="572">
        <v>0</v>
      </c>
      <c r="BK99" s="572">
        <v>0</v>
      </c>
      <c r="BL99" s="518" t="s">
        <v>161</v>
      </c>
      <c r="BM99" s="572">
        <v>0</v>
      </c>
      <c r="BN99" s="533" t="s">
        <v>161</v>
      </c>
      <c r="BO99" s="518" t="s">
        <v>161</v>
      </c>
      <c r="BP99" s="518" t="s">
        <v>161</v>
      </c>
      <c r="BQ99" s="518" t="s">
        <v>161</v>
      </c>
      <c r="BR99" s="540" t="s">
        <v>161</v>
      </c>
      <c r="BS99" s="564">
        <v>0</v>
      </c>
      <c r="BT99" s="565">
        <v>0</v>
      </c>
      <c r="BU99" s="518" t="s">
        <v>161</v>
      </c>
      <c r="BV99" s="566">
        <v>0</v>
      </c>
      <c r="BW99" s="567">
        <v>0</v>
      </c>
      <c r="BX99" s="564">
        <v>-0.966444505600764</v>
      </c>
      <c r="BY99" s="565">
        <v>-1.13727191015359</v>
      </c>
      <c r="BZ99" s="518">
        <v>1.15020805756976</v>
      </c>
      <c r="CA99" s="566">
        <v>0.170827404552824</v>
      </c>
      <c r="CB99" s="567">
        <v>-0.0364311529641232</v>
      </c>
      <c r="CC99" s="551"/>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527" t="s">
        <v>97</v>
      </c>
      <c r="B100" s="516">
        <v>0</v>
      </c>
      <c r="C100" s="517">
        <v>0</v>
      </c>
      <c r="D100" s="518" t="s">
        <v>161</v>
      </c>
      <c r="E100" s="519">
        <v>0</v>
      </c>
      <c r="F100" s="520">
        <v>0</v>
      </c>
      <c r="G100" s="516">
        <v>0</v>
      </c>
      <c r="H100" s="517">
        <v>0</v>
      </c>
      <c r="I100" s="518" t="s">
        <v>161</v>
      </c>
      <c r="J100" s="519">
        <v>0</v>
      </c>
      <c r="K100" s="520">
        <v>0</v>
      </c>
      <c r="L100" s="516">
        <v>0</v>
      </c>
      <c r="M100" s="517">
        <v>0</v>
      </c>
      <c r="N100" s="518" t="s">
        <v>161</v>
      </c>
      <c r="O100" s="519">
        <v>0</v>
      </c>
      <c r="P100" s="520">
        <v>0</v>
      </c>
      <c r="Q100" s="516"/>
      <c r="R100" s="517"/>
      <c r="S100" s="518"/>
      <c r="T100" s="519"/>
      <c r="U100" s="520"/>
      <c r="V100" s="533"/>
      <c r="W100" s="518"/>
      <c r="X100" s="518"/>
      <c r="Y100" s="539"/>
      <c r="Z100" s="540"/>
      <c r="AA100" s="516">
        <v>18.349475</v>
      </c>
      <c r="AB100" s="517">
        <v>16.36401437</v>
      </c>
      <c r="AC100" s="518">
        <v>1.12133090237564</v>
      </c>
      <c r="AD100" s="519">
        <v>1.98546062999997</v>
      </c>
      <c r="AE100" s="541">
        <v>12.659105</v>
      </c>
      <c r="AF100" s="516">
        <v>0.958247</v>
      </c>
      <c r="AG100" s="517">
        <v>0.873048</v>
      </c>
      <c r="AH100" s="518">
        <v>1.09758799058013</v>
      </c>
      <c r="AI100" s="519">
        <v>0.0851989999999996</v>
      </c>
      <c r="AJ100" s="520">
        <v>-8.775281</v>
      </c>
      <c r="AK100" s="516">
        <v>0</v>
      </c>
      <c r="AL100" s="517">
        <v>0</v>
      </c>
      <c r="AM100" s="518" t="s">
        <v>161</v>
      </c>
      <c r="AN100" s="519">
        <v>0</v>
      </c>
      <c r="AO100" s="520">
        <v>0.00349799999999999</v>
      </c>
      <c r="AP100" s="516">
        <v>0</v>
      </c>
      <c r="AQ100" s="517">
        <v>0</v>
      </c>
      <c r="AR100" s="551" t="s">
        <v>161</v>
      </c>
      <c r="AS100" s="519">
        <v>0</v>
      </c>
      <c r="AT100" s="520">
        <v>0</v>
      </c>
      <c r="AU100" s="516">
        <v>-19.307722</v>
      </c>
      <c r="AV100" s="517">
        <v>-17.23706237</v>
      </c>
      <c r="AW100" s="551">
        <v>0.879871663421964</v>
      </c>
      <c r="AX100" s="555">
        <v>-2.07065962999997</v>
      </c>
      <c r="AY100" s="520">
        <v>-3.88032599999997</v>
      </c>
      <c r="AZ100" s="533" t="s">
        <v>161</v>
      </c>
      <c r="BA100" s="518" t="s">
        <v>161</v>
      </c>
      <c r="BB100" s="518" t="s">
        <v>161</v>
      </c>
      <c r="BC100" s="539" t="s">
        <v>161</v>
      </c>
      <c r="BD100" s="540" t="s">
        <v>161</v>
      </c>
      <c r="BE100" s="564">
        <v>12</v>
      </c>
      <c r="BF100" s="565">
        <v>13</v>
      </c>
      <c r="BG100" s="518">
        <v>0.923076923076923</v>
      </c>
      <c r="BH100" s="566">
        <v>-1</v>
      </c>
      <c r="BI100" s="567">
        <v>9.75</v>
      </c>
      <c r="BJ100" s="572">
        <v>0</v>
      </c>
      <c r="BK100" s="572">
        <v>0</v>
      </c>
      <c r="BL100" s="518" t="s">
        <v>161</v>
      </c>
      <c r="BM100" s="572">
        <v>0</v>
      </c>
      <c r="BN100" s="533" t="s">
        <v>161</v>
      </c>
      <c r="BO100" s="518" t="s">
        <v>161</v>
      </c>
      <c r="BP100" s="518" t="s">
        <v>161</v>
      </c>
      <c r="BQ100" s="518" t="s">
        <v>161</v>
      </c>
      <c r="BR100" s="540" t="s">
        <v>161</v>
      </c>
      <c r="BS100" s="564">
        <v>0</v>
      </c>
      <c r="BT100" s="565">
        <v>0</v>
      </c>
      <c r="BU100" s="518" t="s">
        <v>161</v>
      </c>
      <c r="BV100" s="566">
        <v>0</v>
      </c>
      <c r="BW100" s="567">
        <v>0</v>
      </c>
      <c r="BX100" s="564">
        <v>-1.05222203905016</v>
      </c>
      <c r="BY100" s="565">
        <v>-1.05335170088829</v>
      </c>
      <c r="BZ100" s="518">
        <v>1.00107244506956</v>
      </c>
      <c r="CA100" s="566">
        <v>0.00112966183813112</v>
      </c>
      <c r="CB100" s="567">
        <v>-0.306524513383843</v>
      </c>
      <c r="CC100" s="551"/>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527" t="s">
        <v>98</v>
      </c>
      <c r="B101" s="516">
        <v>0</v>
      </c>
      <c r="C101" s="517">
        <v>0</v>
      </c>
      <c r="D101" s="518" t="s">
        <v>161</v>
      </c>
      <c r="E101" s="519">
        <v>0</v>
      </c>
      <c r="F101" s="520">
        <v>0</v>
      </c>
      <c r="G101" s="516">
        <v>0</v>
      </c>
      <c r="H101" s="517">
        <v>0</v>
      </c>
      <c r="I101" s="518" t="s">
        <v>161</v>
      </c>
      <c r="J101" s="519">
        <v>0</v>
      </c>
      <c r="K101" s="520">
        <v>0</v>
      </c>
      <c r="L101" s="516">
        <v>0</v>
      </c>
      <c r="M101" s="517">
        <v>0</v>
      </c>
      <c r="N101" s="518" t="s">
        <v>161</v>
      </c>
      <c r="O101" s="519">
        <v>0</v>
      </c>
      <c r="P101" s="520">
        <v>0</v>
      </c>
      <c r="Q101" s="516"/>
      <c r="R101" s="517"/>
      <c r="S101" s="518"/>
      <c r="T101" s="519"/>
      <c r="U101" s="520"/>
      <c r="V101" s="533"/>
      <c r="W101" s="518"/>
      <c r="X101" s="518"/>
      <c r="Y101" s="539"/>
      <c r="Z101" s="540"/>
      <c r="AA101" s="516">
        <v>5.73516299999998</v>
      </c>
      <c r="AB101" s="517">
        <v>4.232898</v>
      </c>
      <c r="AC101" s="518">
        <v>1.35490224427803</v>
      </c>
      <c r="AD101" s="519">
        <v>1.50226499999999</v>
      </c>
      <c r="AE101" s="541">
        <v>10.356707</v>
      </c>
      <c r="AF101" s="516">
        <v>0.617702</v>
      </c>
      <c r="AG101" s="517">
        <v>1.83186</v>
      </c>
      <c r="AH101" s="518">
        <v>0.337199349295252</v>
      </c>
      <c r="AI101" s="519">
        <v>-1.214158</v>
      </c>
      <c r="AJ101" s="520">
        <v>-4.13436699999999</v>
      </c>
      <c r="AK101" s="516">
        <v>0</v>
      </c>
      <c r="AL101" s="517">
        <v>0</v>
      </c>
      <c r="AM101" s="518" t="s">
        <v>161</v>
      </c>
      <c r="AN101" s="519">
        <v>0</v>
      </c>
      <c r="AO101" s="520">
        <v>0</v>
      </c>
      <c r="AP101" s="516">
        <v>0</v>
      </c>
      <c r="AQ101" s="517">
        <v>0</v>
      </c>
      <c r="AR101" s="551" t="s">
        <v>161</v>
      </c>
      <c r="AS101" s="519">
        <v>0</v>
      </c>
      <c r="AT101" s="520">
        <v>0</v>
      </c>
      <c r="AU101" s="516">
        <v>-6.35286499999998</v>
      </c>
      <c r="AV101" s="517">
        <v>-6.064758</v>
      </c>
      <c r="AW101" s="551">
        <v>0.952494889326172</v>
      </c>
      <c r="AX101" s="555">
        <v>-0.288106999999985</v>
      </c>
      <c r="AY101" s="520">
        <v>-6.22233999999999</v>
      </c>
      <c r="AZ101" s="533" t="s">
        <v>161</v>
      </c>
      <c r="BA101" s="518" t="s">
        <v>161</v>
      </c>
      <c r="BB101" s="518" t="s">
        <v>161</v>
      </c>
      <c r="BC101" s="539" t="s">
        <v>161</v>
      </c>
      <c r="BD101" s="540" t="s">
        <v>161</v>
      </c>
      <c r="BE101" s="564">
        <v>3</v>
      </c>
      <c r="BF101" s="565">
        <v>4</v>
      </c>
      <c r="BG101" s="518">
        <v>0.75</v>
      </c>
      <c r="BH101" s="566">
        <v>-1</v>
      </c>
      <c r="BI101" s="567">
        <v>4</v>
      </c>
      <c r="BJ101" s="572">
        <v>0</v>
      </c>
      <c r="BK101" s="572">
        <v>0</v>
      </c>
      <c r="BL101" s="518" t="s">
        <v>161</v>
      </c>
      <c r="BM101" s="572">
        <v>0</v>
      </c>
      <c r="BN101" s="533" t="s">
        <v>161</v>
      </c>
      <c r="BO101" s="518" t="s">
        <v>161</v>
      </c>
      <c r="BP101" s="518" t="s">
        <v>161</v>
      </c>
      <c r="BQ101" s="518" t="s">
        <v>161</v>
      </c>
      <c r="BR101" s="540" t="s">
        <v>161</v>
      </c>
      <c r="BS101" s="564">
        <v>0</v>
      </c>
      <c r="BT101" s="565">
        <v>0</v>
      </c>
      <c r="BU101" s="518" t="s">
        <v>161</v>
      </c>
      <c r="BV101" s="566">
        <v>0</v>
      </c>
      <c r="BW101" s="567">
        <v>0</v>
      </c>
      <c r="BX101" s="564">
        <v>-1.10770434946662</v>
      </c>
      <c r="BY101" s="565">
        <v>-1.43276733812154</v>
      </c>
      <c r="BZ101" s="518">
        <v>1.22687772118054</v>
      </c>
      <c r="CA101" s="566">
        <v>0.325062988654927</v>
      </c>
      <c r="CB101" s="567">
        <v>-0.600802938617458</v>
      </c>
      <c r="CC101" s="551"/>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527" t="s">
        <v>99</v>
      </c>
      <c r="B102" s="516">
        <v>48.4599999999999</v>
      </c>
      <c r="C102" s="517">
        <v>48.46</v>
      </c>
      <c r="D102" s="518">
        <v>0.999999999999998</v>
      </c>
      <c r="E102" s="519">
        <v>-9.9475983006414e-14</v>
      </c>
      <c r="F102" s="520">
        <v>0</v>
      </c>
      <c r="G102" s="516">
        <v>0</v>
      </c>
      <c r="H102" s="517">
        <v>0</v>
      </c>
      <c r="I102" s="518" t="s">
        <v>161</v>
      </c>
      <c r="J102" s="519">
        <v>0</v>
      </c>
      <c r="K102" s="520">
        <v>0</v>
      </c>
      <c r="L102" s="516">
        <v>0</v>
      </c>
      <c r="M102" s="517">
        <v>0</v>
      </c>
      <c r="N102" s="518" t="s">
        <v>161</v>
      </c>
      <c r="O102" s="519">
        <v>0</v>
      </c>
      <c r="P102" s="520">
        <v>0</v>
      </c>
      <c r="Q102" s="516"/>
      <c r="R102" s="517"/>
      <c r="S102" s="518"/>
      <c r="T102" s="519"/>
      <c r="U102" s="520"/>
      <c r="V102" s="533"/>
      <c r="W102" s="518"/>
      <c r="X102" s="518"/>
      <c r="Y102" s="539"/>
      <c r="Z102" s="540"/>
      <c r="AA102" s="516">
        <v>5.026788</v>
      </c>
      <c r="AB102" s="517">
        <v>8.00608869</v>
      </c>
      <c r="AC102" s="518">
        <v>0.627870636291939</v>
      </c>
      <c r="AD102" s="519">
        <v>-2.97930069</v>
      </c>
      <c r="AE102" s="541">
        <v>15.8077220000001</v>
      </c>
      <c r="AF102" s="516">
        <v>-205.135177</v>
      </c>
      <c r="AG102" s="517">
        <v>5.458356</v>
      </c>
      <c r="AH102" s="518">
        <v>-37.5818610951723</v>
      </c>
      <c r="AI102" s="519">
        <v>-210.593533</v>
      </c>
      <c r="AJ102" s="520">
        <v>-4.395872</v>
      </c>
      <c r="AK102" s="516">
        <v>0</v>
      </c>
      <c r="AL102" s="517">
        <v>0</v>
      </c>
      <c r="AM102" s="518" t="s">
        <v>161</v>
      </c>
      <c r="AN102" s="519">
        <v>0</v>
      </c>
      <c r="AO102" s="520">
        <v>0</v>
      </c>
      <c r="AP102" s="516">
        <v>0.049352</v>
      </c>
      <c r="AQ102" s="517">
        <v>0</v>
      </c>
      <c r="AR102" s="551" t="s">
        <v>161</v>
      </c>
      <c r="AS102" s="519">
        <v>0.049352</v>
      </c>
      <c r="AT102" s="520">
        <v>0</v>
      </c>
      <c r="AU102" s="516">
        <v>248.519037</v>
      </c>
      <c r="AV102" s="517">
        <v>34.99555531</v>
      </c>
      <c r="AW102" s="551">
        <v>7.10144573499554</v>
      </c>
      <c r="AX102" s="555">
        <v>213.52348169</v>
      </c>
      <c r="AY102" s="520">
        <v>-11.4118500000001</v>
      </c>
      <c r="AZ102" s="533">
        <v>5.12833340899712</v>
      </c>
      <c r="BA102" s="518">
        <v>0.7221534319026</v>
      </c>
      <c r="BB102" s="518">
        <v>7.10144573499555</v>
      </c>
      <c r="BC102" s="539">
        <v>4.40617997709452</v>
      </c>
      <c r="BD102" s="540" t="s">
        <v>161</v>
      </c>
      <c r="BE102" s="564">
        <v>1</v>
      </c>
      <c r="BF102" s="565">
        <v>4</v>
      </c>
      <c r="BG102" s="518">
        <v>0.25</v>
      </c>
      <c r="BH102" s="566">
        <v>-3</v>
      </c>
      <c r="BI102" s="567">
        <v>3.83333333</v>
      </c>
      <c r="BJ102" s="572">
        <v>34.6142857142856</v>
      </c>
      <c r="BK102" s="572">
        <v>10.0958333333333</v>
      </c>
      <c r="BL102" s="518">
        <v>3.42857142857142</v>
      </c>
      <c r="BM102" s="572">
        <v>24.5184523809523</v>
      </c>
      <c r="BN102" s="533">
        <v>0.103730664465539</v>
      </c>
      <c r="BO102" s="518">
        <v>0.165210249484111</v>
      </c>
      <c r="BP102" s="518">
        <v>0.62787063629194</v>
      </c>
      <c r="BQ102" s="518">
        <v>-0.0614795850185719</v>
      </c>
      <c r="BR102" s="540" t="s">
        <v>161</v>
      </c>
      <c r="BS102" s="564">
        <v>9.64035085625253</v>
      </c>
      <c r="BT102" s="565">
        <v>6.05289322619283</v>
      </c>
      <c r="BU102" s="518">
        <v>1.59268477007584</v>
      </c>
      <c r="BV102" s="566">
        <v>3.5874576300597</v>
      </c>
      <c r="BW102" s="567">
        <v>0</v>
      </c>
      <c r="BX102" s="564">
        <v>49.4389333705738</v>
      </c>
      <c r="BY102" s="565">
        <v>4.37111761623515</v>
      </c>
      <c r="BZ102" s="518">
        <v>11.3103644676474</v>
      </c>
      <c r="CA102" s="566">
        <v>45.0678157543387</v>
      </c>
      <c r="CB102" s="567">
        <v>-0.721916162240203</v>
      </c>
      <c r="CC102" s="551"/>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527" t="s">
        <v>100</v>
      </c>
      <c r="B103" s="516">
        <v>0</v>
      </c>
      <c r="C103" s="517">
        <v>0</v>
      </c>
      <c r="D103" s="518" t="s">
        <v>161</v>
      </c>
      <c r="E103" s="519">
        <v>0</v>
      </c>
      <c r="F103" s="520">
        <v>0</v>
      </c>
      <c r="G103" s="516">
        <v>0</v>
      </c>
      <c r="H103" s="517">
        <v>0</v>
      </c>
      <c r="I103" s="518" t="s">
        <v>161</v>
      </c>
      <c r="J103" s="519">
        <v>0</v>
      </c>
      <c r="K103" s="520">
        <v>0</v>
      </c>
      <c r="L103" s="516">
        <v>0</v>
      </c>
      <c r="M103" s="517">
        <v>0</v>
      </c>
      <c r="N103" s="518" t="s">
        <v>161</v>
      </c>
      <c r="O103" s="519">
        <v>0</v>
      </c>
      <c r="P103" s="520">
        <v>0</v>
      </c>
      <c r="Q103" s="516"/>
      <c r="R103" s="517"/>
      <c r="S103" s="518"/>
      <c r="T103" s="519"/>
      <c r="U103" s="520"/>
      <c r="V103" s="533"/>
      <c r="W103" s="518"/>
      <c r="X103" s="518"/>
      <c r="Y103" s="539"/>
      <c r="Z103" s="540"/>
      <c r="AA103" s="516">
        <v>13.044018</v>
      </c>
      <c r="AB103" s="517">
        <v>12.49905525</v>
      </c>
      <c r="AC103" s="518">
        <v>1.04360031531183</v>
      </c>
      <c r="AD103" s="519">
        <v>0.544962749999994</v>
      </c>
      <c r="AE103" s="541">
        <v>11.2084</v>
      </c>
      <c r="AF103" s="516">
        <v>5.97451799999999</v>
      </c>
      <c r="AG103" s="517">
        <v>2.706602</v>
      </c>
      <c r="AH103" s="518">
        <v>2.20738697451638</v>
      </c>
      <c r="AI103" s="519">
        <v>3.26791599999999</v>
      </c>
      <c r="AJ103" s="520">
        <v>2.079212</v>
      </c>
      <c r="AK103" s="516">
        <v>0</v>
      </c>
      <c r="AL103" s="517">
        <v>0</v>
      </c>
      <c r="AM103" s="518" t="s">
        <v>161</v>
      </c>
      <c r="AN103" s="519">
        <v>0</v>
      </c>
      <c r="AO103" s="520">
        <v>0</v>
      </c>
      <c r="AP103" s="516">
        <v>0</v>
      </c>
      <c r="AQ103" s="517">
        <v>0</v>
      </c>
      <c r="AR103" s="551" t="s">
        <v>161</v>
      </c>
      <c r="AS103" s="519">
        <v>0</v>
      </c>
      <c r="AT103" s="520">
        <v>0</v>
      </c>
      <c r="AU103" s="516">
        <v>-19.018536</v>
      </c>
      <c r="AV103" s="517">
        <v>-15.20565725</v>
      </c>
      <c r="AW103" s="551">
        <v>0.749246041304793</v>
      </c>
      <c r="AX103" s="555">
        <v>-3.81287874999998</v>
      </c>
      <c r="AY103" s="520">
        <v>-13.287612</v>
      </c>
      <c r="AZ103" s="533" t="s">
        <v>161</v>
      </c>
      <c r="BA103" s="518" t="s">
        <v>161</v>
      </c>
      <c r="BB103" s="518" t="s">
        <v>161</v>
      </c>
      <c r="BC103" s="539" t="s">
        <v>161</v>
      </c>
      <c r="BD103" s="540" t="s">
        <v>161</v>
      </c>
      <c r="BE103" s="564">
        <v>9</v>
      </c>
      <c r="BF103" s="565">
        <v>9</v>
      </c>
      <c r="BG103" s="518">
        <v>1</v>
      </c>
      <c r="BH103" s="566">
        <v>0</v>
      </c>
      <c r="BI103" s="567">
        <v>10.83333333</v>
      </c>
      <c r="BJ103" s="572">
        <v>0</v>
      </c>
      <c r="BK103" s="572">
        <v>0</v>
      </c>
      <c r="BL103" s="518" t="s">
        <v>161</v>
      </c>
      <c r="BM103" s="572">
        <v>0</v>
      </c>
      <c r="BN103" s="533" t="s">
        <v>161</v>
      </c>
      <c r="BO103" s="518" t="s">
        <v>161</v>
      </c>
      <c r="BP103" s="518" t="s">
        <v>161</v>
      </c>
      <c r="BQ103" s="518" t="s">
        <v>161</v>
      </c>
      <c r="BR103" s="540" t="s">
        <v>161</v>
      </c>
      <c r="BS103" s="564">
        <v>0</v>
      </c>
      <c r="BT103" s="565">
        <v>0</v>
      </c>
      <c r="BU103" s="518" t="s">
        <v>161</v>
      </c>
      <c r="BV103" s="566">
        <v>0</v>
      </c>
      <c r="BW103" s="567">
        <v>0</v>
      </c>
      <c r="BX103" s="564">
        <v>-1.45802742682508</v>
      </c>
      <c r="BY103" s="565">
        <v>-1.21654452643531</v>
      </c>
      <c r="BZ103" s="518">
        <v>0.80150097662487</v>
      </c>
      <c r="CA103" s="566">
        <v>-0.241482900389769</v>
      </c>
      <c r="CB103" s="567">
        <v>-1.18550479997145</v>
      </c>
      <c r="CC103" s="551"/>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527" t="s">
        <v>101</v>
      </c>
      <c r="B104" s="516">
        <v>14.150945</v>
      </c>
      <c r="C104" s="517">
        <v>0</v>
      </c>
      <c r="D104" s="518" t="s">
        <v>161</v>
      </c>
      <c r="E104" s="519">
        <v>14.150945</v>
      </c>
      <c r="F104" s="520">
        <v>0</v>
      </c>
      <c r="G104" s="516">
        <v>0</v>
      </c>
      <c r="H104" s="517">
        <v>0</v>
      </c>
      <c r="I104" s="518" t="s">
        <v>161</v>
      </c>
      <c r="J104" s="519">
        <v>0</v>
      </c>
      <c r="K104" s="520">
        <v>0</v>
      </c>
      <c r="L104" s="516">
        <v>0</v>
      </c>
      <c r="M104" s="517">
        <v>0</v>
      </c>
      <c r="N104" s="518" t="s">
        <v>161</v>
      </c>
      <c r="O104" s="519">
        <v>0</v>
      </c>
      <c r="P104" s="520">
        <v>0</v>
      </c>
      <c r="Q104" s="516"/>
      <c r="R104" s="517"/>
      <c r="S104" s="518"/>
      <c r="T104" s="519"/>
      <c r="U104" s="520"/>
      <c r="V104" s="533"/>
      <c r="W104" s="518"/>
      <c r="X104" s="518"/>
      <c r="Y104" s="539"/>
      <c r="Z104" s="540"/>
      <c r="AA104" s="516">
        <v>11.874145</v>
      </c>
      <c r="AB104" s="517">
        <v>14.24708665</v>
      </c>
      <c r="AC104" s="518">
        <v>0.833443727247914</v>
      </c>
      <c r="AD104" s="519">
        <v>-2.37294165</v>
      </c>
      <c r="AE104" s="541">
        <v>8.23931099999998</v>
      </c>
      <c r="AF104" s="516">
        <v>-0.988133000000003</v>
      </c>
      <c r="AG104" s="517">
        <v>5.289523</v>
      </c>
      <c r="AH104" s="518">
        <v>-0.186809472234075</v>
      </c>
      <c r="AI104" s="519">
        <v>-6.277656</v>
      </c>
      <c r="AJ104" s="520">
        <v>-4.0141729999999</v>
      </c>
      <c r="AK104" s="516">
        <v>0</v>
      </c>
      <c r="AL104" s="517">
        <v>0</v>
      </c>
      <c r="AM104" s="518" t="s">
        <v>161</v>
      </c>
      <c r="AN104" s="519">
        <v>0</v>
      </c>
      <c r="AO104" s="520">
        <v>0</v>
      </c>
      <c r="AP104" s="516">
        <v>0</v>
      </c>
      <c r="AQ104" s="517">
        <v>0</v>
      </c>
      <c r="AR104" s="551" t="s">
        <v>161</v>
      </c>
      <c r="AS104" s="519">
        <v>0</v>
      </c>
      <c r="AT104" s="520">
        <v>0</v>
      </c>
      <c r="AU104" s="516">
        <v>3.264933</v>
      </c>
      <c r="AV104" s="517">
        <v>-19.53660965</v>
      </c>
      <c r="AW104" s="551">
        <v>2.16711870987298</v>
      </c>
      <c r="AX104" s="555">
        <v>22.80154265</v>
      </c>
      <c r="AY104" s="520">
        <v>-4.22513800000008</v>
      </c>
      <c r="AZ104" s="533">
        <v>0.230721905851518</v>
      </c>
      <c r="BA104" s="518" t="s">
        <v>161</v>
      </c>
      <c r="BB104" s="518" t="s">
        <v>161</v>
      </c>
      <c r="BC104" s="539" t="s">
        <v>161</v>
      </c>
      <c r="BD104" s="540" t="s">
        <v>161</v>
      </c>
      <c r="BE104" s="564">
        <v>5</v>
      </c>
      <c r="BF104" s="565">
        <v>6</v>
      </c>
      <c r="BG104" s="518">
        <v>0.833333333333333</v>
      </c>
      <c r="BH104" s="566">
        <v>-1</v>
      </c>
      <c r="BI104" s="567">
        <v>3.41666667</v>
      </c>
      <c r="BJ104" s="572">
        <v>2.35849083333333</v>
      </c>
      <c r="BK104" s="572">
        <v>0</v>
      </c>
      <c r="BL104" s="518" t="s">
        <v>161</v>
      </c>
      <c r="BM104" s="572">
        <v>2.35849083333333</v>
      </c>
      <c r="BN104" s="533">
        <v>0.839106151567969</v>
      </c>
      <c r="BO104" s="518" t="s">
        <v>161</v>
      </c>
      <c r="BP104" s="518" t="s">
        <v>161</v>
      </c>
      <c r="BQ104" s="518" t="s">
        <v>161</v>
      </c>
      <c r="BR104" s="540" t="s">
        <v>161</v>
      </c>
      <c r="BS104" s="564">
        <v>1.19174433190769</v>
      </c>
      <c r="BT104" s="565">
        <v>0</v>
      </c>
      <c r="BU104" s="518" t="s">
        <v>161</v>
      </c>
      <c r="BV104" s="566">
        <v>1.19174433190769</v>
      </c>
      <c r="BW104" s="567">
        <v>0</v>
      </c>
      <c r="BX104" s="564">
        <v>0.274961523545485</v>
      </c>
      <c r="BY104" s="565">
        <v>-1.3712705011168</v>
      </c>
      <c r="BZ104" s="518">
        <v>2.20051588896687</v>
      </c>
      <c r="CA104" s="566">
        <v>1.64623202466229</v>
      </c>
      <c r="CB104" s="567">
        <v>-0.512802344759178</v>
      </c>
      <c r="CC104" s="551"/>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527" t="s">
        <v>102</v>
      </c>
      <c r="B105" s="516">
        <v>0</v>
      </c>
      <c r="C105" s="517">
        <v>0</v>
      </c>
      <c r="D105" s="518" t="s">
        <v>161</v>
      </c>
      <c r="E105" s="519">
        <v>0</v>
      </c>
      <c r="F105" s="520">
        <v>0</v>
      </c>
      <c r="G105" s="516">
        <v>0</v>
      </c>
      <c r="H105" s="517">
        <v>0</v>
      </c>
      <c r="I105" s="518" t="s">
        <v>161</v>
      </c>
      <c r="J105" s="519">
        <v>0</v>
      </c>
      <c r="K105" s="520">
        <v>0</v>
      </c>
      <c r="L105" s="516">
        <v>0</v>
      </c>
      <c r="M105" s="517">
        <v>0</v>
      </c>
      <c r="N105" s="518" t="s">
        <v>161</v>
      </c>
      <c r="O105" s="519">
        <v>0</v>
      </c>
      <c r="P105" s="520">
        <v>0</v>
      </c>
      <c r="Q105" s="516"/>
      <c r="R105" s="517"/>
      <c r="S105" s="518"/>
      <c r="T105" s="519"/>
      <c r="U105" s="520"/>
      <c r="V105" s="533"/>
      <c r="W105" s="518"/>
      <c r="X105" s="518"/>
      <c r="Y105" s="539"/>
      <c r="Z105" s="540"/>
      <c r="AA105" s="516">
        <v>24.810535</v>
      </c>
      <c r="AB105" s="517">
        <v>23.74111874</v>
      </c>
      <c r="AC105" s="518">
        <v>1.04504489749247</v>
      </c>
      <c r="AD105" s="519">
        <v>1.06941625999996</v>
      </c>
      <c r="AE105" s="541">
        <v>62.50926</v>
      </c>
      <c r="AF105" s="516">
        <v>3.907535</v>
      </c>
      <c r="AG105" s="517">
        <v>3.35459566</v>
      </c>
      <c r="AH105" s="518">
        <v>1.16483039866569</v>
      </c>
      <c r="AI105" s="519">
        <v>0.55293934</v>
      </c>
      <c r="AJ105" s="520">
        <v>0.626052000000001</v>
      </c>
      <c r="AK105" s="516">
        <v>0</v>
      </c>
      <c r="AL105" s="517">
        <v>0</v>
      </c>
      <c r="AM105" s="518" t="s">
        <v>161</v>
      </c>
      <c r="AN105" s="519">
        <v>0</v>
      </c>
      <c r="AO105" s="520">
        <v>0</v>
      </c>
      <c r="AP105" s="516">
        <v>0</v>
      </c>
      <c r="AQ105" s="517">
        <v>0</v>
      </c>
      <c r="AR105" s="551" t="s">
        <v>161</v>
      </c>
      <c r="AS105" s="519">
        <v>0</v>
      </c>
      <c r="AT105" s="520">
        <v>0</v>
      </c>
      <c r="AU105" s="516">
        <v>-28.71807</v>
      </c>
      <c r="AV105" s="517">
        <v>-27.0957144</v>
      </c>
      <c r="AW105" s="551">
        <v>0.940125011060791</v>
      </c>
      <c r="AX105" s="555">
        <v>-1.62235559999996</v>
      </c>
      <c r="AY105" s="520">
        <v>-63.135312</v>
      </c>
      <c r="AZ105" s="533" t="s">
        <v>161</v>
      </c>
      <c r="BA105" s="518" t="s">
        <v>161</v>
      </c>
      <c r="BB105" s="518" t="s">
        <v>161</v>
      </c>
      <c r="BC105" s="539" t="s">
        <v>161</v>
      </c>
      <c r="BD105" s="540" t="s">
        <v>161</v>
      </c>
      <c r="BE105" s="564">
        <v>12</v>
      </c>
      <c r="BF105" s="565">
        <v>14</v>
      </c>
      <c r="BG105" s="518">
        <v>0.857142857142857</v>
      </c>
      <c r="BH105" s="566">
        <v>-2</v>
      </c>
      <c r="BI105" s="567">
        <v>11.66666667</v>
      </c>
      <c r="BJ105" s="572">
        <v>0</v>
      </c>
      <c r="BK105" s="572">
        <v>0</v>
      </c>
      <c r="BL105" s="518" t="s">
        <v>161</v>
      </c>
      <c r="BM105" s="572">
        <v>0</v>
      </c>
      <c r="BN105" s="533" t="s">
        <v>161</v>
      </c>
      <c r="BO105" s="518" t="s">
        <v>161</v>
      </c>
      <c r="BP105" s="518" t="s">
        <v>161</v>
      </c>
      <c r="BQ105" s="518" t="s">
        <v>161</v>
      </c>
      <c r="BR105" s="540" t="s">
        <v>161</v>
      </c>
      <c r="BS105" s="564">
        <v>0</v>
      </c>
      <c r="BT105" s="565">
        <v>0</v>
      </c>
      <c r="BU105" s="518" t="s">
        <v>161</v>
      </c>
      <c r="BV105" s="566">
        <v>0</v>
      </c>
      <c r="BW105" s="567">
        <v>0</v>
      </c>
      <c r="BX105" s="564">
        <v>-1.15749499154291</v>
      </c>
      <c r="BY105" s="565">
        <v>-1.14129897149068</v>
      </c>
      <c r="BZ105" s="518">
        <v>0.985809134629222</v>
      </c>
      <c r="CA105" s="566">
        <v>-0.016196020052232</v>
      </c>
      <c r="CB105" s="567">
        <v>-1.01001534812602</v>
      </c>
      <c r="CC105" s="551"/>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527" t="s">
        <v>103</v>
      </c>
      <c r="B106" s="516">
        <v>0</v>
      </c>
      <c r="C106" s="517">
        <v>0</v>
      </c>
      <c r="D106" s="518" t="s">
        <v>161</v>
      </c>
      <c r="E106" s="519">
        <v>0</v>
      </c>
      <c r="F106" s="520">
        <v>0</v>
      </c>
      <c r="G106" s="516">
        <v>0</v>
      </c>
      <c r="H106" s="517">
        <v>0</v>
      </c>
      <c r="I106" s="518" t="s">
        <v>161</v>
      </c>
      <c r="J106" s="519">
        <v>0</v>
      </c>
      <c r="K106" s="520">
        <v>0</v>
      </c>
      <c r="L106" s="516">
        <v>0</v>
      </c>
      <c r="M106" s="517">
        <v>0</v>
      </c>
      <c r="N106" s="518" t="s">
        <v>161</v>
      </c>
      <c r="O106" s="519">
        <v>0</v>
      </c>
      <c r="P106" s="520">
        <v>0</v>
      </c>
      <c r="Q106" s="516"/>
      <c r="R106" s="517"/>
      <c r="S106" s="518"/>
      <c r="T106" s="519"/>
      <c r="U106" s="520"/>
      <c r="V106" s="533"/>
      <c r="W106" s="518"/>
      <c r="X106" s="518"/>
      <c r="Y106" s="539"/>
      <c r="Z106" s="540"/>
      <c r="AA106" s="516">
        <v>-1.09634523681734e-14</v>
      </c>
      <c r="AB106" s="517">
        <v>0</v>
      </c>
      <c r="AC106" s="518" t="s">
        <v>161</v>
      </c>
      <c r="AD106" s="519">
        <v>-1.09634523681734e-14</v>
      </c>
      <c r="AE106" s="541">
        <v>0</v>
      </c>
      <c r="AF106" s="516">
        <v>-4.57966997657877e-16</v>
      </c>
      <c r="AG106" s="517">
        <v>0</v>
      </c>
      <c r="AH106" s="518" t="s">
        <v>161</v>
      </c>
      <c r="AI106" s="519">
        <v>-4.57966997657877e-16</v>
      </c>
      <c r="AJ106" s="520">
        <v>0</v>
      </c>
      <c r="AK106" s="516">
        <v>0</v>
      </c>
      <c r="AL106" s="517">
        <v>0</v>
      </c>
      <c r="AM106" s="518" t="s">
        <v>161</v>
      </c>
      <c r="AN106" s="519">
        <v>0</v>
      </c>
      <c r="AO106" s="520">
        <v>0</v>
      </c>
      <c r="AP106" s="516">
        <v>0</v>
      </c>
      <c r="AQ106" s="517">
        <v>0</v>
      </c>
      <c r="AR106" s="551" t="s">
        <v>161</v>
      </c>
      <c r="AS106" s="519">
        <v>0</v>
      </c>
      <c r="AT106" s="520">
        <v>0</v>
      </c>
      <c r="AU106" s="516">
        <v>1.14214193658313e-14</v>
      </c>
      <c r="AV106" s="517">
        <v>0</v>
      </c>
      <c r="AW106" s="551" t="s">
        <v>161</v>
      </c>
      <c r="AX106" s="555">
        <v>1.14214193658313e-14</v>
      </c>
      <c r="AY106" s="520">
        <v>0</v>
      </c>
      <c r="AZ106" s="533" t="s">
        <v>161</v>
      </c>
      <c r="BA106" s="518" t="s">
        <v>161</v>
      </c>
      <c r="BB106" s="518" t="s">
        <v>161</v>
      </c>
      <c r="BC106" s="539" t="s">
        <v>161</v>
      </c>
      <c r="BD106" s="540" t="s">
        <v>161</v>
      </c>
      <c r="BE106" s="564">
        <v>12</v>
      </c>
      <c r="BF106" s="565">
        <v>0</v>
      </c>
      <c r="BG106" s="518" t="s">
        <v>161</v>
      </c>
      <c r="BH106" s="566">
        <v>12</v>
      </c>
      <c r="BI106" s="567">
        <v>0</v>
      </c>
      <c r="BJ106" s="572">
        <v>0</v>
      </c>
      <c r="BK106" s="572" t="s">
        <v>161</v>
      </c>
      <c r="BL106" s="518" t="s">
        <v>161</v>
      </c>
      <c r="BM106" s="572" t="s">
        <v>161</v>
      </c>
      <c r="BN106" s="533" t="s">
        <v>161</v>
      </c>
      <c r="BO106" s="518" t="s">
        <v>161</v>
      </c>
      <c r="BP106" s="518" t="s">
        <v>161</v>
      </c>
      <c r="BQ106" s="518" t="s">
        <v>161</v>
      </c>
      <c r="BR106" s="540" t="s">
        <v>161</v>
      </c>
      <c r="BS106" s="564">
        <v>0</v>
      </c>
      <c r="BT106" s="565" t="s">
        <v>161</v>
      </c>
      <c r="BU106" s="518" t="s">
        <v>161</v>
      </c>
      <c r="BV106" s="566" t="s">
        <v>161</v>
      </c>
      <c r="BW106" s="567" t="s">
        <v>161</v>
      </c>
      <c r="BX106" s="564">
        <v>-1.04177215189873</v>
      </c>
      <c r="BY106" s="565" t="s">
        <v>161</v>
      </c>
      <c r="BZ106" s="518" t="s">
        <v>161</v>
      </c>
      <c r="CA106" s="566" t="s">
        <v>161</v>
      </c>
      <c r="CB106" s="567" t="s">
        <v>161</v>
      </c>
      <c r="CC106" s="551"/>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527" t="s">
        <v>104</v>
      </c>
      <c r="B107" s="516">
        <v>0</v>
      </c>
      <c r="C107" s="517">
        <v>0</v>
      </c>
      <c r="D107" s="518" t="s">
        <v>161</v>
      </c>
      <c r="E107" s="519">
        <v>0</v>
      </c>
      <c r="F107" s="520">
        <v>0</v>
      </c>
      <c r="G107" s="516">
        <v>0</v>
      </c>
      <c r="H107" s="517">
        <v>0</v>
      </c>
      <c r="I107" s="518" t="s">
        <v>161</v>
      </c>
      <c r="J107" s="519">
        <v>0</v>
      </c>
      <c r="K107" s="520">
        <v>0</v>
      </c>
      <c r="L107" s="516">
        <v>0</v>
      </c>
      <c r="M107" s="517">
        <v>0</v>
      </c>
      <c r="N107" s="518" t="s">
        <v>161</v>
      </c>
      <c r="O107" s="519">
        <v>0</v>
      </c>
      <c r="P107" s="520">
        <v>0</v>
      </c>
      <c r="Q107" s="516"/>
      <c r="R107" s="517"/>
      <c r="S107" s="518"/>
      <c r="T107" s="519"/>
      <c r="U107" s="520"/>
      <c r="V107" s="533"/>
      <c r="W107" s="518"/>
      <c r="X107" s="518"/>
      <c r="Y107" s="539"/>
      <c r="Z107" s="540"/>
      <c r="AA107" s="516">
        <v>0</v>
      </c>
      <c r="AB107" s="517">
        <v>0</v>
      </c>
      <c r="AC107" s="518" t="s">
        <v>161</v>
      </c>
      <c r="AD107" s="519">
        <v>0</v>
      </c>
      <c r="AE107" s="541">
        <v>0</v>
      </c>
      <c r="AF107" s="516">
        <v>0</v>
      </c>
      <c r="AG107" s="517">
        <v>0</v>
      </c>
      <c r="AH107" s="518" t="s">
        <v>161</v>
      </c>
      <c r="AI107" s="519">
        <v>0</v>
      </c>
      <c r="AJ107" s="520">
        <v>0</v>
      </c>
      <c r="AK107" s="516">
        <v>0</v>
      </c>
      <c r="AL107" s="517">
        <v>0</v>
      </c>
      <c r="AM107" s="518" t="s">
        <v>161</v>
      </c>
      <c r="AN107" s="519">
        <v>0</v>
      </c>
      <c r="AO107" s="520">
        <v>0</v>
      </c>
      <c r="AP107" s="516">
        <v>0</v>
      </c>
      <c r="AQ107" s="517">
        <v>0</v>
      </c>
      <c r="AR107" s="551" t="s">
        <v>161</v>
      </c>
      <c r="AS107" s="519">
        <v>0</v>
      </c>
      <c r="AT107" s="520">
        <v>0</v>
      </c>
      <c r="AU107" s="516">
        <v>0</v>
      </c>
      <c r="AV107" s="517">
        <v>0</v>
      </c>
      <c r="AW107" s="551" t="s">
        <v>161</v>
      </c>
      <c r="AX107" s="555">
        <v>0</v>
      </c>
      <c r="AY107" s="520">
        <v>0</v>
      </c>
      <c r="AZ107" s="533" t="s">
        <v>161</v>
      </c>
      <c r="BA107" s="518" t="s">
        <v>161</v>
      </c>
      <c r="BB107" s="518" t="s">
        <v>161</v>
      </c>
      <c r="BC107" s="539" t="s">
        <v>161</v>
      </c>
      <c r="BD107" s="540" t="s">
        <v>161</v>
      </c>
      <c r="BE107" s="564">
        <v>0</v>
      </c>
      <c r="BF107" s="565">
        <v>0</v>
      </c>
      <c r="BG107" s="518" t="s">
        <v>161</v>
      </c>
      <c r="BH107" s="566">
        <v>0</v>
      </c>
      <c r="BI107" s="567">
        <v>0</v>
      </c>
      <c r="BJ107" s="572" t="s">
        <v>161</v>
      </c>
      <c r="BK107" s="572" t="s">
        <v>161</v>
      </c>
      <c r="BL107" s="518" t="s">
        <v>161</v>
      </c>
      <c r="BM107" s="572" t="s">
        <v>161</v>
      </c>
      <c r="BN107" s="533" t="s">
        <v>161</v>
      </c>
      <c r="BO107" s="518" t="s">
        <v>161</v>
      </c>
      <c r="BP107" s="518" t="s">
        <v>161</v>
      </c>
      <c r="BQ107" s="518" t="s">
        <v>161</v>
      </c>
      <c r="BR107" s="540" t="s">
        <v>161</v>
      </c>
      <c r="BS107" s="564" t="s">
        <v>161</v>
      </c>
      <c r="BT107" s="565" t="s">
        <v>161</v>
      </c>
      <c r="BU107" s="518" t="s">
        <v>161</v>
      </c>
      <c r="BV107" s="566" t="s">
        <v>161</v>
      </c>
      <c r="BW107" s="567" t="s">
        <v>161</v>
      </c>
      <c r="BX107" s="564" t="s">
        <v>161</v>
      </c>
      <c r="BY107" s="565" t="s">
        <v>161</v>
      </c>
      <c r="BZ107" s="518" t="s">
        <v>161</v>
      </c>
      <c r="CA107" s="566" t="s">
        <v>161</v>
      </c>
      <c r="CB107" s="567" t="s">
        <v>161</v>
      </c>
      <c r="CC107" s="551"/>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105</v>
      </c>
      <c r="B108" s="214">
        <v>62.6109449999999</v>
      </c>
      <c r="C108" s="215">
        <v>48.46</v>
      </c>
      <c r="D108" s="238">
        <v>1.29201289723483</v>
      </c>
      <c r="E108" s="215">
        <v>14.1509449999999</v>
      </c>
      <c r="F108" s="217">
        <v>0</v>
      </c>
      <c r="G108" s="214">
        <v>0</v>
      </c>
      <c r="H108" s="215">
        <v>0</v>
      </c>
      <c r="I108" s="238" t="s">
        <v>161</v>
      </c>
      <c r="J108" s="215">
        <v>0</v>
      </c>
      <c r="K108" s="217">
        <v>0</v>
      </c>
      <c r="L108" s="214">
        <v>0</v>
      </c>
      <c r="M108" s="215">
        <v>0</v>
      </c>
      <c r="N108" s="238" t="s">
        <v>161</v>
      </c>
      <c r="O108" s="215">
        <v>0</v>
      </c>
      <c r="P108" s="217">
        <v>0</v>
      </c>
      <c r="Q108" s="214"/>
      <c r="R108" s="215"/>
      <c r="S108" s="238"/>
      <c r="T108" s="215"/>
      <c r="U108" s="217"/>
      <c r="V108" s="237"/>
      <c r="W108" s="238"/>
      <c r="X108" s="238"/>
      <c r="Y108" s="216"/>
      <c r="Z108" s="257"/>
      <c r="AA108" s="214">
        <v>106.500614</v>
      </c>
      <c r="AB108" s="215">
        <v>103.88817002</v>
      </c>
      <c r="AC108" s="238">
        <v>1.02514669359848</v>
      </c>
      <c r="AD108" s="215">
        <v>2.61244397999985</v>
      </c>
      <c r="AE108" s="328">
        <v>136.455298</v>
      </c>
      <c r="AF108" s="214">
        <v>-178.088816</v>
      </c>
      <c r="AG108" s="215">
        <v>28.72247266</v>
      </c>
      <c r="AH108" s="238">
        <v>-6.20033024691545</v>
      </c>
      <c r="AI108" s="215">
        <v>-206.81128866</v>
      </c>
      <c r="AJ108" s="217">
        <v>-25.3319369999999</v>
      </c>
      <c r="AK108" s="214">
        <v>0</v>
      </c>
      <c r="AL108" s="215">
        <v>0</v>
      </c>
      <c r="AM108" s="238" t="s">
        <v>161</v>
      </c>
      <c r="AN108" s="215">
        <v>0</v>
      </c>
      <c r="AO108" s="217">
        <v>1.940765</v>
      </c>
      <c r="AP108" s="214">
        <v>0.049352</v>
      </c>
      <c r="AQ108" s="215">
        <v>0</v>
      </c>
      <c r="AR108" s="216" t="s">
        <v>161</v>
      </c>
      <c r="AS108" s="215">
        <v>0.049352</v>
      </c>
      <c r="AT108" s="217">
        <v>0</v>
      </c>
      <c r="AU108" s="214">
        <v>134.149795</v>
      </c>
      <c r="AV108" s="215">
        <v>-84.15064268</v>
      </c>
      <c r="AW108" s="216">
        <v>3.5941624535196</v>
      </c>
      <c r="AX108" s="562">
        <v>218.30043768</v>
      </c>
      <c r="AY108" s="217">
        <v>-109.182596</v>
      </c>
      <c r="AZ108" s="237">
        <v>2.14259335967538</v>
      </c>
      <c r="BA108" s="238">
        <v>-1.73649695996698</v>
      </c>
      <c r="BB108" s="238">
        <v>3.23385955119444</v>
      </c>
      <c r="BC108" s="216">
        <v>3.87909031964236</v>
      </c>
      <c r="BD108" s="257" t="s">
        <v>161</v>
      </c>
      <c r="BE108" s="292">
        <v>71</v>
      </c>
      <c r="BF108" s="293">
        <v>67</v>
      </c>
      <c r="BG108" s="238">
        <v>1.05970149253731</v>
      </c>
      <c r="BH108" s="238">
        <v>4</v>
      </c>
      <c r="BI108" s="279">
        <v>57.5</v>
      </c>
      <c r="BJ108" s="578">
        <v>0.728034244186045</v>
      </c>
      <c r="BK108" s="578">
        <v>0.60575</v>
      </c>
      <c r="BL108" s="238">
        <v>1.20187246254403</v>
      </c>
      <c r="BM108" s="578">
        <v>0.122284244186045</v>
      </c>
      <c r="BN108" s="237">
        <v>1.70099036198863</v>
      </c>
      <c r="BO108" s="238">
        <v>2.14379220016508</v>
      </c>
      <c r="BP108" s="238">
        <v>0.793449272675607</v>
      </c>
      <c r="BQ108" s="238">
        <v>-0.442801838176458</v>
      </c>
      <c r="BR108" s="257" t="s">
        <v>161</v>
      </c>
      <c r="BS108" s="292">
        <v>0.587892807829258</v>
      </c>
      <c r="BT108" s="293">
        <v>0.466463120783346</v>
      </c>
      <c r="BU108" s="238">
        <v>1.26032001595751</v>
      </c>
      <c r="BV108" s="238">
        <v>0.121429687045912</v>
      </c>
      <c r="BW108" s="279">
        <v>0</v>
      </c>
      <c r="BX108" s="292">
        <v>1.25961522625588</v>
      </c>
      <c r="BY108" s="293">
        <v>-0.810011791176991</v>
      </c>
      <c r="BZ108" s="238">
        <v>3.55505788925071</v>
      </c>
      <c r="CA108" s="238">
        <v>2.06962701743287</v>
      </c>
      <c r="CB108" s="279">
        <v>-0.800134531969584</v>
      </c>
      <c r="CC108" s="551"/>
    </row>
    <row r="109" s="159" customFormat="1" ht="16.2" spans="1:16366">
      <c r="A109" s="302" t="s">
        <v>106</v>
      </c>
      <c r="B109" s="303">
        <v>4308.33529900001</v>
      </c>
      <c r="C109" s="304">
        <v>6337.88766321</v>
      </c>
      <c r="D109" s="312">
        <v>0.679774639113426</v>
      </c>
      <c r="E109" s="306">
        <v>-2029.55236420999</v>
      </c>
      <c r="F109" s="307">
        <v>2213.801786</v>
      </c>
      <c r="G109" s="303">
        <v>222.516391</v>
      </c>
      <c r="H109" s="304">
        <v>205.24175993</v>
      </c>
      <c r="I109" s="312">
        <v>1.08416723319802</v>
      </c>
      <c r="J109" s="304">
        <v>17.2746310699999</v>
      </c>
      <c r="K109" s="317">
        <v>244.162505999999</v>
      </c>
      <c r="L109" s="303">
        <v>2974.0779350495</v>
      </c>
      <c r="M109" s="304">
        <v>4610.33306567</v>
      </c>
      <c r="N109" s="312">
        <v>0.645089604739281</v>
      </c>
      <c r="O109" s="304">
        <v>-1636.2551306205</v>
      </c>
      <c r="P109" s="317">
        <v>1870.45594999999</v>
      </c>
      <c r="Q109" s="303">
        <v>771.722073950512</v>
      </c>
      <c r="R109" s="304">
        <v>1192.15291293</v>
      </c>
      <c r="S109" s="312">
        <v>0.647334805443557</v>
      </c>
      <c r="T109" s="304">
        <v>-420.430838979488</v>
      </c>
      <c r="U109" s="317">
        <v>55.1635970000135</v>
      </c>
      <c r="V109" s="311">
        <v>0.179123030217642</v>
      </c>
      <c r="W109" s="312">
        <v>0.188099407291514</v>
      </c>
      <c r="X109" s="312">
        <v>0.952278546736935</v>
      </c>
      <c r="Y109" s="305">
        <v>-0.00897637707387219</v>
      </c>
      <c r="Z109" s="315">
        <v>0.024918037987351</v>
      </c>
      <c r="AA109" s="303">
        <v>672.282956999999</v>
      </c>
      <c r="AB109" s="304">
        <v>737.62816098</v>
      </c>
      <c r="AC109" s="312">
        <v>0.911411728243694</v>
      </c>
      <c r="AD109" s="306">
        <v>-65.3452039800007</v>
      </c>
      <c r="AE109" s="304">
        <v>383.812464</v>
      </c>
      <c r="AF109" s="303">
        <v>126.532758</v>
      </c>
      <c r="AG109" s="304">
        <v>452.45083</v>
      </c>
      <c r="AH109" s="312">
        <v>0.279660793196024</v>
      </c>
      <c r="AI109" s="306">
        <v>-325.918072</v>
      </c>
      <c r="AJ109" s="307">
        <v>153.018973000001</v>
      </c>
      <c r="AK109" s="303">
        <v>0.69818</v>
      </c>
      <c r="AL109" s="304">
        <v>0.1</v>
      </c>
      <c r="AM109" s="312">
        <v>6.9818</v>
      </c>
      <c r="AN109" s="306">
        <v>0.59818</v>
      </c>
      <c r="AO109" s="307">
        <v>4.796049</v>
      </c>
      <c r="AP109" s="303">
        <v>10.129082</v>
      </c>
      <c r="AQ109" s="304">
        <v>0</v>
      </c>
      <c r="AR109" s="305" t="s">
        <v>161</v>
      </c>
      <c r="AS109" s="306">
        <v>10.129082</v>
      </c>
      <c r="AT109" s="307">
        <v>0</v>
      </c>
      <c r="AU109" s="303">
        <v>303.491612950512</v>
      </c>
      <c r="AV109" s="304">
        <v>332.33384663</v>
      </c>
      <c r="AW109" s="305">
        <v>0.913213071819318</v>
      </c>
      <c r="AX109" s="593">
        <v>-28.8422336794877</v>
      </c>
      <c r="AY109" s="307">
        <v>-432.852057999987</v>
      </c>
      <c r="AZ109" s="311">
        <v>0.0704428954313176</v>
      </c>
      <c r="BA109" s="312">
        <v>0.0524360582405274</v>
      </c>
      <c r="BB109" s="312">
        <v>1.34340562191368</v>
      </c>
      <c r="BC109" s="305">
        <v>0.0180068371907902</v>
      </c>
      <c r="BD109" s="315">
        <v>-0.195524306077142</v>
      </c>
      <c r="BE109" s="324">
        <v>1344</v>
      </c>
      <c r="BF109" s="325">
        <v>827</v>
      </c>
      <c r="BG109" s="312">
        <v>1.62515114873035</v>
      </c>
      <c r="BH109" s="312">
        <v>517</v>
      </c>
      <c r="BI109" s="319">
        <v>473.416666656667</v>
      </c>
      <c r="BJ109" s="595">
        <v>2.70896334192657</v>
      </c>
      <c r="BK109" s="595">
        <v>6.39157690924768</v>
      </c>
      <c r="BL109" s="312">
        <v>0.423833332586062</v>
      </c>
      <c r="BM109" s="595">
        <v>-3.68261356732111</v>
      </c>
      <c r="BN109" s="311">
        <v>0.156042394647427</v>
      </c>
      <c r="BO109" s="312">
        <v>0.116383912145014</v>
      </c>
      <c r="BP109" s="312">
        <v>1.34075570902788</v>
      </c>
      <c r="BQ109" s="312">
        <v>0.039658482502413</v>
      </c>
      <c r="BR109" s="315">
        <v>0.173372551430402</v>
      </c>
      <c r="BS109" s="324">
        <v>6.40851482867506</v>
      </c>
      <c r="BT109" s="325">
        <v>8.59225284293592</v>
      </c>
      <c r="BU109" s="312">
        <v>0.745848026800536</v>
      </c>
      <c r="BV109" s="312">
        <v>-2.18373801426087</v>
      </c>
      <c r="BW109" s="319">
        <v>5.76792572843596</v>
      </c>
      <c r="BX109" s="324">
        <v>0.451434339946405</v>
      </c>
      <c r="BY109" s="325">
        <v>0.450543870489525</v>
      </c>
      <c r="BZ109" s="312">
        <v>1.00197643229706</v>
      </c>
      <c r="CA109" s="312">
        <v>0.000890469456879928</v>
      </c>
      <c r="CB109" s="319">
        <v>-1.12776967555693</v>
      </c>
      <c r="CC109" s="551"/>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527" t="s">
        <v>107</v>
      </c>
      <c r="B110" s="516">
        <v>95.3250289999999</v>
      </c>
      <c r="C110" s="517">
        <v>96.666816</v>
      </c>
      <c r="D110" s="518">
        <v>0.986119466270617</v>
      </c>
      <c r="E110" s="519">
        <v>-1.3417870000001</v>
      </c>
      <c r="F110" s="520">
        <v>104.828821999999</v>
      </c>
      <c r="G110" s="516">
        <v>0</v>
      </c>
      <c r="H110" s="517">
        <v>0</v>
      </c>
      <c r="I110" s="518" t="s">
        <v>161</v>
      </c>
      <c r="J110" s="519">
        <v>0</v>
      </c>
      <c r="K110" s="520">
        <v>0</v>
      </c>
      <c r="L110" s="516">
        <v>64.7703179999999</v>
      </c>
      <c r="M110" s="517">
        <v>64.80543345</v>
      </c>
      <c r="N110" s="518">
        <v>0.999458140342087</v>
      </c>
      <c r="O110" s="519">
        <v>-0.0351154500001059</v>
      </c>
      <c r="P110" s="520">
        <v>69.0608680000001</v>
      </c>
      <c r="Q110" s="516">
        <v>30.554711</v>
      </c>
      <c r="R110" s="517">
        <v>31.86138255</v>
      </c>
      <c r="S110" s="518">
        <v>0.958988862208053</v>
      </c>
      <c r="T110" s="519">
        <v>-1.30667154999999</v>
      </c>
      <c r="U110" s="520">
        <v>35.7679539999989</v>
      </c>
      <c r="V110" s="533">
        <v>0.32053188255521</v>
      </c>
      <c r="W110" s="518">
        <v>0.329599999962759</v>
      </c>
      <c r="X110" s="518">
        <v>0.97248750786234</v>
      </c>
      <c r="Y110" s="539">
        <v>-0.00906811740754815</v>
      </c>
      <c r="Z110" s="540">
        <v>0.341203433536621</v>
      </c>
      <c r="AA110" s="516">
        <v>5.647725</v>
      </c>
      <c r="AB110" s="517">
        <v>4.58244936</v>
      </c>
      <c r="AC110" s="518">
        <v>1.23246861150256</v>
      </c>
      <c r="AD110" s="519">
        <v>1.06527564</v>
      </c>
      <c r="AE110" s="541">
        <v>3.83418400000001</v>
      </c>
      <c r="AF110" s="516">
        <v>0.419651999999999</v>
      </c>
      <c r="AG110" s="517">
        <v>0.80154741</v>
      </c>
      <c r="AH110" s="518">
        <v>0.523552312395344</v>
      </c>
      <c r="AI110" s="519">
        <v>-0.381895410000001</v>
      </c>
      <c r="AJ110" s="520">
        <v>0.29775100000001</v>
      </c>
      <c r="AK110" s="516">
        <v>0</v>
      </c>
      <c r="AL110" s="517">
        <v>0</v>
      </c>
      <c r="AM110" s="518" t="s">
        <v>161</v>
      </c>
      <c r="AN110" s="519">
        <v>0</v>
      </c>
      <c r="AO110" s="520">
        <v>0</v>
      </c>
      <c r="AP110" s="516">
        <v>0</v>
      </c>
      <c r="AQ110" s="517">
        <v>0</v>
      </c>
      <c r="AR110" s="551" t="s">
        <v>161</v>
      </c>
      <c r="AS110" s="519">
        <v>0</v>
      </c>
      <c r="AT110" s="520">
        <v>0</v>
      </c>
      <c r="AU110" s="516">
        <v>24.487334</v>
      </c>
      <c r="AV110" s="517">
        <v>26.47738578</v>
      </c>
      <c r="AW110" s="551">
        <v>0.924839566997464</v>
      </c>
      <c r="AX110" s="555">
        <v>-1.99005177999999</v>
      </c>
      <c r="AY110" s="520">
        <v>31.6360189999989</v>
      </c>
      <c r="AZ110" s="533">
        <v>0.2568825234766</v>
      </c>
      <c r="BA110" s="518">
        <v>0.273903567693799</v>
      </c>
      <c r="BB110" s="518">
        <v>0.937857530077055</v>
      </c>
      <c r="BC110" s="539">
        <v>-0.0170210442171993</v>
      </c>
      <c r="BD110" s="540">
        <v>0.301787413007457</v>
      </c>
      <c r="BE110" s="564">
        <v>9</v>
      </c>
      <c r="BF110" s="565">
        <v>8</v>
      </c>
      <c r="BG110" s="518">
        <v>1.125</v>
      </c>
      <c r="BH110" s="566">
        <v>1</v>
      </c>
      <c r="BI110" s="567">
        <v>7.83333333</v>
      </c>
      <c r="BJ110" s="572">
        <v>8.82639157407406</v>
      </c>
      <c r="BK110" s="572">
        <v>10.06946</v>
      </c>
      <c r="BL110" s="518">
        <v>0.876550636684992</v>
      </c>
      <c r="BM110" s="572">
        <v>-1.24306842592594</v>
      </c>
      <c r="BN110" s="533">
        <v>0.059247031542996</v>
      </c>
      <c r="BO110" s="518">
        <v>0.0474045753198285</v>
      </c>
      <c r="BP110" s="518">
        <v>1.24981673484614</v>
      </c>
      <c r="BQ110" s="518">
        <v>0.0118424562231675</v>
      </c>
      <c r="BR110" s="540">
        <v>0.0365756661846305</v>
      </c>
      <c r="BS110" s="564">
        <v>16.8784827519045</v>
      </c>
      <c r="BT110" s="565">
        <v>21.0950102021422</v>
      </c>
      <c r="BU110" s="518">
        <v>0.800117306897083</v>
      </c>
      <c r="BV110" s="566">
        <v>-4.21652745023769</v>
      </c>
      <c r="BW110" s="567">
        <v>27.3405819856321</v>
      </c>
      <c r="BX110" s="564">
        <v>4.33578724176549</v>
      </c>
      <c r="BY110" s="565">
        <v>5.77799855490383</v>
      </c>
      <c r="BZ110" s="518">
        <v>0.750396041218403</v>
      </c>
      <c r="CA110" s="566">
        <v>-1.44221131313834</v>
      </c>
      <c r="CB110" s="567">
        <v>8.25104350756219</v>
      </c>
      <c r="CC110" s="551"/>
    </row>
    <row r="111" s="159" customFormat="1" outlineLevel="3" spans="1:81">
      <c r="A111" s="527" t="s">
        <v>108</v>
      </c>
      <c r="B111" s="516">
        <v>89.5660819999998</v>
      </c>
      <c r="C111" s="517">
        <v>76.9299072</v>
      </c>
      <c r="D111" s="518">
        <v>1.16425568754618</v>
      </c>
      <c r="E111" s="519">
        <v>12.6361747999998</v>
      </c>
      <c r="F111" s="520">
        <v>81.0361540000001</v>
      </c>
      <c r="G111" s="516">
        <v>0</v>
      </c>
      <c r="H111" s="517">
        <v>0</v>
      </c>
      <c r="I111" s="518" t="s">
        <v>161</v>
      </c>
      <c r="J111" s="519">
        <v>0</v>
      </c>
      <c r="K111" s="520">
        <v>0</v>
      </c>
      <c r="L111" s="516">
        <v>60.1400239999998</v>
      </c>
      <c r="M111" s="517">
        <v>51.69689763</v>
      </c>
      <c r="N111" s="518">
        <v>1.16331978817043</v>
      </c>
      <c r="O111" s="519">
        <v>8.44312636999985</v>
      </c>
      <c r="P111" s="520">
        <v>53.5612240000001</v>
      </c>
      <c r="Q111" s="516">
        <v>29.426058</v>
      </c>
      <c r="R111" s="517">
        <v>25.23300957</v>
      </c>
      <c r="S111" s="518">
        <v>1.16617313992482</v>
      </c>
      <c r="T111" s="519">
        <v>4.19304842999995</v>
      </c>
      <c r="U111" s="520">
        <v>27.47493</v>
      </c>
      <c r="V111" s="533">
        <v>0.328540194490142</v>
      </c>
      <c r="W111" s="518">
        <v>0.32800000010919</v>
      </c>
      <c r="X111" s="518">
        <v>1.00164693408772</v>
      </c>
      <c r="Y111" s="539">
        <v>0.000540194380951764</v>
      </c>
      <c r="Z111" s="540">
        <v>0.33904533524629</v>
      </c>
      <c r="AA111" s="516">
        <v>4.863852</v>
      </c>
      <c r="AB111" s="517">
        <v>3.78464669</v>
      </c>
      <c r="AC111" s="518">
        <v>1.28515351587548</v>
      </c>
      <c r="AD111" s="519">
        <v>1.07920531</v>
      </c>
      <c r="AE111" s="541">
        <v>3.888574</v>
      </c>
      <c r="AF111" s="516">
        <v>0.583782</v>
      </c>
      <c r="AG111" s="517">
        <v>0.35742718</v>
      </c>
      <c r="AH111" s="518">
        <v>1.63328933182977</v>
      </c>
      <c r="AI111" s="519">
        <v>0.22635482</v>
      </c>
      <c r="AJ111" s="520">
        <v>0.250924</v>
      </c>
      <c r="AK111" s="516">
        <v>0</v>
      </c>
      <c r="AL111" s="517">
        <v>0</v>
      </c>
      <c r="AM111" s="518" t="s">
        <v>161</v>
      </c>
      <c r="AN111" s="519">
        <v>0</v>
      </c>
      <c r="AO111" s="520">
        <v>0</v>
      </c>
      <c r="AP111" s="516">
        <v>0</v>
      </c>
      <c r="AQ111" s="517">
        <v>0</v>
      </c>
      <c r="AR111" s="551" t="s">
        <v>161</v>
      </c>
      <c r="AS111" s="519">
        <v>0</v>
      </c>
      <c r="AT111" s="520">
        <v>0</v>
      </c>
      <c r="AU111" s="516">
        <v>23.978424</v>
      </c>
      <c r="AV111" s="517">
        <v>21.0909357</v>
      </c>
      <c r="AW111" s="551">
        <v>1.13690660011827</v>
      </c>
      <c r="AX111" s="555">
        <v>2.88748829999995</v>
      </c>
      <c r="AY111" s="520">
        <v>23.335432</v>
      </c>
      <c r="AZ111" s="533">
        <v>0.267717683575798</v>
      </c>
      <c r="BA111" s="518">
        <v>0.274157820640137</v>
      </c>
      <c r="BB111" s="518">
        <v>0.976509380438969</v>
      </c>
      <c r="BC111" s="539">
        <v>-0.00644013706433882</v>
      </c>
      <c r="BD111" s="540">
        <v>0.287963221946589</v>
      </c>
      <c r="BE111" s="564">
        <v>7</v>
      </c>
      <c r="BF111" s="565">
        <v>7</v>
      </c>
      <c r="BG111" s="518">
        <v>1</v>
      </c>
      <c r="BH111" s="566">
        <v>0</v>
      </c>
      <c r="BI111" s="567">
        <v>7.08333333</v>
      </c>
      <c r="BJ111" s="572">
        <v>10.6626288095238</v>
      </c>
      <c r="BK111" s="572">
        <v>9.15832228571429</v>
      </c>
      <c r="BL111" s="518">
        <v>1.16425568754618</v>
      </c>
      <c r="BM111" s="572">
        <v>1.5043065238095</v>
      </c>
      <c r="BN111" s="533">
        <v>0.0543046194652124</v>
      </c>
      <c r="BO111" s="518">
        <v>0.0491960386766202</v>
      </c>
      <c r="BP111" s="518">
        <v>1.10384130360927</v>
      </c>
      <c r="BQ111" s="518">
        <v>0.00510858078859222</v>
      </c>
      <c r="BR111" s="540">
        <v>0.0479856682240866</v>
      </c>
      <c r="BS111" s="564">
        <v>18.4146396724242</v>
      </c>
      <c r="BT111" s="565">
        <v>20.3268398615037</v>
      </c>
      <c r="BU111" s="518">
        <v>0.905927325540605</v>
      </c>
      <c r="BV111" s="566">
        <v>-1.91220018907948</v>
      </c>
      <c r="BW111" s="567">
        <v>20.8395555800147</v>
      </c>
      <c r="BX111" s="564">
        <v>4.92992467698441</v>
      </c>
      <c r="BY111" s="565">
        <v>5.57276211693092</v>
      </c>
      <c r="BZ111" s="518">
        <v>0.884646531386389</v>
      </c>
      <c r="CA111" s="566">
        <v>-0.642837439946513</v>
      </c>
      <c r="CB111" s="567">
        <v>6.00102556875606</v>
      </c>
      <c r="CC111" s="551"/>
    </row>
    <row r="112" s="159" customFormat="1" outlineLevel="3" spans="1:81">
      <c r="A112" s="527" t="s">
        <v>109</v>
      </c>
      <c r="B112" s="516">
        <v>45.8379429999999</v>
      </c>
      <c r="C112" s="517">
        <v>43.99995672</v>
      </c>
      <c r="D112" s="518">
        <v>1.04177245654345</v>
      </c>
      <c r="E112" s="519">
        <v>1.83798627999987</v>
      </c>
      <c r="F112" s="520">
        <v>40.394434</v>
      </c>
      <c r="G112" s="516">
        <v>0</v>
      </c>
      <c r="H112" s="517">
        <v>0</v>
      </c>
      <c r="I112" s="518" t="s">
        <v>161</v>
      </c>
      <c r="J112" s="519">
        <v>0</v>
      </c>
      <c r="K112" s="520">
        <v>0</v>
      </c>
      <c r="L112" s="516">
        <v>30.702022</v>
      </c>
      <c r="M112" s="517">
        <v>29.25557122</v>
      </c>
      <c r="N112" s="518">
        <v>1.04944189156735</v>
      </c>
      <c r="O112" s="519">
        <v>1.44645077999999</v>
      </c>
      <c r="P112" s="520">
        <v>26.5292390000001</v>
      </c>
      <c r="Q112" s="516">
        <v>15.1359209999999</v>
      </c>
      <c r="R112" s="517">
        <v>14.7443855</v>
      </c>
      <c r="S112" s="518">
        <v>1.02655488762145</v>
      </c>
      <c r="T112" s="519">
        <v>0.391535499999879</v>
      </c>
      <c r="U112" s="520">
        <v>13.8651949999999</v>
      </c>
      <c r="V112" s="533">
        <v>0.330205066139201</v>
      </c>
      <c r="W112" s="518">
        <v>0.335100000071091</v>
      </c>
      <c r="X112" s="518">
        <v>0.985392617335567</v>
      </c>
      <c r="Y112" s="539">
        <v>-0.00489493393189006</v>
      </c>
      <c r="Z112" s="540">
        <v>0.343245185710484</v>
      </c>
      <c r="AA112" s="516">
        <v>2.33134</v>
      </c>
      <c r="AB112" s="517">
        <v>2.83021835</v>
      </c>
      <c r="AC112" s="518">
        <v>0.823731497606889</v>
      </c>
      <c r="AD112" s="519">
        <v>-0.498878350000002</v>
      </c>
      <c r="AE112" s="541">
        <v>1.975056</v>
      </c>
      <c r="AF112" s="516">
        <v>0.218119</v>
      </c>
      <c r="AG112" s="517">
        <v>0.333933059999999</v>
      </c>
      <c r="AH112" s="518">
        <v>0.653181808354047</v>
      </c>
      <c r="AI112" s="519">
        <v>-0.115814059999999</v>
      </c>
      <c r="AJ112" s="520">
        <v>0.333065999999998</v>
      </c>
      <c r="AK112" s="516">
        <v>0</v>
      </c>
      <c r="AL112" s="517">
        <v>0</v>
      </c>
      <c r="AM112" s="518" t="s">
        <v>161</v>
      </c>
      <c r="AN112" s="519">
        <v>0</v>
      </c>
      <c r="AO112" s="520">
        <v>0</v>
      </c>
      <c r="AP112" s="516">
        <v>0</v>
      </c>
      <c r="AQ112" s="517">
        <v>0</v>
      </c>
      <c r="AR112" s="551" t="s">
        <v>161</v>
      </c>
      <c r="AS112" s="519">
        <v>0</v>
      </c>
      <c r="AT112" s="520">
        <v>0</v>
      </c>
      <c r="AU112" s="516">
        <v>12.5864619999999</v>
      </c>
      <c r="AV112" s="517">
        <v>11.58023409</v>
      </c>
      <c r="AW112" s="551">
        <v>1.08689184537891</v>
      </c>
      <c r="AX112" s="555">
        <v>1.00622790999988</v>
      </c>
      <c r="AY112" s="520">
        <v>11.5570729999999</v>
      </c>
      <c r="AZ112" s="533">
        <v>0.27458609999144</v>
      </c>
      <c r="BA112" s="518">
        <v>0.263187397289785</v>
      </c>
      <c r="BB112" s="518">
        <v>1.04331021477105</v>
      </c>
      <c r="BC112" s="539">
        <v>0.0113987027016545</v>
      </c>
      <c r="BD112" s="540">
        <v>0.286105580783726</v>
      </c>
      <c r="BE112" s="564">
        <v>5</v>
      </c>
      <c r="BF112" s="565">
        <v>5</v>
      </c>
      <c r="BG112" s="518">
        <v>1</v>
      </c>
      <c r="BH112" s="566">
        <v>0</v>
      </c>
      <c r="BI112" s="567">
        <v>5</v>
      </c>
      <c r="BJ112" s="572">
        <v>8.18534696428569</v>
      </c>
      <c r="BK112" s="572">
        <v>7.33332612</v>
      </c>
      <c r="BL112" s="518">
        <v>1.11618477486798</v>
      </c>
      <c r="BM112" s="572">
        <v>0.852020844285692</v>
      </c>
      <c r="BN112" s="533">
        <v>0.0508604847298668</v>
      </c>
      <c r="BO112" s="518">
        <v>0.0643232075888278</v>
      </c>
      <c r="BP112" s="518">
        <v>0.790701935372711</v>
      </c>
      <c r="BQ112" s="518">
        <v>-0.013462722858961</v>
      </c>
      <c r="BR112" s="540">
        <v>0.0488942610261602</v>
      </c>
      <c r="BS112" s="564">
        <v>19.6616293633704</v>
      </c>
      <c r="BT112" s="565">
        <v>15.5464883901979</v>
      </c>
      <c r="BU112" s="518">
        <v>1.26469906707467</v>
      </c>
      <c r="BV112" s="566">
        <v>4.1151409731725</v>
      </c>
      <c r="BW112" s="567">
        <v>20.4522980614221</v>
      </c>
      <c r="BX112" s="564">
        <v>5.39881012636505</v>
      </c>
      <c r="BY112" s="565">
        <v>4.09163981641204</v>
      </c>
      <c r="BZ112" s="518">
        <v>1.31947345529042</v>
      </c>
      <c r="CA112" s="566">
        <v>1.307170309953</v>
      </c>
      <c r="CB112" s="567">
        <v>5.85151661522503</v>
      </c>
      <c r="CC112" s="551"/>
    </row>
    <row r="113" s="159" customFormat="1" outlineLevel="3" spans="1:81">
      <c r="A113" s="527" t="s">
        <v>110</v>
      </c>
      <c r="B113" s="516">
        <v>14.866531</v>
      </c>
      <c r="C113" s="517">
        <v>12.33452</v>
      </c>
      <c r="D113" s="518">
        <v>1.2052784380746</v>
      </c>
      <c r="E113" s="519">
        <v>2.53201099999998</v>
      </c>
      <c r="F113" s="520">
        <v>7.48011000000009</v>
      </c>
      <c r="G113" s="516">
        <v>0</v>
      </c>
      <c r="H113" s="517">
        <v>0</v>
      </c>
      <c r="I113" s="518" t="s">
        <v>161</v>
      </c>
      <c r="J113" s="519">
        <v>0</v>
      </c>
      <c r="K113" s="520">
        <v>0</v>
      </c>
      <c r="L113" s="516">
        <v>10.580372</v>
      </c>
      <c r="M113" s="517">
        <v>9.1892174</v>
      </c>
      <c r="N113" s="518">
        <v>1.15138988876245</v>
      </c>
      <c r="O113" s="519">
        <v>1.39115459999999</v>
      </c>
      <c r="P113" s="520">
        <v>4.9598990000001</v>
      </c>
      <c r="Q113" s="516">
        <v>4.28615899999998</v>
      </c>
      <c r="R113" s="517">
        <v>3.1453026</v>
      </c>
      <c r="S113" s="518">
        <v>1.36271753312383</v>
      </c>
      <c r="T113" s="519">
        <v>1.14085639999998</v>
      </c>
      <c r="U113" s="520">
        <v>2.52021099999998</v>
      </c>
      <c r="V113" s="533">
        <v>0.288309290176706</v>
      </c>
      <c r="W113" s="518">
        <v>0.255</v>
      </c>
      <c r="X113" s="518">
        <v>1.13062466735963</v>
      </c>
      <c r="Y113" s="539">
        <v>0.0333092901767056</v>
      </c>
      <c r="Z113" s="540">
        <v>0.336921649547928</v>
      </c>
      <c r="AA113" s="516">
        <v>4.95799199999999</v>
      </c>
      <c r="AB113" s="517">
        <v>2.58050035</v>
      </c>
      <c r="AC113" s="518">
        <v>1.92132971421608</v>
      </c>
      <c r="AD113" s="519">
        <v>2.37749164999999</v>
      </c>
      <c r="AE113" s="541">
        <v>2.26761099999999</v>
      </c>
      <c r="AF113" s="516">
        <v>0.419413999999999</v>
      </c>
      <c r="AG113" s="517">
        <v>0.26864567</v>
      </c>
      <c r="AH113" s="518">
        <v>1.56121630398882</v>
      </c>
      <c r="AI113" s="519">
        <v>0.150768329999999</v>
      </c>
      <c r="AJ113" s="520">
        <v>0.331139</v>
      </c>
      <c r="AK113" s="516">
        <v>0</v>
      </c>
      <c r="AL113" s="517">
        <v>0</v>
      </c>
      <c r="AM113" s="518" t="s">
        <v>161</v>
      </c>
      <c r="AN113" s="519">
        <v>0</v>
      </c>
      <c r="AO113" s="520">
        <v>0</v>
      </c>
      <c r="AP113" s="516">
        <v>0</v>
      </c>
      <c r="AQ113" s="517">
        <v>0</v>
      </c>
      <c r="AR113" s="551" t="s">
        <v>161</v>
      </c>
      <c r="AS113" s="519">
        <v>0</v>
      </c>
      <c r="AT113" s="520">
        <v>0</v>
      </c>
      <c r="AU113" s="516">
        <v>-1.09124700000001</v>
      </c>
      <c r="AV113" s="517">
        <v>0.29615658</v>
      </c>
      <c r="AW113" s="551">
        <v>-3.68469611581822</v>
      </c>
      <c r="AX113" s="555">
        <v>-1.38740358000001</v>
      </c>
      <c r="AY113" s="520">
        <v>-0.0785390000000024</v>
      </c>
      <c r="AZ113" s="533">
        <v>-0.0734029344169132</v>
      </c>
      <c r="BA113" s="518">
        <v>0.0240103854872342</v>
      </c>
      <c r="BB113" s="518">
        <v>-3.0571326918487</v>
      </c>
      <c r="BC113" s="539">
        <v>-0.0974133199041474</v>
      </c>
      <c r="BD113" s="540">
        <v>-0.0104997119026327</v>
      </c>
      <c r="BE113" s="564">
        <v>5</v>
      </c>
      <c r="BF113" s="565">
        <v>5</v>
      </c>
      <c r="BG113" s="518">
        <v>1</v>
      </c>
      <c r="BH113" s="566">
        <v>0</v>
      </c>
      <c r="BI113" s="567">
        <v>5</v>
      </c>
      <c r="BJ113" s="572">
        <v>2.32289546875</v>
      </c>
      <c r="BK113" s="572">
        <v>2.05575333333333</v>
      </c>
      <c r="BL113" s="518">
        <v>1.12994853569494</v>
      </c>
      <c r="BM113" s="572">
        <v>0.267142135416663</v>
      </c>
      <c r="BN113" s="533">
        <v>0.333500263107782</v>
      </c>
      <c r="BO113" s="518">
        <v>0.209209628749234</v>
      </c>
      <c r="BP113" s="518">
        <v>1.59409614701591</v>
      </c>
      <c r="BQ113" s="518">
        <v>0.124290634358548</v>
      </c>
      <c r="BR113" s="540">
        <v>0.303152092683124</v>
      </c>
      <c r="BS113" s="564">
        <v>2.99849838402321</v>
      </c>
      <c r="BT113" s="565">
        <v>4.77989472080482</v>
      </c>
      <c r="BU113" s="518">
        <v>0.627314733726674</v>
      </c>
      <c r="BV113" s="566">
        <v>-1.78139633678161</v>
      </c>
      <c r="BW113" s="567">
        <v>3.29867424351008</v>
      </c>
      <c r="BX113" s="564">
        <v>-0.220098580231676</v>
      </c>
      <c r="BY113" s="565">
        <v>0.114767114834919</v>
      </c>
      <c r="BZ113" s="518">
        <v>-1.91778438055418</v>
      </c>
      <c r="CA113" s="566">
        <v>-0.334865695066595</v>
      </c>
      <c r="CB113" s="567">
        <v>-0.0346351292174905</v>
      </c>
      <c r="CC113" s="551"/>
    </row>
    <row r="114" s="159" customFormat="1" outlineLevel="3" spans="1:81">
      <c r="A114" s="527" t="s">
        <v>111</v>
      </c>
      <c r="B114" s="516">
        <v>84.2000439999998</v>
      </c>
      <c r="C114" s="517">
        <v>83.33152129</v>
      </c>
      <c r="D114" s="518">
        <v>1.01042249915224</v>
      </c>
      <c r="E114" s="519">
        <v>0.868522709999823</v>
      </c>
      <c r="F114" s="520">
        <v>88.6954360000002</v>
      </c>
      <c r="G114" s="516">
        <v>0</v>
      </c>
      <c r="H114" s="517">
        <v>0</v>
      </c>
      <c r="I114" s="518" t="s">
        <v>161</v>
      </c>
      <c r="J114" s="519">
        <v>0</v>
      </c>
      <c r="K114" s="520">
        <v>0</v>
      </c>
      <c r="L114" s="516">
        <v>56.8942559999999</v>
      </c>
      <c r="M114" s="517">
        <v>55.9654497</v>
      </c>
      <c r="N114" s="518">
        <v>1.01659606605466</v>
      </c>
      <c r="O114" s="519">
        <v>0.928806299999906</v>
      </c>
      <c r="P114" s="520">
        <v>58.760808</v>
      </c>
      <c r="Q114" s="516">
        <v>27.3057879999999</v>
      </c>
      <c r="R114" s="517">
        <v>27.36607159</v>
      </c>
      <c r="S114" s="518">
        <v>0.997797141259321</v>
      </c>
      <c r="T114" s="519">
        <v>-0.0602835900000827</v>
      </c>
      <c r="U114" s="520">
        <v>29.9346280000002</v>
      </c>
      <c r="V114" s="533">
        <v>0.324296600130042</v>
      </c>
      <c r="W114" s="518">
        <v>0.328399999980368</v>
      </c>
      <c r="X114" s="518">
        <v>0.987504872562209</v>
      </c>
      <c r="Y114" s="539">
        <v>-0.00410339985032521</v>
      </c>
      <c r="Z114" s="540">
        <v>0.337499079434032</v>
      </c>
      <c r="AA114" s="516">
        <v>5.05354700000001</v>
      </c>
      <c r="AB114" s="517">
        <v>5.0630007</v>
      </c>
      <c r="AC114" s="518">
        <v>0.998132787143404</v>
      </c>
      <c r="AD114" s="519">
        <v>-0.00945369999999457</v>
      </c>
      <c r="AE114" s="541">
        <v>3.927332</v>
      </c>
      <c r="AF114" s="516">
        <v>0.555636999999999</v>
      </c>
      <c r="AG114" s="517">
        <v>0.67267599</v>
      </c>
      <c r="AH114" s="518">
        <v>0.826009859516465</v>
      </c>
      <c r="AI114" s="519">
        <v>-0.117038990000001</v>
      </c>
      <c r="AJ114" s="520">
        <v>0.458675000000007</v>
      </c>
      <c r="AK114" s="516">
        <v>0</v>
      </c>
      <c r="AL114" s="517">
        <v>0</v>
      </c>
      <c r="AM114" s="518" t="s">
        <v>161</v>
      </c>
      <c r="AN114" s="519">
        <v>0</v>
      </c>
      <c r="AO114" s="520">
        <v>0</v>
      </c>
      <c r="AP114" s="516">
        <v>0</v>
      </c>
      <c r="AQ114" s="517">
        <v>0</v>
      </c>
      <c r="AR114" s="551" t="s">
        <v>161</v>
      </c>
      <c r="AS114" s="519">
        <v>0</v>
      </c>
      <c r="AT114" s="520">
        <v>0</v>
      </c>
      <c r="AU114" s="516">
        <v>21.6966039999999</v>
      </c>
      <c r="AV114" s="517">
        <v>21.6303949</v>
      </c>
      <c r="AW114" s="551">
        <v>1.00306092885988</v>
      </c>
      <c r="AX114" s="555">
        <v>0.0662090999999165</v>
      </c>
      <c r="AY114" s="520">
        <v>25.5486210000002</v>
      </c>
      <c r="AZ114" s="533">
        <v>0.257679247768564</v>
      </c>
      <c r="BA114" s="518">
        <v>0.259570383033385</v>
      </c>
      <c r="BB114" s="518">
        <v>0.992714364240167</v>
      </c>
      <c r="BC114" s="539">
        <v>-0.0018911352648216</v>
      </c>
      <c r="BD114" s="540">
        <v>0.288048879989723</v>
      </c>
      <c r="BE114" s="564">
        <v>9</v>
      </c>
      <c r="BF114" s="565">
        <v>10</v>
      </c>
      <c r="BG114" s="518">
        <v>0.9</v>
      </c>
      <c r="BH114" s="566">
        <v>-1</v>
      </c>
      <c r="BI114" s="567">
        <v>9.91666667</v>
      </c>
      <c r="BJ114" s="572">
        <v>7.79630037037035</v>
      </c>
      <c r="BK114" s="572">
        <v>6.94429344083333</v>
      </c>
      <c r="BL114" s="518">
        <v>1.12269166572471</v>
      </c>
      <c r="BM114" s="572">
        <v>0.85200692953702</v>
      </c>
      <c r="BN114" s="533">
        <v>0.0600183415581115</v>
      </c>
      <c r="BO114" s="518">
        <v>0.0607573295389673</v>
      </c>
      <c r="BP114" s="518">
        <v>0.987837056261963</v>
      </c>
      <c r="BQ114" s="518">
        <v>-0.000738987980855817</v>
      </c>
      <c r="BR114" s="540">
        <v>0.0442788510561016</v>
      </c>
      <c r="BS114" s="564">
        <v>16.661573346404</v>
      </c>
      <c r="BT114" s="565">
        <v>16.4589195672045</v>
      </c>
      <c r="BU114" s="518">
        <v>1.01231270244514</v>
      </c>
      <c r="BV114" s="566">
        <v>0.202653779199483</v>
      </c>
      <c r="BW114" s="567">
        <v>22.5841451652166</v>
      </c>
      <c r="BX114" s="564">
        <v>4.29334168654213</v>
      </c>
      <c r="BY114" s="565">
        <v>4.27224805637495</v>
      </c>
      <c r="BZ114" s="518">
        <v>1.00493736082007</v>
      </c>
      <c r="CA114" s="566">
        <v>0.0210936301671767</v>
      </c>
      <c r="CB114" s="567">
        <v>6.50533772036594</v>
      </c>
      <c r="CC114" s="551"/>
    </row>
    <row r="115" s="159" customFormat="1" outlineLevel="3" spans="1:81">
      <c r="A115" s="527" t="s">
        <v>112</v>
      </c>
      <c r="B115" s="516">
        <v>161.486382</v>
      </c>
      <c r="C115" s="517">
        <v>124.99537921</v>
      </c>
      <c r="D115" s="518">
        <v>1.29193881422363</v>
      </c>
      <c r="E115" s="519">
        <v>36.49100279</v>
      </c>
      <c r="F115" s="520">
        <v>116.826318</v>
      </c>
      <c r="G115" s="516">
        <v>0</v>
      </c>
      <c r="H115" s="517">
        <v>0</v>
      </c>
      <c r="I115" s="518" t="s">
        <v>161</v>
      </c>
      <c r="J115" s="519">
        <v>0</v>
      </c>
      <c r="K115" s="520">
        <v>0</v>
      </c>
      <c r="L115" s="516">
        <v>108.273964</v>
      </c>
      <c r="M115" s="517">
        <v>81.99696876</v>
      </c>
      <c r="N115" s="518">
        <v>1.32046300780838</v>
      </c>
      <c r="O115" s="519">
        <v>26.2769952399998</v>
      </c>
      <c r="P115" s="520">
        <v>77.5492770000001</v>
      </c>
      <c r="Q115" s="516">
        <v>53.2124180000002</v>
      </c>
      <c r="R115" s="517">
        <v>42.99841045</v>
      </c>
      <c r="S115" s="518">
        <v>1.23754384041423</v>
      </c>
      <c r="T115" s="519">
        <v>10.2140075500002</v>
      </c>
      <c r="U115" s="520">
        <v>39.277041</v>
      </c>
      <c r="V115" s="533">
        <v>0.329516441826037</v>
      </c>
      <c r="W115" s="518">
        <v>0.34400000001408</v>
      </c>
      <c r="X115" s="518">
        <v>0.957896633176016</v>
      </c>
      <c r="Y115" s="539">
        <v>-0.0144835581880433</v>
      </c>
      <c r="Z115" s="540">
        <v>0.336200281515334</v>
      </c>
      <c r="AA115" s="516">
        <v>7.91823299999999</v>
      </c>
      <c r="AB115" s="517">
        <v>6.22262137</v>
      </c>
      <c r="AC115" s="518">
        <v>1.27249153197312</v>
      </c>
      <c r="AD115" s="519">
        <v>1.69561162999999</v>
      </c>
      <c r="AE115" s="541">
        <v>5.57440100000001</v>
      </c>
      <c r="AF115" s="516">
        <v>0.186346</v>
      </c>
      <c r="AG115" s="517">
        <v>0.520500999999999</v>
      </c>
      <c r="AH115" s="518">
        <v>0.3580127607824</v>
      </c>
      <c r="AI115" s="519">
        <v>-0.334154999999999</v>
      </c>
      <c r="AJ115" s="520">
        <v>0.536155000000009</v>
      </c>
      <c r="AK115" s="516">
        <v>0</v>
      </c>
      <c r="AL115" s="517">
        <v>0</v>
      </c>
      <c r="AM115" s="518" t="s">
        <v>161</v>
      </c>
      <c r="AN115" s="519">
        <v>0</v>
      </c>
      <c r="AO115" s="520">
        <v>0</v>
      </c>
      <c r="AP115" s="516">
        <v>0</v>
      </c>
      <c r="AQ115" s="517">
        <v>0</v>
      </c>
      <c r="AR115" s="551" t="s">
        <v>161</v>
      </c>
      <c r="AS115" s="519">
        <v>0</v>
      </c>
      <c r="AT115" s="520">
        <v>0</v>
      </c>
      <c r="AU115" s="516">
        <v>45.1078390000002</v>
      </c>
      <c r="AV115" s="517">
        <v>36.25528808</v>
      </c>
      <c r="AW115" s="551">
        <v>1.24417268180207</v>
      </c>
      <c r="AX115" s="555">
        <v>8.85255092000023</v>
      </c>
      <c r="AY115" s="520">
        <v>33.166485</v>
      </c>
      <c r="AZ115" s="533">
        <v>0.279329058223623</v>
      </c>
      <c r="BA115" s="518">
        <v>0.290053026833007</v>
      </c>
      <c r="BB115" s="518">
        <v>0.963027558352087</v>
      </c>
      <c r="BC115" s="539">
        <v>-0.0107239686093838</v>
      </c>
      <c r="BD115" s="540">
        <v>0.283895662961833</v>
      </c>
      <c r="BE115" s="564">
        <v>11</v>
      </c>
      <c r="BF115" s="565">
        <v>11</v>
      </c>
      <c r="BG115" s="518">
        <v>1</v>
      </c>
      <c r="BH115" s="566">
        <v>0</v>
      </c>
      <c r="BI115" s="567">
        <v>11</v>
      </c>
      <c r="BJ115" s="572">
        <v>12.2338168181818</v>
      </c>
      <c r="BK115" s="572">
        <v>9.46934690984848</v>
      </c>
      <c r="BL115" s="518">
        <v>1.29193881422363</v>
      </c>
      <c r="BM115" s="572">
        <v>2.76446990833333</v>
      </c>
      <c r="BN115" s="533">
        <v>0.0490334410984574</v>
      </c>
      <c r="BO115" s="518">
        <v>0.0497828112473311</v>
      </c>
      <c r="BP115" s="518">
        <v>0.984947211093591</v>
      </c>
      <c r="BQ115" s="518">
        <v>-0.00074937014887369</v>
      </c>
      <c r="BR115" s="540">
        <v>0.0477152844960842</v>
      </c>
      <c r="BS115" s="564">
        <v>20.3942447765809</v>
      </c>
      <c r="BT115" s="565">
        <v>20.0872545150534</v>
      </c>
      <c r="BU115" s="518">
        <v>1.01528283824439</v>
      </c>
      <c r="BV115" s="566">
        <v>0.30699026152751</v>
      </c>
      <c r="BW115" s="567">
        <v>20.9576451353248</v>
      </c>
      <c r="BX115" s="564">
        <v>5.69670518662438</v>
      </c>
      <c r="BY115" s="565">
        <v>5.82636897285621</v>
      </c>
      <c r="BZ115" s="518">
        <v>0.977745352751275</v>
      </c>
      <c r="CA115" s="566">
        <v>-0.129663786231833</v>
      </c>
      <c r="CB115" s="567">
        <v>5.94978455981189</v>
      </c>
      <c r="CC115" s="551"/>
    </row>
    <row r="116" s="159" customFormat="1" outlineLevel="3" spans="1:81">
      <c r="A116" s="527" t="s">
        <v>113</v>
      </c>
      <c r="B116" s="516">
        <v>47.080989</v>
      </c>
      <c r="C116" s="517">
        <v>59.026632</v>
      </c>
      <c r="D116" s="518">
        <v>0.797622825574734</v>
      </c>
      <c r="E116" s="519">
        <v>-11.945643</v>
      </c>
      <c r="F116" s="520">
        <v>61.443073</v>
      </c>
      <c r="G116" s="516">
        <v>0</v>
      </c>
      <c r="H116" s="517">
        <v>0</v>
      </c>
      <c r="I116" s="518" t="s">
        <v>161</v>
      </c>
      <c r="J116" s="519">
        <v>0</v>
      </c>
      <c r="K116" s="520">
        <v>0</v>
      </c>
      <c r="L116" s="516">
        <v>31.2945699999999</v>
      </c>
      <c r="M116" s="517">
        <v>39.68360469</v>
      </c>
      <c r="N116" s="518">
        <v>0.788601999351282</v>
      </c>
      <c r="O116" s="519">
        <v>-8.38903469000008</v>
      </c>
      <c r="P116" s="520">
        <v>41.1730909999999</v>
      </c>
      <c r="Q116" s="516">
        <v>15.7864190000001</v>
      </c>
      <c r="R116" s="517">
        <v>19.34302731</v>
      </c>
      <c r="S116" s="518">
        <v>0.81612969609151</v>
      </c>
      <c r="T116" s="519">
        <v>-3.55660830999992</v>
      </c>
      <c r="U116" s="520">
        <v>20.2699820000001</v>
      </c>
      <c r="V116" s="533">
        <v>0.335303470366777</v>
      </c>
      <c r="W116" s="518">
        <v>0.327700000060989</v>
      </c>
      <c r="X116" s="518">
        <v>1.02320253373321</v>
      </c>
      <c r="Y116" s="539">
        <v>0.00760347030578806</v>
      </c>
      <c r="Z116" s="540">
        <v>0.329898571316576</v>
      </c>
      <c r="AA116" s="516">
        <v>4.455909</v>
      </c>
      <c r="AB116" s="517">
        <v>4.02320569</v>
      </c>
      <c r="AC116" s="518">
        <v>1.10755187364034</v>
      </c>
      <c r="AD116" s="519">
        <v>0.432703309999996</v>
      </c>
      <c r="AE116" s="541">
        <v>3.000286</v>
      </c>
      <c r="AF116" s="516">
        <v>0.269074</v>
      </c>
      <c r="AG116" s="517">
        <v>0.351657</v>
      </c>
      <c r="AH116" s="518">
        <v>0.765160369337166</v>
      </c>
      <c r="AI116" s="519">
        <v>-0.0825830000000001</v>
      </c>
      <c r="AJ116" s="520">
        <v>0.526658999999999</v>
      </c>
      <c r="AK116" s="516">
        <v>0</v>
      </c>
      <c r="AL116" s="517">
        <v>0</v>
      </c>
      <c r="AM116" s="518" t="s">
        <v>161</v>
      </c>
      <c r="AN116" s="519">
        <v>0</v>
      </c>
      <c r="AO116" s="520">
        <v>0</v>
      </c>
      <c r="AP116" s="516">
        <v>0</v>
      </c>
      <c r="AQ116" s="517">
        <v>0</v>
      </c>
      <c r="AR116" s="551" t="s">
        <v>161</v>
      </c>
      <c r="AS116" s="519">
        <v>0</v>
      </c>
      <c r="AT116" s="520">
        <v>0</v>
      </c>
      <c r="AU116" s="516">
        <v>11.0614360000001</v>
      </c>
      <c r="AV116" s="517">
        <v>14.96816462</v>
      </c>
      <c r="AW116" s="551">
        <v>0.738997484382295</v>
      </c>
      <c r="AX116" s="555">
        <v>-3.90672861999992</v>
      </c>
      <c r="AY116" s="520">
        <v>16.7430370000001</v>
      </c>
      <c r="AZ116" s="533">
        <v>0.234944852156782</v>
      </c>
      <c r="BA116" s="518">
        <v>0.253583240527767</v>
      </c>
      <c r="BB116" s="518">
        <v>0.92649992037252</v>
      </c>
      <c r="BC116" s="539">
        <v>-0.0186383883709853</v>
      </c>
      <c r="BD116" s="540">
        <v>0.272496738566447</v>
      </c>
      <c r="BE116" s="564">
        <v>7</v>
      </c>
      <c r="BF116" s="565">
        <v>7</v>
      </c>
      <c r="BG116" s="518">
        <v>1</v>
      </c>
      <c r="BH116" s="566">
        <v>0</v>
      </c>
      <c r="BI116" s="567">
        <v>7</v>
      </c>
      <c r="BJ116" s="572">
        <v>5.60487964285714</v>
      </c>
      <c r="BK116" s="572">
        <v>7.02698</v>
      </c>
      <c r="BL116" s="518">
        <v>0.797622825574734</v>
      </c>
      <c r="BM116" s="572">
        <v>-1.42210035714286</v>
      </c>
      <c r="BN116" s="533">
        <v>0.0946434876293698</v>
      </c>
      <c r="BO116" s="518">
        <v>0.068159160597203</v>
      </c>
      <c r="BP116" s="518">
        <v>1.3885659212953</v>
      </c>
      <c r="BQ116" s="518">
        <v>0.0264843270321668</v>
      </c>
      <c r="BR116" s="540">
        <v>0.0488303376362702</v>
      </c>
      <c r="BS116" s="564">
        <v>10.5659673480765</v>
      </c>
      <c r="BT116" s="565">
        <v>14.6715421850579</v>
      </c>
      <c r="BU116" s="518">
        <v>0.720167465342346</v>
      </c>
      <c r="BV116" s="566">
        <v>-4.10557483698144</v>
      </c>
      <c r="BW116" s="567">
        <v>20.4790719951365</v>
      </c>
      <c r="BX116" s="564">
        <v>2.48241963648721</v>
      </c>
      <c r="BY116" s="565">
        <v>3.72045721082682</v>
      </c>
      <c r="BZ116" s="518">
        <v>0.667235099294564</v>
      </c>
      <c r="CA116" s="566">
        <v>-1.23803757433961</v>
      </c>
      <c r="CB116" s="567">
        <v>5.58048032754215</v>
      </c>
      <c r="CC116" s="551"/>
    </row>
    <row r="117" s="159" customFormat="1" outlineLevel="3" spans="1:81">
      <c r="A117" s="527" t="s">
        <v>114</v>
      </c>
      <c r="B117" s="516">
        <v>7.514611</v>
      </c>
      <c r="C117" s="517">
        <v>9.5048044</v>
      </c>
      <c r="D117" s="518">
        <v>0.790611850991905</v>
      </c>
      <c r="E117" s="519">
        <v>-1.9901934</v>
      </c>
      <c r="F117" s="520">
        <v>0</v>
      </c>
      <c r="G117" s="516">
        <v>0</v>
      </c>
      <c r="H117" s="517">
        <v>0</v>
      </c>
      <c r="I117" s="518" t="s">
        <v>161</v>
      </c>
      <c r="J117" s="519">
        <v>0</v>
      </c>
      <c r="K117" s="520">
        <v>0</v>
      </c>
      <c r="L117" s="516">
        <v>5.315451</v>
      </c>
      <c r="M117" s="517">
        <v>6.65336308</v>
      </c>
      <c r="N117" s="518">
        <v>0.798911909073208</v>
      </c>
      <c r="O117" s="519">
        <v>-1.33791208</v>
      </c>
      <c r="P117" s="520">
        <v>0</v>
      </c>
      <c r="Q117" s="516">
        <v>2.19916</v>
      </c>
      <c r="R117" s="517">
        <v>2.85144132</v>
      </c>
      <c r="S117" s="518">
        <v>0.771245048802198</v>
      </c>
      <c r="T117" s="519">
        <v>-0.652281319999997</v>
      </c>
      <c r="U117" s="520">
        <v>0</v>
      </c>
      <c r="V117" s="533">
        <v>0.292651209756567</v>
      </c>
      <c r="W117" s="518">
        <v>0.3</v>
      </c>
      <c r="X117" s="518">
        <v>0.975504032521889</v>
      </c>
      <c r="Y117" s="539">
        <v>-0.00734879024343327</v>
      </c>
      <c r="Z117" s="540" t="s">
        <v>161</v>
      </c>
      <c r="AA117" s="516">
        <v>0.746144000000001</v>
      </c>
      <c r="AB117" s="517">
        <v>1.12361336</v>
      </c>
      <c r="AC117" s="518">
        <v>0.664057607858989</v>
      </c>
      <c r="AD117" s="519">
        <v>-0.377469359999999</v>
      </c>
      <c r="AE117" s="541">
        <v>0</v>
      </c>
      <c r="AF117" s="516">
        <v>0.029482</v>
      </c>
      <c r="AG117" s="517">
        <v>0.18</v>
      </c>
      <c r="AH117" s="518">
        <v>0.163788888888889</v>
      </c>
      <c r="AI117" s="519">
        <v>-0.150518</v>
      </c>
      <c r="AJ117" s="520">
        <v>0</v>
      </c>
      <c r="AK117" s="516">
        <v>0</v>
      </c>
      <c r="AL117" s="517">
        <v>0</v>
      </c>
      <c r="AM117" s="518" t="s">
        <v>161</v>
      </c>
      <c r="AN117" s="519">
        <v>0</v>
      </c>
      <c r="AO117" s="520">
        <v>0</v>
      </c>
      <c r="AP117" s="516">
        <v>0</v>
      </c>
      <c r="AQ117" s="517">
        <v>0</v>
      </c>
      <c r="AR117" s="551" t="s">
        <v>161</v>
      </c>
      <c r="AS117" s="519">
        <v>0</v>
      </c>
      <c r="AT117" s="520">
        <v>0</v>
      </c>
      <c r="AU117" s="516">
        <v>1.423534</v>
      </c>
      <c r="AV117" s="517">
        <v>1.54782796</v>
      </c>
      <c r="AW117" s="551">
        <v>0.919697819646573</v>
      </c>
      <c r="AX117" s="555">
        <v>-0.124293959999997</v>
      </c>
      <c r="AY117" s="520">
        <v>0</v>
      </c>
      <c r="AZ117" s="533">
        <v>0.189435487745141</v>
      </c>
      <c r="BA117" s="518">
        <v>0.162846902983085</v>
      </c>
      <c r="BB117" s="518">
        <v>1.16327350582048</v>
      </c>
      <c r="BC117" s="539">
        <v>0.026588584762056</v>
      </c>
      <c r="BD117" s="540" t="s">
        <v>161</v>
      </c>
      <c r="BE117" s="564">
        <v>1</v>
      </c>
      <c r="BF117" s="565">
        <v>2</v>
      </c>
      <c r="BG117" s="518">
        <v>0.5</v>
      </c>
      <c r="BH117" s="566">
        <v>-1</v>
      </c>
      <c r="BI117" s="567">
        <v>0</v>
      </c>
      <c r="BJ117" s="572">
        <v>6.26217583333333</v>
      </c>
      <c r="BK117" s="572">
        <v>3.96033516666667</v>
      </c>
      <c r="BL117" s="518">
        <v>1.58122370198381</v>
      </c>
      <c r="BM117" s="572">
        <v>2.30184066666667</v>
      </c>
      <c r="BN117" s="533">
        <v>0.0992924317705868</v>
      </c>
      <c r="BO117" s="518">
        <v>0.118215305935175</v>
      </c>
      <c r="BP117" s="518">
        <v>0.839928729914508</v>
      </c>
      <c r="BQ117" s="518">
        <v>-0.0189228741645885</v>
      </c>
      <c r="BR117" s="540" t="s">
        <v>161</v>
      </c>
      <c r="BS117" s="564">
        <v>10.0712610434447</v>
      </c>
      <c r="BT117" s="565">
        <v>8.45914149685796</v>
      </c>
      <c r="BU117" s="518">
        <v>1.19057720540383</v>
      </c>
      <c r="BV117" s="566">
        <v>1.61211954658673</v>
      </c>
      <c r="BW117" s="567" t="s">
        <v>161</v>
      </c>
      <c r="BX117" s="564">
        <v>1.90785424797358</v>
      </c>
      <c r="BY117" s="565">
        <v>1.37754499465902</v>
      </c>
      <c r="BZ117" s="518">
        <v>1.38496691968006</v>
      </c>
      <c r="CA117" s="566">
        <v>0.530309253314566</v>
      </c>
      <c r="CB117" s="567" t="s">
        <v>161</v>
      </c>
      <c r="CC117" s="551"/>
    </row>
    <row r="118" s="163" customFormat="1" spans="1:81">
      <c r="A118" s="521" t="s">
        <v>115</v>
      </c>
      <c r="B118" s="522">
        <v>545.877610999999</v>
      </c>
      <c r="C118" s="523">
        <v>506.78953682</v>
      </c>
      <c r="D118" s="524">
        <v>1.07712881056162</v>
      </c>
      <c r="E118" s="523">
        <v>39.0880741799993</v>
      </c>
      <c r="F118" s="525">
        <v>500.704347</v>
      </c>
      <c r="G118" s="522">
        <v>0</v>
      </c>
      <c r="H118" s="523">
        <v>0</v>
      </c>
      <c r="I118" s="524" t="s">
        <v>161</v>
      </c>
      <c r="J118" s="523">
        <v>0</v>
      </c>
      <c r="K118" s="525">
        <v>0</v>
      </c>
      <c r="L118" s="522">
        <v>367.970976999999</v>
      </c>
      <c r="M118" s="523">
        <v>339.24650593</v>
      </c>
      <c r="N118" s="524">
        <v>1.08467138369268</v>
      </c>
      <c r="O118" s="523">
        <v>28.7244710699993</v>
      </c>
      <c r="P118" s="525">
        <v>331.594406</v>
      </c>
      <c r="Q118" s="522">
        <v>177.906634</v>
      </c>
      <c r="R118" s="523">
        <v>167.54303089</v>
      </c>
      <c r="S118" s="524">
        <v>1.0618563664209</v>
      </c>
      <c r="T118" s="523">
        <v>10.36360311</v>
      </c>
      <c r="U118" s="534">
        <v>169.109940999999</v>
      </c>
      <c r="V118" s="535">
        <v>0.325909380445355</v>
      </c>
      <c r="W118" s="524">
        <v>0.330596862637098</v>
      </c>
      <c r="X118" s="524">
        <v>0.985821153430337</v>
      </c>
      <c r="Y118" s="542">
        <v>-0.00468748219174325</v>
      </c>
      <c r="Z118" s="543">
        <v>0.337744103907289</v>
      </c>
      <c r="AA118" s="522">
        <v>35.974742</v>
      </c>
      <c r="AB118" s="523">
        <v>30.21025587</v>
      </c>
      <c r="AC118" s="524">
        <v>1.19081222465661</v>
      </c>
      <c r="AD118" s="523">
        <v>5.76448612999997</v>
      </c>
      <c r="AE118" s="544">
        <v>24.467444</v>
      </c>
      <c r="AF118" s="522">
        <v>2.681506</v>
      </c>
      <c r="AG118" s="523">
        <v>3.48638731</v>
      </c>
      <c r="AH118" s="524">
        <v>0.769136002849895</v>
      </c>
      <c r="AI118" s="523">
        <v>-0.804881310000003</v>
      </c>
      <c r="AJ118" s="525">
        <v>2.73436900000002</v>
      </c>
      <c r="AK118" s="522">
        <v>0</v>
      </c>
      <c r="AL118" s="523">
        <v>0</v>
      </c>
      <c r="AM118" s="524" t="s">
        <v>161</v>
      </c>
      <c r="AN118" s="523">
        <v>0</v>
      </c>
      <c r="AO118" s="525">
        <v>0</v>
      </c>
      <c r="AP118" s="522">
        <v>0</v>
      </c>
      <c r="AQ118" s="523">
        <v>0</v>
      </c>
      <c r="AR118" s="542" t="s">
        <v>161</v>
      </c>
      <c r="AS118" s="523">
        <v>0</v>
      </c>
      <c r="AT118" s="525">
        <v>0</v>
      </c>
      <c r="AU118" s="522">
        <v>139.250386</v>
      </c>
      <c r="AV118" s="523">
        <v>133.84638771</v>
      </c>
      <c r="AW118" s="542">
        <v>1.0403746293229</v>
      </c>
      <c r="AX118" s="556">
        <v>5.40399829000006</v>
      </c>
      <c r="AY118" s="525">
        <v>141.908127999999</v>
      </c>
      <c r="AZ118" s="535">
        <v>0.255094517880859</v>
      </c>
      <c r="BA118" s="524">
        <v>0.264106454426543</v>
      </c>
      <c r="BB118" s="524">
        <v>0.965877636102264</v>
      </c>
      <c r="BC118" s="542">
        <v>-0.00901193654568339</v>
      </c>
      <c r="BD118" s="543">
        <v>0.283417008161104</v>
      </c>
      <c r="BE118" s="568">
        <v>54</v>
      </c>
      <c r="BF118" s="569">
        <v>55</v>
      </c>
      <c r="BG118" s="524">
        <v>0.981818181818182</v>
      </c>
      <c r="BH118" s="524">
        <v>-1</v>
      </c>
      <c r="BI118" s="570">
        <v>52.83333333</v>
      </c>
      <c r="BJ118" s="571">
        <v>8.42403720679011</v>
      </c>
      <c r="BK118" s="571">
        <v>7.67862934575758</v>
      </c>
      <c r="BL118" s="524">
        <v>1.09707564038683</v>
      </c>
      <c r="BM118" s="571">
        <v>0.745407861032538</v>
      </c>
      <c r="BN118" s="535">
        <v>0.0659025782979035</v>
      </c>
      <c r="BO118" s="524">
        <v>0.0596110489169984</v>
      </c>
      <c r="BP118" s="524">
        <v>1.10554300746604</v>
      </c>
      <c r="BQ118" s="524">
        <v>0.00629152938090508</v>
      </c>
      <c r="BR118" s="543">
        <v>0.0488660506875927</v>
      </c>
      <c r="BS118" s="568">
        <v>15.1739131582931</v>
      </c>
      <c r="BT118" s="569">
        <v>16.7754135880478</v>
      </c>
      <c r="BU118" s="524">
        <v>0.904532879541297</v>
      </c>
      <c r="BV118" s="524">
        <v>-1.60150042975473</v>
      </c>
      <c r="BW118" s="570">
        <v>20.4641051594927</v>
      </c>
      <c r="BX118" s="568">
        <v>3.87078206148081</v>
      </c>
      <c r="BY118" s="569">
        <v>4.43049500427816</v>
      </c>
      <c r="BZ118" s="524">
        <v>0.873668079468121</v>
      </c>
      <c r="CA118" s="524">
        <v>-0.559712942797354</v>
      </c>
      <c r="CB118" s="570">
        <v>5.79987545899764</v>
      </c>
      <c r="CC118" s="551"/>
    </row>
    <row r="119" s="164" customFormat="1" outlineLevel="1" spans="1:81">
      <c r="A119" s="527" t="s">
        <v>116</v>
      </c>
      <c r="B119" s="516">
        <v>94.3925099999997</v>
      </c>
      <c r="C119" s="517">
        <v>69.9976704</v>
      </c>
      <c r="D119" s="518">
        <v>1.34850930696116</v>
      </c>
      <c r="E119" s="519">
        <v>24.3948395999997</v>
      </c>
      <c r="F119" s="520">
        <v>68.0437590000001</v>
      </c>
      <c r="G119" s="516">
        <v>0</v>
      </c>
      <c r="H119" s="517">
        <v>0</v>
      </c>
      <c r="I119" s="518" t="s">
        <v>161</v>
      </c>
      <c r="J119" s="519">
        <v>0</v>
      </c>
      <c r="K119" s="520">
        <v>0</v>
      </c>
      <c r="L119" s="516">
        <v>69.7315289999999</v>
      </c>
      <c r="M119" s="517">
        <v>47.22042845</v>
      </c>
      <c r="N119" s="518">
        <v>1.47672376742274</v>
      </c>
      <c r="O119" s="519">
        <v>22.5111005499999</v>
      </c>
      <c r="P119" s="520">
        <v>45.814654</v>
      </c>
      <c r="Q119" s="516">
        <v>24.6609809999999</v>
      </c>
      <c r="R119" s="517">
        <v>22.77724195</v>
      </c>
      <c r="S119" s="518">
        <v>1.08270268429053</v>
      </c>
      <c r="T119" s="519">
        <v>1.88373904999986</v>
      </c>
      <c r="U119" s="520">
        <v>22.2291050000001</v>
      </c>
      <c r="V119" s="533">
        <v>0.26125993471304</v>
      </c>
      <c r="W119" s="518">
        <v>0.325400000026287</v>
      </c>
      <c r="X119" s="518">
        <v>0.802888551603978</v>
      </c>
      <c r="Y119" s="539">
        <v>-0.0641400653132471</v>
      </c>
      <c r="Z119" s="540">
        <v>0.32668837416816</v>
      </c>
      <c r="AA119" s="516">
        <v>3.09184</v>
      </c>
      <c r="AB119" s="517">
        <v>2.16432768</v>
      </c>
      <c r="AC119" s="518">
        <v>1.42854523766013</v>
      </c>
      <c r="AD119" s="519">
        <v>0.927512319999999</v>
      </c>
      <c r="AE119" s="541">
        <v>1.80270800000001</v>
      </c>
      <c r="AF119" s="516">
        <v>0.633237999999999</v>
      </c>
      <c r="AG119" s="517">
        <v>0.256337</v>
      </c>
      <c r="AH119" s="518">
        <v>2.47033397441649</v>
      </c>
      <c r="AI119" s="519">
        <v>0.376900999999999</v>
      </c>
      <c r="AJ119" s="520">
        <v>0.1059</v>
      </c>
      <c r="AK119" s="516">
        <v>0</v>
      </c>
      <c r="AL119" s="517">
        <v>0</v>
      </c>
      <c r="AM119" s="518" t="s">
        <v>161</v>
      </c>
      <c r="AN119" s="519">
        <v>0</v>
      </c>
      <c r="AO119" s="520">
        <v>0.10031</v>
      </c>
      <c r="AP119" s="516">
        <v>0</v>
      </c>
      <c r="AQ119" s="517">
        <v>0</v>
      </c>
      <c r="AR119" s="551" t="s">
        <v>161</v>
      </c>
      <c r="AS119" s="519">
        <v>0</v>
      </c>
      <c r="AT119" s="520">
        <v>0</v>
      </c>
      <c r="AU119" s="516">
        <v>20.9359029999999</v>
      </c>
      <c r="AV119" s="517">
        <v>20.35657727</v>
      </c>
      <c r="AW119" s="551">
        <v>1.0284588967151</v>
      </c>
      <c r="AX119" s="555">
        <v>0.579325729999855</v>
      </c>
      <c r="AY119" s="520">
        <v>20.4208070000001</v>
      </c>
      <c r="AZ119" s="533">
        <v>0.221796231501842</v>
      </c>
      <c r="BA119" s="518">
        <v>0.290817925134834</v>
      </c>
      <c r="BB119" s="518">
        <v>0.762663551082722</v>
      </c>
      <c r="BC119" s="539">
        <v>-0.0690216936329925</v>
      </c>
      <c r="BD119" s="540">
        <v>0.300112858256407</v>
      </c>
      <c r="BE119" s="564">
        <v>4</v>
      </c>
      <c r="BF119" s="565">
        <v>4</v>
      </c>
      <c r="BG119" s="518">
        <v>1</v>
      </c>
      <c r="BH119" s="566">
        <v>0</v>
      </c>
      <c r="BI119" s="567">
        <v>3.91666667</v>
      </c>
      <c r="BJ119" s="572">
        <v>19.6651062499999</v>
      </c>
      <c r="BK119" s="572">
        <v>14.582848</v>
      </c>
      <c r="BL119" s="518">
        <v>1.34850930696116</v>
      </c>
      <c r="BM119" s="572">
        <v>5.08225824999995</v>
      </c>
      <c r="BN119" s="533">
        <v>0.0327551412712726</v>
      </c>
      <c r="BO119" s="518">
        <v>0.0309199958746056</v>
      </c>
      <c r="BP119" s="518">
        <v>1.05935141143321</v>
      </c>
      <c r="BQ119" s="518">
        <v>0.00183514539666699</v>
      </c>
      <c r="BR119" s="540">
        <v>0.0264933628960741</v>
      </c>
      <c r="BS119" s="564">
        <v>30.5295584506313</v>
      </c>
      <c r="BT119" s="565">
        <v>32.341530835109</v>
      </c>
      <c r="BU119" s="518">
        <v>0.943973821347048</v>
      </c>
      <c r="BV119" s="566">
        <v>-1.81197238447777</v>
      </c>
      <c r="BW119" s="567">
        <v>37.7453026224989</v>
      </c>
      <c r="BX119" s="564">
        <v>6.77134101376522</v>
      </c>
      <c r="BY119" s="565">
        <v>9.40549689315067</v>
      </c>
      <c r="BZ119" s="518">
        <v>0.719934426717666</v>
      </c>
      <c r="CA119" s="566">
        <v>-2.63415587938545</v>
      </c>
      <c r="CB119" s="567">
        <v>11.3278506557912</v>
      </c>
      <c r="CC119" s="551"/>
    </row>
    <row r="120" s="159" customFormat="1" outlineLevel="1" spans="1:81">
      <c r="A120" s="527" t="s">
        <v>117</v>
      </c>
      <c r="B120" s="516">
        <v>14.909683</v>
      </c>
      <c r="C120" s="517">
        <v>11.83337232</v>
      </c>
      <c r="D120" s="518">
        <v>1.2599690601132</v>
      </c>
      <c r="E120" s="519">
        <v>3.07631067999995</v>
      </c>
      <c r="F120" s="520">
        <v>14.143498</v>
      </c>
      <c r="G120" s="516">
        <v>0</v>
      </c>
      <c r="H120" s="517">
        <v>0</v>
      </c>
      <c r="I120" s="518" t="s">
        <v>161</v>
      </c>
      <c r="J120" s="519">
        <v>0</v>
      </c>
      <c r="K120" s="520">
        <v>0</v>
      </c>
      <c r="L120" s="516">
        <v>10.324874</v>
      </c>
      <c r="M120" s="517">
        <v>7.86919259</v>
      </c>
      <c r="N120" s="518">
        <v>1.31206269028421</v>
      </c>
      <c r="O120" s="519">
        <v>2.45568140999999</v>
      </c>
      <c r="P120" s="520">
        <v>9.606271</v>
      </c>
      <c r="Q120" s="516">
        <v>4.58480899999996</v>
      </c>
      <c r="R120" s="517">
        <v>3.96417973</v>
      </c>
      <c r="S120" s="518">
        <v>1.15655931674923</v>
      </c>
      <c r="T120" s="519">
        <v>0.62062926999996</v>
      </c>
      <c r="U120" s="520">
        <v>4.53722699999999</v>
      </c>
      <c r="V120" s="533">
        <v>0.307505464737243</v>
      </c>
      <c r="W120" s="518">
        <v>0.335000000236619</v>
      </c>
      <c r="X120" s="518">
        <v>0.917926759761326</v>
      </c>
      <c r="Y120" s="539">
        <v>-0.0274945354993757</v>
      </c>
      <c r="Z120" s="540">
        <v>0.320799493873439</v>
      </c>
      <c r="AA120" s="516">
        <v>2.273836</v>
      </c>
      <c r="AB120" s="517">
        <v>1.94302868</v>
      </c>
      <c r="AC120" s="518">
        <v>1.17025344165275</v>
      </c>
      <c r="AD120" s="519">
        <v>0.330807319999999</v>
      </c>
      <c r="AE120" s="541">
        <v>1.582864</v>
      </c>
      <c r="AF120" s="516">
        <v>0.054888</v>
      </c>
      <c r="AG120" s="517">
        <v>0.225466</v>
      </c>
      <c r="AH120" s="518">
        <v>0.243442470261592</v>
      </c>
      <c r="AI120" s="519">
        <v>-0.170578</v>
      </c>
      <c r="AJ120" s="520">
        <v>0.0963669999999998</v>
      </c>
      <c r="AK120" s="580">
        <v>0</v>
      </c>
      <c r="AL120" s="517">
        <v>0</v>
      </c>
      <c r="AM120" s="518" t="s">
        <v>161</v>
      </c>
      <c r="AN120" s="517">
        <v>0</v>
      </c>
      <c r="AO120" s="520">
        <v>0</v>
      </c>
      <c r="AP120" s="580">
        <v>0</v>
      </c>
      <c r="AQ120" s="517">
        <v>0</v>
      </c>
      <c r="AR120" s="551" t="s">
        <v>161</v>
      </c>
      <c r="AS120" s="517">
        <v>0</v>
      </c>
      <c r="AT120" s="520">
        <v>0</v>
      </c>
      <c r="AU120" s="516">
        <v>2.25608499999996</v>
      </c>
      <c r="AV120" s="517">
        <v>1.79568505</v>
      </c>
      <c r="AW120" s="551">
        <v>1.25639237237062</v>
      </c>
      <c r="AX120" s="555">
        <v>0.46039994999996</v>
      </c>
      <c r="AY120" s="520">
        <v>2.85799599999999</v>
      </c>
      <c r="AZ120" s="561">
        <v>0.151316765084809</v>
      </c>
      <c r="BA120" s="518">
        <v>0.151747532439679</v>
      </c>
      <c r="BB120" s="518">
        <v>0.997161289228597</v>
      </c>
      <c r="BC120" s="551">
        <v>-0.000430767354870271</v>
      </c>
      <c r="BD120" s="540">
        <v>0.202071368766057</v>
      </c>
      <c r="BE120" s="594">
        <v>4</v>
      </c>
      <c r="BF120" s="565">
        <v>4</v>
      </c>
      <c r="BG120" s="518">
        <v>1</v>
      </c>
      <c r="BH120" s="518">
        <v>0</v>
      </c>
      <c r="BI120" s="567">
        <v>3.41666667</v>
      </c>
      <c r="BJ120" s="572">
        <v>3.10618395833332</v>
      </c>
      <c r="BK120" s="572">
        <v>2.4652859</v>
      </c>
      <c r="BL120" s="518">
        <v>1.2599690601132</v>
      </c>
      <c r="BM120" s="572">
        <v>0.640898058333324</v>
      </c>
      <c r="BN120" s="586">
        <v>0.152507333656927</v>
      </c>
      <c r="BO120" s="518">
        <v>0.164199065782458</v>
      </c>
      <c r="BP120" s="518">
        <v>0.928795379743381</v>
      </c>
      <c r="BQ120" s="518">
        <v>-0.0116917321255316</v>
      </c>
      <c r="BR120" s="540">
        <v>0.111914605566459</v>
      </c>
      <c r="BS120" s="594">
        <v>6.55706172300903</v>
      </c>
      <c r="BT120" s="565">
        <v>6.09016863302296</v>
      </c>
      <c r="BU120" s="518">
        <v>1.076663409196</v>
      </c>
      <c r="BV120" s="518">
        <v>0.466893089986073</v>
      </c>
      <c r="BW120" s="567">
        <v>8.93538421494202</v>
      </c>
      <c r="BX120" s="594">
        <v>0.992193368387149</v>
      </c>
      <c r="BY120" s="565">
        <v>0.924168062202767</v>
      </c>
      <c r="BZ120" s="518">
        <v>1.07360707317914</v>
      </c>
      <c r="CA120" s="518">
        <v>0.0680253061843819</v>
      </c>
      <c r="CB120" s="567">
        <v>1.80558531876396</v>
      </c>
      <c r="CC120" s="551"/>
    </row>
    <row r="121" s="159" customFormat="1" outlineLevel="1" spans="1:81">
      <c r="A121" s="527" t="s">
        <v>118</v>
      </c>
      <c r="B121" s="516">
        <v>6.778812</v>
      </c>
      <c r="C121" s="517">
        <v>5.50008</v>
      </c>
      <c r="D121" s="518">
        <v>1.23249334555134</v>
      </c>
      <c r="E121" s="519">
        <v>1.278732</v>
      </c>
      <c r="F121" s="520">
        <v>6.988218</v>
      </c>
      <c r="G121" s="516">
        <v>0</v>
      </c>
      <c r="H121" s="517">
        <v>0</v>
      </c>
      <c r="I121" s="518" t="s">
        <v>161</v>
      </c>
      <c r="J121" s="519">
        <v>0</v>
      </c>
      <c r="K121" s="520">
        <v>0</v>
      </c>
      <c r="L121" s="516">
        <v>4.49080099999999</v>
      </c>
      <c r="M121" s="517">
        <v>3.6850536</v>
      </c>
      <c r="N121" s="518">
        <v>1.21865283045001</v>
      </c>
      <c r="O121" s="519">
        <v>0.80574739999999</v>
      </c>
      <c r="P121" s="520">
        <v>4.794405</v>
      </c>
      <c r="Q121" s="516">
        <v>2.28801100000001</v>
      </c>
      <c r="R121" s="517">
        <v>1.8150264</v>
      </c>
      <c r="S121" s="518">
        <v>1.26059378530252</v>
      </c>
      <c r="T121" s="519">
        <v>0.472984600000014</v>
      </c>
      <c r="U121" s="520">
        <v>2.193813</v>
      </c>
      <c r="V121" s="533">
        <v>0.337523890616824</v>
      </c>
      <c r="W121" s="518">
        <v>0.33</v>
      </c>
      <c r="X121" s="518">
        <v>1.02279966853583</v>
      </c>
      <c r="Y121" s="539">
        <v>0.00752389061682374</v>
      </c>
      <c r="Z121" s="540">
        <v>0.313930246595055</v>
      </c>
      <c r="AA121" s="516">
        <v>0.459536999999998</v>
      </c>
      <c r="AB121" s="517">
        <v>0.44066667</v>
      </c>
      <c r="AC121" s="518">
        <v>1.04282223114355</v>
      </c>
      <c r="AD121" s="519">
        <v>0.0188703299999978</v>
      </c>
      <c r="AE121" s="541">
        <v>0.248768999999999</v>
      </c>
      <c r="AF121" s="516">
        <v>0.027026</v>
      </c>
      <c r="AG121" s="517">
        <v>0.51196267</v>
      </c>
      <c r="AH121" s="518">
        <v>0.0527890051046105</v>
      </c>
      <c r="AI121" s="519">
        <v>-0.48493667</v>
      </c>
      <c r="AJ121" s="520">
        <v>0.029501</v>
      </c>
      <c r="AK121" s="580">
        <v>0</v>
      </c>
      <c r="AL121" s="517">
        <v>0</v>
      </c>
      <c r="AM121" s="518" t="s">
        <v>161</v>
      </c>
      <c r="AN121" s="517">
        <v>0</v>
      </c>
      <c r="AO121" s="520">
        <v>0</v>
      </c>
      <c r="AP121" s="580">
        <v>0</v>
      </c>
      <c r="AQ121" s="517">
        <v>0</v>
      </c>
      <c r="AR121" s="551" t="s">
        <v>161</v>
      </c>
      <c r="AS121" s="517">
        <v>0</v>
      </c>
      <c r="AT121" s="520">
        <v>0</v>
      </c>
      <c r="AU121" s="516">
        <v>1.80144800000002</v>
      </c>
      <c r="AV121" s="517">
        <v>0.86239706</v>
      </c>
      <c r="AW121" s="551">
        <v>2.08888467221817</v>
      </c>
      <c r="AX121" s="555">
        <v>0.939050940000016</v>
      </c>
      <c r="AY121" s="520">
        <v>1.915543</v>
      </c>
      <c r="AZ121" s="586">
        <v>0.265746859479215</v>
      </c>
      <c r="BA121" s="518">
        <v>0.156797184768222</v>
      </c>
      <c r="BB121" s="518">
        <v>1.69484458456345</v>
      </c>
      <c r="BC121" s="551">
        <v>0.108949674710993</v>
      </c>
      <c r="BD121" s="540">
        <v>0.274110366906127</v>
      </c>
      <c r="BE121" s="594">
        <v>1</v>
      </c>
      <c r="BF121" s="565">
        <v>1</v>
      </c>
      <c r="BG121" s="518">
        <v>1</v>
      </c>
      <c r="BH121" s="518">
        <v>0</v>
      </c>
      <c r="BI121" s="567">
        <v>1</v>
      </c>
      <c r="BJ121" s="572">
        <v>5.64901</v>
      </c>
      <c r="BK121" s="572">
        <v>4.5834</v>
      </c>
      <c r="BL121" s="518">
        <v>1.23249334555134</v>
      </c>
      <c r="BM121" s="572">
        <v>1.06561</v>
      </c>
      <c r="BN121" s="586">
        <v>0.0677901968663532</v>
      </c>
      <c r="BO121" s="518">
        <v>0.0801200473447659</v>
      </c>
      <c r="BP121" s="518">
        <v>0.846107798397124</v>
      </c>
      <c r="BQ121" s="518">
        <v>-0.0123298504784127</v>
      </c>
      <c r="BR121" s="540">
        <v>0.0355983456726734</v>
      </c>
      <c r="BS121" s="594">
        <v>14.7513954262661</v>
      </c>
      <c r="BT121" s="565">
        <v>12.4812707074034</v>
      </c>
      <c r="BU121" s="518">
        <v>1.1818824999538</v>
      </c>
      <c r="BV121" s="518">
        <v>2.27012471886268</v>
      </c>
      <c r="BW121" s="567">
        <v>28.091193034502</v>
      </c>
      <c r="BX121" s="594">
        <v>3.92013700746626</v>
      </c>
      <c r="BY121" s="565">
        <v>1.95702810925092</v>
      </c>
      <c r="BZ121" s="518">
        <v>2.00310715463701</v>
      </c>
      <c r="CA121" s="518">
        <v>1.96310889821534</v>
      </c>
      <c r="CB121" s="567">
        <v>7.70008722951819</v>
      </c>
      <c r="CC121" s="551"/>
    </row>
    <row r="122" s="159" customFormat="1" outlineLevel="1" spans="1:81">
      <c r="A122" s="527" t="s">
        <v>119</v>
      </c>
      <c r="B122" s="516">
        <v>28.1039699999999</v>
      </c>
      <c r="C122" s="517">
        <v>24.83136</v>
      </c>
      <c r="D122" s="518">
        <v>1.13179342573262</v>
      </c>
      <c r="E122" s="519">
        <v>3.27260999999995</v>
      </c>
      <c r="F122" s="520">
        <v>27.088876</v>
      </c>
      <c r="G122" s="516">
        <v>0</v>
      </c>
      <c r="H122" s="517">
        <v>0</v>
      </c>
      <c r="I122" s="518" t="s">
        <v>161</v>
      </c>
      <c r="J122" s="519">
        <v>0</v>
      </c>
      <c r="K122" s="520">
        <v>0</v>
      </c>
      <c r="L122" s="516">
        <v>18.672247</v>
      </c>
      <c r="M122" s="517">
        <v>16.92505498</v>
      </c>
      <c r="N122" s="518">
        <v>1.10323109863245</v>
      </c>
      <c r="O122" s="519">
        <v>1.74719201999997</v>
      </c>
      <c r="P122" s="520">
        <v>18.475309</v>
      </c>
      <c r="Q122" s="516">
        <v>9.43172299999998</v>
      </c>
      <c r="R122" s="517">
        <v>7.90630502</v>
      </c>
      <c r="S122" s="518">
        <v>1.19293689987184</v>
      </c>
      <c r="T122" s="519">
        <v>1.52541797999998</v>
      </c>
      <c r="U122" s="520">
        <v>8.613567</v>
      </c>
      <c r="V122" s="533">
        <v>0.335601091233729</v>
      </c>
      <c r="W122" s="518">
        <v>0.318399999838913</v>
      </c>
      <c r="X122" s="518">
        <v>1.05402352827738</v>
      </c>
      <c r="Y122" s="539">
        <v>0.017201091394816</v>
      </c>
      <c r="Z122" s="540">
        <v>0.31797432274414</v>
      </c>
      <c r="AA122" s="516">
        <v>1.012038</v>
      </c>
      <c r="AB122" s="517">
        <v>1.16777334</v>
      </c>
      <c r="AC122" s="518">
        <v>0.866639068845327</v>
      </c>
      <c r="AD122" s="519">
        <v>-0.155735340000002</v>
      </c>
      <c r="AE122" s="541">
        <v>0.973024999999999</v>
      </c>
      <c r="AF122" s="516">
        <v>0.077055</v>
      </c>
      <c r="AG122" s="517">
        <v>0.11</v>
      </c>
      <c r="AH122" s="518">
        <v>0.7005</v>
      </c>
      <c r="AI122" s="519">
        <v>-0.032945</v>
      </c>
      <c r="AJ122" s="520">
        <v>0.0745119999999998</v>
      </c>
      <c r="AK122" s="580">
        <v>0.05</v>
      </c>
      <c r="AL122" s="517">
        <v>0</v>
      </c>
      <c r="AM122" s="518" t="s">
        <v>161</v>
      </c>
      <c r="AN122" s="517">
        <v>0.05</v>
      </c>
      <c r="AO122" s="520">
        <v>0.0519999999999999</v>
      </c>
      <c r="AP122" s="580">
        <v>0</v>
      </c>
      <c r="AQ122" s="517">
        <v>0</v>
      </c>
      <c r="AR122" s="551" t="s">
        <v>161</v>
      </c>
      <c r="AS122" s="517">
        <v>0</v>
      </c>
      <c r="AT122" s="520">
        <v>0</v>
      </c>
      <c r="AU122" s="516">
        <v>8.39262999999998</v>
      </c>
      <c r="AV122" s="517">
        <v>6.62853168</v>
      </c>
      <c r="AW122" s="551">
        <v>1.26613711831879</v>
      </c>
      <c r="AX122" s="555">
        <v>1.76409831999998</v>
      </c>
      <c r="AY122" s="520">
        <v>7.61803</v>
      </c>
      <c r="AZ122" s="586">
        <v>0.298627916269481</v>
      </c>
      <c r="BA122" s="518">
        <v>0.266941950823475</v>
      </c>
      <c r="BB122" s="518">
        <v>1.11869983473283</v>
      </c>
      <c r="BC122" s="551">
        <v>0.0316859654460058</v>
      </c>
      <c r="BD122" s="540">
        <v>0.281223554642873</v>
      </c>
      <c r="BE122" s="594">
        <v>2</v>
      </c>
      <c r="BF122" s="565">
        <v>2</v>
      </c>
      <c r="BG122" s="518">
        <v>1</v>
      </c>
      <c r="BH122" s="518">
        <v>0</v>
      </c>
      <c r="BI122" s="567">
        <v>2</v>
      </c>
      <c r="BJ122" s="572">
        <v>11.7099875</v>
      </c>
      <c r="BK122" s="572">
        <v>10.3464</v>
      </c>
      <c r="BL122" s="518">
        <v>1.13179342573262</v>
      </c>
      <c r="BM122" s="572">
        <v>1.36358749999998</v>
      </c>
      <c r="BN122" s="586">
        <v>0.0360104995842224</v>
      </c>
      <c r="BO122" s="518">
        <v>0.0470281668019794</v>
      </c>
      <c r="BP122" s="518">
        <v>0.765721949908257</v>
      </c>
      <c r="BQ122" s="518">
        <v>-0.011017667217757</v>
      </c>
      <c r="BR122" s="540">
        <v>0.0359197258682863</v>
      </c>
      <c r="BS122" s="594">
        <v>27.769678608906</v>
      </c>
      <c r="BT122" s="565">
        <v>21.2638524527371</v>
      </c>
      <c r="BU122" s="518">
        <v>1.30595707765699</v>
      </c>
      <c r="BV122" s="518">
        <v>6.50582615616889</v>
      </c>
      <c r="BW122" s="567">
        <v>27.8398561188048</v>
      </c>
      <c r="BX122" s="594">
        <v>8.29280125845077</v>
      </c>
      <c r="BY122" s="565">
        <v>5.67621425575617</v>
      </c>
      <c r="BZ122" s="518">
        <v>1.46097396694305</v>
      </c>
      <c r="CA122" s="518">
        <v>2.61658700269459</v>
      </c>
      <c r="CB122" s="567">
        <v>7.82922329847641</v>
      </c>
      <c r="CC122" s="551"/>
    </row>
    <row r="123" s="164" customFormat="1" outlineLevel="1" spans="1:81">
      <c r="A123" s="527" t="s">
        <v>120</v>
      </c>
      <c r="B123" s="516">
        <v>83.0912029999999</v>
      </c>
      <c r="C123" s="517">
        <v>66.00492</v>
      </c>
      <c r="D123" s="518">
        <v>1.25886377863953</v>
      </c>
      <c r="E123" s="519">
        <v>17.0862829999999</v>
      </c>
      <c r="F123" s="520">
        <v>68.8446629999991</v>
      </c>
      <c r="G123" s="516">
        <v>0</v>
      </c>
      <c r="H123" s="517">
        <v>0</v>
      </c>
      <c r="I123" s="518" t="s">
        <v>161</v>
      </c>
      <c r="J123" s="519">
        <v>0</v>
      </c>
      <c r="K123" s="520">
        <v>0</v>
      </c>
      <c r="L123" s="516">
        <v>57.1289179999999</v>
      </c>
      <c r="M123" s="517">
        <v>45.15396577</v>
      </c>
      <c r="N123" s="518">
        <v>1.26520266881976</v>
      </c>
      <c r="O123" s="519">
        <v>11.9749522299999</v>
      </c>
      <c r="P123" s="520">
        <v>47.036517</v>
      </c>
      <c r="Q123" s="516">
        <v>25.962285</v>
      </c>
      <c r="R123" s="517">
        <v>20.85095423</v>
      </c>
      <c r="S123" s="518">
        <v>1.24513653972948</v>
      </c>
      <c r="T123" s="519">
        <v>5.11133077000004</v>
      </c>
      <c r="U123" s="520">
        <v>21.8081459999991</v>
      </c>
      <c r="V123" s="533">
        <v>0.31245527880972</v>
      </c>
      <c r="W123" s="518">
        <v>0.315900000030301</v>
      </c>
      <c r="X123" s="518">
        <v>0.98909553269943</v>
      </c>
      <c r="Y123" s="539">
        <v>-0.00344472122058059</v>
      </c>
      <c r="Z123" s="540">
        <v>0.316773226125014</v>
      </c>
      <c r="AA123" s="516">
        <v>3.884447</v>
      </c>
      <c r="AB123" s="517">
        <v>4.37852264</v>
      </c>
      <c r="AC123" s="518">
        <v>0.887159281652132</v>
      </c>
      <c r="AD123" s="519">
        <v>-0.494075640000001</v>
      </c>
      <c r="AE123" s="541">
        <v>3.80575800000001</v>
      </c>
      <c r="AF123" s="516">
        <v>1.306612</v>
      </c>
      <c r="AG123" s="517">
        <v>0.928581</v>
      </c>
      <c r="AH123" s="518">
        <v>1.40710611136777</v>
      </c>
      <c r="AI123" s="519">
        <v>0.378030999999999</v>
      </c>
      <c r="AJ123" s="520">
        <v>1.215254</v>
      </c>
      <c r="AK123" s="580">
        <v>0</v>
      </c>
      <c r="AL123" s="517">
        <v>0</v>
      </c>
      <c r="AM123" s="518" t="s">
        <v>161</v>
      </c>
      <c r="AN123" s="517">
        <v>0</v>
      </c>
      <c r="AO123" s="520">
        <v>0.0792</v>
      </c>
      <c r="AP123" s="580">
        <v>0</v>
      </c>
      <c r="AQ123" s="517">
        <v>0</v>
      </c>
      <c r="AR123" s="551" t="s">
        <v>161</v>
      </c>
      <c r="AS123" s="517">
        <v>0</v>
      </c>
      <c r="AT123" s="520">
        <v>0</v>
      </c>
      <c r="AU123" s="516">
        <v>20.771226</v>
      </c>
      <c r="AV123" s="517">
        <v>15.54385059</v>
      </c>
      <c r="AW123" s="551">
        <v>1.33629861402316</v>
      </c>
      <c r="AX123" s="555">
        <v>5.22737541000004</v>
      </c>
      <c r="AY123" s="520">
        <v>16.8663339999991</v>
      </c>
      <c r="AZ123" s="561">
        <v>0.249981047933559</v>
      </c>
      <c r="BA123" s="518">
        <v>0.235495332620659</v>
      </c>
      <c r="BB123" s="518">
        <v>1.06151168752136</v>
      </c>
      <c r="BC123" s="551">
        <v>0.0144857153128995</v>
      </c>
      <c r="BD123" s="540">
        <v>0.244991162205258</v>
      </c>
      <c r="BE123" s="594">
        <v>8</v>
      </c>
      <c r="BF123" s="565">
        <v>8</v>
      </c>
      <c r="BG123" s="518">
        <v>1</v>
      </c>
      <c r="BH123" s="518">
        <v>0</v>
      </c>
      <c r="BI123" s="567">
        <v>8</v>
      </c>
      <c r="BJ123" s="572">
        <v>8.65533364583333</v>
      </c>
      <c r="BK123" s="572">
        <v>6.8755125</v>
      </c>
      <c r="BL123" s="518">
        <v>1.25886377863953</v>
      </c>
      <c r="BM123" s="572">
        <v>1.77982114583333</v>
      </c>
      <c r="BN123" s="586">
        <v>0.0467491967832022</v>
      </c>
      <c r="BO123" s="518">
        <v>0.0663363070510501</v>
      </c>
      <c r="BP123" s="518">
        <v>0.704730167557046</v>
      </c>
      <c r="BQ123" s="518">
        <v>-0.0195871102678479</v>
      </c>
      <c r="BR123" s="540">
        <v>0.0552803635628234</v>
      </c>
      <c r="BS123" s="594">
        <v>21.3907418481961</v>
      </c>
      <c r="BT123" s="565">
        <v>15.0747010868488</v>
      </c>
      <c r="BU123" s="518">
        <v>1.41898281929169</v>
      </c>
      <c r="BV123" s="518">
        <v>6.31604076134736</v>
      </c>
      <c r="BW123" s="567">
        <v>18.0896060653355</v>
      </c>
      <c r="BX123" s="594">
        <v>5.3472800632883</v>
      </c>
      <c r="BY123" s="565">
        <v>3.55002174660447</v>
      </c>
      <c r="BZ123" s="518">
        <v>1.50626684707013</v>
      </c>
      <c r="CA123" s="518">
        <v>1.79725831668383</v>
      </c>
      <c r="CB123" s="567">
        <v>4.43179361378182</v>
      </c>
      <c r="CC123" s="551"/>
    </row>
    <row r="124" s="164" customFormat="1" outlineLevel="1" spans="1:81">
      <c r="A124" s="527" t="s">
        <v>121</v>
      </c>
      <c r="B124" s="516">
        <v>14.138004</v>
      </c>
      <c r="C124" s="517">
        <v>14.82624</v>
      </c>
      <c r="D124" s="518">
        <v>0.953579869204869</v>
      </c>
      <c r="E124" s="519">
        <v>-0.688236000000003</v>
      </c>
      <c r="F124" s="520">
        <v>14.4204929999999</v>
      </c>
      <c r="G124" s="516">
        <v>0</v>
      </c>
      <c r="H124" s="517">
        <v>0</v>
      </c>
      <c r="I124" s="518" t="s">
        <v>161</v>
      </c>
      <c r="J124" s="519">
        <v>0</v>
      </c>
      <c r="K124" s="520">
        <v>0</v>
      </c>
      <c r="L124" s="516">
        <v>9.40172199999999</v>
      </c>
      <c r="M124" s="517">
        <v>10.09370419</v>
      </c>
      <c r="N124" s="518">
        <v>0.931444177779098</v>
      </c>
      <c r="O124" s="519">
        <v>-0.691982190000015</v>
      </c>
      <c r="P124" s="520">
        <v>9.823334</v>
      </c>
      <c r="Q124" s="516">
        <v>4.73628200000001</v>
      </c>
      <c r="R124" s="517">
        <v>4.73253581</v>
      </c>
      <c r="S124" s="518">
        <v>1.00079158196587</v>
      </c>
      <c r="T124" s="519">
        <v>0.00374619000001175</v>
      </c>
      <c r="U124" s="520">
        <v>4.5971589999999</v>
      </c>
      <c r="V124" s="533">
        <v>0.335003583249801</v>
      </c>
      <c r="W124" s="518">
        <v>0.319200000134896</v>
      </c>
      <c r="X124" s="518">
        <v>1.04950997214356</v>
      </c>
      <c r="Y124" s="539">
        <v>0.0158035831149045</v>
      </c>
      <c r="Z124" s="540">
        <v>0.318793469821034</v>
      </c>
      <c r="AA124" s="516">
        <v>1.304811</v>
      </c>
      <c r="AB124" s="517">
        <v>1.31694734</v>
      </c>
      <c r="AC124" s="518">
        <v>0.990784491048822</v>
      </c>
      <c r="AD124" s="519">
        <v>-0.0121363400000003</v>
      </c>
      <c r="AE124" s="541">
        <v>1.055132</v>
      </c>
      <c r="AF124" s="516">
        <v>0.048726</v>
      </c>
      <c r="AG124" s="517">
        <v>1.3571</v>
      </c>
      <c r="AH124" s="518">
        <v>0.0359045022474394</v>
      </c>
      <c r="AI124" s="519">
        <v>-1.308374</v>
      </c>
      <c r="AJ124" s="520">
        <v>3.751579</v>
      </c>
      <c r="AK124" s="516">
        <v>0</v>
      </c>
      <c r="AL124" s="517">
        <v>0</v>
      </c>
      <c r="AM124" s="518" t="s">
        <v>161</v>
      </c>
      <c r="AN124" s="519">
        <v>0</v>
      </c>
      <c r="AO124" s="520">
        <v>0</v>
      </c>
      <c r="AP124" s="516">
        <v>0</v>
      </c>
      <c r="AQ124" s="517">
        <v>0</v>
      </c>
      <c r="AR124" s="551" t="s">
        <v>161</v>
      </c>
      <c r="AS124" s="519">
        <v>0</v>
      </c>
      <c r="AT124" s="520">
        <v>0</v>
      </c>
      <c r="AU124" s="516">
        <v>3.38274500000001</v>
      </c>
      <c r="AV124" s="517">
        <v>2.05848847</v>
      </c>
      <c r="AW124" s="551">
        <v>1.64331500967796</v>
      </c>
      <c r="AX124" s="555">
        <v>1.32425653000001</v>
      </c>
      <c r="AY124" s="520">
        <v>-0.209552000000102</v>
      </c>
      <c r="AZ124" s="533">
        <v>0.239266094421816</v>
      </c>
      <c r="BA124" s="518">
        <v>0.138840897624752</v>
      </c>
      <c r="BB124" s="518">
        <v>1.72331134784569</v>
      </c>
      <c r="BC124" s="539">
        <v>0.100425196797064</v>
      </c>
      <c r="BD124" s="540">
        <v>-0.0145315420214901</v>
      </c>
      <c r="BE124" s="564">
        <v>2</v>
      </c>
      <c r="BF124" s="565">
        <v>2</v>
      </c>
      <c r="BG124" s="518">
        <v>1</v>
      </c>
      <c r="BH124" s="566">
        <v>0</v>
      </c>
      <c r="BI124" s="567">
        <v>2</v>
      </c>
      <c r="BJ124" s="572">
        <v>5.890835</v>
      </c>
      <c r="BK124" s="572">
        <v>6.1776</v>
      </c>
      <c r="BL124" s="518">
        <v>0.953579869204869</v>
      </c>
      <c r="BM124" s="572">
        <v>-0.286765000000001</v>
      </c>
      <c r="BN124" s="533">
        <v>0.092291033444325</v>
      </c>
      <c r="BO124" s="518">
        <v>0.0888254432681516</v>
      </c>
      <c r="BP124" s="518">
        <v>1.03901573748088</v>
      </c>
      <c r="BQ124" s="518">
        <v>0.00346559017617336</v>
      </c>
      <c r="BR124" s="540">
        <v>0.0731689270262818</v>
      </c>
      <c r="BS124" s="564">
        <v>10.835288788951</v>
      </c>
      <c r="BT124" s="565">
        <v>11.2580355718703</v>
      </c>
      <c r="BU124" s="518">
        <v>0.96244932961701</v>
      </c>
      <c r="BV124" s="566">
        <v>-0.42274678291928</v>
      </c>
      <c r="BW124" s="567">
        <v>13.6670037492938</v>
      </c>
      <c r="BX124" s="564">
        <v>2.59251723046481</v>
      </c>
      <c r="BY124" s="565">
        <v>1.56307576428986</v>
      </c>
      <c r="BZ124" s="518">
        <v>1.65859985145547</v>
      </c>
      <c r="CA124" s="566">
        <v>1.02944146617494</v>
      </c>
      <c r="CB124" s="567">
        <v>-0.198602639290726</v>
      </c>
      <c r="CC124" s="551"/>
    </row>
    <row r="125" s="159" customFormat="1" outlineLevel="1" spans="1:81">
      <c r="A125" s="527" t="s">
        <v>122</v>
      </c>
      <c r="B125" s="516">
        <v>0</v>
      </c>
      <c r="C125" s="321">
        <v>0</v>
      </c>
      <c r="D125" s="314" t="s">
        <v>161</v>
      </c>
      <c r="E125" s="519">
        <v>0</v>
      </c>
      <c r="F125" s="520">
        <v>0</v>
      </c>
      <c r="G125" s="320">
        <v>0</v>
      </c>
      <c r="H125" s="321">
        <v>0</v>
      </c>
      <c r="I125" s="314" t="s">
        <v>161</v>
      </c>
      <c r="J125" s="321">
        <v>0</v>
      </c>
      <c r="K125" s="530">
        <v>0</v>
      </c>
      <c r="L125" s="320">
        <v>0</v>
      </c>
      <c r="M125" s="321">
        <v>0</v>
      </c>
      <c r="N125" s="314" t="s">
        <v>161</v>
      </c>
      <c r="O125" s="321">
        <v>0</v>
      </c>
      <c r="P125" s="530">
        <v>0</v>
      </c>
      <c r="Q125" s="320">
        <v>0</v>
      </c>
      <c r="R125" s="321">
        <v>0</v>
      </c>
      <c r="S125" s="314" t="s">
        <v>161</v>
      </c>
      <c r="T125" s="321">
        <v>0</v>
      </c>
      <c r="U125" s="530">
        <v>0</v>
      </c>
      <c r="V125" s="313" t="s">
        <v>161</v>
      </c>
      <c r="W125" s="314" t="s">
        <v>161</v>
      </c>
      <c r="X125" s="314" t="s">
        <v>161</v>
      </c>
      <c r="Y125" s="308" t="s">
        <v>161</v>
      </c>
      <c r="Z125" s="316" t="s">
        <v>161</v>
      </c>
      <c r="AA125" s="320">
        <v>0</v>
      </c>
      <c r="AB125" s="321">
        <v>0</v>
      </c>
      <c r="AC125" s="314" t="s">
        <v>161</v>
      </c>
      <c r="AD125" s="519">
        <v>0</v>
      </c>
      <c r="AE125" s="507">
        <v>0</v>
      </c>
      <c r="AF125" s="320">
        <v>0</v>
      </c>
      <c r="AG125" s="321">
        <v>0</v>
      </c>
      <c r="AH125" s="314" t="s">
        <v>161</v>
      </c>
      <c r="AI125" s="519">
        <v>0</v>
      </c>
      <c r="AJ125" s="530">
        <v>0</v>
      </c>
      <c r="AK125" s="320">
        <v>0</v>
      </c>
      <c r="AL125" s="321">
        <v>0</v>
      </c>
      <c r="AM125" s="314" t="s">
        <v>161</v>
      </c>
      <c r="AN125" s="321">
        <v>0</v>
      </c>
      <c r="AO125" s="530">
        <v>0</v>
      </c>
      <c r="AP125" s="320">
        <v>0</v>
      </c>
      <c r="AQ125" s="321">
        <v>0</v>
      </c>
      <c r="AR125" s="308" t="s">
        <v>161</v>
      </c>
      <c r="AS125" s="321">
        <v>0</v>
      </c>
      <c r="AT125" s="530">
        <v>0</v>
      </c>
      <c r="AU125" s="516">
        <v>0</v>
      </c>
      <c r="AV125" s="517">
        <v>0</v>
      </c>
      <c r="AW125" s="308" t="s">
        <v>161</v>
      </c>
      <c r="AX125" s="555">
        <v>0</v>
      </c>
      <c r="AY125" s="520">
        <v>0</v>
      </c>
      <c r="AZ125" s="313" t="s">
        <v>161</v>
      </c>
      <c r="BA125" s="314" t="s">
        <v>161</v>
      </c>
      <c r="BB125" s="314" t="s">
        <v>161</v>
      </c>
      <c r="BC125" s="308" t="s">
        <v>161</v>
      </c>
      <c r="BD125" s="316" t="s">
        <v>161</v>
      </c>
      <c r="BE125" s="326">
        <v>0</v>
      </c>
      <c r="BF125" s="327">
        <v>0</v>
      </c>
      <c r="BG125" s="314" t="s">
        <v>161</v>
      </c>
      <c r="BH125" s="314">
        <v>0</v>
      </c>
      <c r="BI125" s="322">
        <v>0</v>
      </c>
      <c r="BJ125" s="577" t="s">
        <v>161</v>
      </c>
      <c r="BK125" s="577" t="s">
        <v>161</v>
      </c>
      <c r="BL125" s="314" t="s">
        <v>161</v>
      </c>
      <c r="BM125" s="577" t="s">
        <v>161</v>
      </c>
      <c r="BN125" s="313" t="s">
        <v>161</v>
      </c>
      <c r="BO125" s="314" t="s">
        <v>161</v>
      </c>
      <c r="BP125" s="314" t="s">
        <v>161</v>
      </c>
      <c r="BQ125" s="314" t="s">
        <v>161</v>
      </c>
      <c r="BR125" s="316" t="s">
        <v>161</v>
      </c>
      <c r="BS125" s="326" t="s">
        <v>161</v>
      </c>
      <c r="BT125" s="327" t="s">
        <v>161</v>
      </c>
      <c r="BU125" s="314" t="s">
        <v>161</v>
      </c>
      <c r="BV125" s="314" t="s">
        <v>161</v>
      </c>
      <c r="BW125" s="322" t="s">
        <v>161</v>
      </c>
      <c r="BX125" s="326" t="s">
        <v>161</v>
      </c>
      <c r="BY125" s="327" t="s">
        <v>161</v>
      </c>
      <c r="BZ125" s="314" t="s">
        <v>161</v>
      </c>
      <c r="CA125" s="314" t="s">
        <v>161</v>
      </c>
      <c r="CB125" s="322" t="s">
        <v>161</v>
      </c>
      <c r="CC125" s="551"/>
    </row>
    <row r="126" s="164" customFormat="1" outlineLevel="3" spans="1:81">
      <c r="A126" s="527" t="s">
        <v>123</v>
      </c>
      <c r="B126" s="516">
        <v>241.414182</v>
      </c>
      <c r="C126" s="517">
        <v>192.99364272</v>
      </c>
      <c r="D126" s="518">
        <v>1.25089188740921</v>
      </c>
      <c r="E126" s="519">
        <v>48.4205392799996</v>
      </c>
      <c r="F126" s="520">
        <v>199.529506999999</v>
      </c>
      <c r="G126" s="516">
        <v>0</v>
      </c>
      <c r="H126" s="517">
        <v>0</v>
      </c>
      <c r="I126" s="518" t="s">
        <v>161</v>
      </c>
      <c r="J126" s="519">
        <v>0</v>
      </c>
      <c r="K126" s="520">
        <v>0</v>
      </c>
      <c r="L126" s="516">
        <v>169.750091</v>
      </c>
      <c r="M126" s="517">
        <v>130.94739958</v>
      </c>
      <c r="N126" s="518">
        <v>1.29632273374237</v>
      </c>
      <c r="O126" s="519">
        <v>38.8026914199997</v>
      </c>
      <c r="P126" s="520">
        <v>135.55049</v>
      </c>
      <c r="Q126" s="516">
        <v>71.6640909999999</v>
      </c>
      <c r="R126" s="517">
        <v>62.04624314</v>
      </c>
      <c r="S126" s="518">
        <v>1.15501096236074</v>
      </c>
      <c r="T126" s="519">
        <v>9.61784785999986</v>
      </c>
      <c r="U126" s="520">
        <v>63.9790169999991</v>
      </c>
      <c r="V126" s="533">
        <v>0.296851205700914</v>
      </c>
      <c r="W126" s="518">
        <v>0.321493714847479</v>
      </c>
      <c r="X126" s="518">
        <v>0.923349950532452</v>
      </c>
      <c r="Y126" s="539">
        <v>-0.0246425091465651</v>
      </c>
      <c r="Z126" s="540">
        <v>0.320649401494283</v>
      </c>
      <c r="AA126" s="516">
        <v>12.026509</v>
      </c>
      <c r="AB126" s="517">
        <v>11.41126635</v>
      </c>
      <c r="AC126" s="518">
        <v>1.05391537022532</v>
      </c>
      <c r="AD126" s="519">
        <v>0.615242649999992</v>
      </c>
      <c r="AE126" s="541">
        <v>9.46825600000001</v>
      </c>
      <c r="AF126" s="516">
        <v>2.147545</v>
      </c>
      <c r="AG126" s="517">
        <v>3.38944667</v>
      </c>
      <c r="AH126" s="518">
        <v>0.633597518736</v>
      </c>
      <c r="AI126" s="519">
        <v>-1.24190167</v>
      </c>
      <c r="AJ126" s="520">
        <v>5.273113</v>
      </c>
      <c r="AK126" s="516">
        <v>0.05</v>
      </c>
      <c r="AL126" s="517">
        <v>0</v>
      </c>
      <c r="AM126" s="518" t="s">
        <v>161</v>
      </c>
      <c r="AN126" s="519">
        <v>0.05</v>
      </c>
      <c r="AO126" s="520">
        <v>0.23151</v>
      </c>
      <c r="AP126" s="516">
        <v>0</v>
      </c>
      <c r="AQ126" s="517">
        <v>0</v>
      </c>
      <c r="AR126" s="551" t="s">
        <v>161</v>
      </c>
      <c r="AS126" s="519">
        <v>0</v>
      </c>
      <c r="AT126" s="520">
        <v>0</v>
      </c>
      <c r="AU126" s="516">
        <v>57.5400369999999</v>
      </c>
      <c r="AV126" s="517">
        <v>47.24553012</v>
      </c>
      <c r="AW126" s="551">
        <v>1.21789377437088</v>
      </c>
      <c r="AX126" s="555">
        <v>10.2945068799999</v>
      </c>
      <c r="AY126" s="520">
        <v>49.4691579999991</v>
      </c>
      <c r="AZ126" s="533">
        <v>0.238345719888155</v>
      </c>
      <c r="BA126" s="518">
        <v>0.244803556501314</v>
      </c>
      <c r="BB126" s="518">
        <v>0.973620331724531</v>
      </c>
      <c r="BC126" s="539">
        <v>-0.0064578366131598</v>
      </c>
      <c r="BD126" s="540">
        <v>0.24792903437585</v>
      </c>
      <c r="BE126" s="564">
        <v>21</v>
      </c>
      <c r="BF126" s="565">
        <v>21</v>
      </c>
      <c r="BG126" s="518">
        <v>1</v>
      </c>
      <c r="BH126" s="566">
        <v>0</v>
      </c>
      <c r="BI126" s="567">
        <v>20.33333334</v>
      </c>
      <c r="BJ126" s="572">
        <v>9.57992785714284</v>
      </c>
      <c r="BK126" s="572">
        <v>7.65847788571429</v>
      </c>
      <c r="BL126" s="518">
        <v>1.25089188740921</v>
      </c>
      <c r="BM126" s="572">
        <v>1.92144997142856</v>
      </c>
      <c r="BN126" s="533">
        <v>0.0498169117504456</v>
      </c>
      <c r="BO126" s="518">
        <v>0.0591276800063086</v>
      </c>
      <c r="BP126" s="518">
        <v>0.842531141846432</v>
      </c>
      <c r="BQ126" s="518">
        <v>-0.00931076825586296</v>
      </c>
      <c r="BR126" s="540">
        <v>0.0474529113130122</v>
      </c>
      <c r="BS126" s="564">
        <v>20.0735044558649</v>
      </c>
      <c r="BT126" s="565">
        <v>16.9125526300593</v>
      </c>
      <c r="BU126" s="518">
        <v>1.18689974807159</v>
      </c>
      <c r="BV126" s="566">
        <v>3.16095182580561</v>
      </c>
      <c r="BW126" s="567">
        <v>21.0735226212725</v>
      </c>
      <c r="BX126" s="564">
        <v>4.78443387021121</v>
      </c>
      <c r="BY126" s="565">
        <v>4.14025303335418</v>
      </c>
      <c r="BZ126" s="518">
        <v>1.15558972644122</v>
      </c>
      <c r="CA126" s="566">
        <v>0.644180836857026</v>
      </c>
      <c r="CB126" s="567">
        <v>5.22473811438971</v>
      </c>
      <c r="CC126" s="551"/>
    </row>
    <row r="127" s="163" customFormat="1" spans="1:81">
      <c r="A127" s="521" t="s">
        <v>124</v>
      </c>
      <c r="B127" s="522">
        <v>787.291792999999</v>
      </c>
      <c r="C127" s="523">
        <v>699.78317954</v>
      </c>
      <c r="D127" s="524">
        <v>1.12505103869104</v>
      </c>
      <c r="E127" s="523">
        <v>87.508613459999</v>
      </c>
      <c r="F127" s="525">
        <v>700.233853999999</v>
      </c>
      <c r="G127" s="522">
        <v>0</v>
      </c>
      <c r="H127" s="523">
        <v>0</v>
      </c>
      <c r="I127" s="524" t="s">
        <v>161</v>
      </c>
      <c r="J127" s="523">
        <v>0</v>
      </c>
      <c r="K127" s="525">
        <v>0</v>
      </c>
      <c r="L127" s="522">
        <v>537.721067999999</v>
      </c>
      <c r="M127" s="523">
        <v>470.19390551</v>
      </c>
      <c r="N127" s="524">
        <v>1.14361556306595</v>
      </c>
      <c r="O127" s="523">
        <v>67.527162489999</v>
      </c>
      <c r="P127" s="525">
        <v>467.144896</v>
      </c>
      <c r="Q127" s="522">
        <v>249.570725</v>
      </c>
      <c r="R127" s="523">
        <v>229.58927403</v>
      </c>
      <c r="S127" s="524">
        <v>1.08703129122395</v>
      </c>
      <c r="T127" s="523">
        <v>19.9814509699999</v>
      </c>
      <c r="U127" s="534">
        <v>233.088957999998</v>
      </c>
      <c r="V127" s="535">
        <v>0.316999017669171</v>
      </c>
      <c r="W127" s="524">
        <v>0.3280862997892</v>
      </c>
      <c r="X127" s="524">
        <v>0.966206202065881</v>
      </c>
      <c r="Y127" s="542">
        <v>-0.0110872821200291</v>
      </c>
      <c r="Z127" s="543">
        <v>0.332873020446679</v>
      </c>
      <c r="AA127" s="522">
        <v>48.001251</v>
      </c>
      <c r="AB127" s="523">
        <v>41.62152222</v>
      </c>
      <c r="AC127" s="524">
        <v>1.15327956402648</v>
      </c>
      <c r="AD127" s="523">
        <v>6.37972877999996</v>
      </c>
      <c r="AE127" s="544">
        <v>33.9357</v>
      </c>
      <c r="AF127" s="522">
        <v>4.82905099999999</v>
      </c>
      <c r="AG127" s="523">
        <v>6.87583398</v>
      </c>
      <c r="AH127" s="524">
        <v>0.702322222154642</v>
      </c>
      <c r="AI127" s="523">
        <v>-2.04678298</v>
      </c>
      <c r="AJ127" s="525">
        <v>8.00748200000002</v>
      </c>
      <c r="AK127" s="522">
        <v>0.05</v>
      </c>
      <c r="AL127" s="523">
        <v>0</v>
      </c>
      <c r="AM127" s="524" t="s">
        <v>161</v>
      </c>
      <c r="AN127" s="523">
        <v>0.05</v>
      </c>
      <c r="AO127" s="525">
        <v>0.23151</v>
      </c>
      <c r="AP127" s="522">
        <v>0</v>
      </c>
      <c r="AQ127" s="523">
        <v>0</v>
      </c>
      <c r="AR127" s="542" t="s">
        <v>161</v>
      </c>
      <c r="AS127" s="523">
        <v>0</v>
      </c>
      <c r="AT127" s="525">
        <v>0</v>
      </c>
      <c r="AU127" s="522">
        <v>196.790423</v>
      </c>
      <c r="AV127" s="523">
        <v>181.09191783</v>
      </c>
      <c r="AW127" s="542">
        <v>1.0866880496828</v>
      </c>
      <c r="AX127" s="556">
        <v>15.6985051699999</v>
      </c>
      <c r="AY127" s="525">
        <v>191.377285999998</v>
      </c>
      <c r="AZ127" s="535">
        <v>0.249958687172546</v>
      </c>
      <c r="BA127" s="524">
        <v>0.258782896080812</v>
      </c>
      <c r="BB127" s="524">
        <v>0.965901112314973</v>
      </c>
      <c r="BC127" s="542">
        <v>-0.00882420890826552</v>
      </c>
      <c r="BD127" s="543">
        <v>0.273304817964426</v>
      </c>
      <c r="BE127" s="568">
        <v>75</v>
      </c>
      <c r="BF127" s="569">
        <v>76</v>
      </c>
      <c r="BG127" s="524">
        <v>0.986842105263158</v>
      </c>
      <c r="BH127" s="524">
        <v>-1</v>
      </c>
      <c r="BI127" s="570">
        <v>73.16666667</v>
      </c>
      <c r="BJ127" s="571">
        <v>8.74768658888888</v>
      </c>
      <c r="BK127" s="571">
        <v>7.67306117916667</v>
      </c>
      <c r="BL127" s="524">
        <v>1.14005171920693</v>
      </c>
      <c r="BM127" s="571">
        <v>1.07462540972221</v>
      </c>
      <c r="BN127" s="535">
        <v>0.0609700893960672</v>
      </c>
      <c r="BO127" s="524">
        <v>0.0594777403014456</v>
      </c>
      <c r="BP127" s="524">
        <v>1.02509088420404</v>
      </c>
      <c r="BQ127" s="524">
        <v>0.00149234909462159</v>
      </c>
      <c r="BR127" s="543">
        <v>0.0484633809207403</v>
      </c>
      <c r="BS127" s="568">
        <v>16.4014848904667</v>
      </c>
      <c r="BT127" s="569">
        <v>16.8130126486277</v>
      </c>
      <c r="BU127" s="524">
        <v>0.975523258873262</v>
      </c>
      <c r="BV127" s="524">
        <v>-0.411527758161025</v>
      </c>
      <c r="BW127" s="570">
        <v>20.6341361457108</v>
      </c>
      <c r="BX127" s="568">
        <v>4.09969363090141</v>
      </c>
      <c r="BY127" s="569">
        <v>4.35092010505521</v>
      </c>
      <c r="BZ127" s="524">
        <v>0.942259000834812</v>
      </c>
      <c r="CA127" s="524">
        <v>-0.251226474153793</v>
      </c>
      <c r="CB127" s="570">
        <v>5.63940882315668</v>
      </c>
      <c r="CC127" s="551"/>
    </row>
    <row r="128" s="159" customFormat="1" ht="16.2" spans="1:81">
      <c r="A128" s="213" t="s">
        <v>125</v>
      </c>
      <c r="B128" s="214">
        <v>30.128575</v>
      </c>
      <c r="C128" s="215">
        <v>44.9947584</v>
      </c>
      <c r="D128" s="238">
        <v>0.66960188411635</v>
      </c>
      <c r="E128" s="215">
        <v>-14.8661834</v>
      </c>
      <c r="F128" s="217">
        <v>42.410967999999</v>
      </c>
      <c r="G128" s="214">
        <v>0</v>
      </c>
      <c r="H128" s="215">
        <v>0</v>
      </c>
      <c r="I128" s="238" t="s">
        <v>161</v>
      </c>
      <c r="J128" s="215">
        <v>0</v>
      </c>
      <c r="K128" s="217">
        <v>0</v>
      </c>
      <c r="L128" s="214">
        <v>20.03792</v>
      </c>
      <c r="M128" s="215">
        <v>30.32196769</v>
      </c>
      <c r="N128" s="238">
        <v>0.660838379779962</v>
      </c>
      <c r="O128" s="215">
        <v>-10.28404769</v>
      </c>
      <c r="P128" s="217">
        <v>28.055080000001</v>
      </c>
      <c r="Q128" s="214">
        <v>10.090655</v>
      </c>
      <c r="R128" s="215">
        <v>14.67279071</v>
      </c>
      <c r="S128" s="238">
        <v>0.68771205147245</v>
      </c>
      <c r="T128" s="215">
        <v>-4.58213570999999</v>
      </c>
      <c r="U128" s="217">
        <v>14.355887999998</v>
      </c>
      <c r="V128" s="237">
        <v>0.334919756410651</v>
      </c>
      <c r="W128" s="238">
        <v>0.326099999905767</v>
      </c>
      <c r="X128" s="238">
        <v>1.0270461714426</v>
      </c>
      <c r="Y128" s="216">
        <v>0.00881975650488392</v>
      </c>
      <c r="Z128" s="257">
        <v>0.338494702596704</v>
      </c>
      <c r="AA128" s="214">
        <v>2.360033</v>
      </c>
      <c r="AB128" s="215">
        <v>2.05302701</v>
      </c>
      <c r="AC128" s="238">
        <v>1.14953821284601</v>
      </c>
      <c r="AD128" s="215">
        <v>0.307005989999996</v>
      </c>
      <c r="AE128" s="328">
        <v>1.753311</v>
      </c>
      <c r="AF128" s="214">
        <v>0.329071999999999</v>
      </c>
      <c r="AG128" s="215">
        <v>0.25335501</v>
      </c>
      <c r="AH128" s="238">
        <v>1.29885728330377</v>
      </c>
      <c r="AI128" s="215">
        <v>0.0757169899999987</v>
      </c>
      <c r="AJ128" s="217">
        <v>0.322817</v>
      </c>
      <c r="AK128" s="214">
        <v>0</v>
      </c>
      <c r="AL128" s="215">
        <v>0</v>
      </c>
      <c r="AM128" s="238" t="s">
        <v>161</v>
      </c>
      <c r="AN128" s="215">
        <v>0</v>
      </c>
      <c r="AO128" s="217">
        <v>0</v>
      </c>
      <c r="AP128" s="214">
        <v>0</v>
      </c>
      <c r="AQ128" s="215">
        <v>0</v>
      </c>
      <c r="AR128" s="216" t="s">
        <v>161</v>
      </c>
      <c r="AS128" s="215">
        <v>0</v>
      </c>
      <c r="AT128" s="217">
        <v>0</v>
      </c>
      <c r="AU128" s="214">
        <v>7.40155000000001</v>
      </c>
      <c r="AV128" s="215">
        <v>12.36640869</v>
      </c>
      <c r="AW128" s="216">
        <v>0.598520571779681</v>
      </c>
      <c r="AX128" s="562">
        <v>-4.96485868999998</v>
      </c>
      <c r="AY128" s="217">
        <v>12.279759999998</v>
      </c>
      <c r="AZ128" s="237">
        <v>0.245665452149663</v>
      </c>
      <c r="BA128" s="238">
        <v>0.274841095490803</v>
      </c>
      <c r="BB128" s="238">
        <v>0.893845411694932</v>
      </c>
      <c r="BC128" s="216">
        <v>-0.0291756433411401</v>
      </c>
      <c r="BD128" s="257">
        <v>0.28954208260463</v>
      </c>
      <c r="BE128" s="292">
        <v>3</v>
      </c>
      <c r="BF128" s="293">
        <v>3</v>
      </c>
      <c r="BG128" s="238">
        <v>1</v>
      </c>
      <c r="BH128" s="238">
        <v>0</v>
      </c>
      <c r="BI128" s="279">
        <v>3</v>
      </c>
      <c r="BJ128" s="578">
        <v>8.3690486111111</v>
      </c>
      <c r="BK128" s="578">
        <v>12.498544</v>
      </c>
      <c r="BL128" s="238">
        <v>0.66960188411635</v>
      </c>
      <c r="BM128" s="578">
        <v>-4.12949538888889</v>
      </c>
      <c r="BN128" s="237">
        <v>0.0783320485618719</v>
      </c>
      <c r="BO128" s="238">
        <v>0.0456281372098667</v>
      </c>
      <c r="BP128" s="238">
        <v>1.71674877283689</v>
      </c>
      <c r="BQ128" s="238">
        <v>0.0327039113520052</v>
      </c>
      <c r="BR128" s="257">
        <v>0.0413409804746744</v>
      </c>
      <c r="BS128" s="292">
        <v>12.7661668290232</v>
      </c>
      <c r="BT128" s="293">
        <v>21.9163012375565</v>
      </c>
      <c r="BU128" s="238">
        <v>0.582496411718717</v>
      </c>
      <c r="BV128" s="238">
        <v>-9.15013440853337</v>
      </c>
      <c r="BW128" s="279">
        <v>24.1890731307789</v>
      </c>
      <c r="BX128" s="292">
        <v>3.13620614627</v>
      </c>
      <c r="BY128" s="293">
        <v>6.02350024123647</v>
      </c>
      <c r="BZ128" s="238">
        <v>0.520661744943537</v>
      </c>
      <c r="CA128" s="238">
        <v>-2.88729409496647</v>
      </c>
      <c r="CB128" s="279">
        <v>7.00375461056141</v>
      </c>
      <c r="CC128" s="551"/>
    </row>
    <row r="129" s="159" customFormat="1" outlineLevel="2" spans="1:81">
      <c r="A129" s="309" t="s">
        <v>126</v>
      </c>
      <c r="B129" s="516">
        <v>0.025047</v>
      </c>
      <c r="C129" s="321">
        <v>10.0028832</v>
      </c>
      <c r="D129" s="314">
        <v>0.00250397805304775</v>
      </c>
      <c r="E129" s="321">
        <v>-9.9778362</v>
      </c>
      <c r="F129" s="520">
        <v>10.46615</v>
      </c>
      <c r="G129" s="320">
        <v>0</v>
      </c>
      <c r="H129" s="321">
        <v>0</v>
      </c>
      <c r="I129" s="314" t="s">
        <v>161</v>
      </c>
      <c r="J129" s="321">
        <v>0</v>
      </c>
      <c r="K129" s="530">
        <v>0</v>
      </c>
      <c r="L129" s="320">
        <v>0.0412679999999241</v>
      </c>
      <c r="M129" s="321">
        <v>5.90170109</v>
      </c>
      <c r="N129" s="314">
        <v>0.0069925601738539</v>
      </c>
      <c r="O129" s="321">
        <v>-5.86043309000008</v>
      </c>
      <c r="P129" s="530">
        <v>6.016831</v>
      </c>
      <c r="Q129" s="320">
        <v>-0.0162209999999241</v>
      </c>
      <c r="R129" s="321">
        <v>4.10118211</v>
      </c>
      <c r="S129" s="314">
        <v>-0.00395520110174385</v>
      </c>
      <c r="T129" s="321">
        <v>-4.11740310999992</v>
      </c>
      <c r="U129" s="530">
        <v>4.44931900000001</v>
      </c>
      <c r="V129" s="313">
        <v>-0.647622469753829</v>
      </c>
      <c r="W129" s="314">
        <v>0.409999999800058</v>
      </c>
      <c r="X129" s="314">
        <v>-1.57956700016988</v>
      </c>
      <c r="Y129" s="308">
        <v>-1.05762246955389</v>
      </c>
      <c r="Z129" s="316">
        <v>0.425115156958385</v>
      </c>
      <c r="AA129" s="320">
        <v>0.761727999999999</v>
      </c>
      <c r="AB129" s="321">
        <v>1.08536734</v>
      </c>
      <c r="AC129" s="314">
        <v>0.70181584789533</v>
      </c>
      <c r="AD129" s="321">
        <v>-0.323639340000001</v>
      </c>
      <c r="AE129" s="507">
        <v>0</v>
      </c>
      <c r="AF129" s="320">
        <v>0.066563</v>
      </c>
      <c r="AG129" s="321">
        <v>0</v>
      </c>
      <c r="AH129" s="314" t="s">
        <v>161</v>
      </c>
      <c r="AI129" s="321">
        <v>0.066563</v>
      </c>
      <c r="AJ129" s="530">
        <v>0.04</v>
      </c>
      <c r="AK129" s="320">
        <v>0</v>
      </c>
      <c r="AL129" s="321">
        <v>0</v>
      </c>
      <c r="AM129" s="314" t="s">
        <v>161</v>
      </c>
      <c r="AN129" s="321">
        <v>0</v>
      </c>
      <c r="AO129" s="530">
        <v>0</v>
      </c>
      <c r="AP129" s="320">
        <v>0</v>
      </c>
      <c r="AQ129" s="321">
        <v>0</v>
      </c>
      <c r="AR129" s="308" t="s">
        <v>161</v>
      </c>
      <c r="AS129" s="321">
        <v>0</v>
      </c>
      <c r="AT129" s="530">
        <v>0</v>
      </c>
      <c r="AU129" s="516">
        <v>-0.844511999999923</v>
      </c>
      <c r="AV129" s="517">
        <v>3.01581477</v>
      </c>
      <c r="AW129" s="308">
        <v>-0.280027808206511</v>
      </c>
      <c r="AX129" s="555">
        <v>-3.86032676999992</v>
      </c>
      <c r="AY129" s="520">
        <v>4.40931900000001</v>
      </c>
      <c r="AZ129" s="313">
        <v>-33.7170918672864</v>
      </c>
      <c r="BA129" s="314">
        <v>0.301494550091318</v>
      </c>
      <c r="BB129" s="314">
        <v>-111.833171966372</v>
      </c>
      <c r="BC129" s="308">
        <v>-34.0185864173777</v>
      </c>
      <c r="BD129" s="316">
        <v>0.42129331224949</v>
      </c>
      <c r="BE129" s="326">
        <v>2</v>
      </c>
      <c r="BF129" s="327">
        <v>2</v>
      </c>
      <c r="BG129" s="314">
        <v>1</v>
      </c>
      <c r="BH129" s="314">
        <v>0</v>
      </c>
      <c r="BI129" s="322">
        <v>0.5</v>
      </c>
      <c r="BJ129" s="577">
        <v>0.01043625</v>
      </c>
      <c r="BK129" s="577">
        <v>4.167868</v>
      </c>
      <c r="BL129" s="314">
        <v>0.0025039780530477</v>
      </c>
      <c r="BM129" s="577">
        <v>-4.15743175</v>
      </c>
      <c r="BN129" s="313">
        <v>30.4119455423803</v>
      </c>
      <c r="BO129" s="314">
        <v>0.10850544970874</v>
      </c>
      <c r="BP129" s="314">
        <v>280.28035111614</v>
      </c>
      <c r="BQ129" s="314">
        <v>30.3034400926715</v>
      </c>
      <c r="BR129" s="316">
        <v>0</v>
      </c>
      <c r="BS129" s="326">
        <v>0.0328818160813309</v>
      </c>
      <c r="BT129" s="327">
        <v>9.21612695661176</v>
      </c>
      <c r="BU129" s="314">
        <v>0.00356785624114486</v>
      </c>
      <c r="BV129" s="314">
        <v>-9.18324514053043</v>
      </c>
      <c r="BW129" s="322" t="s">
        <v>161</v>
      </c>
      <c r="BX129" s="326">
        <v>-1.10867921357745</v>
      </c>
      <c r="BY129" s="327">
        <v>2.77861205036813</v>
      </c>
      <c r="BZ129" s="314">
        <v>-0.399004680567252</v>
      </c>
      <c r="CA129" s="314">
        <v>-3.88729126394558</v>
      </c>
      <c r="CB129" s="322" t="s">
        <v>161</v>
      </c>
      <c r="CC129" s="551"/>
    </row>
    <row r="130" s="159" customFormat="1" outlineLevel="2" spans="1:81">
      <c r="A130" s="309" t="s">
        <v>127</v>
      </c>
      <c r="B130" s="516">
        <v>3.719257</v>
      </c>
      <c r="C130" s="321">
        <v>0</v>
      </c>
      <c r="D130" s="314" t="s">
        <v>161</v>
      </c>
      <c r="E130" s="321">
        <v>3.719257</v>
      </c>
      <c r="F130" s="520">
        <v>0</v>
      </c>
      <c r="G130" s="320">
        <v>0</v>
      </c>
      <c r="H130" s="321">
        <v>0</v>
      </c>
      <c r="I130" s="314" t="s">
        <v>161</v>
      </c>
      <c r="J130" s="321">
        <v>0</v>
      </c>
      <c r="K130" s="530">
        <v>0</v>
      </c>
      <c r="L130" s="320">
        <v>2.38226500000001</v>
      </c>
      <c r="M130" s="321">
        <v>0</v>
      </c>
      <c r="N130" s="314" t="s">
        <v>161</v>
      </c>
      <c r="O130" s="321">
        <v>2.38226500000001</v>
      </c>
      <c r="P130" s="530">
        <v>0</v>
      </c>
      <c r="Q130" s="320">
        <v>1.33699199999999</v>
      </c>
      <c r="R130" s="321">
        <v>0</v>
      </c>
      <c r="S130" s="314" t="s">
        <v>161</v>
      </c>
      <c r="T130" s="321">
        <v>1.33699199999999</v>
      </c>
      <c r="U130" s="530">
        <v>0</v>
      </c>
      <c r="V130" s="313">
        <v>0.359478250629089</v>
      </c>
      <c r="W130" s="314" t="s">
        <v>161</v>
      </c>
      <c r="X130" s="314" t="s">
        <v>161</v>
      </c>
      <c r="Y130" s="308" t="s">
        <v>161</v>
      </c>
      <c r="Z130" s="316" t="s">
        <v>161</v>
      </c>
      <c r="AA130" s="320">
        <v>0.664233999999998</v>
      </c>
      <c r="AB130" s="321">
        <v>0</v>
      </c>
      <c r="AC130" s="314" t="s">
        <v>161</v>
      </c>
      <c r="AD130" s="321">
        <v>0.664233999999998</v>
      </c>
      <c r="AE130" s="507">
        <v>0</v>
      </c>
      <c r="AF130" s="320">
        <v>0</v>
      </c>
      <c r="AG130" s="321">
        <v>0</v>
      </c>
      <c r="AH130" s="314" t="s">
        <v>161</v>
      </c>
      <c r="AI130" s="321">
        <v>0</v>
      </c>
      <c r="AJ130" s="530">
        <v>0</v>
      </c>
      <c r="AK130" s="320">
        <v>0</v>
      </c>
      <c r="AL130" s="321">
        <v>0</v>
      </c>
      <c r="AM130" s="314" t="s">
        <v>161</v>
      </c>
      <c r="AN130" s="321">
        <v>0</v>
      </c>
      <c r="AO130" s="530">
        <v>0</v>
      </c>
      <c r="AP130" s="320">
        <v>0</v>
      </c>
      <c r="AQ130" s="321">
        <v>0</v>
      </c>
      <c r="AR130" s="308" t="s">
        <v>161</v>
      </c>
      <c r="AS130" s="321">
        <v>0</v>
      </c>
      <c r="AT130" s="530">
        <v>0</v>
      </c>
      <c r="AU130" s="516">
        <v>0.672757999999994</v>
      </c>
      <c r="AV130" s="517">
        <v>0</v>
      </c>
      <c r="AW130" s="308" t="s">
        <v>161</v>
      </c>
      <c r="AX130" s="555">
        <v>0.672757999999994</v>
      </c>
      <c r="AY130" s="520">
        <v>0</v>
      </c>
      <c r="AZ130" s="313">
        <v>0.18088505311679</v>
      </c>
      <c r="BA130" s="314" t="s">
        <v>161</v>
      </c>
      <c r="BB130" s="314" t="s">
        <v>161</v>
      </c>
      <c r="BC130" s="308" t="s">
        <v>161</v>
      </c>
      <c r="BD130" s="316" t="s">
        <v>161</v>
      </c>
      <c r="BE130" s="326">
        <v>1</v>
      </c>
      <c r="BF130" s="327">
        <v>0</v>
      </c>
      <c r="BG130" s="314" t="s">
        <v>161</v>
      </c>
      <c r="BH130" s="314">
        <v>1</v>
      </c>
      <c r="BI130" s="322">
        <v>0</v>
      </c>
      <c r="BJ130" s="577">
        <v>3.09938083333333</v>
      </c>
      <c r="BK130" s="577" t="s">
        <v>161</v>
      </c>
      <c r="BL130" s="314" t="s">
        <v>161</v>
      </c>
      <c r="BM130" s="577" t="s">
        <v>161</v>
      </c>
      <c r="BN130" s="313">
        <v>0.178593197512298</v>
      </c>
      <c r="BO130" s="314" t="s">
        <v>161</v>
      </c>
      <c r="BP130" s="314" t="s">
        <v>161</v>
      </c>
      <c r="BQ130" s="314" t="s">
        <v>161</v>
      </c>
      <c r="BR130" s="316" t="s">
        <v>161</v>
      </c>
      <c r="BS130" s="326">
        <v>5.59931740922628</v>
      </c>
      <c r="BT130" s="327" t="s">
        <v>161</v>
      </c>
      <c r="BU130" s="314" t="s">
        <v>161</v>
      </c>
      <c r="BV130" s="314" t="s">
        <v>161</v>
      </c>
      <c r="BW130" s="322" t="s">
        <v>161</v>
      </c>
      <c r="BX130" s="326">
        <v>1.01283282698566</v>
      </c>
      <c r="BY130" s="327" t="s">
        <v>161</v>
      </c>
      <c r="BZ130" s="314" t="s">
        <v>161</v>
      </c>
      <c r="CA130" s="314" t="s">
        <v>161</v>
      </c>
      <c r="CB130" s="322" t="s">
        <v>161</v>
      </c>
      <c r="CC130" s="551"/>
    </row>
    <row r="131" s="159" customFormat="1" outlineLevel="2" spans="1:81">
      <c r="A131" s="309" t="s">
        <v>128</v>
      </c>
      <c r="B131" s="516">
        <v>8.121698</v>
      </c>
      <c r="C131" s="321">
        <v>10.0028832</v>
      </c>
      <c r="D131" s="314">
        <v>0.811935702698198</v>
      </c>
      <c r="E131" s="321">
        <v>-1.8811852</v>
      </c>
      <c r="F131" s="520">
        <v>10.5940829999999</v>
      </c>
      <c r="G131" s="320">
        <v>0.143833</v>
      </c>
      <c r="H131" s="321">
        <v>0</v>
      </c>
      <c r="I131" s="314" t="s">
        <v>161</v>
      </c>
      <c r="J131" s="321">
        <v>0.143833</v>
      </c>
      <c r="K131" s="530">
        <v>0.0481399999999999</v>
      </c>
      <c r="L131" s="320">
        <v>9.37159599999999</v>
      </c>
      <c r="M131" s="321">
        <v>3.40098029</v>
      </c>
      <c r="N131" s="314">
        <v>2.75555728080976</v>
      </c>
      <c r="O131" s="321">
        <v>5.97061570999999</v>
      </c>
      <c r="P131" s="530">
        <v>1.761389</v>
      </c>
      <c r="Q131" s="320">
        <v>-1.24989799999999</v>
      </c>
      <c r="R131" s="321">
        <v>6.60190291</v>
      </c>
      <c r="S131" s="314">
        <v>-0.189323899039284</v>
      </c>
      <c r="T131" s="321">
        <v>-7.85180090999999</v>
      </c>
      <c r="U131" s="530">
        <v>8.8326939999999</v>
      </c>
      <c r="V131" s="313">
        <v>-0.153896143392674</v>
      </c>
      <c r="W131" s="314">
        <v>0.659999999800058</v>
      </c>
      <c r="X131" s="314">
        <v>-0.233175974908024</v>
      </c>
      <c r="Y131" s="308">
        <v>-0.813896143192732</v>
      </c>
      <c r="Z131" s="316">
        <v>0.833738417945186</v>
      </c>
      <c r="AA131" s="320">
        <v>2.188836</v>
      </c>
      <c r="AB131" s="321">
        <v>1.86535101</v>
      </c>
      <c r="AC131" s="314">
        <v>1.17341775798004</v>
      </c>
      <c r="AD131" s="321">
        <v>0.323484989999997</v>
      </c>
      <c r="AE131" s="507">
        <v>1.695904</v>
      </c>
      <c r="AF131" s="320">
        <v>0.071738</v>
      </c>
      <c r="AG131" s="321">
        <v>0.217305</v>
      </c>
      <c r="AH131" s="314">
        <v>0.330125859966407</v>
      </c>
      <c r="AI131" s="321">
        <v>-0.145567</v>
      </c>
      <c r="AJ131" s="530">
        <v>0.361564999999999</v>
      </c>
      <c r="AK131" s="320">
        <v>0</v>
      </c>
      <c r="AL131" s="321">
        <v>0</v>
      </c>
      <c r="AM131" s="314" t="s">
        <v>161</v>
      </c>
      <c r="AN131" s="321">
        <v>0</v>
      </c>
      <c r="AO131" s="530">
        <v>0</v>
      </c>
      <c r="AP131" s="320">
        <v>0</v>
      </c>
      <c r="AQ131" s="321">
        <v>0</v>
      </c>
      <c r="AR131" s="308" t="s">
        <v>161</v>
      </c>
      <c r="AS131" s="321">
        <v>0</v>
      </c>
      <c r="AT131" s="530">
        <v>0</v>
      </c>
      <c r="AU131" s="516">
        <v>-3.65430499999999</v>
      </c>
      <c r="AV131" s="517">
        <v>4.5192469</v>
      </c>
      <c r="AW131" s="308">
        <v>-0.808609283993753</v>
      </c>
      <c r="AX131" s="555">
        <v>-8.17355189999999</v>
      </c>
      <c r="AY131" s="520">
        <v>6.7270849999999</v>
      </c>
      <c r="AZ131" s="313">
        <v>-0.449943472411802</v>
      </c>
      <c r="BA131" s="314">
        <v>0.451794428630337</v>
      </c>
      <c r="BB131" s="314">
        <v>-0.995903100832504</v>
      </c>
      <c r="BC131" s="308">
        <v>-0.90173790104214</v>
      </c>
      <c r="BD131" s="316">
        <v>0.634985113860253</v>
      </c>
      <c r="BE131" s="326">
        <v>3</v>
      </c>
      <c r="BF131" s="327">
        <v>3</v>
      </c>
      <c r="BG131" s="314">
        <v>1</v>
      </c>
      <c r="BH131" s="314">
        <v>0</v>
      </c>
      <c r="BI131" s="322">
        <v>2.91666667</v>
      </c>
      <c r="BJ131" s="577">
        <v>2.25602722222222</v>
      </c>
      <c r="BK131" s="577">
        <v>2.77857866666667</v>
      </c>
      <c r="BL131" s="314">
        <v>0.811935702698198</v>
      </c>
      <c r="BM131" s="577">
        <v>-0.522551444444445</v>
      </c>
      <c r="BN131" s="313">
        <v>0.269504726720939</v>
      </c>
      <c r="BO131" s="314">
        <v>0.186481334701579</v>
      </c>
      <c r="BP131" s="314">
        <v>1.4452101983945</v>
      </c>
      <c r="BQ131" s="314">
        <v>0.0830233920193603</v>
      </c>
      <c r="BR131" s="316">
        <v>0.160080301428638</v>
      </c>
      <c r="BS131" s="326">
        <v>3.71051006105529</v>
      </c>
      <c r="BT131" s="327">
        <v>5.36246698148248</v>
      </c>
      <c r="BU131" s="314">
        <v>0.691940868609227</v>
      </c>
      <c r="BV131" s="314">
        <v>-1.6519569204272</v>
      </c>
      <c r="BW131" s="322">
        <v>6.24686479895084</v>
      </c>
      <c r="BX131" s="326">
        <v>-1.66951978129014</v>
      </c>
      <c r="BY131" s="327">
        <v>2.42273270594793</v>
      </c>
      <c r="BZ131" s="314">
        <v>-0.689106056640665</v>
      </c>
      <c r="CA131" s="314">
        <v>-4.09225248723807</v>
      </c>
      <c r="CB131" s="322">
        <v>3.9666661556314</v>
      </c>
      <c r="CC131" s="551"/>
    </row>
    <row r="132" s="159" customFormat="1" outlineLevel="2" spans="1:81">
      <c r="A132" s="309" t="s">
        <v>129</v>
      </c>
      <c r="B132" s="516">
        <v>51.9583119999998</v>
      </c>
      <c r="C132" s="321">
        <v>45.0006048</v>
      </c>
      <c r="D132" s="314">
        <v>1.15461363754826</v>
      </c>
      <c r="E132" s="321">
        <v>6.95770719999977</v>
      </c>
      <c r="F132" s="520">
        <v>46.243826999999</v>
      </c>
      <c r="G132" s="320">
        <v>0</v>
      </c>
      <c r="H132" s="321">
        <v>0</v>
      </c>
      <c r="I132" s="314" t="s">
        <v>161</v>
      </c>
      <c r="J132" s="321">
        <v>0</v>
      </c>
      <c r="K132" s="530">
        <v>0</v>
      </c>
      <c r="L132" s="320">
        <v>34.6626029999998</v>
      </c>
      <c r="M132" s="321">
        <v>29.92540219</v>
      </c>
      <c r="N132" s="314">
        <v>1.15830032224539</v>
      </c>
      <c r="O132" s="321">
        <v>4.73720080999983</v>
      </c>
      <c r="P132" s="530">
        <v>30.334790000001</v>
      </c>
      <c r="Q132" s="320">
        <v>17.2957089999999</v>
      </c>
      <c r="R132" s="321">
        <v>15.07520261</v>
      </c>
      <c r="S132" s="314">
        <v>1.1472952933002</v>
      </c>
      <c r="T132" s="321">
        <v>2.22050638999994</v>
      </c>
      <c r="U132" s="530">
        <v>15.9090369999981</v>
      </c>
      <c r="V132" s="313">
        <v>0.33287665311375</v>
      </c>
      <c r="W132" s="314">
        <v>0.335000000044444</v>
      </c>
      <c r="X132" s="314">
        <v>0.993661650953995</v>
      </c>
      <c r="Y132" s="308">
        <v>-0.00212334693069344</v>
      </c>
      <c r="Z132" s="316">
        <v>0.34402509550082</v>
      </c>
      <c r="AA132" s="320">
        <v>1.971212</v>
      </c>
      <c r="AB132" s="321">
        <v>2.62928268</v>
      </c>
      <c r="AC132" s="314">
        <v>0.749714747293736</v>
      </c>
      <c r="AD132" s="321">
        <v>-0.658070680000002</v>
      </c>
      <c r="AE132" s="507">
        <v>6.52337999999999</v>
      </c>
      <c r="AF132" s="320">
        <v>0.031448</v>
      </c>
      <c r="AG132" s="321">
        <v>0.022981</v>
      </c>
      <c r="AH132" s="314">
        <v>1.36843479396023</v>
      </c>
      <c r="AI132" s="321">
        <v>0.00846699999999996</v>
      </c>
      <c r="AJ132" s="530">
        <v>0.178293</v>
      </c>
      <c r="AK132" s="320">
        <v>0</v>
      </c>
      <c r="AL132" s="321">
        <v>0</v>
      </c>
      <c r="AM132" s="314" t="s">
        <v>161</v>
      </c>
      <c r="AN132" s="321">
        <v>0</v>
      </c>
      <c r="AO132" s="530">
        <v>0</v>
      </c>
      <c r="AP132" s="320">
        <v>0</v>
      </c>
      <c r="AQ132" s="321">
        <v>0</v>
      </c>
      <c r="AR132" s="308" t="s">
        <v>161</v>
      </c>
      <c r="AS132" s="321">
        <v>0</v>
      </c>
      <c r="AT132" s="530">
        <v>0</v>
      </c>
      <c r="AU132" s="516">
        <v>15.2930489999999</v>
      </c>
      <c r="AV132" s="517">
        <v>12.42293893</v>
      </c>
      <c r="AW132" s="308">
        <v>1.23103309822034</v>
      </c>
      <c r="AX132" s="555">
        <v>2.87011006999995</v>
      </c>
      <c r="AY132" s="520">
        <v>9.20736399999806</v>
      </c>
      <c r="AZ132" s="313">
        <v>0.294333060704513</v>
      </c>
      <c r="BA132" s="314">
        <v>0.276061599287661</v>
      </c>
      <c r="BB132" s="314">
        <v>1.06618617534637</v>
      </c>
      <c r="BC132" s="308">
        <v>0.0182714614168517</v>
      </c>
      <c r="BD132" s="316">
        <v>0.199104715100639</v>
      </c>
      <c r="BE132" s="326">
        <v>4</v>
      </c>
      <c r="BF132" s="327">
        <v>4</v>
      </c>
      <c r="BG132" s="314">
        <v>1</v>
      </c>
      <c r="BH132" s="314">
        <v>0</v>
      </c>
      <c r="BI132" s="322">
        <v>4</v>
      </c>
      <c r="BJ132" s="577">
        <v>10.8246483333333</v>
      </c>
      <c r="BK132" s="577">
        <v>9.375126</v>
      </c>
      <c r="BL132" s="314">
        <v>1.15461363754826</v>
      </c>
      <c r="BM132" s="577">
        <v>1.44952233333329</v>
      </c>
      <c r="BN132" s="313">
        <v>0.0379383379506248</v>
      </c>
      <c r="BO132" s="314">
        <v>0.0584277187314603</v>
      </c>
      <c r="BP132" s="314">
        <v>0.649320883551749</v>
      </c>
      <c r="BQ132" s="314">
        <v>-0.0204893807808354</v>
      </c>
      <c r="BR132" s="316">
        <v>0.141064882021986</v>
      </c>
      <c r="BS132" s="326">
        <v>26.3585611288891</v>
      </c>
      <c r="BT132" s="327">
        <v>17.1151642013631</v>
      </c>
      <c r="BU132" s="314">
        <v>1.54007059580474</v>
      </c>
      <c r="BV132" s="314">
        <v>9.24339692752606</v>
      </c>
      <c r="BW132" s="322">
        <v>7.08893656356048</v>
      </c>
      <c r="BX132" s="326">
        <v>7.75819597283294</v>
      </c>
      <c r="BY132" s="327">
        <v>4.72483960149922</v>
      </c>
      <c r="BZ132" s="314">
        <v>1.64200197830445</v>
      </c>
      <c r="CA132" s="314">
        <v>3.03335637133372</v>
      </c>
      <c r="CB132" s="322">
        <v>1.41144069485421</v>
      </c>
      <c r="CC132" s="551"/>
    </row>
    <row r="133" s="159" customFormat="1" outlineLevel="2" spans="1:81">
      <c r="A133" s="309" t="s">
        <v>130</v>
      </c>
      <c r="B133" s="516">
        <v>6.429104</v>
      </c>
      <c r="C133" s="321">
        <v>5.0004</v>
      </c>
      <c r="D133" s="314">
        <v>1.28571794256459</v>
      </c>
      <c r="E133" s="321">
        <v>1.428704</v>
      </c>
      <c r="F133" s="520">
        <v>23.452743</v>
      </c>
      <c r="G133" s="320">
        <v>0</v>
      </c>
      <c r="H133" s="321">
        <v>0</v>
      </c>
      <c r="I133" s="314" t="s">
        <v>161</v>
      </c>
      <c r="J133" s="321">
        <v>0</v>
      </c>
      <c r="K133" s="530">
        <v>0</v>
      </c>
      <c r="L133" s="320">
        <v>5.92784199999999</v>
      </c>
      <c r="M133" s="321">
        <v>4.00032</v>
      </c>
      <c r="N133" s="314">
        <v>1.48184195264379</v>
      </c>
      <c r="O133" s="321">
        <v>1.92752199999999</v>
      </c>
      <c r="P133" s="530">
        <v>9.00855199999999</v>
      </c>
      <c r="Q133" s="320">
        <v>0.50126200000001</v>
      </c>
      <c r="R133" s="321">
        <v>1.00008</v>
      </c>
      <c r="S133" s="314">
        <v>0.501221902247831</v>
      </c>
      <c r="T133" s="321">
        <v>-0.498817999999989</v>
      </c>
      <c r="U133" s="530">
        <v>14.444191</v>
      </c>
      <c r="V133" s="313">
        <v>0.077967629703923</v>
      </c>
      <c r="W133" s="314">
        <v>0.2</v>
      </c>
      <c r="X133" s="314">
        <v>0.389838148519615</v>
      </c>
      <c r="Y133" s="308">
        <v>-0.122032370296077</v>
      </c>
      <c r="Z133" s="316">
        <v>0.615884930815982</v>
      </c>
      <c r="AA133" s="320">
        <v>0.644315999999999</v>
      </c>
      <c r="AB133" s="321">
        <v>0.82272467</v>
      </c>
      <c r="AC133" s="314">
        <v>0.783148996856991</v>
      </c>
      <c r="AD133" s="321">
        <v>-0.178408670000001</v>
      </c>
      <c r="AE133" s="507">
        <v>1.48022299999999</v>
      </c>
      <c r="AF133" s="320">
        <v>-3.473585</v>
      </c>
      <c r="AG133" s="321">
        <v>0.100018</v>
      </c>
      <c r="AH133" s="314">
        <v>-34.729598672239</v>
      </c>
      <c r="AI133" s="321">
        <v>-3.573603</v>
      </c>
      <c r="AJ133" s="530">
        <v>-2.915625</v>
      </c>
      <c r="AK133" s="320">
        <v>0</v>
      </c>
      <c r="AL133" s="321">
        <v>0</v>
      </c>
      <c r="AM133" s="314" t="s">
        <v>161</v>
      </c>
      <c r="AN133" s="321">
        <v>0</v>
      </c>
      <c r="AO133" s="530">
        <v>0</v>
      </c>
      <c r="AP133" s="320">
        <v>0</v>
      </c>
      <c r="AQ133" s="321">
        <v>0</v>
      </c>
      <c r="AR133" s="308" t="s">
        <v>161</v>
      </c>
      <c r="AS133" s="321">
        <v>0</v>
      </c>
      <c r="AT133" s="530">
        <v>0</v>
      </c>
      <c r="AU133" s="516">
        <v>3.33053100000001</v>
      </c>
      <c r="AV133" s="517">
        <v>0.0773373299999993</v>
      </c>
      <c r="AW133" s="308">
        <v>43.0649855638932</v>
      </c>
      <c r="AX133" s="555">
        <v>3.25319367000001</v>
      </c>
      <c r="AY133" s="520">
        <v>15.879593</v>
      </c>
      <c r="AZ133" s="313">
        <v>0.518039683290239</v>
      </c>
      <c r="BA133" s="314">
        <v>0.0154662287017037</v>
      </c>
      <c r="BB133" s="314">
        <v>33.4948935051745</v>
      </c>
      <c r="BC133" s="308">
        <v>0.502573454588536</v>
      </c>
      <c r="BD133" s="316">
        <v>0.677088944350775</v>
      </c>
      <c r="BE133" s="326">
        <v>1</v>
      </c>
      <c r="BF133" s="327">
        <v>1</v>
      </c>
      <c r="BG133" s="314">
        <v>1</v>
      </c>
      <c r="BH133" s="314">
        <v>0</v>
      </c>
      <c r="BI133" s="322">
        <v>2.33333333</v>
      </c>
      <c r="BJ133" s="577">
        <v>5.35758666666667</v>
      </c>
      <c r="BK133" s="577">
        <v>4.167</v>
      </c>
      <c r="BL133" s="314">
        <v>1.28571794256459</v>
      </c>
      <c r="BM133" s="577">
        <v>1.19058666666667</v>
      </c>
      <c r="BN133" s="313">
        <v>0.100218630776543</v>
      </c>
      <c r="BO133" s="314">
        <v>0.164531771458283</v>
      </c>
      <c r="BP133" s="314">
        <v>0.609114153991551</v>
      </c>
      <c r="BQ133" s="314">
        <v>-0.0643131406817399</v>
      </c>
      <c r="BR133" s="316">
        <v>0.063115133270338</v>
      </c>
      <c r="BS133" s="326">
        <v>9.97818461748585</v>
      </c>
      <c r="BT133" s="327">
        <v>6.0778534816514</v>
      </c>
      <c r="BU133" s="314">
        <v>1.64172839105274</v>
      </c>
      <c r="BV133" s="314">
        <v>3.90033113583445</v>
      </c>
      <c r="BW133" s="322">
        <v>15.844060658428</v>
      </c>
      <c r="BX133" s="326">
        <v>5.16909559905391</v>
      </c>
      <c r="BY133" s="327">
        <v>0.0940014719626668</v>
      </c>
      <c r="BZ133" s="314">
        <v>54.989517622733</v>
      </c>
      <c r="CA133" s="314">
        <v>5.07509412709124</v>
      </c>
      <c r="CB133" s="322">
        <v>10.7278383054446</v>
      </c>
      <c r="CC133" s="551"/>
    </row>
    <row r="134" s="159" customFormat="1" ht="16.2" spans="1:81">
      <c r="A134" s="213" t="s">
        <v>131</v>
      </c>
      <c r="B134" s="214">
        <v>100.381993</v>
      </c>
      <c r="C134" s="215">
        <v>115.0015296</v>
      </c>
      <c r="D134" s="238">
        <v>0.872875285651851</v>
      </c>
      <c r="E134" s="215">
        <v>-14.6195366000002</v>
      </c>
      <c r="F134" s="217">
        <v>133.167770999998</v>
      </c>
      <c r="G134" s="214">
        <v>0.143833</v>
      </c>
      <c r="H134" s="215">
        <v>0</v>
      </c>
      <c r="I134" s="238" t="s">
        <v>161</v>
      </c>
      <c r="J134" s="215">
        <v>0.143833</v>
      </c>
      <c r="K134" s="217">
        <v>0.0481399999999999</v>
      </c>
      <c r="L134" s="214">
        <v>72.4234939999997</v>
      </c>
      <c r="M134" s="215">
        <v>73.55037126</v>
      </c>
      <c r="N134" s="238">
        <v>0.9846788365484</v>
      </c>
      <c r="O134" s="215">
        <v>-1.1268772600003</v>
      </c>
      <c r="P134" s="217">
        <v>75.176642000002</v>
      </c>
      <c r="Q134" s="214">
        <v>27.958499</v>
      </c>
      <c r="R134" s="215">
        <v>41.45115834</v>
      </c>
      <c r="S134" s="238">
        <v>0.674492586447707</v>
      </c>
      <c r="T134" s="215">
        <v>-13.49265934</v>
      </c>
      <c r="U134" s="217">
        <v>57.991128999996</v>
      </c>
      <c r="V134" s="237">
        <v>0.278521059050901</v>
      </c>
      <c r="W134" s="238">
        <v>0.360440060964198</v>
      </c>
      <c r="X134" s="238">
        <v>0.772725035907055</v>
      </c>
      <c r="Y134" s="216">
        <v>-0.081919001913297</v>
      </c>
      <c r="Z134" s="257">
        <v>0.435474203439186</v>
      </c>
      <c r="AA134" s="214">
        <v>8.59035899999999</v>
      </c>
      <c r="AB134" s="215">
        <v>8.45575271</v>
      </c>
      <c r="AC134" s="238">
        <v>1.01591890096795</v>
      </c>
      <c r="AD134" s="215">
        <v>0.134606289999986</v>
      </c>
      <c r="AE134" s="328">
        <v>11.452818</v>
      </c>
      <c r="AF134" s="214">
        <v>-2.974764</v>
      </c>
      <c r="AG134" s="215">
        <v>0.59365901</v>
      </c>
      <c r="AH134" s="238">
        <v>-5.01089674357002</v>
      </c>
      <c r="AI134" s="215">
        <v>-3.56842301</v>
      </c>
      <c r="AJ134" s="217">
        <v>-2.01295</v>
      </c>
      <c r="AK134" s="214">
        <v>0</v>
      </c>
      <c r="AL134" s="215">
        <v>0</v>
      </c>
      <c r="AM134" s="238" t="s">
        <v>161</v>
      </c>
      <c r="AN134" s="215">
        <v>0</v>
      </c>
      <c r="AO134" s="217">
        <v>0</v>
      </c>
      <c r="AP134" s="214">
        <v>0</v>
      </c>
      <c r="AQ134" s="215">
        <v>0</v>
      </c>
      <c r="AR134" s="216" t="s">
        <v>161</v>
      </c>
      <c r="AS134" s="215">
        <v>0</v>
      </c>
      <c r="AT134" s="217">
        <v>0</v>
      </c>
      <c r="AU134" s="214">
        <v>22.199071</v>
      </c>
      <c r="AV134" s="215">
        <v>32.40174662</v>
      </c>
      <c r="AW134" s="216">
        <v>0.685119578902505</v>
      </c>
      <c r="AX134" s="562">
        <v>-10.2026756199999</v>
      </c>
      <c r="AY134" s="217">
        <v>48.503120999996</v>
      </c>
      <c r="AZ134" s="237">
        <v>0.221145947959014</v>
      </c>
      <c r="BA134" s="238">
        <v>0.281750570907189</v>
      </c>
      <c r="BB134" s="238">
        <v>0.78489973328878</v>
      </c>
      <c r="BC134" s="216">
        <v>-0.0606046229481749</v>
      </c>
      <c r="BD134" s="257">
        <v>0.364225672891955</v>
      </c>
      <c r="BE134" s="292">
        <v>14</v>
      </c>
      <c r="BF134" s="293">
        <v>13</v>
      </c>
      <c r="BG134" s="238">
        <v>1.07692307692308</v>
      </c>
      <c r="BH134" s="238">
        <v>1</v>
      </c>
      <c r="BI134" s="279">
        <v>12.75</v>
      </c>
      <c r="BJ134" s="578">
        <v>5.97511863095237</v>
      </c>
      <c r="BK134" s="578">
        <v>7.37189292307692</v>
      </c>
      <c r="BL134" s="238">
        <v>0.810527050962432</v>
      </c>
      <c r="BM134" s="578">
        <v>-1.39677429212456</v>
      </c>
      <c r="BN134" s="237">
        <v>0.0855766930230207</v>
      </c>
      <c r="BO134" s="238">
        <v>0.0735273064576699</v>
      </c>
      <c r="BP134" s="238">
        <v>1.1638763494252</v>
      </c>
      <c r="BQ134" s="238">
        <v>0.0120493865653507</v>
      </c>
      <c r="BR134" s="257">
        <v>0.0860029263386871</v>
      </c>
      <c r="BS134" s="292">
        <v>11.6854246720073</v>
      </c>
      <c r="BT134" s="293">
        <v>13.600389408739</v>
      </c>
      <c r="BU134" s="238">
        <v>0.859197800946698</v>
      </c>
      <c r="BV134" s="238">
        <v>-1.91496473673169</v>
      </c>
      <c r="BW134" s="279">
        <v>11.6275113251602</v>
      </c>
      <c r="BX134" s="292">
        <v>2.5841843163947</v>
      </c>
      <c r="BY134" s="293">
        <v>3.83191748047229</v>
      </c>
      <c r="BZ134" s="238">
        <v>0.674384124805369</v>
      </c>
      <c r="CA134" s="238">
        <v>-1.24773316407759</v>
      </c>
      <c r="CB134" s="279">
        <v>4.23503813646529</v>
      </c>
      <c r="CC134" s="551"/>
    </row>
    <row r="135" s="159" customFormat="1" ht="16.2" spans="1:81">
      <c r="A135" s="213" t="s">
        <v>132</v>
      </c>
      <c r="B135" s="214">
        <v>361.958698999999</v>
      </c>
      <c r="C135" s="215">
        <v>604.47079968</v>
      </c>
      <c r="D135" s="238">
        <v>0.5988026207248</v>
      </c>
      <c r="E135" s="215">
        <v>-242.512100680001</v>
      </c>
      <c r="F135" s="217">
        <v>202.009152</v>
      </c>
      <c r="G135" s="214">
        <v>0</v>
      </c>
      <c r="H135" s="215">
        <v>0</v>
      </c>
      <c r="I135" s="238" t="s">
        <v>161</v>
      </c>
      <c r="J135" s="215">
        <v>0</v>
      </c>
      <c r="K135" s="217">
        <v>0</v>
      </c>
      <c r="L135" s="214">
        <v>319.312606000001</v>
      </c>
      <c r="M135" s="215">
        <v>564.761486720243</v>
      </c>
      <c r="N135" s="238">
        <v>0.565393734360951</v>
      </c>
      <c r="O135" s="215">
        <v>-245.448880720242</v>
      </c>
      <c r="P135" s="217">
        <v>128.106262</v>
      </c>
      <c r="Q135" s="214">
        <v>42.6460929999986</v>
      </c>
      <c r="R135" s="215">
        <v>39.7093129597571</v>
      </c>
      <c r="S135" s="238">
        <v>1.07395695924575</v>
      </c>
      <c r="T135" s="215">
        <v>2.9367800402415</v>
      </c>
      <c r="U135" s="217">
        <v>73.9028900000002</v>
      </c>
      <c r="V135" s="237">
        <v>0.117820328998361</v>
      </c>
      <c r="W135" s="238">
        <v>0.0656926901692832</v>
      </c>
      <c r="X135" s="238">
        <v>1.79350744648682</v>
      </c>
      <c r="Y135" s="216">
        <v>0.0521276388290777</v>
      </c>
      <c r="Z135" s="257">
        <v>0.365839316032574</v>
      </c>
      <c r="AA135" s="214">
        <v>5.098955</v>
      </c>
      <c r="AB135" s="215">
        <v>16.48566718</v>
      </c>
      <c r="AC135" s="238">
        <v>0.309296247723958</v>
      </c>
      <c r="AD135" s="215">
        <v>-11.38671218</v>
      </c>
      <c r="AE135" s="328">
        <v>6.60728299999997</v>
      </c>
      <c r="AF135" s="214">
        <v>3.40696299999999</v>
      </c>
      <c r="AG135" s="215">
        <v>2.926463</v>
      </c>
      <c r="AH135" s="238">
        <v>1.16419138051634</v>
      </c>
      <c r="AI135" s="215">
        <v>0.480499999999989</v>
      </c>
      <c r="AJ135" s="217">
        <v>1.95513399999999</v>
      </c>
      <c r="AK135" s="214">
        <v>0</v>
      </c>
      <c r="AL135" s="215">
        <v>0</v>
      </c>
      <c r="AM135" s="238" t="s">
        <v>161</v>
      </c>
      <c r="AN135" s="215">
        <v>0</v>
      </c>
      <c r="AO135" s="217">
        <v>0</v>
      </c>
      <c r="AP135" s="214">
        <v>0</v>
      </c>
      <c r="AQ135" s="215">
        <v>0</v>
      </c>
      <c r="AR135" s="216" t="s">
        <v>161</v>
      </c>
      <c r="AS135" s="215">
        <v>0</v>
      </c>
      <c r="AT135" s="217">
        <v>0</v>
      </c>
      <c r="AU135" s="328">
        <v>34.1401749999986</v>
      </c>
      <c r="AV135" s="328">
        <v>20.2971827797571</v>
      </c>
      <c r="AW135" s="216">
        <v>1.68201544866844</v>
      </c>
      <c r="AX135" s="606">
        <v>13.8429922202415</v>
      </c>
      <c r="AY135" s="217">
        <v>65.3404730000002</v>
      </c>
      <c r="AZ135" s="237">
        <v>0.0943206368414941</v>
      </c>
      <c r="BA135" s="238">
        <v>0.0335784338805154</v>
      </c>
      <c r="BB135" s="238">
        <v>2.80896474139092</v>
      </c>
      <c r="BC135" s="216">
        <v>0.0607422029609787</v>
      </c>
      <c r="BD135" s="257">
        <v>0.323453033454644</v>
      </c>
      <c r="BE135" s="292">
        <v>8</v>
      </c>
      <c r="BF135" s="293">
        <v>15</v>
      </c>
      <c r="BG135" s="238">
        <v>0.533333333333333</v>
      </c>
      <c r="BH135" s="238">
        <v>-7</v>
      </c>
      <c r="BI135" s="279">
        <v>4.91666667</v>
      </c>
      <c r="BJ135" s="578">
        <v>41.131670340909</v>
      </c>
      <c r="BK135" s="578">
        <v>33.9590336898876</v>
      </c>
      <c r="BL135" s="238">
        <v>1.21121439192062</v>
      </c>
      <c r="BM135" s="578">
        <v>7.17263665102136</v>
      </c>
      <c r="BN135" s="237">
        <v>0.0140871182653908</v>
      </c>
      <c r="BO135" s="238">
        <v>0.0272728925677259</v>
      </c>
      <c r="BP135" s="238">
        <v>0.516524539170488</v>
      </c>
      <c r="BQ135" s="238">
        <v>-0.0131857743023351</v>
      </c>
      <c r="BR135" s="257">
        <v>0.0327078398903431</v>
      </c>
      <c r="BS135" s="292">
        <v>70.9868392641236</v>
      </c>
      <c r="BT135" s="293">
        <v>36.666444438071</v>
      </c>
      <c r="BU135" s="238">
        <v>1.93601644097287</v>
      </c>
      <c r="BV135" s="238">
        <v>34.3203948260527</v>
      </c>
      <c r="BW135" s="279">
        <v>30.5737096473695</v>
      </c>
      <c r="BX135" s="292">
        <v>6.69552388675692</v>
      </c>
      <c r="BY135" s="293">
        <v>1.23120178019736</v>
      </c>
      <c r="BZ135" s="238">
        <v>5.43820192144593</v>
      </c>
      <c r="CA135" s="238">
        <v>5.46432210655956</v>
      </c>
      <c r="CB135" s="279">
        <v>9.8891591294032</v>
      </c>
      <c r="CC135" s="551"/>
    </row>
    <row r="136" s="159" customFormat="1" ht="16.2" spans="1:81">
      <c r="A136" s="213" t="s">
        <v>133</v>
      </c>
      <c r="B136" s="214">
        <v>22.670666</v>
      </c>
      <c r="C136" s="215">
        <v>68.15</v>
      </c>
      <c r="D136" s="238">
        <v>0.332658341892883</v>
      </c>
      <c r="E136" s="215">
        <v>-45.479334</v>
      </c>
      <c r="F136" s="217">
        <v>45.61321</v>
      </c>
      <c r="G136" s="214">
        <v>0</v>
      </c>
      <c r="H136" s="215">
        <v>0</v>
      </c>
      <c r="I136" s="238" t="s">
        <v>161</v>
      </c>
      <c r="J136" s="215">
        <v>0</v>
      </c>
      <c r="K136" s="217">
        <v>0</v>
      </c>
      <c r="L136" s="214">
        <v>7.49984</v>
      </c>
      <c r="M136" s="215">
        <v>0</v>
      </c>
      <c r="N136" s="238" t="s">
        <v>161</v>
      </c>
      <c r="O136" s="215">
        <v>7.49984</v>
      </c>
      <c r="P136" s="217">
        <v>0.126682</v>
      </c>
      <c r="Q136" s="214"/>
      <c r="R136" s="215"/>
      <c r="S136" s="238"/>
      <c r="T136" s="215"/>
      <c r="U136" s="217"/>
      <c r="V136" s="237"/>
      <c r="W136" s="238"/>
      <c r="X136" s="238"/>
      <c r="Y136" s="216"/>
      <c r="Z136" s="257"/>
      <c r="AA136" s="214">
        <v>13.3347859999999</v>
      </c>
      <c r="AB136" s="215">
        <v>9.5959764</v>
      </c>
      <c r="AC136" s="238">
        <v>1.38962263391976</v>
      </c>
      <c r="AD136" s="215">
        <v>3.7388095999999</v>
      </c>
      <c r="AE136" s="328">
        <v>8.60826899999998</v>
      </c>
      <c r="AF136" s="214">
        <v>3.83957499999998</v>
      </c>
      <c r="AG136" s="215">
        <v>15.079774</v>
      </c>
      <c r="AH136" s="238">
        <v>0.2546175426767</v>
      </c>
      <c r="AI136" s="215">
        <v>-11.240199</v>
      </c>
      <c r="AJ136" s="217">
        <v>6.24608999999999</v>
      </c>
      <c r="AK136" s="214">
        <v>0.2</v>
      </c>
      <c r="AL136" s="215">
        <v>0</v>
      </c>
      <c r="AM136" s="238" t="s">
        <v>161</v>
      </c>
      <c r="AN136" s="215">
        <v>0.2</v>
      </c>
      <c r="AO136" s="217">
        <v>0.1</v>
      </c>
      <c r="AP136" s="214">
        <v>0</v>
      </c>
      <c r="AQ136" s="215">
        <v>0</v>
      </c>
      <c r="AR136" s="216" t="s">
        <v>161</v>
      </c>
      <c r="AS136" s="215">
        <v>0</v>
      </c>
      <c r="AT136" s="217">
        <v>0</v>
      </c>
      <c r="AU136" s="328">
        <v>-1.80353499999987</v>
      </c>
      <c r="AV136" s="328">
        <v>43.4742496</v>
      </c>
      <c r="AW136" s="216">
        <v>-0.0414851323851229</v>
      </c>
      <c r="AX136" s="606">
        <v>-45.2777845999999</v>
      </c>
      <c r="AY136" s="217">
        <v>30.732169</v>
      </c>
      <c r="AZ136" s="237">
        <v>-0.0795536840426246</v>
      </c>
      <c r="BA136" s="238">
        <v>0.637920023477623</v>
      </c>
      <c r="BB136" s="238">
        <v>-0.124707927506237</v>
      </c>
      <c r="BC136" s="216">
        <v>-0.717473707520248</v>
      </c>
      <c r="BD136" s="257">
        <v>0.673755892207543</v>
      </c>
      <c r="BE136" s="292">
        <v>8</v>
      </c>
      <c r="BF136" s="293">
        <v>8</v>
      </c>
      <c r="BG136" s="238">
        <v>1</v>
      </c>
      <c r="BH136" s="238">
        <v>0</v>
      </c>
      <c r="BI136" s="279">
        <v>9.08333333</v>
      </c>
      <c r="BJ136" s="578">
        <v>2.31333326530612</v>
      </c>
      <c r="BK136" s="578">
        <v>7.09895833333333</v>
      </c>
      <c r="BL136" s="238">
        <v>0.325869396139967</v>
      </c>
      <c r="BM136" s="578">
        <v>-4.78562506802721</v>
      </c>
      <c r="BN136" s="237">
        <v>0.588195600429202</v>
      </c>
      <c r="BO136" s="238">
        <v>0.14080669699193</v>
      </c>
      <c r="BP136" s="238">
        <v>4.17732688142607</v>
      </c>
      <c r="BQ136" s="238">
        <v>0.447388903437273</v>
      </c>
      <c r="BR136" s="257">
        <v>0.188723157173108</v>
      </c>
      <c r="BS136" s="292">
        <v>1.700114722501</v>
      </c>
      <c r="BT136" s="293">
        <v>7.10193493181163</v>
      </c>
      <c r="BU136" s="238">
        <v>0.239387538582716</v>
      </c>
      <c r="BV136" s="238">
        <v>-5.40182020931063</v>
      </c>
      <c r="BW136" s="279">
        <v>5.29876680201328</v>
      </c>
      <c r="BX136" s="292">
        <v>-0.135250389470059</v>
      </c>
      <c r="BY136" s="293">
        <v>4.53046649843783</v>
      </c>
      <c r="BZ136" s="238">
        <v>-0.02985352380747</v>
      </c>
      <c r="CA136" s="238">
        <v>-4.66571688790788</v>
      </c>
      <c r="CB136" s="279">
        <v>3.57007535429017</v>
      </c>
      <c r="CC136" s="551"/>
    </row>
    <row r="137" s="159" customFormat="1" ht="16.2" spans="1:16366">
      <c r="A137" s="302" t="s">
        <v>134</v>
      </c>
      <c r="B137" s="303">
        <v>1272.303151</v>
      </c>
      <c r="C137" s="304">
        <v>1487.40550882</v>
      </c>
      <c r="D137" s="312">
        <v>0.855384186394033</v>
      </c>
      <c r="E137" s="306">
        <v>-215.102357820002</v>
      </c>
      <c r="F137" s="307">
        <v>1081.023987</v>
      </c>
      <c r="G137" s="303">
        <v>0.143833</v>
      </c>
      <c r="H137" s="304">
        <v>0</v>
      </c>
      <c r="I137" s="312" t="s">
        <v>161</v>
      </c>
      <c r="J137" s="304">
        <v>0.143833</v>
      </c>
      <c r="K137" s="317">
        <v>0.0481399999999999</v>
      </c>
      <c r="L137" s="303">
        <v>936.957007999999</v>
      </c>
      <c r="M137" s="304">
        <v>1108.50576349024</v>
      </c>
      <c r="N137" s="312">
        <v>0.845243244428333</v>
      </c>
      <c r="O137" s="304">
        <v>-171.548755490244</v>
      </c>
      <c r="P137" s="317">
        <v>670.554482000002</v>
      </c>
      <c r="Q137" s="303">
        <v>320.175316999999</v>
      </c>
      <c r="R137" s="304">
        <v>310.749745329757</v>
      </c>
      <c r="S137" s="312">
        <v>1.03033171164868</v>
      </c>
      <c r="T137" s="304">
        <v>9.42557167024148</v>
      </c>
      <c r="U137" s="317">
        <v>364.982976999994</v>
      </c>
      <c r="V137" s="311">
        <v>0.251650180028517</v>
      </c>
      <c r="W137" s="312">
        <v>0.208920663186385</v>
      </c>
      <c r="X137" s="312">
        <v>1.20452508713325</v>
      </c>
      <c r="Y137" s="305">
        <v>0.0427295168421316</v>
      </c>
      <c r="Z137" s="315">
        <v>0.337627084495023</v>
      </c>
      <c r="AA137" s="303">
        <v>75.0253509999998</v>
      </c>
      <c r="AB137" s="304">
        <v>76.15891851</v>
      </c>
      <c r="AC137" s="312">
        <v>0.985115761460671</v>
      </c>
      <c r="AD137" s="306">
        <v>-1.13356751000015</v>
      </c>
      <c r="AE137" s="304">
        <v>60.6040699999999</v>
      </c>
      <c r="AF137" s="303">
        <v>9.10082499999996</v>
      </c>
      <c r="AG137" s="304">
        <v>25.47572999</v>
      </c>
      <c r="AH137" s="312">
        <v>0.357235101941036</v>
      </c>
      <c r="AI137" s="306">
        <v>-16.37490499</v>
      </c>
      <c r="AJ137" s="307">
        <v>14.195756</v>
      </c>
      <c r="AK137" s="303">
        <v>0.25</v>
      </c>
      <c r="AL137" s="304">
        <v>0</v>
      </c>
      <c r="AM137" s="312" t="s">
        <v>161</v>
      </c>
      <c r="AN137" s="306">
        <v>0.25</v>
      </c>
      <c r="AO137" s="307">
        <v>0.33151</v>
      </c>
      <c r="AP137" s="303">
        <v>0</v>
      </c>
      <c r="AQ137" s="304">
        <v>0</v>
      </c>
      <c r="AR137" s="305" t="s">
        <v>161</v>
      </c>
      <c r="AS137" s="306">
        <v>0</v>
      </c>
      <c r="AT137" s="307">
        <v>0</v>
      </c>
      <c r="AU137" s="303">
        <v>251.326133999999</v>
      </c>
      <c r="AV137" s="304">
        <v>277.265096829757</v>
      </c>
      <c r="AW137" s="305">
        <v>0.906447067711212</v>
      </c>
      <c r="AX137" s="593">
        <v>-25.9389628297584</v>
      </c>
      <c r="AY137" s="304">
        <v>335.953048999994</v>
      </c>
      <c r="AZ137" s="311">
        <v>0.197536360577637</v>
      </c>
      <c r="BA137" s="312">
        <v>0.18640854507102</v>
      </c>
      <c r="BB137" s="312">
        <v>1.05969584442804</v>
      </c>
      <c r="BC137" s="305">
        <v>0.0111278155066161</v>
      </c>
      <c r="BD137" s="315">
        <v>0.310772982875537</v>
      </c>
      <c r="BE137" s="324">
        <v>105</v>
      </c>
      <c r="BF137" s="325">
        <v>112</v>
      </c>
      <c r="BG137" s="312">
        <v>0.9375</v>
      </c>
      <c r="BH137" s="312">
        <v>-7</v>
      </c>
      <c r="BI137" s="319">
        <v>99.91666667</v>
      </c>
      <c r="BJ137" s="595">
        <v>10.1459581419458</v>
      </c>
      <c r="BK137" s="595">
        <v>11.0834985754098</v>
      </c>
      <c r="BL137" s="312">
        <v>0.915411146842737</v>
      </c>
      <c r="BM137" s="595">
        <v>-0.937540433464081</v>
      </c>
      <c r="BN137" s="311">
        <v>0.0589681405261253</v>
      </c>
      <c r="BO137" s="312">
        <v>0.0512025255106248</v>
      </c>
      <c r="BP137" s="312">
        <v>1.15166468720159</v>
      </c>
      <c r="BQ137" s="312">
        <v>0.00776561501550041</v>
      </c>
      <c r="BR137" s="315">
        <v>0.0560617254832479</v>
      </c>
      <c r="BS137" s="324">
        <v>16.9583098784836</v>
      </c>
      <c r="BT137" s="325">
        <v>19.5302866416715</v>
      </c>
      <c r="BU137" s="312">
        <v>0.868308294170139</v>
      </c>
      <c r="BV137" s="312">
        <v>-2.57197676318787</v>
      </c>
      <c r="BW137" s="319">
        <v>17.837481657585</v>
      </c>
      <c r="BX137" s="324">
        <v>3.34988281494343</v>
      </c>
      <c r="BY137" s="325">
        <v>3.64061231769397</v>
      </c>
      <c r="BZ137" s="312">
        <v>0.920142691014492</v>
      </c>
      <c r="CA137" s="312">
        <v>-0.290729502750533</v>
      </c>
      <c r="CB137" s="319">
        <v>5.54340738171537</v>
      </c>
      <c r="CC137" s="551"/>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96" t="s">
        <v>135</v>
      </c>
      <c r="B138" s="597">
        <v>5580.63845000001</v>
      </c>
      <c r="C138" s="598">
        <v>7825.29317203</v>
      </c>
      <c r="D138" s="599">
        <v>0.713153913510477</v>
      </c>
      <c r="E138" s="600">
        <v>-2244.65472202999</v>
      </c>
      <c r="F138" s="601">
        <v>3294.825773</v>
      </c>
      <c r="G138" s="597">
        <v>222.660224</v>
      </c>
      <c r="H138" s="598">
        <v>205.24175993</v>
      </c>
      <c r="I138" s="599">
        <v>1.08486803112554</v>
      </c>
      <c r="J138" s="600">
        <v>17.4184640699999</v>
      </c>
      <c r="K138" s="601">
        <v>244.210645999999</v>
      </c>
      <c r="L138" s="597">
        <v>3911.0349430495</v>
      </c>
      <c r="M138" s="598">
        <v>5718.83882916024</v>
      </c>
      <c r="N138" s="599">
        <v>0.683886197860169</v>
      </c>
      <c r="O138" s="600">
        <v>-1807.80388611075</v>
      </c>
      <c r="P138" s="601">
        <v>2541.01043199999</v>
      </c>
      <c r="Q138" s="597">
        <v>1091.89739095051</v>
      </c>
      <c r="R138" s="598">
        <v>1502.90265825976</v>
      </c>
      <c r="S138" s="599">
        <v>0.72652569010347</v>
      </c>
      <c r="T138" s="600">
        <v>-411.005267309247</v>
      </c>
      <c r="U138" s="601">
        <v>420.146574000008</v>
      </c>
      <c r="V138" s="603">
        <v>0.195658149284068</v>
      </c>
      <c r="W138" s="599">
        <v>0.19205704185392</v>
      </c>
      <c r="X138" s="599">
        <v>1.01875019731319</v>
      </c>
      <c r="Y138" s="604">
        <v>0.00360110743014819</v>
      </c>
      <c r="Z138" s="605">
        <v>0.127517083738682</v>
      </c>
      <c r="AA138" s="597">
        <v>747.308307999999</v>
      </c>
      <c r="AB138" s="598">
        <v>813.78707949</v>
      </c>
      <c r="AC138" s="599">
        <v>0.91830937948577</v>
      </c>
      <c r="AD138" s="600">
        <v>-66.4787714900009</v>
      </c>
      <c r="AE138" s="598">
        <v>444.416534</v>
      </c>
      <c r="AF138" s="597">
        <v>135.633583</v>
      </c>
      <c r="AG138" s="598">
        <v>477.92655999</v>
      </c>
      <c r="AH138" s="599">
        <v>0.283795868140991</v>
      </c>
      <c r="AI138" s="600">
        <v>-342.29297699</v>
      </c>
      <c r="AJ138" s="601">
        <v>167.214729000001</v>
      </c>
      <c r="AK138" s="597">
        <v>0.94818</v>
      </c>
      <c r="AL138" s="598">
        <v>0.1</v>
      </c>
      <c r="AM138" s="599">
        <v>9.48179999999999</v>
      </c>
      <c r="AN138" s="600">
        <v>0.84818</v>
      </c>
      <c r="AO138" s="601">
        <v>5.127559</v>
      </c>
      <c r="AP138" s="597">
        <v>10.129082</v>
      </c>
      <c r="AQ138" s="598">
        <v>0</v>
      </c>
      <c r="AR138" s="604" t="s">
        <v>161</v>
      </c>
      <c r="AS138" s="600">
        <v>10.129082</v>
      </c>
      <c r="AT138" s="601">
        <v>0</v>
      </c>
      <c r="AU138" s="597">
        <v>554.817746950511</v>
      </c>
      <c r="AV138" s="598">
        <v>609.598943459757</v>
      </c>
      <c r="AW138" s="604">
        <v>0.910135676747835</v>
      </c>
      <c r="AX138" s="607">
        <v>-54.781196509246</v>
      </c>
      <c r="AY138" s="601">
        <v>-96.8990089999929</v>
      </c>
      <c r="AZ138" s="603">
        <v>0.0994183285517287</v>
      </c>
      <c r="BA138" s="599">
        <v>0.0779010996851403</v>
      </c>
      <c r="BB138" s="599">
        <v>1.27621213248024</v>
      </c>
      <c r="BC138" s="604">
        <v>0.0215172288665884</v>
      </c>
      <c r="BD138" s="605">
        <v>-0.0294094485341374</v>
      </c>
      <c r="BE138" s="610">
        <v>1449</v>
      </c>
      <c r="BF138" s="611">
        <v>939</v>
      </c>
      <c r="BG138" s="599">
        <v>1.54313099041534</v>
      </c>
      <c r="BH138" s="599">
        <v>510</v>
      </c>
      <c r="BI138" s="612">
        <v>573.333333326667</v>
      </c>
      <c r="BJ138" s="613">
        <v>3.25249938804057</v>
      </c>
      <c r="BK138" s="613">
        <v>6.95087330967312</v>
      </c>
      <c r="BL138" s="599">
        <v>0.467926725626585</v>
      </c>
      <c r="BM138" s="613">
        <v>-3.69837392163255</v>
      </c>
      <c r="BN138" s="603">
        <v>0.133910898313077</v>
      </c>
      <c r="BO138" s="599">
        <v>0.103994452552746</v>
      </c>
      <c r="BP138" s="599">
        <v>1.2876734770555</v>
      </c>
      <c r="BQ138" s="599">
        <v>0.0299164457603312</v>
      </c>
      <c r="BR138" s="605">
        <v>0.134883166703941</v>
      </c>
      <c r="BS138" s="610">
        <v>7.46765209252834</v>
      </c>
      <c r="BT138" s="611">
        <v>9.61589753542672</v>
      </c>
      <c r="BU138" s="599">
        <v>0.776594391216852</v>
      </c>
      <c r="BV138" s="599">
        <v>-2.14824544289838</v>
      </c>
      <c r="BW138" s="612">
        <v>7.41382356624922</v>
      </c>
      <c r="BX138" s="610">
        <v>0.742421489244987</v>
      </c>
      <c r="BY138" s="611">
        <v>0.749088992469372</v>
      </c>
      <c r="BZ138" s="599">
        <v>0.991099184087053</v>
      </c>
      <c r="CA138" s="599">
        <v>-0.00666750322438481</v>
      </c>
      <c r="CB138" s="612">
        <v>-0.218036462612782</v>
      </c>
      <c r="CC138" s="551"/>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136</v>
      </c>
      <c r="B139" s="330">
        <v>7042.06227900001</v>
      </c>
      <c r="C139" s="331">
        <v>9392.82691776</v>
      </c>
      <c r="D139" s="363">
        <v>0.749727674177072</v>
      </c>
      <c r="E139" s="331">
        <v>-2350.76463876</v>
      </c>
      <c r="F139" s="333">
        <v>4721.267984</v>
      </c>
      <c r="G139" s="330">
        <v>391.87403</v>
      </c>
      <c r="H139" s="331">
        <v>335.95167993</v>
      </c>
      <c r="I139" s="363">
        <v>1.16645950418123</v>
      </c>
      <c r="J139" s="331">
        <v>55.9223500699999</v>
      </c>
      <c r="K139" s="333">
        <v>379.111214999998</v>
      </c>
      <c r="L139" s="330">
        <v>3911.0349430495</v>
      </c>
      <c r="M139" s="331">
        <v>5718.83882916024</v>
      </c>
      <c r="N139" s="363">
        <v>0.683886197860169</v>
      </c>
      <c r="O139" s="331">
        <v>-1807.80388611075</v>
      </c>
      <c r="P139" s="333">
        <v>2592.54784799999</v>
      </c>
      <c r="Q139" s="330">
        <v>2113.07613395051</v>
      </c>
      <c r="R139" s="331">
        <v>2372.88910156976</v>
      </c>
      <c r="S139" s="363">
        <v>0.890507749625816</v>
      </c>
      <c r="T139" s="331">
        <v>-259.812967619249</v>
      </c>
      <c r="U139" s="333">
        <v>1711.68821600002</v>
      </c>
      <c r="V139" s="362">
        <v>0.300064959699642</v>
      </c>
      <c r="W139" s="363">
        <v>0.252627789519158</v>
      </c>
      <c r="X139" s="363">
        <v>1.18777494855484</v>
      </c>
      <c r="Y139" s="332">
        <v>0.0474371701804842</v>
      </c>
      <c r="Z139" s="367">
        <v>0.362548413223056</v>
      </c>
      <c r="AA139" s="330">
        <v>1216.072065</v>
      </c>
      <c r="AB139" s="331">
        <v>1280.36815232</v>
      </c>
      <c r="AC139" s="363">
        <v>0.949783125108588</v>
      </c>
      <c r="AD139" s="331">
        <v>-64.2960873200018</v>
      </c>
      <c r="AE139" s="331">
        <v>889.518611999999</v>
      </c>
      <c r="AF139" s="330">
        <v>971.451051999998</v>
      </c>
      <c r="AG139" s="331">
        <v>1337.70275362</v>
      </c>
      <c r="AH139" s="363">
        <v>0.726208456528271</v>
      </c>
      <c r="AI139" s="331">
        <v>-366.251701620002</v>
      </c>
      <c r="AJ139" s="333">
        <v>804.984118</v>
      </c>
      <c r="AK139" s="330">
        <v>18.202604</v>
      </c>
      <c r="AL139" s="331">
        <v>0.1</v>
      </c>
      <c r="AM139" s="363">
        <v>182.02604</v>
      </c>
      <c r="AN139" s="331">
        <v>18.102604</v>
      </c>
      <c r="AO139" s="333">
        <v>12.024679</v>
      </c>
      <c r="AP139" s="330">
        <v>10.369523</v>
      </c>
      <c r="AQ139" s="331">
        <v>0</v>
      </c>
      <c r="AR139" s="332" t="s">
        <v>161</v>
      </c>
      <c r="AS139" s="331">
        <v>10.369523</v>
      </c>
      <c r="AT139" s="333">
        <v>0.5775</v>
      </c>
      <c r="AU139" s="330">
        <v>559.460526950511</v>
      </c>
      <c r="AV139" s="331">
        <v>720.065502729757</v>
      </c>
      <c r="AW139" s="332">
        <v>0.776957825127859</v>
      </c>
      <c r="AX139" s="608">
        <v>-160.604975779247</v>
      </c>
      <c r="AY139" s="333">
        <v>66.5533700000178</v>
      </c>
      <c r="AZ139" s="362">
        <v>0.0794455522807384</v>
      </c>
      <c r="BA139" s="363">
        <v>0.0766612127567531</v>
      </c>
      <c r="BB139" s="363">
        <v>1.03632005578649</v>
      </c>
      <c r="BC139" s="332">
        <v>0.00278433952398527</v>
      </c>
      <c r="BD139" s="367">
        <v>0.0140965033600215</v>
      </c>
      <c r="BE139" s="397">
        <v>2002</v>
      </c>
      <c r="BF139" s="398">
        <v>1508</v>
      </c>
      <c r="BG139" s="363">
        <v>1.32758620689655</v>
      </c>
      <c r="BH139" s="363">
        <v>494</v>
      </c>
      <c r="BI139" s="381">
        <v>1136.5</v>
      </c>
      <c r="BJ139" s="614">
        <v>2.95735859188645</v>
      </c>
      <c r="BK139" s="614">
        <v>5.19227579754561</v>
      </c>
      <c r="BL139" s="363">
        <v>0.569568857125115</v>
      </c>
      <c r="BM139" s="614">
        <v>-2.23491720565916</v>
      </c>
      <c r="BN139" s="362">
        <v>0.172686922782041</v>
      </c>
      <c r="BO139" s="363">
        <v>0.136313397822659</v>
      </c>
      <c r="BP139" s="363">
        <v>1.26683749022751</v>
      </c>
      <c r="BQ139" s="363">
        <v>0.036373524959382</v>
      </c>
      <c r="BR139" s="396">
        <v>0.18840671934203</v>
      </c>
      <c r="BS139" s="397">
        <v>5.7908264499111</v>
      </c>
      <c r="BT139" s="398">
        <v>7.33603604614844</v>
      </c>
      <c r="BU139" s="363">
        <v>0.789367229588709</v>
      </c>
      <c r="BV139" s="363">
        <v>-1.54520959623734</v>
      </c>
      <c r="BW139" s="381">
        <v>5.30766632682893</v>
      </c>
      <c r="BX139" s="397">
        <v>0.460055405475095</v>
      </c>
      <c r="BY139" s="398">
        <v>0.562389420124996</v>
      </c>
      <c r="BZ139" s="363">
        <v>0.818037091403398</v>
      </c>
      <c r="CA139" s="363">
        <v>-0.102334014649901</v>
      </c>
      <c r="CB139" s="381">
        <v>0.0748195362100168</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602"/>
      <c r="D140" s="49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609"/>
      <c r="AX140" s="366"/>
      <c r="AY140" s="334"/>
      <c r="AZ140" s="334"/>
      <c r="BA140" s="334"/>
      <c r="BB140" s="334"/>
      <c r="BC140" s="368"/>
      <c r="BD140" s="334"/>
      <c r="BE140" s="334"/>
      <c r="BF140" s="334"/>
      <c r="BG140" s="334"/>
      <c r="BH140" s="334"/>
      <c r="BI140" s="334"/>
      <c r="BJ140" s="615"/>
      <c r="BK140" s="615"/>
      <c r="BL140" s="334"/>
      <c r="BM140" s="615"/>
      <c r="BN140" s="382"/>
      <c r="BO140" s="382"/>
      <c r="BP140" s="382"/>
      <c r="BQ140" s="382"/>
      <c r="BR140" s="382"/>
      <c r="BS140" s="383"/>
      <c r="BT140" s="383"/>
      <c r="BU140" s="382"/>
      <c r="BV140" s="382"/>
      <c r="BW140" s="415"/>
      <c r="BX140" s="383"/>
      <c r="BY140" s="383"/>
      <c r="BZ140" s="382"/>
      <c r="CA140" s="415"/>
      <c r="CB140" s="382"/>
      <c r="CC140" s="366"/>
    </row>
    <row r="141" spans="57:61">
      <c r="BE141" s="171"/>
      <c r="BF141" s="171"/>
      <c r="BH141" s="171"/>
      <c r="BI141" s="171"/>
    </row>
    <row r="142" spans="57:61">
      <c r="BE142" s="171"/>
      <c r="BF142" s="171"/>
      <c r="BH142" s="171"/>
      <c r="BI142" s="171"/>
    </row>
    <row r="143" spans="60:61">
      <c r="BH143" s="171"/>
      <c r="BI143" s="171"/>
    </row>
    <row r="144" s="159" customFormat="1" spans="20:16366">
      <c r="T144" s="175"/>
      <c r="X144" s="175"/>
      <c r="Y144" s="168"/>
      <c r="Z144" s="167"/>
      <c r="AR144" s="169"/>
      <c r="AX144" s="169"/>
      <c r="AZ144" s="170"/>
      <c r="BA144" s="170"/>
      <c r="BB144" s="170"/>
      <c r="BC144" s="170"/>
      <c r="BD144" s="170"/>
      <c r="BE144" s="170"/>
      <c r="BF144" s="170"/>
      <c r="BG144" s="170"/>
      <c r="BH144" s="170"/>
      <c r="BI144" s="170"/>
      <c r="BJ144" s="170"/>
      <c r="BK144" s="170"/>
      <c r="BL144" s="170"/>
      <c r="BM144" s="170"/>
      <c r="BN144" s="167"/>
      <c r="BO144" s="167"/>
      <c r="BP144" s="167"/>
      <c r="BQ144" s="167"/>
      <c r="BR144" s="167"/>
      <c r="BS144" s="170"/>
      <c r="BT144" s="170"/>
      <c r="BU144" s="170"/>
      <c r="BV144" s="167"/>
      <c r="BW144" s="171"/>
      <c r="BX144" s="170"/>
      <c r="BY144" s="170"/>
      <c r="BZ144" s="170"/>
      <c r="CA144" s="171"/>
      <c r="CB144" s="167"/>
      <c r="XDH144" s="172"/>
      <c r="XDI144" s="172"/>
      <c r="XDJ144" s="172"/>
      <c r="XDK144" s="172"/>
      <c r="XDL144" s="172"/>
      <c r="XDM144" s="172"/>
      <c r="XDN144" s="172"/>
      <c r="XDO144" s="172"/>
      <c r="XDP144" s="172"/>
      <c r="XDQ144" s="172"/>
      <c r="XDR144" s="164"/>
      <c r="XDS144" s="164"/>
      <c r="XDT144" s="164"/>
      <c r="XDU144" s="164"/>
      <c r="XDV144" s="164"/>
      <c r="XDW144" s="164"/>
      <c r="XDX144" s="164"/>
      <c r="XDY144" s="164"/>
      <c r="XDZ144" s="164"/>
      <c r="XEA144" s="164"/>
      <c r="XEB144" s="164"/>
      <c r="XEC144" s="164"/>
      <c r="XED144" s="164"/>
      <c r="XEE144" s="164"/>
      <c r="XEF144" s="164"/>
      <c r="XEG144" s="164"/>
      <c r="XEH144" s="164"/>
      <c r="XEI144" s="164"/>
      <c r="XEJ144" s="164"/>
      <c r="XEK144" s="164"/>
      <c r="XEL144" s="164"/>
    </row>
    <row r="145" s="159" customFormat="1" spans="1:16366">
      <c r="A145" s="172"/>
      <c r="B145" s="172"/>
      <c r="C145" s="172"/>
      <c r="D145" s="172"/>
      <c r="E145" s="172"/>
      <c r="F145" s="172"/>
      <c r="T145" s="175"/>
      <c r="X145" s="175"/>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H145" s="172"/>
      <c r="XDI145" s="172"/>
      <c r="XDJ145" s="172"/>
      <c r="XDK145" s="172"/>
      <c r="XDL145" s="172"/>
      <c r="XDM145" s="172"/>
      <c r="XDN145" s="172"/>
      <c r="XDO145" s="172"/>
      <c r="XDP145" s="172"/>
      <c r="XDQ145" s="172"/>
      <c r="XDR145" s="164"/>
      <c r="XDS145" s="164"/>
      <c r="XDT145" s="164"/>
      <c r="XDU145" s="164"/>
      <c r="XDV145" s="164"/>
      <c r="XDW145" s="164"/>
      <c r="XDX145" s="164"/>
      <c r="XDY145" s="164"/>
      <c r="XDZ145" s="164"/>
      <c r="XEA145" s="164"/>
      <c r="XEB145" s="164"/>
      <c r="XEC145" s="164"/>
      <c r="XED145" s="164"/>
      <c r="XEE145" s="164"/>
      <c r="XEF145" s="164"/>
      <c r="XEG145" s="164"/>
      <c r="XEH145" s="164"/>
      <c r="XEI145" s="164"/>
      <c r="XEJ145" s="164"/>
      <c r="XEK145" s="164"/>
      <c r="XEL145" s="164"/>
    </row>
    <row r="146" s="159" customFormat="1" spans="1:16366">
      <c r="A146" s="172"/>
      <c r="B146" s="172"/>
      <c r="C146" s="172"/>
      <c r="D146" s="172"/>
      <c r="E146" s="172"/>
      <c r="F146" s="172"/>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XDH146" s="172"/>
      <c r="XDI146" s="172"/>
      <c r="XDJ146" s="172"/>
      <c r="XDK146" s="172"/>
      <c r="XDL146" s="172"/>
      <c r="XDM146" s="172"/>
      <c r="XDN146" s="172"/>
      <c r="XDO146" s="172"/>
      <c r="XDP146" s="172"/>
      <c r="XDQ146" s="172"/>
      <c r="XDR146" s="164"/>
      <c r="XDS146" s="164"/>
      <c r="XDT146" s="164"/>
      <c r="XDU146" s="164"/>
      <c r="XDV146" s="164"/>
      <c r="XDW146" s="164"/>
      <c r="XDX146" s="164"/>
      <c r="XDY146" s="164"/>
      <c r="XDZ146" s="164"/>
      <c r="XEA146" s="164"/>
      <c r="XEB146" s="164"/>
      <c r="XEC146" s="164"/>
      <c r="XED146" s="164"/>
      <c r="XEE146" s="164"/>
      <c r="XEF146" s="164"/>
      <c r="XEG146" s="164"/>
      <c r="XEH146" s="164"/>
      <c r="XEI146" s="164"/>
      <c r="XEJ146" s="164"/>
      <c r="XEK146" s="164"/>
      <c r="XEL146" s="164"/>
    </row>
    <row r="147" s="159" customFormat="1" spans="1:16366">
      <c r="A147" s="172"/>
      <c r="B147" s="172"/>
      <c r="C147" s="172"/>
      <c r="D147" s="172"/>
      <c r="E147" s="172"/>
      <c r="F147" s="172"/>
      <c r="V147" s="167"/>
      <c r="W147" s="167"/>
      <c r="X147" s="167"/>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XDH147" s="172"/>
      <c r="XDI147" s="172"/>
      <c r="XDJ147" s="172"/>
      <c r="XDK147" s="172"/>
      <c r="XDL147" s="172"/>
      <c r="XDM147" s="172"/>
      <c r="XDN147" s="172"/>
      <c r="XDO147" s="172"/>
      <c r="XDP147" s="172"/>
      <c r="XDQ147" s="172"/>
      <c r="XDR147" s="164"/>
      <c r="XDS147" s="164"/>
      <c r="XDT147" s="164"/>
      <c r="XDU147" s="164"/>
      <c r="XDV147" s="164"/>
      <c r="XDW147" s="164"/>
      <c r="XDX147" s="164"/>
      <c r="XDY147" s="164"/>
      <c r="XDZ147" s="164"/>
      <c r="XEA147" s="164"/>
      <c r="XEB147" s="164"/>
      <c r="XEC147" s="164"/>
      <c r="XED147" s="164"/>
      <c r="XEE147" s="164"/>
      <c r="XEF147" s="164"/>
      <c r="XEG147" s="164"/>
      <c r="XEH147" s="164"/>
      <c r="XEI147" s="164"/>
      <c r="XEJ147" s="164"/>
      <c r="XEK147" s="164"/>
      <c r="XEL147"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0" s="159" customFormat="1" spans="2:16366">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1" s="159" customFormat="1" spans="2:16366">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3" s="159" customFormat="1" spans="2:16366">
      <c r="B183" s="436"/>
      <c r="V183" s="167"/>
      <c r="W183" s="167"/>
      <c r="X183" s="167"/>
      <c r="Y183" s="168"/>
      <c r="Z183" s="167"/>
      <c r="AR183" s="169"/>
      <c r="AX183" s="169"/>
      <c r="AZ183" s="170"/>
      <c r="BA183" s="170"/>
      <c r="BB183" s="170"/>
      <c r="BC183" s="170"/>
      <c r="BD183" s="170"/>
      <c r="BE183" s="170"/>
      <c r="BF183" s="170"/>
      <c r="BG183" s="170"/>
      <c r="BH183" s="170"/>
      <c r="BI183" s="170"/>
      <c r="BJ183" s="170"/>
      <c r="BK183" s="170"/>
      <c r="BL183" s="170"/>
      <c r="BM183" s="170"/>
      <c r="BN183" s="167"/>
      <c r="BO183" s="167"/>
      <c r="BP183" s="167"/>
      <c r="BQ183" s="167"/>
      <c r="BR183" s="167"/>
      <c r="BS183" s="170"/>
      <c r="BT183" s="170"/>
      <c r="BU183" s="170"/>
      <c r="BV183" s="167"/>
      <c r="BW183" s="171"/>
      <c r="BX183" s="170"/>
      <c r="BY183" s="170"/>
      <c r="BZ183" s="170"/>
      <c r="CA183" s="171"/>
      <c r="CB183" s="167"/>
      <c r="XDH183" s="172"/>
      <c r="XDI183" s="172"/>
      <c r="XDJ183" s="172"/>
      <c r="XDK183" s="172"/>
      <c r="XDL183" s="172"/>
      <c r="XDM183" s="172"/>
      <c r="XDN183" s="172"/>
      <c r="XDO183" s="172"/>
      <c r="XDP183" s="172"/>
      <c r="XDQ183" s="172"/>
      <c r="XDR183" s="164"/>
      <c r="XDS183" s="164"/>
      <c r="XDT183" s="164"/>
      <c r="XDU183" s="164"/>
      <c r="XDV183" s="164"/>
      <c r="XDW183" s="164"/>
      <c r="XDX183" s="164"/>
      <c r="XDY183" s="164"/>
      <c r="XDZ183" s="164"/>
      <c r="XEA183" s="164"/>
      <c r="XEB183" s="164"/>
      <c r="XEC183" s="164"/>
      <c r="XED183" s="164"/>
      <c r="XEE183" s="164"/>
      <c r="XEF183" s="164"/>
      <c r="XEG183" s="164"/>
      <c r="XEH183" s="164"/>
      <c r="XEI183" s="164"/>
      <c r="XEJ183" s="164"/>
      <c r="XEK183" s="164"/>
      <c r="XEL183" s="164"/>
    </row>
    <row r="187" s="159" customFormat="1" spans="2:16366">
      <c r="B187" s="436"/>
      <c r="V187" s="167"/>
      <c r="W187" s="167"/>
      <c r="X187" s="167"/>
      <c r="Y187" s="168"/>
      <c r="Z187" s="167"/>
      <c r="AR187" s="169"/>
      <c r="AX187" s="169"/>
      <c r="AZ187" s="170"/>
      <c r="BA187" s="170"/>
      <c r="BB187" s="170"/>
      <c r="BC187" s="170"/>
      <c r="BD187" s="170"/>
      <c r="BE187" s="170"/>
      <c r="BF187" s="170"/>
      <c r="BG187" s="170"/>
      <c r="BH187" s="170"/>
      <c r="BI187" s="170"/>
      <c r="BJ187" s="170"/>
      <c r="BK187" s="170"/>
      <c r="BL187" s="170"/>
      <c r="BM187" s="170"/>
      <c r="BN187" s="167"/>
      <c r="BO187" s="167"/>
      <c r="BP187" s="167"/>
      <c r="BQ187" s="167"/>
      <c r="BR187" s="167"/>
      <c r="BS187" s="170"/>
      <c r="BT187" s="170"/>
      <c r="BU187" s="170"/>
      <c r="BV187" s="167"/>
      <c r="BW187" s="171"/>
      <c r="BX187" s="170"/>
      <c r="BY187" s="170"/>
      <c r="BZ187" s="170"/>
      <c r="CA187" s="171"/>
      <c r="CB187" s="167"/>
      <c r="XDH187" s="172"/>
      <c r="XDI187" s="172"/>
      <c r="XDJ187" s="172"/>
      <c r="XDK187" s="172"/>
      <c r="XDL187" s="172"/>
      <c r="XDM187" s="172"/>
      <c r="XDN187" s="172"/>
      <c r="XDO187" s="172"/>
      <c r="XDP187" s="172"/>
      <c r="XDQ187" s="172"/>
      <c r="XDR187" s="164"/>
      <c r="XDS187" s="164"/>
      <c r="XDT187" s="164"/>
      <c r="XDU187" s="164"/>
      <c r="XDV187" s="164"/>
      <c r="XDW187" s="164"/>
      <c r="XDX187" s="164"/>
      <c r="XDY187" s="164"/>
      <c r="XDZ187" s="164"/>
      <c r="XEA187" s="164"/>
      <c r="XEB187" s="164"/>
      <c r="XEC187" s="164"/>
      <c r="XED187" s="164"/>
      <c r="XEE187" s="164"/>
      <c r="XEF187" s="164"/>
      <c r="XEG187" s="164"/>
      <c r="XEH187" s="164"/>
      <c r="XEI187" s="164"/>
      <c r="XEJ187" s="164"/>
      <c r="XEK187" s="164"/>
      <c r="XEL187"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3"/>
  <sheetViews>
    <sheetView zoomScale="85" zoomScaleNormal="85" topLeftCell="A3" workbookViewId="0">
      <pane xSplit="1" ySplit="5" topLeftCell="B8" activePane="bottomRight" state="frozen"/>
      <selection/>
      <selection pane="topRight"/>
      <selection pane="bottomLeft"/>
      <selection pane="bottomRight" activeCell="D15" sqref="D15"/>
    </sheetView>
  </sheetViews>
  <sheetFormatPr defaultColWidth="10.1018518518519" defaultRowHeight="15.6"/>
  <cols>
    <col min="1" max="1" width="27.6111111111111" style="443" customWidth="1"/>
    <col min="2" max="2" width="9.37962962962963" style="443" customWidth="1"/>
    <col min="3" max="6" width="10.1018518518519" style="443" customWidth="1"/>
    <col min="7" max="31" width="10.1018518518519" style="443" customWidth="1" outlineLevel="1"/>
    <col min="32" max="36" width="10.1018518518519" style="443" customWidth="1"/>
    <col min="37" max="16108" width="10.1018518518519" style="437" customWidth="1"/>
    <col min="16109" max="16110" width="10.1018518518519" style="444" customWidth="1"/>
    <col min="16111" max="16118" width="10.1018518518519" style="172" customWidth="1"/>
    <col min="16119" max="16130" width="10.1018518518519" style="164" customWidth="1"/>
    <col min="16131" max="16384" width="10.1018518518519" style="164"/>
  </cols>
  <sheetData>
    <row r="1" s="437" customFormat="1" hidden="1" spans="1:36">
      <c r="A1" s="443"/>
      <c r="B1" s="445"/>
      <c r="C1" s="167"/>
      <c r="D1" s="443"/>
      <c r="E1" s="443"/>
      <c r="F1" s="446"/>
      <c r="G1" s="443"/>
      <c r="H1" s="443"/>
      <c r="I1" s="443"/>
      <c r="J1" s="443"/>
      <c r="K1" s="443"/>
      <c r="L1" s="443"/>
      <c r="M1" s="443"/>
      <c r="N1" s="443"/>
      <c r="O1" s="443"/>
      <c r="P1" s="443"/>
      <c r="Q1" s="443"/>
      <c r="R1" s="443"/>
      <c r="S1" s="443"/>
      <c r="T1" s="443"/>
      <c r="U1" s="443"/>
      <c r="V1" s="443"/>
      <c r="W1" s="443"/>
      <c r="X1" s="443"/>
      <c r="Y1" s="443"/>
      <c r="Z1" s="443"/>
      <c r="AA1" s="443"/>
      <c r="AB1" s="443"/>
      <c r="AC1" s="443"/>
      <c r="AD1" s="443"/>
      <c r="AE1" s="443"/>
      <c r="AF1" s="443"/>
      <c r="AG1" s="443"/>
      <c r="AH1" s="443"/>
      <c r="AI1" s="443"/>
      <c r="AJ1" s="443"/>
    </row>
    <row r="2" s="437" customFormat="1" hidden="1" spans="1:36">
      <c r="A2" s="443"/>
      <c r="B2" s="444"/>
      <c r="C2" s="444"/>
      <c r="D2" s="443"/>
      <c r="E2" s="443"/>
      <c r="F2" s="446"/>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row>
    <row r="3" s="437" customFormat="1" spans="1:36">
      <c r="A3" s="174" t="s">
        <v>138</v>
      </c>
      <c r="B3" s="174" t="s">
        <v>139</v>
      </c>
      <c r="C3" s="174" t="s">
        <v>140</v>
      </c>
      <c r="D3" s="443"/>
      <c r="E3" s="448"/>
      <c r="F3" s="446"/>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row>
    <row r="4" s="438" customFormat="1" ht="16.35" spans="1:36">
      <c r="A4" s="445"/>
      <c r="B4" s="449"/>
      <c r="C4" s="449"/>
      <c r="D4" s="498"/>
      <c r="E4" s="499"/>
      <c r="F4" s="446"/>
      <c r="G4" s="443"/>
      <c r="H4" s="443"/>
      <c r="I4" s="443"/>
      <c r="J4" s="443"/>
      <c r="K4" s="443"/>
      <c r="L4" s="443"/>
      <c r="M4" s="443"/>
      <c r="N4" s="443"/>
      <c r="O4" s="443"/>
      <c r="P4" s="443"/>
      <c r="Q4" s="443"/>
      <c r="R4" s="443"/>
      <c r="S4" s="443"/>
      <c r="T4" s="443"/>
      <c r="U4" s="443"/>
      <c r="V4" s="443"/>
      <c r="W4" s="443"/>
      <c r="X4" s="443"/>
      <c r="Y4" s="443"/>
      <c r="Z4" s="443"/>
      <c r="AA4" s="443"/>
      <c r="AB4" s="443"/>
      <c r="AC4" s="443"/>
      <c r="AD4" s="443"/>
      <c r="AE4" s="443"/>
      <c r="AF4" s="443"/>
      <c r="AG4" s="443"/>
      <c r="AH4" s="443"/>
      <c r="AI4" s="443"/>
      <c r="AJ4" s="443"/>
    </row>
    <row r="5" s="439" customFormat="1" ht="18.15" spans="1:51">
      <c r="A5" s="178"/>
      <c r="B5" s="500" t="s">
        <v>0</v>
      </c>
      <c r="C5" s="500"/>
      <c r="D5" s="500"/>
      <c r="E5" s="500"/>
      <c r="F5" s="500"/>
      <c r="G5" s="500"/>
      <c r="H5" s="500"/>
      <c r="I5" s="500"/>
      <c r="J5" s="500"/>
      <c r="K5" s="500"/>
      <c r="L5" s="500"/>
      <c r="M5" s="500"/>
      <c r="N5" s="500"/>
      <c r="O5" s="500"/>
      <c r="P5" s="500"/>
      <c r="Q5" s="500"/>
      <c r="R5" s="500"/>
      <c r="S5" s="500"/>
      <c r="T5" s="500"/>
      <c r="U5" s="500"/>
      <c r="V5" s="500"/>
      <c r="W5" s="500"/>
      <c r="X5" s="500"/>
      <c r="Y5" s="500"/>
      <c r="Z5" s="500"/>
      <c r="AA5" s="500"/>
      <c r="AB5" s="500"/>
      <c r="AC5" s="500"/>
      <c r="AD5" s="500"/>
      <c r="AE5" s="500"/>
      <c r="AF5" s="500"/>
      <c r="AG5" s="500"/>
      <c r="AH5" s="500"/>
      <c r="AI5" s="500"/>
      <c r="AJ5" s="500"/>
      <c r="AK5" s="508"/>
      <c r="AL5" s="508"/>
      <c r="AM5" s="508"/>
      <c r="AN5" s="508"/>
      <c r="AO5" s="508"/>
      <c r="AP5" s="508"/>
      <c r="AQ5" s="508"/>
      <c r="AR5" s="508"/>
      <c r="AS5" s="508"/>
      <c r="AT5" s="508"/>
      <c r="AU5" s="508"/>
      <c r="AV5" s="508"/>
      <c r="AW5" s="508"/>
      <c r="AX5" s="508"/>
      <c r="AY5" s="508"/>
    </row>
    <row r="6" ht="21" customHeight="1" spans="1:51">
      <c r="A6" s="451" t="s">
        <v>1</v>
      </c>
      <c r="B6" s="241" t="s">
        <v>146</v>
      </c>
      <c r="C6" s="242"/>
      <c r="D6" s="243"/>
      <c r="E6" s="242"/>
      <c r="F6" s="244"/>
      <c r="G6" s="181" t="s">
        <v>192</v>
      </c>
      <c r="H6" s="182"/>
      <c r="I6" s="182"/>
      <c r="J6" s="182"/>
      <c r="K6" s="183"/>
      <c r="L6" s="181" t="s">
        <v>193</v>
      </c>
      <c r="M6" s="182"/>
      <c r="N6" s="182"/>
      <c r="O6" s="182"/>
      <c r="P6" s="183"/>
      <c r="Q6" s="181" t="s">
        <v>194</v>
      </c>
      <c r="R6" s="182"/>
      <c r="S6" s="182"/>
      <c r="T6" s="182"/>
      <c r="U6" s="183"/>
      <c r="V6" s="181" t="s">
        <v>195</v>
      </c>
      <c r="W6" s="182"/>
      <c r="X6" s="182"/>
      <c r="Y6" s="182"/>
      <c r="Z6" s="183"/>
      <c r="AA6" s="181" t="s">
        <v>196</v>
      </c>
      <c r="AB6" s="182"/>
      <c r="AC6" s="182"/>
      <c r="AD6" s="182"/>
      <c r="AE6" s="183"/>
      <c r="AF6" s="181" t="s">
        <v>197</v>
      </c>
      <c r="AG6" s="182"/>
      <c r="AH6" s="182"/>
      <c r="AI6" s="182"/>
      <c r="AJ6" s="183"/>
      <c r="AK6" s="181" t="s">
        <v>198</v>
      </c>
      <c r="AL6" s="182"/>
      <c r="AM6" s="182"/>
      <c r="AN6" s="182"/>
      <c r="AO6" s="183"/>
      <c r="AP6" s="181" t="s">
        <v>199</v>
      </c>
      <c r="AQ6" s="182"/>
      <c r="AR6" s="182"/>
      <c r="AS6" s="182"/>
      <c r="AT6" s="183"/>
      <c r="AU6" s="181" t="s">
        <v>200</v>
      </c>
      <c r="AV6" s="182"/>
      <c r="AW6" s="182"/>
      <c r="AX6" s="182"/>
      <c r="AY6" s="183"/>
    </row>
    <row r="7" ht="32.4" spans="1:51">
      <c r="A7" s="452"/>
      <c r="B7" s="246" t="s">
        <v>156</v>
      </c>
      <c r="C7" s="453" t="s">
        <v>188</v>
      </c>
      <c r="D7" s="226" t="s">
        <v>158</v>
      </c>
      <c r="E7" s="453" t="s">
        <v>159</v>
      </c>
      <c r="F7" s="453" t="s">
        <v>160</v>
      </c>
      <c r="G7" s="187" t="s">
        <v>156</v>
      </c>
      <c r="H7" s="454" t="s">
        <v>188</v>
      </c>
      <c r="I7" s="189" t="s">
        <v>158</v>
      </c>
      <c r="J7" s="454" t="s">
        <v>159</v>
      </c>
      <c r="K7" s="190" t="s">
        <v>160</v>
      </c>
      <c r="L7" s="187" t="s">
        <v>156</v>
      </c>
      <c r="M7" s="454" t="s">
        <v>188</v>
      </c>
      <c r="N7" s="189" t="s">
        <v>158</v>
      </c>
      <c r="O7" s="454" t="s">
        <v>159</v>
      </c>
      <c r="P7" s="190" t="s">
        <v>160</v>
      </c>
      <c r="Q7" s="187" t="s">
        <v>156</v>
      </c>
      <c r="R7" s="454" t="s">
        <v>188</v>
      </c>
      <c r="S7" s="189" t="s">
        <v>158</v>
      </c>
      <c r="T7" s="454" t="s">
        <v>159</v>
      </c>
      <c r="U7" s="190" t="s">
        <v>160</v>
      </c>
      <c r="V7" s="187" t="s">
        <v>156</v>
      </c>
      <c r="W7" s="454" t="s">
        <v>188</v>
      </c>
      <c r="X7" s="189" t="s">
        <v>158</v>
      </c>
      <c r="Y7" s="454" t="s">
        <v>159</v>
      </c>
      <c r="Z7" s="190" t="s">
        <v>160</v>
      </c>
      <c r="AA7" s="187" t="s">
        <v>156</v>
      </c>
      <c r="AB7" s="454" t="s">
        <v>188</v>
      </c>
      <c r="AC7" s="189" t="s">
        <v>158</v>
      </c>
      <c r="AD7" s="454" t="s">
        <v>159</v>
      </c>
      <c r="AE7" s="190" t="s">
        <v>160</v>
      </c>
      <c r="AF7" s="187" t="s">
        <v>156</v>
      </c>
      <c r="AG7" s="454" t="s">
        <v>188</v>
      </c>
      <c r="AH7" s="189" t="s">
        <v>158</v>
      </c>
      <c r="AI7" s="454" t="s">
        <v>159</v>
      </c>
      <c r="AJ7" s="190" t="s">
        <v>160</v>
      </c>
      <c r="AK7" s="187" t="s">
        <v>156</v>
      </c>
      <c r="AL7" s="454" t="s">
        <v>188</v>
      </c>
      <c r="AM7" s="189" t="s">
        <v>158</v>
      </c>
      <c r="AN7" s="454" t="s">
        <v>159</v>
      </c>
      <c r="AO7" s="190" t="s">
        <v>160</v>
      </c>
      <c r="AP7" s="187" t="s">
        <v>156</v>
      </c>
      <c r="AQ7" s="454" t="s">
        <v>188</v>
      </c>
      <c r="AR7" s="189" t="s">
        <v>158</v>
      </c>
      <c r="AS7" s="454" t="s">
        <v>159</v>
      </c>
      <c r="AT7" s="190" t="s">
        <v>160</v>
      </c>
      <c r="AU7" s="187" t="s">
        <v>156</v>
      </c>
      <c r="AV7" s="454" t="s">
        <v>188</v>
      </c>
      <c r="AW7" s="189" t="s">
        <v>158</v>
      </c>
      <c r="AX7" s="454" t="s">
        <v>159</v>
      </c>
      <c r="AY7" s="190" t="s">
        <v>160</v>
      </c>
    </row>
    <row r="8" s="437" customFormat="1" outlineLevel="1" spans="1:51">
      <c r="A8" s="455" t="s">
        <v>5</v>
      </c>
      <c r="B8" s="456">
        <v>106.404552</v>
      </c>
      <c r="C8" s="460">
        <v>96.84562733</v>
      </c>
      <c r="D8" s="450">
        <v>1.09870269761822</v>
      </c>
      <c r="E8" s="459">
        <v>9.55892466999998</v>
      </c>
      <c r="F8" s="460">
        <v>94.0770550000001</v>
      </c>
      <c r="G8" s="456">
        <v>58.7916540000001</v>
      </c>
      <c r="H8" s="460">
        <v>52.3995</v>
      </c>
      <c r="I8" s="450">
        <v>1.12198883577134</v>
      </c>
      <c r="J8" s="459">
        <v>6.39215400000008</v>
      </c>
      <c r="K8" s="460">
        <v>62.7869290000001</v>
      </c>
      <c r="L8" s="456">
        <v>12.495039</v>
      </c>
      <c r="M8" s="460">
        <v>12.882252</v>
      </c>
      <c r="N8" s="450">
        <v>0.969942134341106</v>
      </c>
      <c r="O8" s="459">
        <v>-0.38721300000002</v>
      </c>
      <c r="P8" s="460">
        <v>13.698026</v>
      </c>
      <c r="Q8" s="456">
        <v>3.1854</v>
      </c>
      <c r="R8" s="460">
        <v>3.267</v>
      </c>
      <c r="S8" s="450">
        <v>0.975022956841139</v>
      </c>
      <c r="T8" s="459">
        <v>-0.0815999999999995</v>
      </c>
      <c r="U8" s="460">
        <v>3.6021</v>
      </c>
      <c r="V8" s="456">
        <v>21.395039</v>
      </c>
      <c r="W8" s="460">
        <v>22.5656</v>
      </c>
      <c r="X8" s="450">
        <v>0.948126307299606</v>
      </c>
      <c r="Y8" s="459">
        <v>-1.17056100000002</v>
      </c>
      <c r="Z8" s="460">
        <v>7.2</v>
      </c>
      <c r="AA8" s="456">
        <v>10.53742</v>
      </c>
      <c r="AB8" s="460">
        <v>5.73127533</v>
      </c>
      <c r="AC8" s="450">
        <v>1.83858205953613</v>
      </c>
      <c r="AD8" s="459">
        <v>4.80614466999999</v>
      </c>
      <c r="AE8" s="460">
        <v>6.79</v>
      </c>
      <c r="AF8" s="456">
        <v>0</v>
      </c>
      <c r="AG8" s="460">
        <v>0</v>
      </c>
      <c r="AH8" s="450" t="s">
        <v>161</v>
      </c>
      <c r="AI8" s="459">
        <v>0</v>
      </c>
      <c r="AJ8" s="460">
        <v>0</v>
      </c>
      <c r="AK8" s="456">
        <v>16.810595</v>
      </c>
      <c r="AL8" s="460">
        <v>18.10211</v>
      </c>
      <c r="AM8" s="450">
        <v>0.928653897252862</v>
      </c>
      <c r="AN8" s="459">
        <v>-1.291515</v>
      </c>
      <c r="AO8" s="460">
        <v>23.00524</v>
      </c>
      <c r="AP8" s="456">
        <v>0.007</v>
      </c>
      <c r="AQ8" s="460">
        <v>0.24</v>
      </c>
      <c r="AR8" s="450">
        <v>0.0291666666666667</v>
      </c>
      <c r="AS8" s="459">
        <v>-0.233</v>
      </c>
      <c r="AT8" s="460">
        <v>0</v>
      </c>
      <c r="AU8" s="456">
        <v>0</v>
      </c>
      <c r="AV8" s="460">
        <v>0</v>
      </c>
      <c r="AW8" s="450" t="s">
        <v>161</v>
      </c>
      <c r="AX8" s="459">
        <v>0</v>
      </c>
      <c r="AY8" s="460">
        <v>0</v>
      </c>
    </row>
    <row r="9" s="440" customFormat="1" outlineLevel="1" spans="1:51">
      <c r="A9" s="455" t="s">
        <v>6</v>
      </c>
      <c r="B9" s="456">
        <v>43.9499679999999</v>
      </c>
      <c r="C9" s="460">
        <v>47.82603715</v>
      </c>
      <c r="D9" s="450">
        <v>0.918954833371553</v>
      </c>
      <c r="E9" s="459">
        <v>-3.87606915000006</v>
      </c>
      <c r="F9" s="460">
        <v>44.784562</v>
      </c>
      <c r="G9" s="456">
        <v>23.193357</v>
      </c>
      <c r="H9" s="460">
        <v>25.204</v>
      </c>
      <c r="I9" s="450">
        <v>0.920225242025075</v>
      </c>
      <c r="J9" s="459">
        <v>-2.01064300000001</v>
      </c>
      <c r="K9" s="460">
        <v>28.838071</v>
      </c>
      <c r="L9" s="456">
        <v>6.128432</v>
      </c>
      <c r="M9" s="460">
        <v>7.696512</v>
      </c>
      <c r="N9" s="450">
        <v>0.796260955612101</v>
      </c>
      <c r="O9" s="459">
        <v>-1.56808</v>
      </c>
      <c r="P9" s="460">
        <v>6.49491100000001</v>
      </c>
      <c r="Q9" s="456">
        <v>1.4741</v>
      </c>
      <c r="R9" s="460">
        <v>1.8756</v>
      </c>
      <c r="S9" s="450">
        <v>0.785935167413095</v>
      </c>
      <c r="T9" s="459">
        <v>-0.4015</v>
      </c>
      <c r="U9" s="460">
        <v>1.6874</v>
      </c>
      <c r="V9" s="456">
        <v>8.257599</v>
      </c>
      <c r="W9" s="460">
        <v>9.6399</v>
      </c>
      <c r="X9" s="450">
        <v>0.856606292596396</v>
      </c>
      <c r="Y9" s="459">
        <v>-1.382301</v>
      </c>
      <c r="Z9" s="460">
        <v>4.16908</v>
      </c>
      <c r="AA9" s="456">
        <v>4.89648000000001</v>
      </c>
      <c r="AB9" s="460">
        <v>3.41002515</v>
      </c>
      <c r="AC9" s="450">
        <v>1.43590729822037</v>
      </c>
      <c r="AD9" s="459">
        <v>1.48645485000001</v>
      </c>
      <c r="AE9" s="460">
        <v>3.59510000000001</v>
      </c>
      <c r="AF9" s="456">
        <v>0</v>
      </c>
      <c r="AG9" s="460">
        <v>0</v>
      </c>
      <c r="AH9" s="450" t="s">
        <v>161</v>
      </c>
      <c r="AI9" s="459">
        <v>0</v>
      </c>
      <c r="AJ9" s="460">
        <v>0</v>
      </c>
      <c r="AK9" s="456">
        <v>2.91256</v>
      </c>
      <c r="AL9" s="460">
        <v>3.21</v>
      </c>
      <c r="AM9" s="450">
        <v>0.907339563862927</v>
      </c>
      <c r="AN9" s="459">
        <v>-0.297440000000003</v>
      </c>
      <c r="AO9" s="460">
        <v>3.53928</v>
      </c>
      <c r="AP9" s="456">
        <v>0.026321</v>
      </c>
      <c r="AQ9" s="460">
        <v>0.24</v>
      </c>
      <c r="AR9" s="450">
        <v>0.109670833333333</v>
      </c>
      <c r="AS9" s="459">
        <v>-0.213679</v>
      </c>
      <c r="AT9" s="460">
        <v>0.149922</v>
      </c>
      <c r="AU9" s="456">
        <v>0</v>
      </c>
      <c r="AV9" s="460">
        <v>0</v>
      </c>
      <c r="AW9" s="450" t="s">
        <v>161</v>
      </c>
      <c r="AX9" s="459">
        <v>0</v>
      </c>
      <c r="AY9" s="460">
        <v>0</v>
      </c>
    </row>
    <row r="10" s="441" customFormat="1" spans="1:51">
      <c r="A10" s="462" t="s">
        <v>7</v>
      </c>
      <c r="B10" s="463">
        <v>150.35452</v>
      </c>
      <c r="C10" s="467">
        <v>144.67166448</v>
      </c>
      <c r="D10" s="474">
        <v>1.03928105438218</v>
      </c>
      <c r="E10" s="464">
        <v>5.68285551999992</v>
      </c>
      <c r="F10" s="467">
        <v>138.861617</v>
      </c>
      <c r="G10" s="463">
        <v>81.9850110000001</v>
      </c>
      <c r="H10" s="467">
        <v>77.6035</v>
      </c>
      <c r="I10" s="474">
        <v>1.05646022408783</v>
      </c>
      <c r="J10" s="464">
        <v>4.38151100000007</v>
      </c>
      <c r="K10" s="467">
        <v>91.625</v>
      </c>
      <c r="L10" s="463">
        <v>18.623471</v>
      </c>
      <c r="M10" s="467">
        <v>20.578764</v>
      </c>
      <c r="N10" s="474">
        <v>0.904984915517763</v>
      </c>
      <c r="O10" s="464">
        <v>-1.95529300000002</v>
      </c>
      <c r="P10" s="467">
        <v>20.192937</v>
      </c>
      <c r="Q10" s="463">
        <v>4.6595</v>
      </c>
      <c r="R10" s="467">
        <v>5.1426</v>
      </c>
      <c r="S10" s="474">
        <v>0.906059191848481</v>
      </c>
      <c r="T10" s="464">
        <v>-0.483099999999999</v>
      </c>
      <c r="U10" s="467">
        <v>5.2895</v>
      </c>
      <c r="V10" s="463">
        <v>29.652638</v>
      </c>
      <c r="W10" s="467">
        <v>32.2055</v>
      </c>
      <c r="X10" s="474">
        <v>0.920732110974833</v>
      </c>
      <c r="Y10" s="464">
        <v>-2.55286200000002</v>
      </c>
      <c r="Z10" s="467">
        <v>11.36908</v>
      </c>
      <c r="AA10" s="463">
        <v>15.4339</v>
      </c>
      <c r="AB10" s="467">
        <v>9.14130048</v>
      </c>
      <c r="AC10" s="474">
        <v>1.68837027442292</v>
      </c>
      <c r="AD10" s="464">
        <v>6.29259952</v>
      </c>
      <c r="AE10" s="467">
        <v>10.3851</v>
      </c>
      <c r="AF10" s="463">
        <v>0</v>
      </c>
      <c r="AG10" s="467">
        <v>0</v>
      </c>
      <c r="AH10" s="474" t="s">
        <v>161</v>
      </c>
      <c r="AI10" s="464">
        <v>0</v>
      </c>
      <c r="AJ10" s="467">
        <v>0</v>
      </c>
      <c r="AK10" s="463">
        <v>19.723155</v>
      </c>
      <c r="AL10" s="467">
        <v>21.31211</v>
      </c>
      <c r="AM10" s="474">
        <v>0.925443562369</v>
      </c>
      <c r="AN10" s="464">
        <v>-1.58895500000001</v>
      </c>
      <c r="AO10" s="467">
        <v>26.54452</v>
      </c>
      <c r="AP10" s="463">
        <v>0.033321</v>
      </c>
      <c r="AQ10" s="467">
        <v>0.48</v>
      </c>
      <c r="AR10" s="474">
        <v>0.06941875</v>
      </c>
      <c r="AS10" s="464">
        <v>-0.446679</v>
      </c>
      <c r="AT10" s="467">
        <v>0.149922</v>
      </c>
      <c r="AU10" s="463">
        <v>0</v>
      </c>
      <c r="AV10" s="467">
        <v>0</v>
      </c>
      <c r="AW10" s="474" t="s">
        <v>161</v>
      </c>
      <c r="AX10" s="464">
        <v>0</v>
      </c>
      <c r="AY10" s="467">
        <v>0</v>
      </c>
    </row>
    <row r="11" s="164" customFormat="1" outlineLevel="1" spans="1:51">
      <c r="A11" s="455" t="s">
        <v>8</v>
      </c>
      <c r="B11" s="456">
        <v>33.662657</v>
      </c>
      <c r="C11" s="460">
        <v>34.32208717</v>
      </c>
      <c r="D11" s="450">
        <v>0.980787002645445</v>
      </c>
      <c r="E11" s="459">
        <v>-0.659430170000022</v>
      </c>
      <c r="F11" s="460">
        <v>34.24604</v>
      </c>
      <c r="G11" s="456">
        <v>21.0151</v>
      </c>
      <c r="H11" s="460">
        <v>22.2031</v>
      </c>
      <c r="I11" s="450">
        <v>0.946493958050902</v>
      </c>
      <c r="J11" s="459">
        <v>-1.18800000000001</v>
      </c>
      <c r="K11" s="460">
        <v>23.225144</v>
      </c>
      <c r="L11" s="456">
        <v>5.519692</v>
      </c>
      <c r="M11" s="460">
        <v>6.508062</v>
      </c>
      <c r="N11" s="450">
        <v>0.848131440665439</v>
      </c>
      <c r="O11" s="459">
        <v>-0.988370000000003</v>
      </c>
      <c r="P11" s="460">
        <v>6.538196</v>
      </c>
      <c r="Q11" s="456">
        <v>1.3234</v>
      </c>
      <c r="R11" s="460">
        <v>1.5909</v>
      </c>
      <c r="S11" s="450">
        <v>0.831856182035325</v>
      </c>
      <c r="T11" s="459">
        <v>-0.267500000000001</v>
      </c>
      <c r="U11" s="460">
        <v>1.3668</v>
      </c>
      <c r="V11" s="456">
        <v>1.499265</v>
      </c>
      <c r="W11" s="460">
        <v>1.43</v>
      </c>
      <c r="X11" s="450">
        <v>1.04843706293706</v>
      </c>
      <c r="Y11" s="459">
        <v>0.0692649999999979</v>
      </c>
      <c r="Z11" s="460">
        <v>0.896899999999999</v>
      </c>
      <c r="AA11" s="456">
        <v>4.3052</v>
      </c>
      <c r="AB11" s="460">
        <v>2.59002517</v>
      </c>
      <c r="AC11" s="450">
        <v>1.66222322851017</v>
      </c>
      <c r="AD11" s="459">
        <v>1.71517483</v>
      </c>
      <c r="AE11" s="460">
        <v>2.219</v>
      </c>
      <c r="AF11" s="456">
        <v>0</v>
      </c>
      <c r="AG11" s="460">
        <v>0</v>
      </c>
      <c r="AH11" s="450" t="s">
        <v>161</v>
      </c>
      <c r="AI11" s="459">
        <v>0</v>
      </c>
      <c r="AJ11" s="460">
        <v>0</v>
      </c>
      <c r="AK11" s="456">
        <v>13.394737</v>
      </c>
      <c r="AL11" s="460">
        <v>13.73</v>
      </c>
      <c r="AM11" s="450">
        <v>0.975581718863801</v>
      </c>
      <c r="AN11" s="459">
        <v>-0.335263000000012</v>
      </c>
      <c r="AO11" s="460">
        <v>12.766835</v>
      </c>
      <c r="AP11" s="456">
        <v>0</v>
      </c>
      <c r="AQ11" s="460">
        <v>0</v>
      </c>
      <c r="AR11" s="450" t="s">
        <v>161</v>
      </c>
      <c r="AS11" s="459">
        <v>0</v>
      </c>
      <c r="AT11" s="460">
        <v>0.0807019999999999</v>
      </c>
      <c r="AU11" s="456">
        <v>0</v>
      </c>
      <c r="AV11" s="460">
        <v>0.3</v>
      </c>
      <c r="AW11" s="450">
        <v>0</v>
      </c>
      <c r="AX11" s="459">
        <v>-0.3</v>
      </c>
      <c r="AY11" s="460">
        <v>0</v>
      </c>
    </row>
    <row r="12" s="437" customFormat="1" outlineLevel="1" spans="1:51">
      <c r="A12" s="455" t="s">
        <v>9</v>
      </c>
      <c r="B12" s="456">
        <v>21.077602</v>
      </c>
      <c r="C12" s="460">
        <v>19.02400409</v>
      </c>
      <c r="D12" s="450">
        <v>1.10794772227154</v>
      </c>
      <c r="E12" s="459">
        <v>2.05359790999998</v>
      </c>
      <c r="F12" s="460">
        <v>19.6248709999999</v>
      </c>
      <c r="G12" s="456">
        <v>8.5663</v>
      </c>
      <c r="H12" s="460">
        <v>8.851</v>
      </c>
      <c r="I12" s="450">
        <v>0.967834143034685</v>
      </c>
      <c r="J12" s="459">
        <v>-0.284700000000003</v>
      </c>
      <c r="K12" s="460">
        <v>12.1595</v>
      </c>
      <c r="L12" s="456">
        <v>2.298162</v>
      </c>
      <c r="M12" s="460">
        <v>2.421954</v>
      </c>
      <c r="N12" s="450">
        <v>0.948887551126074</v>
      </c>
      <c r="O12" s="459">
        <v>-0.123792</v>
      </c>
      <c r="P12" s="460">
        <v>2.596071</v>
      </c>
      <c r="Q12" s="456">
        <v>0.5896</v>
      </c>
      <c r="R12" s="460">
        <v>0.6018</v>
      </c>
      <c r="S12" s="450">
        <v>0.979727484214025</v>
      </c>
      <c r="T12" s="459">
        <v>-0.0121999999999999</v>
      </c>
      <c r="U12" s="460">
        <v>0.6243</v>
      </c>
      <c r="V12" s="456">
        <v>7.88473999999999</v>
      </c>
      <c r="W12" s="460">
        <v>6.133</v>
      </c>
      <c r="X12" s="450">
        <v>1.28562530572314</v>
      </c>
      <c r="Y12" s="459">
        <v>1.75173999999999</v>
      </c>
      <c r="Z12" s="460">
        <v>2.79999999999999</v>
      </c>
      <c r="AA12" s="456">
        <v>1.7388</v>
      </c>
      <c r="AB12" s="460">
        <v>1.01625009</v>
      </c>
      <c r="AC12" s="450">
        <v>1.71099615843576</v>
      </c>
      <c r="AD12" s="459">
        <v>0.722549909999995</v>
      </c>
      <c r="AE12" s="460">
        <v>1.445</v>
      </c>
      <c r="AF12" s="456">
        <v>0</v>
      </c>
      <c r="AG12" s="460">
        <v>0</v>
      </c>
      <c r="AH12" s="450" t="s">
        <v>161</v>
      </c>
      <c r="AI12" s="459">
        <v>0</v>
      </c>
      <c r="AJ12" s="460">
        <v>0</v>
      </c>
      <c r="AK12" s="456">
        <v>6.00756599999998</v>
      </c>
      <c r="AL12" s="460">
        <v>5.14</v>
      </c>
      <c r="AM12" s="450">
        <v>1.16878715953307</v>
      </c>
      <c r="AN12" s="459">
        <v>0.867565999999976</v>
      </c>
      <c r="AO12" s="460">
        <v>5.95333699999998</v>
      </c>
      <c r="AP12" s="456">
        <v>0</v>
      </c>
      <c r="AQ12" s="460">
        <v>0</v>
      </c>
      <c r="AR12" s="450" t="s">
        <v>161</v>
      </c>
      <c r="AS12" s="459">
        <v>0</v>
      </c>
      <c r="AT12" s="460">
        <v>0</v>
      </c>
      <c r="AU12" s="456">
        <v>0</v>
      </c>
      <c r="AV12" s="460">
        <v>0</v>
      </c>
      <c r="AW12" s="450" t="s">
        <v>161</v>
      </c>
      <c r="AX12" s="459">
        <v>0</v>
      </c>
      <c r="AY12" s="460">
        <v>0</v>
      </c>
    </row>
    <row r="13" s="164" customFormat="1" outlineLevel="1" spans="1:51">
      <c r="A13" s="455" t="s">
        <v>10</v>
      </c>
      <c r="B13" s="501">
        <v>48.464209</v>
      </c>
      <c r="C13" s="460">
        <v>53.95085414</v>
      </c>
      <c r="D13" s="450">
        <v>0.898302904977882</v>
      </c>
      <c r="E13" s="459">
        <v>-5.48664514000001</v>
      </c>
      <c r="F13" s="460">
        <v>52.527901</v>
      </c>
      <c r="G13" s="501">
        <v>30.397595</v>
      </c>
      <c r="H13" s="460">
        <v>26.669</v>
      </c>
      <c r="I13" s="450">
        <v>1.13981007911808</v>
      </c>
      <c r="J13" s="459">
        <v>3.72859499999999</v>
      </c>
      <c r="K13" s="460">
        <v>36.327314</v>
      </c>
      <c r="L13" s="501">
        <v>5.070226</v>
      </c>
      <c r="M13" s="460">
        <v>5.858079</v>
      </c>
      <c r="N13" s="450">
        <v>0.865510007632195</v>
      </c>
      <c r="O13" s="459">
        <v>-0.787853</v>
      </c>
      <c r="P13" s="460">
        <v>6.35263399999998</v>
      </c>
      <c r="Q13" s="501">
        <v>1.6921</v>
      </c>
      <c r="R13" s="460">
        <v>1.7715</v>
      </c>
      <c r="S13" s="450">
        <v>0.955179226644086</v>
      </c>
      <c r="T13" s="459">
        <v>-0.0794000000000021</v>
      </c>
      <c r="U13" s="460">
        <v>1.5978</v>
      </c>
      <c r="V13" s="501">
        <v>8.609888</v>
      </c>
      <c r="W13" s="460">
        <v>17.8735</v>
      </c>
      <c r="X13" s="450">
        <v>0.481712479368898</v>
      </c>
      <c r="Y13" s="459">
        <v>-9.263612</v>
      </c>
      <c r="Z13" s="460">
        <v>5.40405299999999</v>
      </c>
      <c r="AA13" s="501">
        <v>2.6944</v>
      </c>
      <c r="AB13" s="460">
        <v>1.77877514</v>
      </c>
      <c r="AC13" s="450">
        <v>1.51475020052281</v>
      </c>
      <c r="AD13" s="459">
        <v>0.915624859999997</v>
      </c>
      <c r="AE13" s="460">
        <v>2.8461</v>
      </c>
      <c r="AF13" s="501">
        <v>0</v>
      </c>
      <c r="AG13" s="460">
        <v>0</v>
      </c>
      <c r="AH13" s="450" t="s">
        <v>161</v>
      </c>
      <c r="AI13" s="459">
        <v>0</v>
      </c>
      <c r="AJ13" s="460">
        <v>0</v>
      </c>
      <c r="AK13" s="501">
        <v>10.52209</v>
      </c>
      <c r="AL13" s="460">
        <v>11</v>
      </c>
      <c r="AM13" s="450">
        <v>0.956553636363635</v>
      </c>
      <c r="AN13" s="459">
        <v>-0.47791000000001</v>
      </c>
      <c r="AO13" s="460">
        <v>10.695134</v>
      </c>
      <c r="AP13" s="501">
        <v>0</v>
      </c>
      <c r="AQ13" s="460">
        <v>0.15</v>
      </c>
      <c r="AR13" s="450">
        <v>0</v>
      </c>
      <c r="AS13" s="459">
        <v>-0.15</v>
      </c>
      <c r="AT13" s="460">
        <v>0.0728999999999999</v>
      </c>
      <c r="AU13" s="501">
        <v>0</v>
      </c>
      <c r="AV13" s="460">
        <v>0</v>
      </c>
      <c r="AW13" s="450" t="s">
        <v>161</v>
      </c>
      <c r="AX13" s="459">
        <v>0</v>
      </c>
      <c r="AY13" s="460">
        <v>0</v>
      </c>
    </row>
    <row r="14" s="441" customFormat="1" spans="1:51">
      <c r="A14" s="462" t="s">
        <v>11</v>
      </c>
      <c r="B14" s="463">
        <v>103.204468</v>
      </c>
      <c r="C14" s="467">
        <v>107.2969454</v>
      </c>
      <c r="D14" s="474">
        <v>0.961858397881287</v>
      </c>
      <c r="E14" s="464">
        <v>-4.09247740000005</v>
      </c>
      <c r="F14" s="467">
        <v>106.398812</v>
      </c>
      <c r="G14" s="463">
        <v>59.978995</v>
      </c>
      <c r="H14" s="467">
        <v>57.7231</v>
      </c>
      <c r="I14" s="474">
        <v>1.03908132099627</v>
      </c>
      <c r="J14" s="464">
        <v>2.25589499999997</v>
      </c>
      <c r="K14" s="467">
        <v>71.7119579999999</v>
      </c>
      <c r="L14" s="463">
        <v>12.88808</v>
      </c>
      <c r="M14" s="467">
        <v>14.788095</v>
      </c>
      <c r="N14" s="474">
        <v>0.871517257631899</v>
      </c>
      <c r="O14" s="464">
        <v>-1.900015</v>
      </c>
      <c r="P14" s="467">
        <v>15.486901</v>
      </c>
      <c r="Q14" s="463">
        <v>3.6051</v>
      </c>
      <c r="R14" s="467">
        <v>3.9642</v>
      </c>
      <c r="S14" s="474">
        <v>0.909414257605569</v>
      </c>
      <c r="T14" s="464">
        <v>-0.359100000000003</v>
      </c>
      <c r="U14" s="467">
        <v>3.5889</v>
      </c>
      <c r="V14" s="463">
        <v>17.993893</v>
      </c>
      <c r="W14" s="467">
        <v>25.4365</v>
      </c>
      <c r="X14" s="474">
        <v>0.707404438503724</v>
      </c>
      <c r="Y14" s="464">
        <v>-7.44260700000001</v>
      </c>
      <c r="Z14" s="467">
        <v>9.10095299999998</v>
      </c>
      <c r="AA14" s="463">
        <v>8.73839999999999</v>
      </c>
      <c r="AB14" s="467">
        <v>5.3850504</v>
      </c>
      <c r="AC14" s="474">
        <v>1.62271461748993</v>
      </c>
      <c r="AD14" s="464">
        <v>3.35334959999999</v>
      </c>
      <c r="AE14" s="467">
        <v>6.51009999999999</v>
      </c>
      <c r="AF14" s="463">
        <v>0</v>
      </c>
      <c r="AG14" s="467">
        <v>0</v>
      </c>
      <c r="AH14" s="474" t="s">
        <v>161</v>
      </c>
      <c r="AI14" s="464">
        <v>0</v>
      </c>
      <c r="AJ14" s="467">
        <v>0</v>
      </c>
      <c r="AK14" s="463">
        <v>29.924393</v>
      </c>
      <c r="AL14" s="467">
        <v>29.87</v>
      </c>
      <c r="AM14" s="474">
        <v>1.00182099096083</v>
      </c>
      <c r="AN14" s="464">
        <v>0.0543929999999513</v>
      </c>
      <c r="AO14" s="467">
        <v>29.415306</v>
      </c>
      <c r="AP14" s="463">
        <v>0</v>
      </c>
      <c r="AQ14" s="467">
        <v>0.15</v>
      </c>
      <c r="AR14" s="474">
        <v>0</v>
      </c>
      <c r="AS14" s="464">
        <v>-0.15</v>
      </c>
      <c r="AT14" s="467">
        <v>0.153602</v>
      </c>
      <c r="AU14" s="463">
        <v>0</v>
      </c>
      <c r="AV14" s="467">
        <v>0.3</v>
      </c>
      <c r="AW14" s="474">
        <v>0</v>
      </c>
      <c r="AX14" s="464">
        <v>-0.3</v>
      </c>
      <c r="AY14" s="467">
        <v>0</v>
      </c>
    </row>
    <row r="15" s="441" customFormat="1" spans="1:51">
      <c r="A15" s="462" t="s">
        <v>12</v>
      </c>
      <c r="B15" s="463">
        <v>278.66591</v>
      </c>
      <c r="C15" s="467">
        <v>265.4567677</v>
      </c>
      <c r="D15" s="474">
        <v>1.04976005100359</v>
      </c>
      <c r="E15" s="464">
        <v>13.2091422999999</v>
      </c>
      <c r="F15" s="467">
        <v>280.184172</v>
      </c>
      <c r="G15" s="463">
        <v>113.362377</v>
      </c>
      <c r="H15" s="467">
        <v>125.7863</v>
      </c>
      <c r="I15" s="474">
        <v>0.901229919315537</v>
      </c>
      <c r="J15" s="464">
        <v>-12.4239230000001</v>
      </c>
      <c r="K15" s="467">
        <v>118.621248</v>
      </c>
      <c r="L15" s="463">
        <v>25.137466</v>
      </c>
      <c r="M15" s="467">
        <v>27.200442</v>
      </c>
      <c r="N15" s="474">
        <v>0.924156526574089</v>
      </c>
      <c r="O15" s="464">
        <v>-2.06297600000002</v>
      </c>
      <c r="P15" s="467">
        <v>24.8794669999999</v>
      </c>
      <c r="Q15" s="463">
        <v>7.59169999999997</v>
      </c>
      <c r="R15" s="467">
        <v>5.676</v>
      </c>
      <c r="S15" s="474">
        <v>1.33750880902043</v>
      </c>
      <c r="T15" s="464">
        <v>1.91569999999997</v>
      </c>
      <c r="U15" s="467">
        <v>5.80210000000001</v>
      </c>
      <c r="V15" s="463">
        <v>0</v>
      </c>
      <c r="W15" s="467">
        <v>0</v>
      </c>
      <c r="X15" s="474" t="s">
        <v>161</v>
      </c>
      <c r="Y15" s="464">
        <v>0</v>
      </c>
      <c r="Z15" s="467">
        <v>0</v>
      </c>
      <c r="AA15" s="463">
        <v>132.574367</v>
      </c>
      <c r="AB15" s="467">
        <v>106.7940257</v>
      </c>
      <c r="AC15" s="474">
        <v>1.24140246732922</v>
      </c>
      <c r="AD15" s="464">
        <v>25.7803413</v>
      </c>
      <c r="AE15" s="467">
        <v>130.881357</v>
      </c>
      <c r="AF15" s="463">
        <v>74.6124870000001</v>
      </c>
      <c r="AG15" s="467">
        <v>33.24</v>
      </c>
      <c r="AH15" s="474">
        <v>2.24465965703971</v>
      </c>
      <c r="AI15" s="464">
        <v>41.3724870000001</v>
      </c>
      <c r="AJ15" s="467">
        <v>72.404859</v>
      </c>
      <c r="AK15" s="463">
        <v>0</v>
      </c>
      <c r="AL15" s="467">
        <v>93.3</v>
      </c>
      <c r="AM15" s="474">
        <v>0</v>
      </c>
      <c r="AN15" s="464">
        <v>-93.3</v>
      </c>
      <c r="AO15" s="467">
        <v>119.982806</v>
      </c>
      <c r="AP15" s="463">
        <v>0.261477</v>
      </c>
      <c r="AQ15" s="467">
        <v>18.73400001</v>
      </c>
      <c r="AR15" s="474">
        <v>0.013957350264782</v>
      </c>
      <c r="AS15" s="464">
        <v>-18.47252301</v>
      </c>
      <c r="AT15" s="467">
        <v>12.8564</v>
      </c>
      <c r="AU15" s="463">
        <v>0</v>
      </c>
      <c r="AV15" s="467">
        <v>2.1</v>
      </c>
      <c r="AW15" s="474">
        <v>0</v>
      </c>
      <c r="AX15" s="464">
        <v>-2.1</v>
      </c>
      <c r="AY15" s="467">
        <v>0</v>
      </c>
    </row>
    <row r="16" s="441" customFormat="1" spans="1:51">
      <c r="A16" s="462" t="s">
        <v>13</v>
      </c>
      <c r="B16" s="463">
        <v>238.359307</v>
      </c>
      <c r="C16" s="467">
        <v>240.26383729</v>
      </c>
      <c r="D16" s="474">
        <v>0.99207317126255</v>
      </c>
      <c r="E16" s="464">
        <v>-1.90453029000031</v>
      </c>
      <c r="F16" s="467">
        <v>283.6945</v>
      </c>
      <c r="G16" s="463">
        <v>175.011532</v>
      </c>
      <c r="H16" s="467">
        <v>179.6035</v>
      </c>
      <c r="I16" s="474">
        <v>0.974432747691442</v>
      </c>
      <c r="J16" s="464">
        <v>-4.59196800000015</v>
      </c>
      <c r="K16" s="467">
        <v>228.895146</v>
      </c>
      <c r="L16" s="463">
        <v>29.952775</v>
      </c>
      <c r="M16" s="467">
        <v>32.160486</v>
      </c>
      <c r="N16" s="474">
        <v>0.931353307285219</v>
      </c>
      <c r="O16" s="464">
        <v>-2.20771100000001</v>
      </c>
      <c r="P16" s="467">
        <v>30.433254</v>
      </c>
      <c r="Q16" s="463">
        <v>10.8042</v>
      </c>
      <c r="R16" s="467">
        <v>13.4301</v>
      </c>
      <c r="S16" s="474">
        <v>0.804476511716219</v>
      </c>
      <c r="T16" s="464">
        <v>-2.62590000000001</v>
      </c>
      <c r="U16" s="467">
        <v>9.76939999999999</v>
      </c>
      <c r="V16" s="463">
        <v>4.2</v>
      </c>
      <c r="W16" s="467">
        <v>0</v>
      </c>
      <c r="X16" s="474" t="s">
        <v>161</v>
      </c>
      <c r="Y16" s="464">
        <v>4.2</v>
      </c>
      <c r="Z16" s="467">
        <v>1.58</v>
      </c>
      <c r="AA16" s="463">
        <v>18.3908</v>
      </c>
      <c r="AB16" s="467">
        <v>15.06975129</v>
      </c>
      <c r="AC16" s="474">
        <v>1.22037846850225</v>
      </c>
      <c r="AD16" s="464">
        <v>3.32104871</v>
      </c>
      <c r="AE16" s="467">
        <v>13.0167</v>
      </c>
      <c r="AF16" s="463">
        <v>0</v>
      </c>
      <c r="AG16" s="467">
        <v>0</v>
      </c>
      <c r="AH16" s="474" t="s">
        <v>161</v>
      </c>
      <c r="AI16" s="464">
        <v>0</v>
      </c>
      <c r="AJ16" s="467">
        <v>0</v>
      </c>
      <c r="AK16" s="463">
        <v>3.84470999999999</v>
      </c>
      <c r="AL16" s="467">
        <v>4.65</v>
      </c>
      <c r="AM16" s="474">
        <v>0.826819354838707</v>
      </c>
      <c r="AN16" s="464">
        <v>-0.805290000000012</v>
      </c>
      <c r="AO16" s="467">
        <v>4.381161</v>
      </c>
      <c r="AP16" s="463">
        <v>2.517945</v>
      </c>
      <c r="AQ16" s="467">
        <v>0.351</v>
      </c>
      <c r="AR16" s="474">
        <v>7.17363247863248</v>
      </c>
      <c r="AS16" s="464">
        <v>2.166945</v>
      </c>
      <c r="AT16" s="467">
        <v>2.1179</v>
      </c>
      <c r="AU16" s="463">
        <v>2.3421</v>
      </c>
      <c r="AV16" s="467">
        <v>3.225</v>
      </c>
      <c r="AW16" s="474">
        <v>0.726232558139535</v>
      </c>
      <c r="AX16" s="464">
        <v>-0.882900000000001</v>
      </c>
      <c r="AY16" s="467">
        <v>3.5734</v>
      </c>
    </row>
    <row r="17" s="164" customFormat="1" outlineLevel="1" spans="1:51">
      <c r="A17" s="468" t="s">
        <v>14</v>
      </c>
      <c r="B17" s="501">
        <v>26.8796429999999</v>
      </c>
      <c r="C17" s="460">
        <v>43.8737861</v>
      </c>
      <c r="D17" s="450">
        <v>0.612658386461887</v>
      </c>
      <c r="E17" s="459">
        <v>-16.9941431000001</v>
      </c>
      <c r="F17" s="460">
        <v>24.1561579999998</v>
      </c>
      <c r="G17" s="501">
        <v>9.48699999999996</v>
      </c>
      <c r="H17" s="460">
        <v>2.64</v>
      </c>
      <c r="I17" s="450">
        <v>3.59356060606059</v>
      </c>
      <c r="J17" s="459">
        <v>6.84699999999996</v>
      </c>
      <c r="K17" s="460">
        <v>7.17249999999993</v>
      </c>
      <c r="L17" s="501">
        <v>2.208053</v>
      </c>
      <c r="M17" s="460">
        <v>2.240886</v>
      </c>
      <c r="N17" s="450">
        <v>0.985348206022081</v>
      </c>
      <c r="O17" s="459">
        <v>-0.0328330000000028</v>
      </c>
      <c r="P17" s="460">
        <v>2.229732</v>
      </c>
      <c r="Q17" s="501">
        <v>0.449299999999999</v>
      </c>
      <c r="R17" s="460">
        <v>0.4206</v>
      </c>
      <c r="S17" s="450">
        <v>1.06823585354256</v>
      </c>
      <c r="T17" s="459">
        <v>0.0286999999999989</v>
      </c>
      <c r="U17" s="460">
        <v>0.3513</v>
      </c>
      <c r="V17" s="501">
        <v>12.35729</v>
      </c>
      <c r="W17" s="460">
        <v>37.9698</v>
      </c>
      <c r="X17" s="450">
        <v>0.325450489599629</v>
      </c>
      <c r="Y17" s="459">
        <v>-25.61251</v>
      </c>
      <c r="Z17" s="460">
        <v>11.9993259999999</v>
      </c>
      <c r="AA17" s="501">
        <v>2.378</v>
      </c>
      <c r="AB17" s="460">
        <v>0.6025001</v>
      </c>
      <c r="AC17" s="450">
        <v>3.94688731171995</v>
      </c>
      <c r="AD17" s="459">
        <v>1.7754999</v>
      </c>
      <c r="AE17" s="460">
        <v>2.4033</v>
      </c>
      <c r="AF17" s="501">
        <v>0.178217999999999</v>
      </c>
      <c r="AG17" s="460">
        <v>0.9</v>
      </c>
      <c r="AH17" s="450">
        <v>0.198019999999999</v>
      </c>
      <c r="AI17" s="459">
        <v>-0.721782000000001</v>
      </c>
      <c r="AJ17" s="460">
        <v>0</v>
      </c>
      <c r="AK17" s="501">
        <v>2.656204</v>
      </c>
      <c r="AL17" s="460">
        <v>3.8</v>
      </c>
      <c r="AM17" s="450">
        <v>0.699001052631579</v>
      </c>
      <c r="AN17" s="459">
        <v>-1.143796</v>
      </c>
      <c r="AO17" s="460">
        <v>0</v>
      </c>
      <c r="AP17" s="501">
        <v>0.0365259999999999</v>
      </c>
      <c r="AQ17" s="460">
        <v>0.39</v>
      </c>
      <c r="AR17" s="450">
        <v>0.09365641025641</v>
      </c>
      <c r="AS17" s="459">
        <v>-0.353474</v>
      </c>
      <c r="AT17" s="460">
        <v>0.985487</v>
      </c>
      <c r="AU17" s="501">
        <v>0</v>
      </c>
      <c r="AV17" s="460">
        <v>0</v>
      </c>
      <c r="AW17" s="450" t="s">
        <v>161</v>
      </c>
      <c r="AX17" s="459">
        <v>0</v>
      </c>
      <c r="AY17" s="460">
        <v>0</v>
      </c>
    </row>
    <row r="18" s="164" customFormat="1" outlineLevel="1" spans="1:51">
      <c r="A18" s="468" t="s">
        <v>15</v>
      </c>
      <c r="B18" s="501">
        <v>76.2637479999999</v>
      </c>
      <c r="C18" s="460">
        <v>80.20519409</v>
      </c>
      <c r="D18" s="450">
        <v>0.950857969552728</v>
      </c>
      <c r="E18" s="459">
        <v>-3.94144609000016</v>
      </c>
      <c r="F18" s="460">
        <v>80.269179</v>
      </c>
      <c r="G18" s="501">
        <v>23.585235</v>
      </c>
      <c r="H18" s="460">
        <v>20.1953</v>
      </c>
      <c r="I18" s="450">
        <v>1.1678576203374</v>
      </c>
      <c r="J18" s="459">
        <v>3.38993499999995</v>
      </c>
      <c r="K18" s="460">
        <v>23.469374</v>
      </c>
      <c r="L18" s="501">
        <v>3.135192</v>
      </c>
      <c r="M18" s="460">
        <v>3.328344</v>
      </c>
      <c r="N18" s="450">
        <v>0.941967537009396</v>
      </c>
      <c r="O18" s="459">
        <v>-0.193151999999999</v>
      </c>
      <c r="P18" s="460">
        <v>3.025776</v>
      </c>
      <c r="Q18" s="501">
        <v>0.829199999999997</v>
      </c>
      <c r="R18" s="460">
        <v>1.1682</v>
      </c>
      <c r="S18" s="450">
        <v>0.709809964047249</v>
      </c>
      <c r="T18" s="459">
        <v>-0.339000000000003</v>
      </c>
      <c r="U18" s="460">
        <v>0.806399999999997</v>
      </c>
      <c r="V18" s="501">
        <v>46.6971209999999</v>
      </c>
      <c r="W18" s="460">
        <v>54.4901</v>
      </c>
      <c r="X18" s="450">
        <v>0.856983580503613</v>
      </c>
      <c r="Y18" s="459">
        <v>-7.7929790000001</v>
      </c>
      <c r="Z18" s="460">
        <v>50.775629</v>
      </c>
      <c r="AA18" s="501">
        <v>2.017</v>
      </c>
      <c r="AB18" s="460">
        <v>1.02325009</v>
      </c>
      <c r="AC18" s="450">
        <v>1.97117011736593</v>
      </c>
      <c r="AD18" s="459">
        <v>0.99374991</v>
      </c>
      <c r="AE18" s="460">
        <v>2.192</v>
      </c>
      <c r="AF18" s="501">
        <v>0</v>
      </c>
      <c r="AG18" s="460">
        <v>0</v>
      </c>
      <c r="AH18" s="450" t="s">
        <v>161</v>
      </c>
      <c r="AI18" s="459">
        <v>0</v>
      </c>
      <c r="AJ18" s="460">
        <v>0</v>
      </c>
      <c r="AK18" s="501">
        <v>6.99159899999999</v>
      </c>
      <c r="AL18" s="460">
        <v>10.79</v>
      </c>
      <c r="AM18" s="450">
        <v>0.647970250231695</v>
      </c>
      <c r="AN18" s="459">
        <v>-3.79840100000001</v>
      </c>
      <c r="AO18" s="460">
        <v>8.490046</v>
      </c>
      <c r="AP18" s="501">
        <v>0</v>
      </c>
      <c r="AQ18" s="460">
        <v>0.168</v>
      </c>
      <c r="AR18" s="450">
        <v>0</v>
      </c>
      <c r="AS18" s="459">
        <v>-0.168</v>
      </c>
      <c r="AT18" s="460">
        <v>0</v>
      </c>
      <c r="AU18" s="501">
        <v>0</v>
      </c>
      <c r="AV18" s="460">
        <v>0</v>
      </c>
      <c r="AW18" s="450" t="s">
        <v>161</v>
      </c>
      <c r="AX18" s="459">
        <v>0</v>
      </c>
      <c r="AY18" s="460">
        <v>0</v>
      </c>
    </row>
    <row r="19" s="164" customFormat="1" outlineLevel="1" spans="1:51">
      <c r="A19" s="468" t="s">
        <v>16</v>
      </c>
      <c r="B19" s="501">
        <v>0</v>
      </c>
      <c r="C19" s="460">
        <v>0</v>
      </c>
      <c r="D19" s="450" t="s">
        <v>161</v>
      </c>
      <c r="E19" s="459">
        <v>0</v>
      </c>
      <c r="F19" s="460">
        <v>0</v>
      </c>
      <c r="G19" s="501">
        <v>0</v>
      </c>
      <c r="H19" s="460">
        <v>0</v>
      </c>
      <c r="I19" s="450" t="s">
        <v>161</v>
      </c>
      <c r="J19" s="459">
        <v>0</v>
      </c>
      <c r="K19" s="460">
        <v>0</v>
      </c>
      <c r="L19" s="501">
        <v>0</v>
      </c>
      <c r="M19" s="460">
        <v>0</v>
      </c>
      <c r="N19" s="450" t="s">
        <v>161</v>
      </c>
      <c r="O19" s="459">
        <v>0</v>
      </c>
      <c r="P19" s="460">
        <v>0</v>
      </c>
      <c r="Q19" s="501">
        <v>0</v>
      </c>
      <c r="R19" s="460">
        <v>0</v>
      </c>
      <c r="S19" s="450" t="s">
        <v>161</v>
      </c>
      <c r="T19" s="459">
        <v>0</v>
      </c>
      <c r="U19" s="460">
        <v>0</v>
      </c>
      <c r="V19" s="501">
        <v>0</v>
      </c>
      <c r="W19" s="460">
        <v>0</v>
      </c>
      <c r="X19" s="450" t="s">
        <v>161</v>
      </c>
      <c r="Y19" s="459">
        <v>0</v>
      </c>
      <c r="Z19" s="460">
        <v>0</v>
      </c>
      <c r="AA19" s="501">
        <v>0</v>
      </c>
      <c r="AB19" s="460">
        <v>0</v>
      </c>
      <c r="AC19" s="450" t="s">
        <v>161</v>
      </c>
      <c r="AD19" s="459">
        <v>0</v>
      </c>
      <c r="AE19" s="460">
        <v>0</v>
      </c>
      <c r="AF19" s="501">
        <v>0</v>
      </c>
      <c r="AG19" s="460">
        <v>0</v>
      </c>
      <c r="AH19" s="450" t="s">
        <v>161</v>
      </c>
      <c r="AI19" s="459">
        <v>0</v>
      </c>
      <c r="AJ19" s="460">
        <v>0</v>
      </c>
      <c r="AK19" s="501">
        <v>0</v>
      </c>
      <c r="AL19" s="460">
        <v>0</v>
      </c>
      <c r="AM19" s="450" t="s">
        <v>161</v>
      </c>
      <c r="AN19" s="459">
        <v>0</v>
      </c>
      <c r="AO19" s="460">
        <v>0</v>
      </c>
      <c r="AP19" s="501">
        <v>0</v>
      </c>
      <c r="AQ19" s="460">
        <v>0</v>
      </c>
      <c r="AR19" s="450" t="s">
        <v>161</v>
      </c>
      <c r="AS19" s="459">
        <v>0</v>
      </c>
      <c r="AT19" s="460">
        <v>0</v>
      </c>
      <c r="AU19" s="501">
        <v>0</v>
      </c>
      <c r="AV19" s="460">
        <v>0</v>
      </c>
      <c r="AW19" s="450" t="s">
        <v>161</v>
      </c>
      <c r="AX19" s="459">
        <v>0</v>
      </c>
      <c r="AY19" s="460">
        <v>0</v>
      </c>
    </row>
    <row r="20" s="164" customFormat="1" outlineLevel="1" spans="1:51">
      <c r="A20" s="468" t="s">
        <v>17</v>
      </c>
      <c r="B20" s="501">
        <v>81.382314</v>
      </c>
      <c r="C20" s="460">
        <v>74.47316416</v>
      </c>
      <c r="D20" s="450">
        <v>1.09277368456047</v>
      </c>
      <c r="E20" s="459">
        <v>6.90914983999997</v>
      </c>
      <c r="F20" s="460">
        <v>69.134655</v>
      </c>
      <c r="G20" s="501">
        <v>27.087956</v>
      </c>
      <c r="H20" s="460">
        <v>20.7075</v>
      </c>
      <c r="I20" s="450">
        <v>1.30812295062175</v>
      </c>
      <c r="J20" s="459">
        <v>6.38045599999996</v>
      </c>
      <c r="K20" s="460">
        <v>20.210224</v>
      </c>
      <c r="L20" s="501">
        <v>4.92597</v>
      </c>
      <c r="M20" s="460">
        <v>5.872764</v>
      </c>
      <c r="N20" s="450">
        <v>0.8387822156654</v>
      </c>
      <c r="O20" s="459">
        <v>-0.946794000000001</v>
      </c>
      <c r="P20" s="460">
        <v>4.445688</v>
      </c>
      <c r="Q20" s="501">
        <v>1.2033</v>
      </c>
      <c r="R20" s="460">
        <v>1.3815</v>
      </c>
      <c r="S20" s="450">
        <v>0.871009771986971</v>
      </c>
      <c r="T20" s="459">
        <v>-0.1782</v>
      </c>
      <c r="U20" s="460">
        <v>1.1066</v>
      </c>
      <c r="V20" s="501">
        <v>45.420088</v>
      </c>
      <c r="W20" s="460">
        <v>44.5754</v>
      </c>
      <c r="X20" s="450">
        <v>1.01894964487139</v>
      </c>
      <c r="Y20" s="459">
        <v>0.844687999999977</v>
      </c>
      <c r="Z20" s="460">
        <v>41.744979</v>
      </c>
      <c r="AA20" s="501">
        <v>2.745</v>
      </c>
      <c r="AB20" s="460">
        <v>1.93600016</v>
      </c>
      <c r="AC20" s="450">
        <v>1.41787178364696</v>
      </c>
      <c r="AD20" s="459">
        <v>0.808999839999999</v>
      </c>
      <c r="AE20" s="460">
        <v>1.627164</v>
      </c>
      <c r="AF20" s="501">
        <v>0</v>
      </c>
      <c r="AG20" s="460">
        <v>0</v>
      </c>
      <c r="AH20" s="450" t="s">
        <v>161</v>
      </c>
      <c r="AI20" s="459">
        <v>0</v>
      </c>
      <c r="AJ20" s="460">
        <v>0</v>
      </c>
      <c r="AK20" s="501">
        <v>0</v>
      </c>
      <c r="AL20" s="460">
        <v>0</v>
      </c>
      <c r="AM20" s="450" t="s">
        <v>161</v>
      </c>
      <c r="AN20" s="459">
        <v>0</v>
      </c>
      <c r="AO20" s="460">
        <v>0</v>
      </c>
      <c r="AP20" s="501">
        <v>0</v>
      </c>
      <c r="AQ20" s="460">
        <v>0</v>
      </c>
      <c r="AR20" s="450" t="s">
        <v>161</v>
      </c>
      <c r="AS20" s="459">
        <v>0</v>
      </c>
      <c r="AT20" s="460">
        <v>0</v>
      </c>
      <c r="AU20" s="501">
        <v>0</v>
      </c>
      <c r="AV20" s="460">
        <v>0</v>
      </c>
      <c r="AW20" s="450" t="s">
        <v>161</v>
      </c>
      <c r="AX20" s="459">
        <v>0</v>
      </c>
      <c r="AY20" s="460">
        <v>0</v>
      </c>
    </row>
    <row r="21" s="441" customFormat="1" spans="1:51">
      <c r="A21" s="462" t="s">
        <v>18</v>
      </c>
      <c r="B21" s="463">
        <v>184.525705</v>
      </c>
      <c r="C21" s="467">
        <v>198.55214435</v>
      </c>
      <c r="D21" s="474">
        <v>0.929356394533443</v>
      </c>
      <c r="E21" s="464">
        <v>-14.0264393500002</v>
      </c>
      <c r="F21" s="467">
        <v>173.559992</v>
      </c>
      <c r="G21" s="463">
        <v>60.1601909999999</v>
      </c>
      <c r="H21" s="467">
        <v>43.5428</v>
      </c>
      <c r="I21" s="474">
        <v>1.38163349623818</v>
      </c>
      <c r="J21" s="464">
        <v>16.6173909999999</v>
      </c>
      <c r="K21" s="467">
        <v>50.8520979999999</v>
      </c>
      <c r="L21" s="463">
        <v>10.269215</v>
      </c>
      <c r="M21" s="467">
        <v>11.441994</v>
      </c>
      <c r="N21" s="474">
        <v>0.897502218581831</v>
      </c>
      <c r="O21" s="464">
        <v>-1.172779</v>
      </c>
      <c r="P21" s="467">
        <v>9.701196</v>
      </c>
      <c r="Q21" s="463">
        <v>2.4818</v>
      </c>
      <c r="R21" s="467">
        <v>2.9703</v>
      </c>
      <c r="S21" s="474">
        <v>0.835538497794834</v>
      </c>
      <c r="T21" s="464">
        <v>-0.488500000000004</v>
      </c>
      <c r="U21" s="467">
        <v>2.2643</v>
      </c>
      <c r="V21" s="463">
        <v>104.474499</v>
      </c>
      <c r="W21" s="467">
        <v>137.0353</v>
      </c>
      <c r="X21" s="474">
        <v>0.762391143012055</v>
      </c>
      <c r="Y21" s="464">
        <v>-32.5608010000001</v>
      </c>
      <c r="Z21" s="467">
        <v>104.519934</v>
      </c>
      <c r="AA21" s="463">
        <v>7.14</v>
      </c>
      <c r="AB21" s="467">
        <v>3.56175035</v>
      </c>
      <c r="AC21" s="474">
        <v>2.00463235723413</v>
      </c>
      <c r="AD21" s="464">
        <v>3.57824965</v>
      </c>
      <c r="AE21" s="467">
        <v>6.222464</v>
      </c>
      <c r="AF21" s="463">
        <v>0.178217999999999</v>
      </c>
      <c r="AG21" s="467">
        <v>0.9</v>
      </c>
      <c r="AH21" s="474">
        <v>0.198019999999999</v>
      </c>
      <c r="AI21" s="464">
        <v>-0.721782000000001</v>
      </c>
      <c r="AJ21" s="467">
        <v>0</v>
      </c>
      <c r="AK21" s="463">
        <v>9.64780299999999</v>
      </c>
      <c r="AL21" s="467">
        <v>14.59</v>
      </c>
      <c r="AM21" s="474">
        <v>0.66126134338588</v>
      </c>
      <c r="AN21" s="464">
        <v>-4.94219700000001</v>
      </c>
      <c r="AO21" s="467">
        <v>8.490046</v>
      </c>
      <c r="AP21" s="463">
        <v>0.0365259999999999</v>
      </c>
      <c r="AQ21" s="467">
        <v>0.558</v>
      </c>
      <c r="AR21" s="474">
        <v>0.065458781362007</v>
      </c>
      <c r="AS21" s="464">
        <v>-0.521474</v>
      </c>
      <c r="AT21" s="467">
        <v>0.985487</v>
      </c>
      <c r="AU21" s="463">
        <v>0</v>
      </c>
      <c r="AV21" s="467">
        <v>0</v>
      </c>
      <c r="AW21" s="474" t="s">
        <v>161</v>
      </c>
      <c r="AX21" s="464">
        <v>0</v>
      </c>
      <c r="AY21" s="467">
        <v>0</v>
      </c>
    </row>
    <row r="22" s="164" customFormat="1" outlineLevel="1" spans="1:51">
      <c r="A22" s="468" t="s">
        <v>19</v>
      </c>
      <c r="B22" s="501">
        <v>176.117095</v>
      </c>
      <c r="C22" s="460">
        <v>169.90386313</v>
      </c>
      <c r="D22" s="450">
        <v>1.03656910299471</v>
      </c>
      <c r="E22" s="459">
        <v>6.21323186999979</v>
      </c>
      <c r="F22" s="460">
        <v>157.150883</v>
      </c>
      <c r="G22" s="501">
        <v>111.936039</v>
      </c>
      <c r="H22" s="460">
        <v>113.1635</v>
      </c>
      <c r="I22" s="450">
        <v>0.989153207527162</v>
      </c>
      <c r="J22" s="459">
        <v>-1.22746100000003</v>
      </c>
      <c r="K22" s="460">
        <v>107.957244</v>
      </c>
      <c r="L22" s="501">
        <v>29.561502</v>
      </c>
      <c r="M22" s="460">
        <v>32.739854</v>
      </c>
      <c r="N22" s="450">
        <v>0.902921008749763</v>
      </c>
      <c r="O22" s="459">
        <v>-3.17835200000003</v>
      </c>
      <c r="P22" s="460">
        <v>28.313088</v>
      </c>
      <c r="Q22" s="501">
        <v>6.85459999999999</v>
      </c>
      <c r="R22" s="460">
        <v>6.322</v>
      </c>
      <c r="S22" s="450">
        <v>1.08424549193293</v>
      </c>
      <c r="T22" s="459">
        <v>0.532599999999995</v>
      </c>
      <c r="U22" s="460">
        <v>6.05789999999998</v>
      </c>
      <c r="V22" s="501">
        <v>9.777854</v>
      </c>
      <c r="W22" s="460">
        <v>3.7934</v>
      </c>
      <c r="X22" s="450">
        <v>2.57759635155797</v>
      </c>
      <c r="Y22" s="459">
        <v>5.984454</v>
      </c>
      <c r="Z22" s="460">
        <v>1.325556</v>
      </c>
      <c r="AA22" s="501">
        <v>17.9871</v>
      </c>
      <c r="AB22" s="460">
        <v>13.88510913</v>
      </c>
      <c r="AC22" s="450">
        <v>1.29542374003653</v>
      </c>
      <c r="AD22" s="459">
        <v>4.10199086999996</v>
      </c>
      <c r="AE22" s="460">
        <v>13.497095</v>
      </c>
      <c r="AF22" s="501">
        <v>4.42282699999999</v>
      </c>
      <c r="AG22" s="460">
        <v>0</v>
      </c>
      <c r="AH22" s="450" t="s">
        <v>161</v>
      </c>
      <c r="AI22" s="459">
        <v>4.42282699999999</v>
      </c>
      <c r="AJ22" s="460">
        <v>0.454827</v>
      </c>
      <c r="AK22" s="501">
        <v>0.960192999999999</v>
      </c>
      <c r="AL22" s="460">
        <v>1.53</v>
      </c>
      <c r="AM22" s="450">
        <v>0.627577124183006</v>
      </c>
      <c r="AN22" s="459">
        <v>-0.569807000000001</v>
      </c>
      <c r="AO22" s="460">
        <v>1.080862</v>
      </c>
      <c r="AP22" s="501">
        <v>0.432973</v>
      </c>
      <c r="AQ22" s="460">
        <v>1.62</v>
      </c>
      <c r="AR22" s="450">
        <v>0.267267283950617</v>
      </c>
      <c r="AS22" s="459">
        <v>-1.187027</v>
      </c>
      <c r="AT22" s="460">
        <v>0.0680089999999999</v>
      </c>
      <c r="AU22" s="501">
        <v>7.13509999999999</v>
      </c>
      <c r="AV22" s="460">
        <v>4.36</v>
      </c>
      <c r="AW22" s="450">
        <v>1.63649082568807</v>
      </c>
      <c r="AX22" s="459">
        <v>2.77509999999999</v>
      </c>
      <c r="AY22" s="460">
        <v>5.53039999999999</v>
      </c>
    </row>
    <row r="23" s="164" customFormat="1" outlineLevel="1" spans="1:51">
      <c r="A23" s="468" t="s">
        <v>20</v>
      </c>
      <c r="B23" s="501">
        <v>63.9851159999999</v>
      </c>
      <c r="C23" s="460">
        <v>55.84609636</v>
      </c>
      <c r="D23" s="450">
        <v>1.14574017112196</v>
      </c>
      <c r="E23" s="459">
        <v>8.13901963999991</v>
      </c>
      <c r="F23" s="460">
        <v>65.5490609999999</v>
      </c>
      <c r="G23" s="501">
        <v>46.6730999999999</v>
      </c>
      <c r="H23" s="460">
        <v>36.479334</v>
      </c>
      <c r="I23" s="450">
        <v>1.27943947660886</v>
      </c>
      <c r="J23" s="459">
        <v>10.193766</v>
      </c>
      <c r="K23" s="460">
        <v>43.9421679999999</v>
      </c>
      <c r="L23" s="501">
        <v>10.424916</v>
      </c>
      <c r="M23" s="460">
        <v>12.416487</v>
      </c>
      <c r="N23" s="450">
        <v>0.83960269921758</v>
      </c>
      <c r="O23" s="459">
        <v>-1.991571</v>
      </c>
      <c r="P23" s="460">
        <v>11.652393</v>
      </c>
      <c r="Q23" s="501">
        <v>2.7393</v>
      </c>
      <c r="R23" s="460">
        <v>2.5236</v>
      </c>
      <c r="S23" s="450">
        <v>1.08547313361864</v>
      </c>
      <c r="T23" s="459">
        <v>0.215699999999997</v>
      </c>
      <c r="U23" s="460">
        <v>2.3628</v>
      </c>
      <c r="V23" s="501">
        <v>0</v>
      </c>
      <c r="W23" s="460">
        <v>0</v>
      </c>
      <c r="X23" s="450" t="s">
        <v>161</v>
      </c>
      <c r="Y23" s="459">
        <v>0</v>
      </c>
      <c r="Z23" s="460">
        <v>0</v>
      </c>
      <c r="AA23" s="501">
        <v>4.1478</v>
      </c>
      <c r="AB23" s="460">
        <v>4.42667536</v>
      </c>
      <c r="AC23" s="450">
        <v>0.937001171913361</v>
      </c>
      <c r="AD23" s="459">
        <v>-0.278875360000002</v>
      </c>
      <c r="AE23" s="460">
        <v>7.5917</v>
      </c>
      <c r="AF23" s="501">
        <v>0</v>
      </c>
      <c r="AG23" s="460">
        <v>0</v>
      </c>
      <c r="AH23" s="450" t="s">
        <v>161</v>
      </c>
      <c r="AI23" s="459">
        <v>0</v>
      </c>
      <c r="AJ23" s="460">
        <v>0</v>
      </c>
      <c r="AK23" s="501">
        <v>0</v>
      </c>
      <c r="AL23" s="460">
        <v>0</v>
      </c>
      <c r="AM23" s="450" t="s">
        <v>161</v>
      </c>
      <c r="AN23" s="459">
        <v>0</v>
      </c>
      <c r="AO23" s="460">
        <v>0</v>
      </c>
      <c r="AP23" s="501">
        <v>0.322697999999999</v>
      </c>
      <c r="AQ23" s="460">
        <v>0.81</v>
      </c>
      <c r="AR23" s="450">
        <v>0.398392592592591</v>
      </c>
      <c r="AS23" s="459">
        <v>-0.487302000000001</v>
      </c>
      <c r="AT23" s="460">
        <v>0.886839999999999</v>
      </c>
      <c r="AU23" s="501">
        <v>0.2454</v>
      </c>
      <c r="AV23" s="460">
        <v>0.24</v>
      </c>
      <c r="AW23" s="450">
        <v>1.0225</v>
      </c>
      <c r="AX23" s="459">
        <v>0.00540000000000002</v>
      </c>
      <c r="AY23" s="460">
        <v>0.1832</v>
      </c>
    </row>
    <row r="24" s="164" customFormat="1" outlineLevel="1" spans="1:51">
      <c r="A24" s="468" t="s">
        <v>21</v>
      </c>
      <c r="B24" s="501">
        <v>9.69734799999999</v>
      </c>
      <c r="C24" s="460">
        <v>9.72335801</v>
      </c>
      <c r="D24" s="450">
        <v>0.997324997189937</v>
      </c>
      <c r="E24" s="459">
        <v>-0.0260100100000038</v>
      </c>
      <c r="F24" s="460">
        <v>11.867728</v>
      </c>
      <c r="G24" s="501">
        <v>7.995</v>
      </c>
      <c r="H24" s="460">
        <v>7.5</v>
      </c>
      <c r="I24" s="450">
        <v>1.066</v>
      </c>
      <c r="J24" s="459">
        <v>0.494999999999997</v>
      </c>
      <c r="K24" s="460">
        <v>9.290833</v>
      </c>
      <c r="L24" s="501">
        <v>1.128936</v>
      </c>
      <c r="M24" s="460">
        <v>1.146783</v>
      </c>
      <c r="N24" s="450">
        <v>0.984437334700636</v>
      </c>
      <c r="O24" s="459">
        <v>-0.0178470000000002</v>
      </c>
      <c r="P24" s="460">
        <v>1.146783</v>
      </c>
      <c r="Q24" s="501">
        <v>0.493199999999997</v>
      </c>
      <c r="R24" s="460">
        <v>0.5286</v>
      </c>
      <c r="S24" s="450">
        <v>0.933030646992049</v>
      </c>
      <c r="T24" s="459">
        <v>-0.035400000000003</v>
      </c>
      <c r="U24" s="460">
        <v>0.5286</v>
      </c>
      <c r="V24" s="501">
        <v>0</v>
      </c>
      <c r="W24" s="460">
        <v>0</v>
      </c>
      <c r="X24" s="450" t="s">
        <v>161</v>
      </c>
      <c r="Y24" s="459">
        <v>0</v>
      </c>
      <c r="Z24" s="460">
        <v>0</v>
      </c>
      <c r="AA24" s="501">
        <v>0.080212</v>
      </c>
      <c r="AB24" s="460">
        <v>0.54797501</v>
      </c>
      <c r="AC24" s="450">
        <v>0.146378937973832</v>
      </c>
      <c r="AD24" s="459">
        <v>-0.46776301</v>
      </c>
      <c r="AE24" s="460">
        <v>0.901512</v>
      </c>
      <c r="AF24" s="501">
        <v>0</v>
      </c>
      <c r="AG24" s="460">
        <v>0</v>
      </c>
      <c r="AH24" s="450" t="s">
        <v>161</v>
      </c>
      <c r="AI24" s="459">
        <v>0</v>
      </c>
      <c r="AJ24" s="460">
        <v>0</v>
      </c>
      <c r="AK24" s="501">
        <v>0</v>
      </c>
      <c r="AL24" s="460">
        <v>0</v>
      </c>
      <c r="AM24" s="450" t="s">
        <v>161</v>
      </c>
      <c r="AN24" s="459">
        <v>0</v>
      </c>
      <c r="AO24" s="460">
        <v>0</v>
      </c>
      <c r="AP24" s="501">
        <v>0.004201999999999</v>
      </c>
      <c r="AQ24" s="460">
        <v>0</v>
      </c>
      <c r="AR24" s="450" t="s">
        <v>161</v>
      </c>
      <c r="AS24" s="459">
        <v>0.004201999999999</v>
      </c>
      <c r="AT24" s="460">
        <v>0.084717</v>
      </c>
      <c r="AU24" s="501">
        <v>0.105</v>
      </c>
      <c r="AV24" s="460">
        <v>0</v>
      </c>
      <c r="AW24" s="450" t="s">
        <v>161</v>
      </c>
      <c r="AX24" s="459">
        <v>0.105</v>
      </c>
      <c r="AY24" s="460">
        <v>0</v>
      </c>
    </row>
    <row r="25" s="164" customFormat="1" outlineLevel="1" spans="1:51">
      <c r="A25" s="468" t="s">
        <v>22</v>
      </c>
      <c r="B25" s="501">
        <v>192.085386</v>
      </c>
      <c r="C25" s="460">
        <v>206.5829141</v>
      </c>
      <c r="D25" s="450">
        <v>0.929822230637223</v>
      </c>
      <c r="E25" s="459">
        <v>-14.4975281000002</v>
      </c>
      <c r="F25" s="460">
        <v>199.340185</v>
      </c>
      <c r="G25" s="501">
        <v>136.677848</v>
      </c>
      <c r="H25" s="460">
        <v>151.2466</v>
      </c>
      <c r="I25" s="450">
        <v>0.903675507416364</v>
      </c>
      <c r="J25" s="459">
        <v>-14.5687520000002</v>
      </c>
      <c r="K25" s="460">
        <v>146.933294</v>
      </c>
      <c r="L25" s="501">
        <v>22.781826</v>
      </c>
      <c r="M25" s="460">
        <v>30.533463</v>
      </c>
      <c r="N25" s="450">
        <v>0.746126503895086</v>
      </c>
      <c r="O25" s="459">
        <v>-7.75163700000003</v>
      </c>
      <c r="P25" s="460">
        <v>26.364304</v>
      </c>
      <c r="Q25" s="501">
        <v>5.90569999999999</v>
      </c>
      <c r="R25" s="460">
        <v>6.9039</v>
      </c>
      <c r="S25" s="450">
        <v>0.85541505525862</v>
      </c>
      <c r="T25" s="459">
        <v>-0.99820000000001</v>
      </c>
      <c r="U25" s="460">
        <v>6.95119799999999</v>
      </c>
      <c r="V25" s="501">
        <v>0.125902</v>
      </c>
      <c r="W25" s="460">
        <v>0</v>
      </c>
      <c r="X25" s="450" t="s">
        <v>161</v>
      </c>
      <c r="Y25" s="459">
        <v>0.125902</v>
      </c>
      <c r="Z25" s="460">
        <v>1.825471</v>
      </c>
      <c r="AA25" s="501">
        <v>26.59411</v>
      </c>
      <c r="AB25" s="460">
        <v>17.8989511</v>
      </c>
      <c r="AC25" s="450">
        <v>1.48579153333739</v>
      </c>
      <c r="AD25" s="459">
        <v>8.69515889999996</v>
      </c>
      <c r="AE25" s="460">
        <v>17.265918</v>
      </c>
      <c r="AF25" s="501">
        <v>0</v>
      </c>
      <c r="AG25" s="460">
        <v>0</v>
      </c>
      <c r="AH25" s="450" t="s">
        <v>161</v>
      </c>
      <c r="AI25" s="459">
        <v>0</v>
      </c>
      <c r="AJ25" s="460">
        <v>0</v>
      </c>
      <c r="AK25" s="501">
        <v>108.527555</v>
      </c>
      <c r="AL25" s="460">
        <v>105</v>
      </c>
      <c r="AM25" s="450">
        <v>1.03359576190476</v>
      </c>
      <c r="AN25" s="459">
        <v>3.52755500000012</v>
      </c>
      <c r="AO25" s="460">
        <v>92.1151449999998</v>
      </c>
      <c r="AP25" s="501">
        <v>2.75592799999999</v>
      </c>
      <c r="AQ25" s="460">
        <v>1.98</v>
      </c>
      <c r="AR25" s="450">
        <v>1.39188282828282</v>
      </c>
      <c r="AS25" s="459">
        <v>0.775927999999988</v>
      </c>
      <c r="AT25" s="460">
        <v>0.956353999999999</v>
      </c>
      <c r="AU25" s="501">
        <v>0.992599999999998</v>
      </c>
      <c r="AV25" s="460">
        <v>2.48</v>
      </c>
      <c r="AW25" s="450">
        <v>0.40024193548387</v>
      </c>
      <c r="AX25" s="459">
        <v>-1.4874</v>
      </c>
      <c r="AY25" s="460">
        <v>0.612</v>
      </c>
    </row>
    <row r="26" s="164" customFormat="1" outlineLevel="1" spans="1:51">
      <c r="A26" s="468" t="s">
        <v>23</v>
      </c>
      <c r="B26" s="501">
        <v>0</v>
      </c>
      <c r="C26" s="460">
        <v>0</v>
      </c>
      <c r="D26" s="450" t="s">
        <v>161</v>
      </c>
      <c r="E26" s="459">
        <v>0</v>
      </c>
      <c r="F26" s="460">
        <v>-0.005</v>
      </c>
      <c r="G26" s="501">
        <v>0</v>
      </c>
      <c r="H26" s="460">
        <v>0</v>
      </c>
      <c r="I26" s="450" t="s">
        <v>161</v>
      </c>
      <c r="J26" s="459">
        <v>0</v>
      </c>
      <c r="K26" s="460">
        <v>0</v>
      </c>
      <c r="L26" s="501">
        <v>0</v>
      </c>
      <c r="M26" s="460">
        <v>0</v>
      </c>
      <c r="N26" s="450" t="s">
        <v>161</v>
      </c>
      <c r="O26" s="459">
        <v>0</v>
      </c>
      <c r="P26" s="460">
        <v>0</v>
      </c>
      <c r="Q26" s="501">
        <v>0</v>
      </c>
      <c r="R26" s="460">
        <v>0</v>
      </c>
      <c r="S26" s="450" t="s">
        <v>161</v>
      </c>
      <c r="T26" s="459">
        <v>0</v>
      </c>
      <c r="U26" s="460">
        <v>0</v>
      </c>
      <c r="V26" s="501">
        <v>0</v>
      </c>
      <c r="W26" s="460">
        <v>0</v>
      </c>
      <c r="X26" s="450" t="s">
        <v>161</v>
      </c>
      <c r="Y26" s="459">
        <v>0</v>
      </c>
      <c r="Z26" s="460">
        <v>0</v>
      </c>
      <c r="AA26" s="501">
        <v>0</v>
      </c>
      <c r="AB26" s="460">
        <v>0</v>
      </c>
      <c r="AC26" s="450" t="s">
        <v>161</v>
      </c>
      <c r="AD26" s="459">
        <v>0</v>
      </c>
      <c r="AE26" s="460">
        <v>-0.005</v>
      </c>
      <c r="AF26" s="501">
        <v>0</v>
      </c>
      <c r="AG26" s="460">
        <v>0</v>
      </c>
      <c r="AH26" s="450" t="s">
        <v>161</v>
      </c>
      <c r="AI26" s="459">
        <v>0</v>
      </c>
      <c r="AJ26" s="460">
        <v>0</v>
      </c>
      <c r="AK26" s="501">
        <v>0</v>
      </c>
      <c r="AL26" s="460">
        <v>0</v>
      </c>
      <c r="AM26" s="450" t="s">
        <v>161</v>
      </c>
      <c r="AN26" s="459">
        <v>0</v>
      </c>
      <c r="AO26" s="460">
        <v>0</v>
      </c>
      <c r="AP26" s="501">
        <v>0</v>
      </c>
      <c r="AQ26" s="460">
        <v>0</v>
      </c>
      <c r="AR26" s="450" t="s">
        <v>161</v>
      </c>
      <c r="AS26" s="459">
        <v>0</v>
      </c>
      <c r="AT26" s="460">
        <v>0</v>
      </c>
      <c r="AU26" s="501">
        <v>0</v>
      </c>
      <c r="AV26" s="460">
        <v>0</v>
      </c>
      <c r="AW26" s="450" t="s">
        <v>161</v>
      </c>
      <c r="AX26" s="459">
        <v>0</v>
      </c>
      <c r="AY26" s="460">
        <v>0</v>
      </c>
    </row>
    <row r="27" s="441" customFormat="1" spans="1:51">
      <c r="A27" s="462" t="s">
        <v>24</v>
      </c>
      <c r="B27" s="463">
        <v>441.884945</v>
      </c>
      <c r="C27" s="467">
        <v>442.0562316</v>
      </c>
      <c r="D27" s="474">
        <v>0.999612523050788</v>
      </c>
      <c r="E27" s="464">
        <v>-0.171286600000542</v>
      </c>
      <c r="F27" s="467">
        <v>433.902856999999</v>
      </c>
      <c r="G27" s="463">
        <v>303.281987</v>
      </c>
      <c r="H27" s="467">
        <v>308.389434</v>
      </c>
      <c r="I27" s="474">
        <v>0.983438320393298</v>
      </c>
      <c r="J27" s="464">
        <v>-5.10744700000026</v>
      </c>
      <c r="K27" s="467">
        <v>308.123539</v>
      </c>
      <c r="L27" s="463">
        <v>63.8971799999999</v>
      </c>
      <c r="M27" s="467">
        <v>76.836587</v>
      </c>
      <c r="N27" s="474">
        <v>0.83159836342028</v>
      </c>
      <c r="O27" s="464">
        <v>-12.9394070000001</v>
      </c>
      <c r="P27" s="467">
        <v>67.4765679999999</v>
      </c>
      <c r="Q27" s="463">
        <v>15.9928</v>
      </c>
      <c r="R27" s="467">
        <v>16.2781</v>
      </c>
      <c r="S27" s="474">
        <v>0.982473384485903</v>
      </c>
      <c r="T27" s="464">
        <v>-0.285300000000021</v>
      </c>
      <c r="U27" s="467">
        <v>15.900498</v>
      </c>
      <c r="V27" s="463">
        <v>9.903756</v>
      </c>
      <c r="W27" s="467">
        <v>3.7934</v>
      </c>
      <c r="X27" s="474">
        <v>2.61078610217747</v>
      </c>
      <c r="Y27" s="464">
        <v>6.110356</v>
      </c>
      <c r="Z27" s="467">
        <v>3.151027</v>
      </c>
      <c r="AA27" s="463">
        <v>48.8092219999999</v>
      </c>
      <c r="AB27" s="467">
        <v>36.7587106</v>
      </c>
      <c r="AC27" s="474">
        <v>1.32782736943988</v>
      </c>
      <c r="AD27" s="464">
        <v>12.0505113999999</v>
      </c>
      <c r="AE27" s="467">
        <v>39.251225</v>
      </c>
      <c r="AF27" s="463">
        <v>4.42282699999999</v>
      </c>
      <c r="AG27" s="467">
        <v>0</v>
      </c>
      <c r="AH27" s="474" t="s">
        <v>161</v>
      </c>
      <c r="AI27" s="464">
        <v>4.42282699999999</v>
      </c>
      <c r="AJ27" s="467">
        <v>0.454827</v>
      </c>
      <c r="AK27" s="463">
        <v>109.487748</v>
      </c>
      <c r="AL27" s="467">
        <v>106.53</v>
      </c>
      <c r="AM27" s="474">
        <v>1.02776446071529</v>
      </c>
      <c r="AN27" s="464">
        <v>2.95774800000012</v>
      </c>
      <c r="AO27" s="467">
        <v>93.1960069999998</v>
      </c>
      <c r="AP27" s="463">
        <v>3.51580099999998</v>
      </c>
      <c r="AQ27" s="467">
        <v>4.41</v>
      </c>
      <c r="AR27" s="474">
        <v>0.797233786848069</v>
      </c>
      <c r="AS27" s="464">
        <v>-0.894199000000015</v>
      </c>
      <c r="AT27" s="467">
        <v>1.99592</v>
      </c>
      <c r="AU27" s="463">
        <v>8.47809999999999</v>
      </c>
      <c r="AV27" s="467">
        <v>7.08</v>
      </c>
      <c r="AW27" s="474">
        <v>1.19747175141243</v>
      </c>
      <c r="AX27" s="464">
        <v>1.39809999999999</v>
      </c>
      <c r="AY27" s="467">
        <v>6.32559999999999</v>
      </c>
    </row>
    <row r="28" ht="16.2" spans="1:51">
      <c r="A28" s="204" t="s">
        <v>25</v>
      </c>
      <c r="B28" s="205">
        <v>1396.994855</v>
      </c>
      <c r="C28" s="206">
        <v>1398.29759082</v>
      </c>
      <c r="D28" s="234">
        <v>0.999068341511454</v>
      </c>
      <c r="E28" s="206">
        <v>-1.30273582000127</v>
      </c>
      <c r="F28" s="209">
        <v>1416.60195</v>
      </c>
      <c r="G28" s="205">
        <v>793.780092999999</v>
      </c>
      <c r="H28" s="206">
        <v>792.648634</v>
      </c>
      <c r="I28" s="234">
        <v>1.0014274407997</v>
      </c>
      <c r="J28" s="206">
        <v>1.13145899999938</v>
      </c>
      <c r="K28" s="209">
        <v>869.828988999999</v>
      </c>
      <c r="L28" s="205">
        <v>160.768187</v>
      </c>
      <c r="M28" s="206">
        <v>183.006368</v>
      </c>
      <c r="N28" s="234">
        <v>0.878484113733135</v>
      </c>
      <c r="O28" s="206">
        <v>-22.2381810000001</v>
      </c>
      <c r="P28" s="209">
        <v>168.170323</v>
      </c>
      <c r="Q28" s="205">
        <v>45.1350999999999</v>
      </c>
      <c r="R28" s="206">
        <v>47.4613</v>
      </c>
      <c r="S28" s="234">
        <v>0.950987436079499</v>
      </c>
      <c r="T28" s="206">
        <v>-2.32620000000006</v>
      </c>
      <c r="U28" s="209">
        <v>42.614698</v>
      </c>
      <c r="V28" s="205">
        <v>166.224786</v>
      </c>
      <c r="W28" s="206">
        <v>198.4707</v>
      </c>
      <c r="X28" s="234">
        <v>0.837528088528936</v>
      </c>
      <c r="Y28" s="206">
        <v>-32.2459140000002</v>
      </c>
      <c r="Z28" s="209">
        <v>129.720994</v>
      </c>
      <c r="AA28" s="205">
        <v>231.086689</v>
      </c>
      <c r="AB28" s="206">
        <v>176.71058882</v>
      </c>
      <c r="AC28" s="234">
        <v>1.30771274400194</v>
      </c>
      <c r="AD28" s="206">
        <v>54.3761001799999</v>
      </c>
      <c r="AE28" s="209">
        <v>206.266946</v>
      </c>
      <c r="AF28" s="205">
        <v>79.2135320000001</v>
      </c>
      <c r="AG28" s="206">
        <v>34.14</v>
      </c>
      <c r="AH28" s="234">
        <v>2.32025577035735</v>
      </c>
      <c r="AI28" s="206">
        <v>45.0735320000001</v>
      </c>
      <c r="AJ28" s="209">
        <v>72.859686</v>
      </c>
      <c r="AK28" s="205">
        <v>172.627809</v>
      </c>
      <c r="AL28" s="206">
        <v>270.25211</v>
      </c>
      <c r="AM28" s="234">
        <v>0.638765813891333</v>
      </c>
      <c r="AN28" s="206">
        <v>-97.624301</v>
      </c>
      <c r="AO28" s="209">
        <v>282.009845999999</v>
      </c>
      <c r="AP28" s="205">
        <v>6.36506999999998</v>
      </c>
      <c r="AQ28" s="206">
        <v>24.68300001</v>
      </c>
      <c r="AR28" s="234">
        <v>0.257872624779049</v>
      </c>
      <c r="AS28" s="206">
        <v>-18.31793001</v>
      </c>
      <c r="AT28" s="209">
        <v>18.259231</v>
      </c>
      <c r="AU28" s="205">
        <v>10.8202</v>
      </c>
      <c r="AV28" s="206">
        <v>12.705</v>
      </c>
      <c r="AW28" s="234">
        <v>0.851648957103501</v>
      </c>
      <c r="AX28" s="206">
        <v>-1.88480000000002</v>
      </c>
      <c r="AY28" s="209">
        <v>9.89899999999999</v>
      </c>
    </row>
    <row r="29" s="437" customFormat="1" outlineLevel="2" spans="1:51">
      <c r="A29" s="468" t="s">
        <v>26</v>
      </c>
      <c r="B29" s="456">
        <v>48.68919</v>
      </c>
      <c r="C29" s="460">
        <v>58.20407335</v>
      </c>
      <c r="D29" s="450">
        <v>0.836525473178072</v>
      </c>
      <c r="E29" s="459">
        <v>-9.51488335000005</v>
      </c>
      <c r="F29" s="460">
        <v>10.1870969999999</v>
      </c>
      <c r="G29" s="456">
        <v>27.595578</v>
      </c>
      <c r="H29" s="460">
        <v>43.7617</v>
      </c>
      <c r="I29" s="450">
        <v>0.630587431475468</v>
      </c>
      <c r="J29" s="459">
        <v>-16.166122</v>
      </c>
      <c r="K29" s="460">
        <v>-5.87728500000006</v>
      </c>
      <c r="L29" s="456">
        <v>7.86069799999997</v>
      </c>
      <c r="M29" s="460">
        <v>11.230233</v>
      </c>
      <c r="N29" s="450">
        <v>0.699958585008875</v>
      </c>
      <c r="O29" s="459">
        <v>-3.36953500000003</v>
      </c>
      <c r="P29" s="460">
        <v>5.24733999999999</v>
      </c>
      <c r="Q29" s="456">
        <v>1.6473</v>
      </c>
      <c r="R29" s="460">
        <v>1.9212</v>
      </c>
      <c r="S29" s="450">
        <v>0.857432854465956</v>
      </c>
      <c r="T29" s="459">
        <v>-0.273900000000004</v>
      </c>
      <c r="U29" s="460">
        <v>-0.920700000000004</v>
      </c>
      <c r="V29" s="456">
        <v>9.85795199999999</v>
      </c>
      <c r="W29" s="460">
        <v>-0.93581</v>
      </c>
      <c r="X29" s="450">
        <v>-10.5341383400476</v>
      </c>
      <c r="Y29" s="459">
        <v>10.793762</v>
      </c>
      <c r="Z29" s="460">
        <v>10.677363</v>
      </c>
      <c r="AA29" s="456">
        <v>1.727662</v>
      </c>
      <c r="AB29" s="460">
        <v>2.22675035</v>
      </c>
      <c r="AC29" s="450">
        <v>0.775866948892586</v>
      </c>
      <c r="AD29" s="459">
        <v>-0.499088350000001</v>
      </c>
      <c r="AE29" s="460">
        <v>1.060379</v>
      </c>
      <c r="AF29" s="456">
        <v>45.5654039999999</v>
      </c>
      <c r="AG29" s="460">
        <v>43.68</v>
      </c>
      <c r="AH29" s="450">
        <v>1.04316401098901</v>
      </c>
      <c r="AI29" s="459">
        <v>1.8854039999999</v>
      </c>
      <c r="AJ29" s="460">
        <v>150.880388</v>
      </c>
      <c r="AK29" s="456">
        <v>0.169</v>
      </c>
      <c r="AL29" s="460">
        <v>0.18</v>
      </c>
      <c r="AM29" s="450">
        <v>0.938888888888889</v>
      </c>
      <c r="AN29" s="459">
        <v>-0.011</v>
      </c>
      <c r="AO29" s="460">
        <v>0.122</v>
      </c>
      <c r="AP29" s="456">
        <v>0.674103000000002</v>
      </c>
      <c r="AQ29" s="460">
        <v>1.80000001</v>
      </c>
      <c r="AR29" s="450">
        <v>0.374501664586103</v>
      </c>
      <c r="AS29" s="459">
        <v>-1.12589701</v>
      </c>
      <c r="AT29" s="460">
        <v>5.12318699999999</v>
      </c>
      <c r="AU29" s="456">
        <v>2.48719999999999</v>
      </c>
      <c r="AV29" s="460">
        <v>1.50000001</v>
      </c>
      <c r="AW29" s="450">
        <v>1.6581333222791</v>
      </c>
      <c r="AX29" s="459">
        <v>0.987199989999989</v>
      </c>
      <c r="AY29" s="460">
        <v>4.640759</v>
      </c>
    </row>
    <row r="30" s="437" customFormat="1" outlineLevel="2" spans="1:51">
      <c r="A30" s="468" t="s">
        <v>27</v>
      </c>
      <c r="B30" s="456">
        <v>44.006278</v>
      </c>
      <c r="C30" s="460">
        <v>47.56762015</v>
      </c>
      <c r="D30" s="450">
        <v>0.925130958017877</v>
      </c>
      <c r="E30" s="459">
        <v>-3.56134215000004</v>
      </c>
      <c r="F30" s="460">
        <v>51.505812</v>
      </c>
      <c r="G30" s="456">
        <v>15.256899</v>
      </c>
      <c r="H30" s="460">
        <v>15.7208</v>
      </c>
      <c r="I30" s="450">
        <v>0.970491259986769</v>
      </c>
      <c r="J30" s="459">
        <v>-0.463901000000002</v>
      </c>
      <c r="K30" s="460">
        <v>23.030308</v>
      </c>
      <c r="L30" s="456">
        <v>5.10698599999999</v>
      </c>
      <c r="M30" s="460">
        <v>5.411295</v>
      </c>
      <c r="N30" s="450">
        <v>0.943764108221783</v>
      </c>
      <c r="O30" s="459">
        <v>-0.304309000000008</v>
      </c>
      <c r="P30" s="460">
        <v>8.85420999999999</v>
      </c>
      <c r="Q30" s="456">
        <v>0.0541999999999998</v>
      </c>
      <c r="R30" s="460">
        <v>0</v>
      </c>
      <c r="S30" s="450" t="s">
        <v>161</v>
      </c>
      <c r="T30" s="459">
        <v>0.0541999999999998</v>
      </c>
      <c r="U30" s="460">
        <v>0.2202</v>
      </c>
      <c r="V30" s="456">
        <v>21.882574</v>
      </c>
      <c r="W30" s="460">
        <v>25.8774</v>
      </c>
      <c r="X30" s="450">
        <v>0.845624908221073</v>
      </c>
      <c r="Y30" s="459">
        <v>-3.99482600000002</v>
      </c>
      <c r="Z30" s="460">
        <v>18.019094</v>
      </c>
      <c r="AA30" s="456">
        <v>1.705619</v>
      </c>
      <c r="AB30" s="460">
        <v>0.55812515</v>
      </c>
      <c r="AC30" s="450">
        <v>3.05597946983754</v>
      </c>
      <c r="AD30" s="459">
        <v>1.14749385</v>
      </c>
      <c r="AE30" s="460">
        <v>1.382</v>
      </c>
      <c r="AF30" s="456">
        <v>0</v>
      </c>
      <c r="AG30" s="460">
        <v>0</v>
      </c>
      <c r="AH30" s="450" t="s">
        <v>161</v>
      </c>
      <c r="AI30" s="459">
        <v>0</v>
      </c>
      <c r="AJ30" s="460">
        <v>0</v>
      </c>
      <c r="AK30" s="456">
        <v>5.37867299999997</v>
      </c>
      <c r="AL30" s="460">
        <v>6</v>
      </c>
      <c r="AM30" s="450">
        <v>0.896445499999995</v>
      </c>
      <c r="AN30" s="459">
        <v>-0.621327000000029</v>
      </c>
      <c r="AO30" s="460">
        <v>11.8</v>
      </c>
      <c r="AP30" s="456">
        <v>0.253039</v>
      </c>
      <c r="AQ30" s="460">
        <v>0</v>
      </c>
      <c r="AR30" s="450" t="s">
        <v>161</v>
      </c>
      <c r="AS30" s="459">
        <v>0.253039</v>
      </c>
      <c r="AT30" s="460">
        <v>0.261377</v>
      </c>
      <c r="AU30" s="456">
        <v>0</v>
      </c>
      <c r="AV30" s="460">
        <v>0</v>
      </c>
      <c r="AW30" s="450" t="s">
        <v>161</v>
      </c>
      <c r="AX30" s="459">
        <v>0</v>
      </c>
      <c r="AY30" s="460">
        <v>0</v>
      </c>
    </row>
    <row r="31" s="437" customFormat="1" outlineLevel="2" spans="1:51">
      <c r="A31" s="468" t="s">
        <v>28</v>
      </c>
      <c r="B31" s="456">
        <v>37.41959</v>
      </c>
      <c r="C31" s="460">
        <v>35.02364496</v>
      </c>
      <c r="D31" s="450">
        <v>1.06840935724241</v>
      </c>
      <c r="E31" s="459">
        <v>2.39594503999999</v>
      </c>
      <c r="F31" s="460">
        <v>37.071606</v>
      </c>
      <c r="G31" s="456">
        <v>2.976145</v>
      </c>
      <c r="H31" s="460">
        <v>2.897</v>
      </c>
      <c r="I31" s="450">
        <v>1.02731964100794</v>
      </c>
      <c r="J31" s="459">
        <v>0.0791449999999965</v>
      </c>
      <c r="K31" s="460">
        <v>2.71912499999999</v>
      </c>
      <c r="L31" s="456">
        <v>0.746875999999997</v>
      </c>
      <c r="M31" s="460">
        <v>0.716016</v>
      </c>
      <c r="N31" s="450">
        <v>1.04309959553976</v>
      </c>
      <c r="O31" s="459">
        <v>0.0308599999999968</v>
      </c>
      <c r="P31" s="460">
        <v>0.741252</v>
      </c>
      <c r="Q31" s="456">
        <v>0</v>
      </c>
      <c r="R31" s="460">
        <v>0</v>
      </c>
      <c r="S31" s="450" t="s">
        <v>161</v>
      </c>
      <c r="T31" s="459">
        <v>0</v>
      </c>
      <c r="U31" s="460">
        <v>0</v>
      </c>
      <c r="V31" s="456">
        <v>32.789618</v>
      </c>
      <c r="W31" s="460">
        <v>31.28612894</v>
      </c>
      <c r="X31" s="450">
        <v>1.04805609101987</v>
      </c>
      <c r="Y31" s="459">
        <v>1.50348905999999</v>
      </c>
      <c r="Z31" s="460">
        <v>33.587229</v>
      </c>
      <c r="AA31" s="456">
        <v>0.906950999999998</v>
      </c>
      <c r="AB31" s="460">
        <v>0.12450002</v>
      </c>
      <c r="AC31" s="450">
        <v>7.2847458177115</v>
      </c>
      <c r="AD31" s="459">
        <v>0.782450979999998</v>
      </c>
      <c r="AE31" s="460">
        <v>0.024</v>
      </c>
      <c r="AF31" s="456">
        <v>0</v>
      </c>
      <c r="AG31" s="460">
        <v>0</v>
      </c>
      <c r="AH31" s="450" t="s">
        <v>161</v>
      </c>
      <c r="AI31" s="459">
        <v>0</v>
      </c>
      <c r="AJ31" s="460">
        <v>0</v>
      </c>
      <c r="AK31" s="456">
        <v>4.8</v>
      </c>
      <c r="AL31" s="460">
        <v>3.8</v>
      </c>
      <c r="AM31" s="450">
        <v>1.26315789473684</v>
      </c>
      <c r="AN31" s="459">
        <v>1</v>
      </c>
      <c r="AO31" s="460">
        <v>0.60262</v>
      </c>
      <c r="AP31" s="456">
        <v>1.002485</v>
      </c>
      <c r="AQ31" s="460">
        <v>0.181</v>
      </c>
      <c r="AR31" s="450">
        <v>5.53859116022099</v>
      </c>
      <c r="AS31" s="459">
        <v>0.821484999999999</v>
      </c>
      <c r="AT31" s="460">
        <v>0.162746999999999</v>
      </c>
      <c r="AU31" s="456">
        <v>0.588</v>
      </c>
      <c r="AV31" s="460">
        <v>0.25</v>
      </c>
      <c r="AW31" s="450">
        <v>2.352</v>
      </c>
      <c r="AX31" s="459">
        <v>0.338</v>
      </c>
      <c r="AY31" s="460">
        <v>0.2275</v>
      </c>
    </row>
    <row r="32" s="437" customFormat="1" outlineLevel="2" spans="1:51">
      <c r="A32" s="468" t="s">
        <v>29</v>
      </c>
      <c r="B32" s="456">
        <v>4.00093699999999</v>
      </c>
      <c r="C32" s="460">
        <v>2.4222</v>
      </c>
      <c r="D32" s="450">
        <v>1.65177813557922</v>
      </c>
      <c r="E32" s="459">
        <v>1.57873699999999</v>
      </c>
      <c r="F32" s="460">
        <v>1.195996</v>
      </c>
      <c r="G32" s="456">
        <v>1.81527599999999</v>
      </c>
      <c r="H32" s="460">
        <v>0</v>
      </c>
      <c r="I32" s="450" t="s">
        <v>161</v>
      </c>
      <c r="J32" s="459">
        <v>1.81527599999999</v>
      </c>
      <c r="K32" s="460">
        <v>0</v>
      </c>
      <c r="L32" s="456">
        <v>0.746875999999997</v>
      </c>
      <c r="M32" s="460">
        <v>0</v>
      </c>
      <c r="N32" s="450" t="s">
        <v>161</v>
      </c>
      <c r="O32" s="459">
        <v>0.746875999999997</v>
      </c>
      <c r="P32" s="460">
        <v>0</v>
      </c>
      <c r="Q32" s="456">
        <v>0</v>
      </c>
      <c r="R32" s="460">
        <v>0</v>
      </c>
      <c r="S32" s="450" t="s">
        <v>161</v>
      </c>
      <c r="T32" s="459">
        <v>0</v>
      </c>
      <c r="U32" s="460">
        <v>0</v>
      </c>
      <c r="V32" s="456">
        <v>1.393785</v>
      </c>
      <c r="W32" s="460">
        <v>2.4222</v>
      </c>
      <c r="X32" s="450">
        <v>0.575421104780777</v>
      </c>
      <c r="Y32" s="459">
        <v>-1.028415</v>
      </c>
      <c r="Z32" s="460">
        <v>1.130996</v>
      </c>
      <c r="AA32" s="456">
        <v>0.045</v>
      </c>
      <c r="AB32" s="460">
        <v>0</v>
      </c>
      <c r="AC32" s="450" t="s">
        <v>161</v>
      </c>
      <c r="AD32" s="459">
        <v>0.045</v>
      </c>
      <c r="AE32" s="460">
        <v>0.065</v>
      </c>
      <c r="AF32" s="456">
        <v>0</v>
      </c>
      <c r="AG32" s="460">
        <v>0</v>
      </c>
      <c r="AH32" s="450" t="s">
        <v>161</v>
      </c>
      <c r="AI32" s="459">
        <v>0</v>
      </c>
      <c r="AJ32" s="460">
        <v>0</v>
      </c>
      <c r="AK32" s="456">
        <v>0</v>
      </c>
      <c r="AL32" s="460">
        <v>0.9</v>
      </c>
      <c r="AM32" s="450">
        <v>0</v>
      </c>
      <c r="AN32" s="459">
        <v>-0.9</v>
      </c>
      <c r="AO32" s="460">
        <v>0</v>
      </c>
      <c r="AP32" s="456">
        <v>0</v>
      </c>
      <c r="AQ32" s="460">
        <v>0</v>
      </c>
      <c r="AR32" s="450" t="s">
        <v>161</v>
      </c>
      <c r="AS32" s="459">
        <v>0</v>
      </c>
      <c r="AT32" s="460">
        <v>0.0909999999999999</v>
      </c>
      <c r="AU32" s="456">
        <v>0.228</v>
      </c>
      <c r="AV32" s="460">
        <v>0</v>
      </c>
      <c r="AW32" s="450" t="s">
        <v>161</v>
      </c>
      <c r="AX32" s="459">
        <v>0.228</v>
      </c>
      <c r="AY32" s="460">
        <v>0</v>
      </c>
    </row>
    <row r="33" s="437" customFormat="1" outlineLevel="2" spans="1:51">
      <c r="A33" s="468" t="s">
        <v>30</v>
      </c>
      <c r="B33" s="456">
        <v>6.61283399999999</v>
      </c>
      <c r="C33" s="460">
        <v>9.26492505</v>
      </c>
      <c r="D33" s="450">
        <v>0.713749324933825</v>
      </c>
      <c r="E33" s="459">
        <v>-2.65209105000001</v>
      </c>
      <c r="F33" s="460">
        <v>0.53959099999999</v>
      </c>
      <c r="G33" s="456">
        <v>3.204894</v>
      </c>
      <c r="H33" s="460">
        <v>6.8383</v>
      </c>
      <c r="I33" s="450">
        <v>0.468668236257549</v>
      </c>
      <c r="J33" s="459">
        <v>-3.633406</v>
      </c>
      <c r="K33" s="460">
        <v>-0.210161000000012</v>
      </c>
      <c r="L33" s="456">
        <v>0.819813999999997</v>
      </c>
      <c r="M33" s="460">
        <v>1.7715</v>
      </c>
      <c r="N33" s="450">
        <v>0.462779565340106</v>
      </c>
      <c r="O33" s="459">
        <v>-0.951686000000003</v>
      </c>
      <c r="P33" s="460">
        <v>1.237252</v>
      </c>
      <c r="Q33" s="456">
        <v>0</v>
      </c>
      <c r="R33" s="460">
        <v>0</v>
      </c>
      <c r="S33" s="450" t="s">
        <v>161</v>
      </c>
      <c r="T33" s="459">
        <v>0</v>
      </c>
      <c r="U33" s="460">
        <v>-0.3485</v>
      </c>
      <c r="V33" s="456">
        <v>2.408126</v>
      </c>
      <c r="W33" s="460">
        <v>0</v>
      </c>
      <c r="X33" s="450" t="s">
        <v>161</v>
      </c>
      <c r="Y33" s="459">
        <v>2.408126</v>
      </c>
      <c r="Z33" s="460">
        <v>0</v>
      </c>
      <c r="AA33" s="456">
        <v>0.18</v>
      </c>
      <c r="AB33" s="460">
        <v>0.65512505</v>
      </c>
      <c r="AC33" s="450">
        <v>0.274756704845891</v>
      </c>
      <c r="AD33" s="459">
        <v>-0.47512505</v>
      </c>
      <c r="AE33" s="460">
        <v>-0.138999999999999</v>
      </c>
      <c r="AF33" s="456">
        <v>0</v>
      </c>
      <c r="AG33" s="460">
        <v>0</v>
      </c>
      <c r="AH33" s="450" t="s">
        <v>161</v>
      </c>
      <c r="AI33" s="459">
        <v>0</v>
      </c>
      <c r="AJ33" s="460">
        <v>0</v>
      </c>
      <c r="AK33" s="456">
        <v>0</v>
      </c>
      <c r="AL33" s="460">
        <v>0.96</v>
      </c>
      <c r="AM33" s="450">
        <v>0</v>
      </c>
      <c r="AN33" s="459">
        <v>-0.96</v>
      </c>
      <c r="AO33" s="460">
        <v>0</v>
      </c>
      <c r="AP33" s="456">
        <v>0</v>
      </c>
      <c r="AQ33" s="460">
        <v>0</v>
      </c>
      <c r="AR33" s="450" t="s">
        <v>161</v>
      </c>
      <c r="AS33" s="459">
        <v>0</v>
      </c>
      <c r="AT33" s="460">
        <v>0.606363999999999</v>
      </c>
      <c r="AU33" s="456">
        <v>0</v>
      </c>
      <c r="AV33" s="460">
        <v>0</v>
      </c>
      <c r="AW33" s="450" t="s">
        <v>161</v>
      </c>
      <c r="AX33" s="459">
        <v>0</v>
      </c>
      <c r="AY33" s="460">
        <v>0</v>
      </c>
    </row>
    <row r="34" s="437" customFormat="1" outlineLevel="2" spans="1:51">
      <c r="A34" s="468" t="s">
        <v>31</v>
      </c>
      <c r="B34" s="456">
        <v>7.500983</v>
      </c>
      <c r="C34" s="460">
        <v>7.93472806</v>
      </c>
      <c r="D34" s="450">
        <v>0.945335863217977</v>
      </c>
      <c r="E34" s="459">
        <v>-0.43374506</v>
      </c>
      <c r="F34" s="460">
        <v>7.69832399999998</v>
      </c>
      <c r="G34" s="456">
        <v>4.93648</v>
      </c>
      <c r="H34" s="460">
        <v>5.3155</v>
      </c>
      <c r="I34" s="450">
        <v>0.928695324992946</v>
      </c>
      <c r="J34" s="459">
        <v>-0.379019999999996</v>
      </c>
      <c r="K34" s="460">
        <v>5.10756799999998</v>
      </c>
      <c r="L34" s="456">
        <v>2.24062799999999</v>
      </c>
      <c r="M34" s="460">
        <v>2.118978</v>
      </c>
      <c r="N34" s="450">
        <v>1.05740975130464</v>
      </c>
      <c r="O34" s="459">
        <v>0.121649999999994</v>
      </c>
      <c r="P34" s="460">
        <v>2.223756</v>
      </c>
      <c r="Q34" s="456">
        <v>0</v>
      </c>
      <c r="R34" s="460">
        <v>0</v>
      </c>
      <c r="S34" s="450" t="s">
        <v>161</v>
      </c>
      <c r="T34" s="459">
        <v>0</v>
      </c>
      <c r="U34" s="460">
        <v>0</v>
      </c>
      <c r="V34" s="456">
        <v>0</v>
      </c>
      <c r="W34" s="460">
        <v>0</v>
      </c>
      <c r="X34" s="450" t="s">
        <v>161</v>
      </c>
      <c r="Y34" s="459">
        <v>0</v>
      </c>
      <c r="Z34" s="460">
        <v>0</v>
      </c>
      <c r="AA34" s="456">
        <v>0.323875</v>
      </c>
      <c r="AB34" s="460">
        <v>0.50025006</v>
      </c>
      <c r="AC34" s="450">
        <v>0.647426209204252</v>
      </c>
      <c r="AD34" s="459">
        <v>-0.17637506</v>
      </c>
      <c r="AE34" s="460">
        <v>0.367</v>
      </c>
      <c r="AF34" s="456">
        <v>0</v>
      </c>
      <c r="AG34" s="460">
        <v>0</v>
      </c>
      <c r="AH34" s="450" t="s">
        <v>161</v>
      </c>
      <c r="AI34" s="459">
        <v>0</v>
      </c>
      <c r="AJ34" s="460">
        <v>0</v>
      </c>
      <c r="AK34" s="456">
        <v>0</v>
      </c>
      <c r="AL34" s="460">
        <v>0.96</v>
      </c>
      <c r="AM34" s="450">
        <v>0</v>
      </c>
      <c r="AN34" s="459">
        <v>-0.96</v>
      </c>
      <c r="AO34" s="460">
        <v>0</v>
      </c>
      <c r="AP34" s="456">
        <v>0</v>
      </c>
      <c r="AQ34" s="460">
        <v>0</v>
      </c>
      <c r="AR34" s="450" t="s">
        <v>161</v>
      </c>
      <c r="AS34" s="459">
        <v>0</v>
      </c>
      <c r="AT34" s="460">
        <v>1.594065</v>
      </c>
      <c r="AU34" s="456">
        <v>0</v>
      </c>
      <c r="AV34" s="460">
        <v>0</v>
      </c>
      <c r="AW34" s="450" t="s">
        <v>161</v>
      </c>
      <c r="AX34" s="459">
        <v>0</v>
      </c>
      <c r="AY34" s="460">
        <v>0</v>
      </c>
    </row>
    <row r="35" s="437" customFormat="1" outlineLevel="2" spans="1:51">
      <c r="A35" s="468" t="s">
        <v>32</v>
      </c>
      <c r="B35" s="456">
        <v>5.40582599999998</v>
      </c>
      <c r="C35" s="460">
        <v>6.71612703</v>
      </c>
      <c r="D35" s="450">
        <v>0.80490228607245</v>
      </c>
      <c r="E35" s="459">
        <v>-1.31030103000003</v>
      </c>
      <c r="F35" s="460">
        <v>6.09952499999999</v>
      </c>
      <c r="G35" s="456">
        <v>1.599231</v>
      </c>
      <c r="H35" s="460">
        <v>2.9127</v>
      </c>
      <c r="I35" s="450">
        <v>0.549054485528889</v>
      </c>
      <c r="J35" s="459">
        <v>-1.313469</v>
      </c>
      <c r="K35" s="460">
        <v>2.938677</v>
      </c>
      <c r="L35" s="456">
        <v>0.402476</v>
      </c>
      <c r="M35" s="460">
        <v>0.927477</v>
      </c>
      <c r="N35" s="450">
        <v>0.433947149093724</v>
      </c>
      <c r="O35" s="459">
        <v>-0.525001</v>
      </c>
      <c r="P35" s="460">
        <v>1.343616</v>
      </c>
      <c r="Q35" s="456">
        <v>0</v>
      </c>
      <c r="R35" s="460">
        <v>0</v>
      </c>
      <c r="S35" s="450" t="s">
        <v>161</v>
      </c>
      <c r="T35" s="459">
        <v>0</v>
      </c>
      <c r="U35" s="460">
        <v>0</v>
      </c>
      <c r="V35" s="456">
        <v>3.23779199999998</v>
      </c>
      <c r="W35" s="460">
        <v>2.6922</v>
      </c>
      <c r="X35" s="450">
        <v>1.20265656340539</v>
      </c>
      <c r="Y35" s="459">
        <v>0.545591999999979</v>
      </c>
      <c r="Z35" s="460">
        <v>1.631232</v>
      </c>
      <c r="AA35" s="456">
        <v>0.166327</v>
      </c>
      <c r="AB35" s="460">
        <v>0.18375003</v>
      </c>
      <c r="AC35" s="450">
        <v>0.905180804596331</v>
      </c>
      <c r="AD35" s="459">
        <v>-0.01742303</v>
      </c>
      <c r="AE35" s="460">
        <v>0.186</v>
      </c>
      <c r="AF35" s="456">
        <v>0</v>
      </c>
      <c r="AG35" s="460">
        <v>0</v>
      </c>
      <c r="AH35" s="450" t="s">
        <v>161</v>
      </c>
      <c r="AI35" s="459">
        <v>0</v>
      </c>
      <c r="AJ35" s="460">
        <v>0</v>
      </c>
      <c r="AK35" s="456">
        <v>0.058893</v>
      </c>
      <c r="AL35" s="460">
        <v>0.09</v>
      </c>
      <c r="AM35" s="450">
        <v>0.654366666666667</v>
      </c>
      <c r="AN35" s="459">
        <v>-0.031107</v>
      </c>
      <c r="AO35" s="460">
        <v>0.033685</v>
      </c>
      <c r="AP35" s="456">
        <v>0</v>
      </c>
      <c r="AQ35" s="460">
        <v>0</v>
      </c>
      <c r="AR35" s="450" t="s">
        <v>161</v>
      </c>
      <c r="AS35" s="459">
        <v>0</v>
      </c>
      <c r="AT35" s="460">
        <v>0</v>
      </c>
      <c r="AU35" s="456">
        <v>0</v>
      </c>
      <c r="AV35" s="460">
        <v>0</v>
      </c>
      <c r="AW35" s="450" t="s">
        <v>161</v>
      </c>
      <c r="AX35" s="459">
        <v>0</v>
      </c>
      <c r="AY35" s="460">
        <v>0</v>
      </c>
    </row>
    <row r="36" s="437" customFormat="1" outlineLevel="2" spans="1:51">
      <c r="A36" s="468" t="s">
        <v>33</v>
      </c>
      <c r="B36" s="456">
        <v>46.9330119999999</v>
      </c>
      <c r="C36" s="460">
        <v>47.27266</v>
      </c>
      <c r="D36" s="450">
        <v>0.992815128236912</v>
      </c>
      <c r="E36" s="459">
        <v>-0.339648000000061</v>
      </c>
      <c r="F36" s="460">
        <v>20.740452</v>
      </c>
      <c r="G36" s="456">
        <v>23.366659</v>
      </c>
      <c r="H36" s="460">
        <v>40.8766</v>
      </c>
      <c r="I36" s="450">
        <v>0.571639006179574</v>
      </c>
      <c r="J36" s="459">
        <v>-17.509941</v>
      </c>
      <c r="K36" s="460">
        <v>8.650769</v>
      </c>
      <c r="L36" s="456">
        <v>7.18554899999999</v>
      </c>
      <c r="M36" s="460">
        <v>10.830183</v>
      </c>
      <c r="N36" s="450">
        <v>0.663474384504859</v>
      </c>
      <c r="O36" s="459">
        <v>-3.64463400000001</v>
      </c>
      <c r="P36" s="460">
        <v>2.365218</v>
      </c>
      <c r="Q36" s="456">
        <v>0.337799999999999</v>
      </c>
      <c r="R36" s="460">
        <v>0.6495</v>
      </c>
      <c r="S36" s="450">
        <v>0.520092378752886</v>
      </c>
      <c r="T36" s="459">
        <v>-0.311700000000001</v>
      </c>
      <c r="U36" s="460">
        <v>0.145</v>
      </c>
      <c r="V36" s="456">
        <v>14.05064</v>
      </c>
      <c r="W36" s="460">
        <v>-5.89237326</v>
      </c>
      <c r="X36" s="450">
        <v>-2.38454683368107</v>
      </c>
      <c r="Y36" s="459">
        <v>19.94301326</v>
      </c>
      <c r="Z36" s="460">
        <v>9.47660499999999</v>
      </c>
      <c r="AA36" s="456">
        <v>1.992364</v>
      </c>
      <c r="AB36" s="460">
        <v>0.80875026</v>
      </c>
      <c r="AC36" s="450">
        <v>2.46350956350852</v>
      </c>
      <c r="AD36" s="459">
        <v>1.18361374</v>
      </c>
      <c r="AE36" s="460">
        <v>0.102859999999999</v>
      </c>
      <c r="AF36" s="456">
        <v>29.1926600000001</v>
      </c>
      <c r="AG36" s="460">
        <v>33.2</v>
      </c>
      <c r="AH36" s="450">
        <v>0.87929698795181</v>
      </c>
      <c r="AI36" s="459">
        <v>-4.00733999999991</v>
      </c>
      <c r="AJ36" s="460">
        <v>0</v>
      </c>
      <c r="AK36" s="456">
        <v>3.364113</v>
      </c>
      <c r="AL36" s="460">
        <v>4.9</v>
      </c>
      <c r="AM36" s="450">
        <v>0.686553673469388</v>
      </c>
      <c r="AN36" s="459">
        <v>-1.535887</v>
      </c>
      <c r="AO36" s="460">
        <v>0</v>
      </c>
      <c r="AP36" s="456">
        <v>1.04397</v>
      </c>
      <c r="AQ36" s="460">
        <v>0.75</v>
      </c>
      <c r="AR36" s="450">
        <v>1.39196</v>
      </c>
      <c r="AS36" s="459">
        <v>0.29397</v>
      </c>
      <c r="AT36" s="460">
        <v>0.698599999999999</v>
      </c>
      <c r="AU36" s="456">
        <v>2.187938</v>
      </c>
      <c r="AV36" s="460">
        <v>0.75</v>
      </c>
      <c r="AW36" s="450">
        <v>2.91725066666666</v>
      </c>
      <c r="AX36" s="459">
        <v>1.437938</v>
      </c>
      <c r="AY36" s="460">
        <v>0.53</v>
      </c>
    </row>
    <row r="37" s="437" customFormat="1" outlineLevel="2" spans="1:51">
      <c r="A37" s="468" t="s">
        <v>34</v>
      </c>
      <c r="B37" s="456">
        <v>36.834613</v>
      </c>
      <c r="C37" s="460">
        <v>54.31227227</v>
      </c>
      <c r="D37" s="450">
        <v>0.678200551376047</v>
      </c>
      <c r="E37" s="459">
        <v>-17.47765927</v>
      </c>
      <c r="F37" s="460">
        <v>55.6999859999999</v>
      </c>
      <c r="G37" s="456">
        <v>22.106132</v>
      </c>
      <c r="H37" s="460">
        <v>40.5108</v>
      </c>
      <c r="I37" s="450">
        <v>0.545684903778745</v>
      </c>
      <c r="J37" s="459">
        <v>-18.404668</v>
      </c>
      <c r="K37" s="460">
        <v>21.269009</v>
      </c>
      <c r="L37" s="456">
        <v>5.11383599999999</v>
      </c>
      <c r="M37" s="460">
        <v>8.517072</v>
      </c>
      <c r="N37" s="450">
        <v>0.60042183510953</v>
      </c>
      <c r="O37" s="459">
        <v>-3.40323600000001</v>
      </c>
      <c r="P37" s="460">
        <v>4.65258</v>
      </c>
      <c r="Q37" s="456">
        <v>0.348</v>
      </c>
      <c r="R37" s="460">
        <v>0.3159</v>
      </c>
      <c r="S37" s="450">
        <v>1.10161443494777</v>
      </c>
      <c r="T37" s="459">
        <v>0.0320999999999998</v>
      </c>
      <c r="U37" s="460">
        <v>0.2375</v>
      </c>
      <c r="V37" s="456">
        <v>6.94802</v>
      </c>
      <c r="W37" s="460">
        <v>4.1035</v>
      </c>
      <c r="X37" s="450">
        <v>1.69319361520653</v>
      </c>
      <c r="Y37" s="459">
        <v>2.84452</v>
      </c>
      <c r="Z37" s="460">
        <v>29.460897</v>
      </c>
      <c r="AA37" s="456">
        <v>2.318625</v>
      </c>
      <c r="AB37" s="460">
        <v>0.86500027</v>
      </c>
      <c r="AC37" s="450">
        <v>2.68049049279487</v>
      </c>
      <c r="AD37" s="459">
        <v>1.45362473</v>
      </c>
      <c r="AE37" s="460">
        <v>0.0799999999999999</v>
      </c>
      <c r="AF37" s="456">
        <v>35.235749</v>
      </c>
      <c r="AG37" s="460">
        <v>38</v>
      </c>
      <c r="AH37" s="450">
        <v>0.927256552631579</v>
      </c>
      <c r="AI37" s="459">
        <v>-2.764251</v>
      </c>
      <c r="AJ37" s="460">
        <v>0.437236999999999</v>
      </c>
      <c r="AK37" s="456">
        <v>1.000618</v>
      </c>
      <c r="AL37" s="460">
        <v>2.6</v>
      </c>
      <c r="AM37" s="450">
        <v>0.384853076923077</v>
      </c>
      <c r="AN37" s="459">
        <v>-1.599382</v>
      </c>
      <c r="AO37" s="460">
        <v>2.574077</v>
      </c>
      <c r="AP37" s="456">
        <v>0.918887</v>
      </c>
      <c r="AQ37" s="460">
        <v>1.5</v>
      </c>
      <c r="AR37" s="450">
        <v>0.612591333333333</v>
      </c>
      <c r="AS37" s="459">
        <v>-0.581113</v>
      </c>
      <c r="AT37" s="460">
        <v>0.450346999999999</v>
      </c>
      <c r="AU37" s="456">
        <v>0.218</v>
      </c>
      <c r="AV37" s="460">
        <v>1.3</v>
      </c>
      <c r="AW37" s="450">
        <v>0.167692307692308</v>
      </c>
      <c r="AX37" s="459">
        <v>-1.082</v>
      </c>
      <c r="AY37" s="460">
        <v>1.15629</v>
      </c>
    </row>
    <row r="38" s="437" customFormat="1" outlineLevel="2" spans="1:51">
      <c r="A38" s="468" t="s">
        <v>35</v>
      </c>
      <c r="B38" s="456">
        <v>0</v>
      </c>
      <c r="C38" s="460">
        <v>0</v>
      </c>
      <c r="D38" s="450" t="s">
        <v>161</v>
      </c>
      <c r="E38" s="459">
        <v>0</v>
      </c>
      <c r="F38" s="460">
        <v>17.10366</v>
      </c>
      <c r="G38" s="456">
        <v>0</v>
      </c>
      <c r="H38" s="460">
        <v>0</v>
      </c>
      <c r="I38" s="450" t="s">
        <v>161</v>
      </c>
      <c r="J38" s="459">
        <v>0</v>
      </c>
      <c r="K38" s="460">
        <v>1.86375</v>
      </c>
      <c r="L38" s="456">
        <v>0</v>
      </c>
      <c r="M38" s="460">
        <v>0</v>
      </c>
      <c r="N38" s="450" t="s">
        <v>161</v>
      </c>
      <c r="O38" s="459">
        <v>0</v>
      </c>
      <c r="P38" s="460">
        <v>0.370625999999999</v>
      </c>
      <c r="Q38" s="456">
        <v>0</v>
      </c>
      <c r="R38" s="460">
        <v>0</v>
      </c>
      <c r="S38" s="450" t="s">
        <v>161</v>
      </c>
      <c r="T38" s="459">
        <v>0</v>
      </c>
      <c r="U38" s="460">
        <v>0.042</v>
      </c>
      <c r="V38" s="456">
        <v>0</v>
      </c>
      <c r="W38" s="460">
        <v>0</v>
      </c>
      <c r="X38" s="450" t="s">
        <v>161</v>
      </c>
      <c r="Y38" s="459">
        <v>0</v>
      </c>
      <c r="Z38" s="460">
        <v>14.791284</v>
      </c>
      <c r="AA38" s="456">
        <v>0</v>
      </c>
      <c r="AB38" s="460">
        <v>0</v>
      </c>
      <c r="AC38" s="450" t="s">
        <v>161</v>
      </c>
      <c r="AD38" s="459">
        <v>0</v>
      </c>
      <c r="AE38" s="460">
        <v>0.036</v>
      </c>
      <c r="AF38" s="456">
        <v>0</v>
      </c>
      <c r="AG38" s="460">
        <v>0</v>
      </c>
      <c r="AH38" s="450" t="s">
        <v>161</v>
      </c>
      <c r="AI38" s="459">
        <v>0</v>
      </c>
      <c r="AJ38" s="460">
        <v>0</v>
      </c>
      <c r="AK38" s="456">
        <v>0</v>
      </c>
      <c r="AL38" s="460">
        <v>0</v>
      </c>
      <c r="AM38" s="450" t="s">
        <v>161</v>
      </c>
      <c r="AN38" s="459">
        <v>0</v>
      </c>
      <c r="AO38" s="460">
        <v>2.31072999999999</v>
      </c>
      <c r="AP38" s="456">
        <v>0</v>
      </c>
      <c r="AQ38" s="460">
        <v>0</v>
      </c>
      <c r="AR38" s="450" t="s">
        <v>161</v>
      </c>
      <c r="AS38" s="459">
        <v>0</v>
      </c>
      <c r="AT38" s="460">
        <v>0</v>
      </c>
      <c r="AU38" s="456">
        <v>0</v>
      </c>
      <c r="AV38" s="460">
        <v>0</v>
      </c>
      <c r="AW38" s="450" t="s">
        <v>161</v>
      </c>
      <c r="AX38" s="459">
        <v>0</v>
      </c>
      <c r="AY38" s="460">
        <v>0.195</v>
      </c>
    </row>
    <row r="39" s="437" customFormat="1" outlineLevel="2" spans="1:51">
      <c r="A39" s="468" t="s">
        <v>36</v>
      </c>
      <c r="B39" s="456">
        <v>0</v>
      </c>
      <c r="C39" s="460">
        <v>0</v>
      </c>
      <c r="D39" s="450" t="s">
        <v>161</v>
      </c>
      <c r="E39" s="459">
        <v>0</v>
      </c>
      <c r="F39" s="460">
        <v>0</v>
      </c>
      <c r="G39" s="456">
        <v>0</v>
      </c>
      <c r="H39" s="460">
        <v>0</v>
      </c>
      <c r="I39" s="450" t="s">
        <v>161</v>
      </c>
      <c r="J39" s="459">
        <v>0</v>
      </c>
      <c r="K39" s="460">
        <v>0</v>
      </c>
      <c r="L39" s="456">
        <v>0</v>
      </c>
      <c r="M39" s="460">
        <v>0</v>
      </c>
      <c r="N39" s="450" t="s">
        <v>161</v>
      </c>
      <c r="O39" s="459">
        <v>0</v>
      </c>
      <c r="P39" s="460">
        <v>0</v>
      </c>
      <c r="Q39" s="456">
        <v>0</v>
      </c>
      <c r="R39" s="460">
        <v>0</v>
      </c>
      <c r="S39" s="450" t="s">
        <v>161</v>
      </c>
      <c r="T39" s="459">
        <v>0</v>
      </c>
      <c r="U39" s="460">
        <v>0</v>
      </c>
      <c r="V39" s="456">
        <v>0</v>
      </c>
      <c r="W39" s="460">
        <v>0</v>
      </c>
      <c r="X39" s="450" t="s">
        <v>161</v>
      </c>
      <c r="Y39" s="459">
        <v>0</v>
      </c>
      <c r="Z39" s="460">
        <v>0</v>
      </c>
      <c r="AA39" s="456">
        <v>0</v>
      </c>
      <c r="AB39" s="460">
        <v>0</v>
      </c>
      <c r="AC39" s="450" t="s">
        <v>161</v>
      </c>
      <c r="AD39" s="459">
        <v>0</v>
      </c>
      <c r="AE39" s="460">
        <v>0</v>
      </c>
      <c r="AF39" s="456">
        <v>0</v>
      </c>
      <c r="AG39" s="460">
        <v>0</v>
      </c>
      <c r="AH39" s="450" t="s">
        <v>161</v>
      </c>
      <c r="AI39" s="459">
        <v>0</v>
      </c>
      <c r="AJ39" s="460">
        <v>0</v>
      </c>
      <c r="AK39" s="456">
        <v>0</v>
      </c>
      <c r="AL39" s="460">
        <v>0</v>
      </c>
      <c r="AM39" s="450" t="s">
        <v>161</v>
      </c>
      <c r="AN39" s="459">
        <v>0</v>
      </c>
      <c r="AO39" s="460">
        <v>0</v>
      </c>
      <c r="AP39" s="456">
        <v>0</v>
      </c>
      <c r="AQ39" s="460">
        <v>0</v>
      </c>
      <c r="AR39" s="450" t="s">
        <v>161</v>
      </c>
      <c r="AS39" s="459">
        <v>0</v>
      </c>
      <c r="AT39" s="460">
        <v>0</v>
      </c>
      <c r="AU39" s="456">
        <v>0</v>
      </c>
      <c r="AV39" s="460">
        <v>0</v>
      </c>
      <c r="AW39" s="450" t="s">
        <v>161</v>
      </c>
      <c r="AX39" s="459">
        <v>0</v>
      </c>
      <c r="AY39" s="460">
        <v>0</v>
      </c>
    </row>
    <row r="40" s="437" customFormat="1" outlineLevel="2" spans="1:51">
      <c r="A40" s="468" t="s">
        <v>37</v>
      </c>
      <c r="B40" s="456">
        <v>0</v>
      </c>
      <c r="C40" s="460">
        <v>0</v>
      </c>
      <c r="D40" s="450" t="s">
        <v>161</v>
      </c>
      <c r="E40" s="459">
        <v>0</v>
      </c>
      <c r="F40" s="460">
        <v>0</v>
      </c>
      <c r="G40" s="456">
        <v>0</v>
      </c>
      <c r="H40" s="460">
        <v>0</v>
      </c>
      <c r="I40" s="450" t="s">
        <v>161</v>
      </c>
      <c r="J40" s="459">
        <v>0</v>
      </c>
      <c r="K40" s="460">
        <v>0</v>
      </c>
      <c r="L40" s="456">
        <v>0</v>
      </c>
      <c r="M40" s="460">
        <v>0</v>
      </c>
      <c r="N40" s="450" t="s">
        <v>161</v>
      </c>
      <c r="O40" s="459">
        <v>0</v>
      </c>
      <c r="P40" s="460">
        <v>0</v>
      </c>
      <c r="Q40" s="456">
        <v>0</v>
      </c>
      <c r="R40" s="460">
        <v>0</v>
      </c>
      <c r="S40" s="450" t="s">
        <v>161</v>
      </c>
      <c r="T40" s="459">
        <v>0</v>
      </c>
      <c r="U40" s="460">
        <v>0</v>
      </c>
      <c r="V40" s="456">
        <v>0</v>
      </c>
      <c r="W40" s="460">
        <v>0</v>
      </c>
      <c r="X40" s="450" t="s">
        <v>161</v>
      </c>
      <c r="Y40" s="459">
        <v>0</v>
      </c>
      <c r="Z40" s="460">
        <v>0</v>
      </c>
      <c r="AA40" s="456">
        <v>0</v>
      </c>
      <c r="AB40" s="460">
        <v>0</v>
      </c>
      <c r="AC40" s="450" t="s">
        <v>161</v>
      </c>
      <c r="AD40" s="459">
        <v>0</v>
      </c>
      <c r="AE40" s="460">
        <v>0</v>
      </c>
      <c r="AF40" s="456">
        <v>0</v>
      </c>
      <c r="AG40" s="460">
        <v>0</v>
      </c>
      <c r="AH40" s="450" t="s">
        <v>161</v>
      </c>
      <c r="AI40" s="459">
        <v>0</v>
      </c>
      <c r="AJ40" s="460">
        <v>0</v>
      </c>
      <c r="AK40" s="456">
        <v>0</v>
      </c>
      <c r="AL40" s="460">
        <v>0</v>
      </c>
      <c r="AM40" s="450" t="s">
        <v>161</v>
      </c>
      <c r="AN40" s="459">
        <v>0</v>
      </c>
      <c r="AO40" s="460">
        <v>0</v>
      </c>
      <c r="AP40" s="456">
        <v>0</v>
      </c>
      <c r="AQ40" s="460">
        <v>0</v>
      </c>
      <c r="AR40" s="450" t="s">
        <v>161</v>
      </c>
      <c r="AS40" s="459">
        <v>0</v>
      </c>
      <c r="AT40" s="460">
        <v>0</v>
      </c>
      <c r="AU40" s="456">
        <v>0</v>
      </c>
      <c r="AV40" s="460">
        <v>0</v>
      </c>
      <c r="AW40" s="450" t="s">
        <v>161</v>
      </c>
      <c r="AX40" s="459">
        <v>0</v>
      </c>
      <c r="AY40" s="460">
        <v>0</v>
      </c>
    </row>
    <row r="41" s="441" customFormat="1" spans="1:51">
      <c r="A41" s="462" t="s">
        <v>38</v>
      </c>
      <c r="B41" s="463">
        <v>237.403263</v>
      </c>
      <c r="C41" s="467">
        <v>268.71825087</v>
      </c>
      <c r="D41" s="474">
        <v>0.883465347929978</v>
      </c>
      <c r="E41" s="464">
        <v>-31.3149878700002</v>
      </c>
      <c r="F41" s="467">
        <v>207.842049</v>
      </c>
      <c r="G41" s="463">
        <v>102.857294</v>
      </c>
      <c r="H41" s="467">
        <v>158.8334</v>
      </c>
      <c r="I41" s="474">
        <v>0.647579753376808</v>
      </c>
      <c r="J41" s="464">
        <v>-55.9761060000001</v>
      </c>
      <c r="K41" s="467">
        <v>59.4917599999999</v>
      </c>
      <c r="L41" s="463">
        <v>30.2237389999999</v>
      </c>
      <c r="M41" s="467">
        <v>41.522754</v>
      </c>
      <c r="N41" s="474">
        <v>0.727883776687836</v>
      </c>
      <c r="O41" s="464">
        <v>-11.2990150000001</v>
      </c>
      <c r="P41" s="467">
        <v>27.03585</v>
      </c>
      <c r="Q41" s="463">
        <v>2.38729999999999</v>
      </c>
      <c r="R41" s="467">
        <v>2.8866</v>
      </c>
      <c r="S41" s="474">
        <v>0.8270283378369</v>
      </c>
      <c r="T41" s="464">
        <v>-0.499300000000005</v>
      </c>
      <c r="U41" s="467">
        <v>-0.624500000000004</v>
      </c>
      <c r="V41" s="463">
        <v>92.5685069999999</v>
      </c>
      <c r="W41" s="467">
        <v>59.55324568</v>
      </c>
      <c r="X41" s="474">
        <v>1.55438223295842</v>
      </c>
      <c r="Y41" s="464">
        <v>33.0152613199999</v>
      </c>
      <c r="Z41" s="467">
        <v>118.7747</v>
      </c>
      <c r="AA41" s="463">
        <v>9.36642299999999</v>
      </c>
      <c r="AB41" s="467">
        <v>5.92225119</v>
      </c>
      <c r="AC41" s="474">
        <v>1.58156462796033</v>
      </c>
      <c r="AD41" s="464">
        <v>3.44417180999999</v>
      </c>
      <c r="AE41" s="467">
        <v>3.164239</v>
      </c>
      <c r="AF41" s="463">
        <v>109.993813</v>
      </c>
      <c r="AG41" s="467">
        <v>114.88</v>
      </c>
      <c r="AH41" s="474">
        <v>0.957467035167131</v>
      </c>
      <c r="AI41" s="464">
        <v>-4.88618700000001</v>
      </c>
      <c r="AJ41" s="467">
        <v>151.317625</v>
      </c>
      <c r="AK41" s="463">
        <v>14.771297</v>
      </c>
      <c r="AL41" s="467">
        <v>20.39</v>
      </c>
      <c r="AM41" s="474">
        <v>0.724438303089748</v>
      </c>
      <c r="AN41" s="464">
        <v>-5.61870300000003</v>
      </c>
      <c r="AO41" s="467">
        <v>17.443112</v>
      </c>
      <c r="AP41" s="463">
        <v>3.892484</v>
      </c>
      <c r="AQ41" s="467">
        <v>4.23100001</v>
      </c>
      <c r="AR41" s="474">
        <v>0.919991489198791</v>
      </c>
      <c r="AS41" s="464">
        <v>-0.338516010000001</v>
      </c>
      <c r="AT41" s="467">
        <v>8.98768699999999</v>
      </c>
      <c r="AU41" s="463">
        <v>5.70913799999999</v>
      </c>
      <c r="AV41" s="467">
        <v>3.80000001</v>
      </c>
      <c r="AW41" s="474">
        <v>1.50240473288841</v>
      </c>
      <c r="AX41" s="464">
        <v>1.90913798999999</v>
      </c>
      <c r="AY41" s="467">
        <v>6.749549</v>
      </c>
    </row>
    <row r="42" s="437" customFormat="1" outlineLevel="2" spans="1:51">
      <c r="A42" s="468" t="s">
        <v>39</v>
      </c>
      <c r="B42" s="456">
        <v>0.002079</v>
      </c>
      <c r="C42" s="460">
        <v>0</v>
      </c>
      <c r="D42" s="450" t="s">
        <v>161</v>
      </c>
      <c r="E42" s="459">
        <v>0.002079</v>
      </c>
      <c r="F42" s="460">
        <v>0</v>
      </c>
      <c r="G42" s="456">
        <v>0</v>
      </c>
      <c r="H42" s="460">
        <v>0</v>
      </c>
      <c r="I42" s="450" t="s">
        <v>161</v>
      </c>
      <c r="J42" s="459">
        <v>0</v>
      </c>
      <c r="K42" s="460">
        <v>0</v>
      </c>
      <c r="L42" s="456">
        <v>0</v>
      </c>
      <c r="M42" s="460">
        <v>0</v>
      </c>
      <c r="N42" s="450" t="s">
        <v>161</v>
      </c>
      <c r="O42" s="459">
        <v>0</v>
      </c>
      <c r="P42" s="460">
        <v>0</v>
      </c>
      <c r="Q42" s="456">
        <v>0</v>
      </c>
      <c r="R42" s="460">
        <v>0</v>
      </c>
      <c r="S42" s="450" t="s">
        <v>161</v>
      </c>
      <c r="T42" s="459">
        <v>0</v>
      </c>
      <c r="U42" s="460">
        <v>0</v>
      </c>
      <c r="V42" s="456">
        <v>0.002079</v>
      </c>
      <c r="W42" s="460">
        <v>0</v>
      </c>
      <c r="X42" s="450" t="s">
        <v>161</v>
      </c>
      <c r="Y42" s="459">
        <v>0.002079</v>
      </c>
      <c r="Z42" s="460">
        <v>0</v>
      </c>
      <c r="AA42" s="456">
        <v>0</v>
      </c>
      <c r="AB42" s="460">
        <v>0</v>
      </c>
      <c r="AC42" s="450" t="s">
        <v>161</v>
      </c>
      <c r="AD42" s="459">
        <v>0</v>
      </c>
      <c r="AE42" s="460">
        <v>0</v>
      </c>
      <c r="AF42" s="456">
        <v>0</v>
      </c>
      <c r="AG42" s="460">
        <v>0</v>
      </c>
      <c r="AH42" s="450" t="s">
        <v>161</v>
      </c>
      <c r="AI42" s="459">
        <v>0</v>
      </c>
      <c r="AJ42" s="460">
        <v>0</v>
      </c>
      <c r="AK42" s="456">
        <v>0.338000999999999</v>
      </c>
      <c r="AL42" s="460">
        <v>3.43</v>
      </c>
      <c r="AM42" s="450">
        <v>0.0985425655976674</v>
      </c>
      <c r="AN42" s="459">
        <v>-3.091999</v>
      </c>
      <c r="AO42" s="460">
        <v>0</v>
      </c>
      <c r="AP42" s="456">
        <v>0</v>
      </c>
      <c r="AQ42" s="460">
        <v>0</v>
      </c>
      <c r="AR42" s="450" t="s">
        <v>161</v>
      </c>
      <c r="AS42" s="459">
        <v>0</v>
      </c>
      <c r="AT42" s="460">
        <v>0</v>
      </c>
      <c r="AU42" s="456">
        <v>0</v>
      </c>
      <c r="AV42" s="460">
        <v>0</v>
      </c>
      <c r="AW42" s="450" t="s">
        <v>161</v>
      </c>
      <c r="AX42" s="459">
        <v>0</v>
      </c>
      <c r="AY42" s="460">
        <v>0</v>
      </c>
    </row>
    <row r="43" s="437" customFormat="1" outlineLevel="2" spans="1:51">
      <c r="A43" s="468" t="s">
        <v>40</v>
      </c>
      <c r="B43" s="456">
        <v>30.391003</v>
      </c>
      <c r="C43" s="460">
        <v>42</v>
      </c>
      <c r="D43" s="450">
        <v>0.723595309523809</v>
      </c>
      <c r="E43" s="459">
        <v>-11.608997</v>
      </c>
      <c r="F43" s="460">
        <v>0</v>
      </c>
      <c r="G43" s="456">
        <v>6.14595899999997</v>
      </c>
      <c r="H43" s="460">
        <v>9.99666666</v>
      </c>
      <c r="I43" s="450">
        <v>0.614800834021205</v>
      </c>
      <c r="J43" s="459">
        <v>-3.85070766000002</v>
      </c>
      <c r="K43" s="460">
        <v>0</v>
      </c>
      <c r="L43" s="456">
        <v>0.789108</v>
      </c>
      <c r="M43" s="460">
        <v>0.91666668</v>
      </c>
      <c r="N43" s="450">
        <v>0.860845078387708</v>
      </c>
      <c r="O43" s="459">
        <v>-0.12755868</v>
      </c>
      <c r="P43" s="460">
        <v>0</v>
      </c>
      <c r="Q43" s="456">
        <v>0</v>
      </c>
      <c r="R43" s="460">
        <v>0</v>
      </c>
      <c r="S43" s="450" t="s">
        <v>161</v>
      </c>
      <c r="T43" s="459">
        <v>0</v>
      </c>
      <c r="U43" s="460">
        <v>0</v>
      </c>
      <c r="V43" s="456">
        <v>23.455936</v>
      </c>
      <c r="W43" s="460">
        <v>31.04666667</v>
      </c>
      <c r="X43" s="450">
        <v>0.75550577616969</v>
      </c>
      <c r="Y43" s="459">
        <v>-7.59073067</v>
      </c>
      <c r="Z43" s="460">
        <v>0</v>
      </c>
      <c r="AA43" s="456">
        <v>0</v>
      </c>
      <c r="AB43" s="460">
        <v>0.03999999</v>
      </c>
      <c r="AC43" s="450">
        <v>0</v>
      </c>
      <c r="AD43" s="459">
        <v>-0.03999999</v>
      </c>
      <c r="AE43" s="460">
        <v>0</v>
      </c>
      <c r="AF43" s="456">
        <v>0</v>
      </c>
      <c r="AG43" s="460">
        <v>0</v>
      </c>
      <c r="AH43" s="450" t="s">
        <v>161</v>
      </c>
      <c r="AI43" s="459">
        <v>0</v>
      </c>
      <c r="AJ43" s="460">
        <v>0</v>
      </c>
      <c r="AK43" s="456">
        <v>0</v>
      </c>
      <c r="AL43" s="460">
        <v>0</v>
      </c>
      <c r="AM43" s="450" t="s">
        <v>161</v>
      </c>
      <c r="AN43" s="459">
        <v>0</v>
      </c>
      <c r="AO43" s="460">
        <v>0</v>
      </c>
      <c r="AP43" s="456">
        <v>0.646037999999999</v>
      </c>
      <c r="AQ43" s="460">
        <v>0.6</v>
      </c>
      <c r="AR43" s="450">
        <v>1.07673</v>
      </c>
      <c r="AS43" s="459">
        <v>0.0460379999999989</v>
      </c>
      <c r="AT43" s="460">
        <v>0</v>
      </c>
      <c r="AU43" s="456">
        <v>0.149999999999999</v>
      </c>
      <c r="AV43" s="460">
        <v>0</v>
      </c>
      <c r="AW43" s="450" t="s">
        <v>161</v>
      </c>
      <c r="AX43" s="459">
        <v>0.149999999999999</v>
      </c>
      <c r="AY43" s="460">
        <v>0</v>
      </c>
    </row>
    <row r="44" s="437" customFormat="1" outlineLevel="2" spans="1:51">
      <c r="A44" s="468" t="s">
        <v>41</v>
      </c>
      <c r="B44" s="456">
        <v>195.209589</v>
      </c>
      <c r="C44" s="460">
        <v>203</v>
      </c>
      <c r="D44" s="450">
        <v>0.961623591133004</v>
      </c>
      <c r="E44" s="459">
        <v>-7.79041100000012</v>
      </c>
      <c r="F44" s="460">
        <v>0</v>
      </c>
      <c r="G44" s="456">
        <v>21.21721</v>
      </c>
      <c r="H44" s="460">
        <v>42.41000001</v>
      </c>
      <c r="I44" s="450">
        <v>0.500287903678309</v>
      </c>
      <c r="J44" s="459">
        <v>-21.19279001</v>
      </c>
      <c r="K44" s="460">
        <v>0</v>
      </c>
      <c r="L44" s="456">
        <v>7.028012</v>
      </c>
      <c r="M44" s="460">
        <v>9.83000001</v>
      </c>
      <c r="N44" s="450">
        <v>0.714955441795569</v>
      </c>
      <c r="O44" s="459">
        <v>-2.80198801</v>
      </c>
      <c r="P44" s="460">
        <v>0</v>
      </c>
      <c r="Q44" s="456">
        <v>0.2181</v>
      </c>
      <c r="R44" s="460">
        <v>0.17666667</v>
      </c>
      <c r="S44" s="450">
        <v>1.23452827859381</v>
      </c>
      <c r="T44" s="459">
        <v>0.04143333</v>
      </c>
      <c r="U44" s="460">
        <v>0</v>
      </c>
      <c r="V44" s="456">
        <v>164.650514</v>
      </c>
      <c r="W44" s="460">
        <v>150.06333332</v>
      </c>
      <c r="X44" s="450">
        <v>1.09720682832557</v>
      </c>
      <c r="Y44" s="459">
        <v>14.5871806799999</v>
      </c>
      <c r="Z44" s="460">
        <v>0</v>
      </c>
      <c r="AA44" s="456">
        <v>2.095753</v>
      </c>
      <c r="AB44" s="460">
        <v>0.51999999</v>
      </c>
      <c r="AC44" s="450">
        <v>4.03029430827489</v>
      </c>
      <c r="AD44" s="459">
        <v>1.57575301</v>
      </c>
      <c r="AE44" s="460">
        <v>0</v>
      </c>
      <c r="AF44" s="456">
        <v>0</v>
      </c>
      <c r="AG44" s="460">
        <v>0</v>
      </c>
      <c r="AH44" s="450" t="s">
        <v>161</v>
      </c>
      <c r="AI44" s="459">
        <v>0</v>
      </c>
      <c r="AJ44" s="460">
        <v>0</v>
      </c>
      <c r="AK44" s="456">
        <v>0.455286999999999</v>
      </c>
      <c r="AL44" s="460">
        <v>0.65</v>
      </c>
      <c r="AM44" s="450">
        <v>0.700441538461537</v>
      </c>
      <c r="AN44" s="459">
        <v>-0.194713000000001</v>
      </c>
      <c r="AO44" s="460">
        <v>0</v>
      </c>
      <c r="AP44" s="456">
        <v>0.691681999999999</v>
      </c>
      <c r="AQ44" s="460">
        <v>0.6</v>
      </c>
      <c r="AR44" s="450">
        <v>1.15280333333333</v>
      </c>
      <c r="AS44" s="459">
        <v>0.0916819999999989</v>
      </c>
      <c r="AT44" s="460">
        <v>0</v>
      </c>
      <c r="AU44" s="456">
        <v>0.3627</v>
      </c>
      <c r="AV44" s="460">
        <v>0.6</v>
      </c>
      <c r="AW44" s="450">
        <v>0.6045</v>
      </c>
      <c r="AX44" s="459">
        <v>-0.2373</v>
      </c>
      <c r="AY44" s="460">
        <v>0</v>
      </c>
    </row>
    <row r="45" s="437" customFormat="1" outlineLevel="2" spans="1:51">
      <c r="A45" s="503" t="s">
        <v>42</v>
      </c>
      <c r="B45" s="504">
        <v>5.07273699999999</v>
      </c>
      <c r="C45" s="507">
        <v>6.37666668</v>
      </c>
      <c r="D45" s="314">
        <v>0.795515471415544</v>
      </c>
      <c r="E45" s="506">
        <v>-1.30392968000001</v>
      </c>
      <c r="F45" s="507">
        <v>0</v>
      </c>
      <c r="G45" s="504">
        <v>3.601861</v>
      </c>
      <c r="H45" s="507">
        <v>6.37666668</v>
      </c>
      <c r="I45" s="314">
        <v>0.564850129503711</v>
      </c>
      <c r="J45" s="506">
        <v>-2.77480568</v>
      </c>
      <c r="K45" s="507">
        <v>0</v>
      </c>
      <c r="L45" s="504">
        <v>1.177176</v>
      </c>
      <c r="M45" s="507">
        <v>0</v>
      </c>
      <c r="N45" s="314" t="s">
        <v>161</v>
      </c>
      <c r="O45" s="506">
        <v>1.177176</v>
      </c>
      <c r="P45" s="507">
        <v>0</v>
      </c>
      <c r="Q45" s="504">
        <v>0.1527</v>
      </c>
      <c r="R45" s="507">
        <v>0</v>
      </c>
      <c r="S45" s="314" t="s">
        <v>161</v>
      </c>
      <c r="T45" s="506">
        <v>0.1527</v>
      </c>
      <c r="U45" s="507">
        <v>0</v>
      </c>
      <c r="V45" s="504">
        <v>0</v>
      </c>
      <c r="W45" s="507">
        <v>0</v>
      </c>
      <c r="X45" s="314" t="s">
        <v>161</v>
      </c>
      <c r="Y45" s="506">
        <v>0</v>
      </c>
      <c r="Z45" s="507">
        <v>0</v>
      </c>
      <c r="AA45" s="504">
        <v>0.140999999999998</v>
      </c>
      <c r="AB45" s="507">
        <v>0</v>
      </c>
      <c r="AC45" s="314" t="s">
        <v>161</v>
      </c>
      <c r="AD45" s="506">
        <v>0.140999999999998</v>
      </c>
      <c r="AE45" s="507">
        <v>0</v>
      </c>
      <c r="AF45" s="504">
        <v>0</v>
      </c>
      <c r="AG45" s="507">
        <v>0</v>
      </c>
      <c r="AH45" s="314" t="s">
        <v>161</v>
      </c>
      <c r="AI45" s="506">
        <v>0</v>
      </c>
      <c r="AJ45" s="507">
        <v>0</v>
      </c>
      <c r="AK45" s="504">
        <v>0</v>
      </c>
      <c r="AL45" s="507">
        <v>0</v>
      </c>
      <c r="AM45" s="314" t="s">
        <v>161</v>
      </c>
      <c r="AN45" s="506">
        <v>0</v>
      </c>
      <c r="AO45" s="507">
        <v>0</v>
      </c>
      <c r="AP45" s="504">
        <v>0.573634</v>
      </c>
      <c r="AQ45" s="507">
        <v>0.6</v>
      </c>
      <c r="AR45" s="314">
        <v>0.956056666666666</v>
      </c>
      <c r="AS45" s="506">
        <v>-0.0263660000000003</v>
      </c>
      <c r="AT45" s="507">
        <v>0</v>
      </c>
      <c r="AU45" s="504">
        <v>0.0383999999999999</v>
      </c>
      <c r="AV45" s="507">
        <v>0</v>
      </c>
      <c r="AW45" s="314" t="s">
        <v>161</v>
      </c>
      <c r="AX45" s="506">
        <v>0.0383999999999999</v>
      </c>
      <c r="AY45" s="507">
        <v>0</v>
      </c>
    </row>
    <row r="46" s="437" customFormat="1" outlineLevel="2" spans="1:51">
      <c r="A46" s="503" t="s">
        <v>162</v>
      </c>
      <c r="B46" s="504">
        <v>14.910687</v>
      </c>
      <c r="C46" s="507">
        <v>0</v>
      </c>
      <c r="D46" s="314" t="s">
        <v>161</v>
      </c>
      <c r="E46" s="506">
        <v>14.910687</v>
      </c>
      <c r="F46" s="507">
        <v>0</v>
      </c>
      <c r="G46" s="504">
        <v>0.137254999999999</v>
      </c>
      <c r="H46" s="507">
        <v>0</v>
      </c>
      <c r="I46" s="314" t="s">
        <v>161</v>
      </c>
      <c r="J46" s="506">
        <v>0.137254999999999</v>
      </c>
      <c r="K46" s="507">
        <v>0</v>
      </c>
      <c r="L46" s="504">
        <v>0</v>
      </c>
      <c r="M46" s="507">
        <v>0</v>
      </c>
      <c r="N46" s="314" t="s">
        <v>161</v>
      </c>
      <c r="O46" s="506">
        <v>0</v>
      </c>
      <c r="P46" s="507">
        <v>0</v>
      </c>
      <c r="Q46" s="504">
        <v>0</v>
      </c>
      <c r="R46" s="507">
        <v>0</v>
      </c>
      <c r="S46" s="314" t="s">
        <v>161</v>
      </c>
      <c r="T46" s="506">
        <v>0</v>
      </c>
      <c r="U46" s="507">
        <v>0</v>
      </c>
      <c r="V46" s="504">
        <v>14.773432</v>
      </c>
      <c r="W46" s="507">
        <v>0</v>
      </c>
      <c r="X46" s="314" t="s">
        <v>161</v>
      </c>
      <c r="Y46" s="506">
        <v>14.773432</v>
      </c>
      <c r="Z46" s="507">
        <v>0</v>
      </c>
      <c r="AA46" s="504">
        <v>0</v>
      </c>
      <c r="AB46" s="507">
        <v>0</v>
      </c>
      <c r="AC46" s="314" t="s">
        <v>161</v>
      </c>
      <c r="AD46" s="506">
        <v>0</v>
      </c>
      <c r="AE46" s="507">
        <v>0</v>
      </c>
      <c r="AF46" s="504">
        <v>0</v>
      </c>
      <c r="AG46" s="507">
        <v>0</v>
      </c>
      <c r="AH46" s="314" t="s">
        <v>161</v>
      </c>
      <c r="AI46" s="506">
        <v>0</v>
      </c>
      <c r="AJ46" s="507">
        <v>0</v>
      </c>
      <c r="AK46" s="504">
        <v>1.6</v>
      </c>
      <c r="AL46" s="507">
        <v>0</v>
      </c>
      <c r="AM46" s="314" t="s">
        <v>161</v>
      </c>
      <c r="AN46" s="506">
        <v>1.6</v>
      </c>
      <c r="AO46" s="507">
        <v>0</v>
      </c>
      <c r="AP46" s="504">
        <v>0.027435</v>
      </c>
      <c r="AQ46" s="507">
        <v>0</v>
      </c>
      <c r="AR46" s="314" t="s">
        <v>161</v>
      </c>
      <c r="AS46" s="506">
        <v>0.027435</v>
      </c>
      <c r="AT46" s="507">
        <v>0</v>
      </c>
      <c r="AU46" s="504">
        <v>0</v>
      </c>
      <c r="AV46" s="507">
        <v>0</v>
      </c>
      <c r="AW46" s="314" t="s">
        <v>161</v>
      </c>
      <c r="AX46" s="506">
        <v>0</v>
      </c>
      <c r="AY46" s="507">
        <v>0</v>
      </c>
    </row>
    <row r="47" s="437" customFormat="1" outlineLevel="2" spans="1:51">
      <c r="A47" s="503" t="s">
        <v>43</v>
      </c>
      <c r="B47" s="504"/>
      <c r="C47" s="507"/>
      <c r="D47" s="314"/>
      <c r="E47" s="506"/>
      <c r="F47" s="507"/>
      <c r="G47" s="504"/>
      <c r="H47" s="507"/>
      <c r="I47" s="314"/>
      <c r="J47" s="506"/>
      <c r="K47" s="507"/>
      <c r="L47" s="504"/>
      <c r="M47" s="507"/>
      <c r="N47" s="314"/>
      <c r="O47" s="506"/>
      <c r="P47" s="507"/>
      <c r="Q47" s="504"/>
      <c r="R47" s="507"/>
      <c r="S47" s="314"/>
      <c r="T47" s="506"/>
      <c r="U47" s="507"/>
      <c r="V47" s="504"/>
      <c r="W47" s="507"/>
      <c r="X47" s="314"/>
      <c r="Y47" s="506"/>
      <c r="Z47" s="507"/>
      <c r="AA47" s="504"/>
      <c r="AB47" s="507"/>
      <c r="AC47" s="314"/>
      <c r="AD47" s="506"/>
      <c r="AE47" s="507"/>
      <c r="AF47" s="504"/>
      <c r="AG47" s="507"/>
      <c r="AH47" s="314"/>
      <c r="AI47" s="506"/>
      <c r="AJ47" s="507"/>
      <c r="AK47" s="504"/>
      <c r="AL47" s="507"/>
      <c r="AM47" s="314"/>
      <c r="AN47" s="506"/>
      <c r="AO47" s="507"/>
      <c r="AP47" s="504"/>
      <c r="AQ47" s="507"/>
      <c r="AR47" s="314"/>
      <c r="AS47" s="506"/>
      <c r="AT47" s="507"/>
      <c r="AU47" s="504"/>
      <c r="AV47" s="507"/>
      <c r="AW47" s="314"/>
      <c r="AX47" s="506"/>
      <c r="AY47" s="507"/>
    </row>
    <row r="48" s="437" customFormat="1" outlineLevel="2" spans="1:51">
      <c r="A48" s="503" t="s">
        <v>163</v>
      </c>
      <c r="B48" s="504"/>
      <c r="C48" s="507"/>
      <c r="D48" s="314"/>
      <c r="E48" s="506"/>
      <c r="F48" s="507"/>
      <c r="G48" s="504"/>
      <c r="H48" s="507"/>
      <c r="I48" s="314"/>
      <c r="J48" s="506"/>
      <c r="K48" s="507"/>
      <c r="L48" s="504"/>
      <c r="M48" s="507"/>
      <c r="N48" s="314"/>
      <c r="O48" s="506"/>
      <c r="P48" s="507"/>
      <c r="Q48" s="504"/>
      <c r="R48" s="507"/>
      <c r="S48" s="314"/>
      <c r="T48" s="506"/>
      <c r="U48" s="507"/>
      <c r="V48" s="504"/>
      <c r="W48" s="507"/>
      <c r="X48" s="314"/>
      <c r="Y48" s="506"/>
      <c r="Z48" s="507"/>
      <c r="AA48" s="504"/>
      <c r="AB48" s="507"/>
      <c r="AC48" s="314"/>
      <c r="AD48" s="506"/>
      <c r="AE48" s="507"/>
      <c r="AF48" s="504"/>
      <c r="AG48" s="507"/>
      <c r="AH48" s="314"/>
      <c r="AI48" s="506"/>
      <c r="AJ48" s="507"/>
      <c r="AK48" s="504"/>
      <c r="AL48" s="507"/>
      <c r="AM48" s="314"/>
      <c r="AN48" s="506"/>
      <c r="AO48" s="507"/>
      <c r="AP48" s="504"/>
      <c r="AQ48" s="507"/>
      <c r="AR48" s="314"/>
      <c r="AS48" s="506"/>
      <c r="AT48" s="507"/>
      <c r="AU48" s="504"/>
      <c r="AV48" s="507"/>
      <c r="AW48" s="314"/>
      <c r="AX48" s="506"/>
      <c r="AY48" s="507"/>
    </row>
    <row r="49" s="437" customFormat="1" outlineLevel="2" spans="1:51">
      <c r="A49" s="468" t="s">
        <v>44</v>
      </c>
      <c r="B49" s="504">
        <v>0</v>
      </c>
      <c r="C49" s="507">
        <v>-0.248</v>
      </c>
      <c r="D49" s="314">
        <v>0</v>
      </c>
      <c r="E49" s="506">
        <v>0.248</v>
      </c>
      <c r="F49" s="507">
        <v>0</v>
      </c>
      <c r="G49" s="504">
        <v>0</v>
      </c>
      <c r="H49" s="507">
        <v>0</v>
      </c>
      <c r="I49" s="314" t="s">
        <v>161</v>
      </c>
      <c r="J49" s="506">
        <v>0</v>
      </c>
      <c r="K49" s="507">
        <v>0</v>
      </c>
      <c r="L49" s="504">
        <v>0</v>
      </c>
      <c r="M49" s="507">
        <v>0</v>
      </c>
      <c r="N49" s="314" t="s">
        <v>161</v>
      </c>
      <c r="O49" s="506">
        <v>0</v>
      </c>
      <c r="P49" s="507">
        <v>0</v>
      </c>
      <c r="Q49" s="504">
        <v>0</v>
      </c>
      <c r="R49" s="507">
        <v>0</v>
      </c>
      <c r="S49" s="314" t="s">
        <v>161</v>
      </c>
      <c r="T49" s="506">
        <v>0</v>
      </c>
      <c r="U49" s="507">
        <v>0</v>
      </c>
      <c r="V49" s="504">
        <v>0</v>
      </c>
      <c r="W49" s="507">
        <v>-0.248</v>
      </c>
      <c r="X49" s="314">
        <v>0</v>
      </c>
      <c r="Y49" s="506">
        <v>0.248</v>
      </c>
      <c r="Z49" s="507">
        <v>0</v>
      </c>
      <c r="AA49" s="504">
        <v>0</v>
      </c>
      <c r="AB49" s="507">
        <v>0</v>
      </c>
      <c r="AC49" s="314" t="s">
        <v>161</v>
      </c>
      <c r="AD49" s="506">
        <v>0</v>
      </c>
      <c r="AE49" s="507">
        <v>0</v>
      </c>
      <c r="AF49" s="504">
        <v>0</v>
      </c>
      <c r="AG49" s="507">
        <v>0</v>
      </c>
      <c r="AH49" s="314" t="s">
        <v>161</v>
      </c>
      <c r="AI49" s="506">
        <v>0</v>
      </c>
      <c r="AJ49" s="507">
        <v>0</v>
      </c>
      <c r="AK49" s="504">
        <v>0</v>
      </c>
      <c r="AL49" s="507">
        <v>0</v>
      </c>
      <c r="AM49" s="314" t="s">
        <v>161</v>
      </c>
      <c r="AN49" s="506">
        <v>0</v>
      </c>
      <c r="AO49" s="507">
        <v>0</v>
      </c>
      <c r="AP49" s="504">
        <v>0</v>
      </c>
      <c r="AQ49" s="507">
        <v>0</v>
      </c>
      <c r="AR49" s="314" t="s">
        <v>161</v>
      </c>
      <c r="AS49" s="506">
        <v>0</v>
      </c>
      <c r="AT49" s="507">
        <v>0</v>
      </c>
      <c r="AU49" s="504">
        <v>0</v>
      </c>
      <c r="AV49" s="507">
        <v>0</v>
      </c>
      <c r="AW49" s="314" t="s">
        <v>161</v>
      </c>
      <c r="AX49" s="506">
        <v>0</v>
      </c>
      <c r="AY49" s="507">
        <v>0</v>
      </c>
    </row>
    <row r="50" s="437" customFormat="1" outlineLevel="2" spans="1:51">
      <c r="A50" s="468" t="s">
        <v>45</v>
      </c>
      <c r="B50" s="504">
        <v>0</v>
      </c>
      <c r="C50" s="507">
        <v>6.5455</v>
      </c>
      <c r="D50" s="314">
        <v>0</v>
      </c>
      <c r="E50" s="506">
        <v>-6.5455</v>
      </c>
      <c r="F50" s="507">
        <v>0</v>
      </c>
      <c r="G50" s="504">
        <v>0</v>
      </c>
      <c r="H50" s="507">
        <v>0</v>
      </c>
      <c r="I50" s="314" t="s">
        <v>161</v>
      </c>
      <c r="J50" s="506">
        <v>0</v>
      </c>
      <c r="K50" s="507">
        <v>0</v>
      </c>
      <c r="L50" s="504">
        <v>0</v>
      </c>
      <c r="M50" s="507">
        <v>0</v>
      </c>
      <c r="N50" s="314" t="s">
        <v>161</v>
      </c>
      <c r="O50" s="506">
        <v>0</v>
      </c>
      <c r="P50" s="507">
        <v>0</v>
      </c>
      <c r="Q50" s="504">
        <v>0</v>
      </c>
      <c r="R50" s="507">
        <v>0</v>
      </c>
      <c r="S50" s="314" t="s">
        <v>161</v>
      </c>
      <c r="T50" s="506">
        <v>0</v>
      </c>
      <c r="U50" s="507">
        <v>0</v>
      </c>
      <c r="V50" s="504">
        <v>0</v>
      </c>
      <c r="W50" s="507">
        <v>6.5455</v>
      </c>
      <c r="X50" s="314">
        <v>0</v>
      </c>
      <c r="Y50" s="506">
        <v>-6.5455</v>
      </c>
      <c r="Z50" s="507">
        <v>0</v>
      </c>
      <c r="AA50" s="504">
        <v>0</v>
      </c>
      <c r="AB50" s="507">
        <v>0</v>
      </c>
      <c r="AC50" s="314" t="s">
        <v>161</v>
      </c>
      <c r="AD50" s="506">
        <v>0</v>
      </c>
      <c r="AE50" s="507">
        <v>0</v>
      </c>
      <c r="AF50" s="504">
        <v>0</v>
      </c>
      <c r="AG50" s="507">
        <v>0</v>
      </c>
      <c r="AH50" s="314" t="s">
        <v>161</v>
      </c>
      <c r="AI50" s="506">
        <v>0</v>
      </c>
      <c r="AJ50" s="507">
        <v>0</v>
      </c>
      <c r="AK50" s="504">
        <v>0</v>
      </c>
      <c r="AL50" s="507">
        <v>0</v>
      </c>
      <c r="AM50" s="314" t="s">
        <v>161</v>
      </c>
      <c r="AN50" s="506">
        <v>0</v>
      </c>
      <c r="AO50" s="507">
        <v>0</v>
      </c>
      <c r="AP50" s="504">
        <v>0</v>
      </c>
      <c r="AQ50" s="507">
        <v>0.2</v>
      </c>
      <c r="AR50" s="314">
        <v>0</v>
      </c>
      <c r="AS50" s="506">
        <v>-0.2</v>
      </c>
      <c r="AT50" s="507">
        <v>0</v>
      </c>
      <c r="AU50" s="504">
        <v>0</v>
      </c>
      <c r="AV50" s="507">
        <v>0</v>
      </c>
      <c r="AW50" s="314" t="s">
        <v>161</v>
      </c>
      <c r="AX50" s="506">
        <v>0</v>
      </c>
      <c r="AY50" s="507">
        <v>0</v>
      </c>
    </row>
    <row r="51" s="437" customFormat="1" outlineLevel="2" spans="1:51">
      <c r="A51" s="468" t="s">
        <v>46</v>
      </c>
      <c r="B51" s="456">
        <v>0</v>
      </c>
      <c r="C51" s="460">
        <v>0</v>
      </c>
      <c r="D51" s="450" t="s">
        <v>161</v>
      </c>
      <c r="E51" s="459">
        <v>0</v>
      </c>
      <c r="F51" s="460">
        <v>0</v>
      </c>
      <c r="G51" s="456">
        <v>0</v>
      </c>
      <c r="H51" s="460">
        <v>0</v>
      </c>
      <c r="I51" s="450" t="s">
        <v>161</v>
      </c>
      <c r="J51" s="459">
        <v>0</v>
      </c>
      <c r="K51" s="460">
        <v>0</v>
      </c>
      <c r="L51" s="456">
        <v>0</v>
      </c>
      <c r="M51" s="460">
        <v>0</v>
      </c>
      <c r="N51" s="450" t="s">
        <v>161</v>
      </c>
      <c r="O51" s="459">
        <v>0</v>
      </c>
      <c r="P51" s="460">
        <v>0</v>
      </c>
      <c r="Q51" s="456">
        <v>0</v>
      </c>
      <c r="R51" s="460">
        <v>0</v>
      </c>
      <c r="S51" s="450" t="s">
        <v>161</v>
      </c>
      <c r="T51" s="459">
        <v>0</v>
      </c>
      <c r="U51" s="460">
        <v>0</v>
      </c>
      <c r="V51" s="456">
        <v>0</v>
      </c>
      <c r="W51" s="460">
        <v>0</v>
      </c>
      <c r="X51" s="450" t="s">
        <v>161</v>
      </c>
      <c r="Y51" s="459">
        <v>0</v>
      </c>
      <c r="Z51" s="460">
        <v>0</v>
      </c>
      <c r="AA51" s="456">
        <v>0</v>
      </c>
      <c r="AB51" s="460">
        <v>0</v>
      </c>
      <c r="AC51" s="450" t="s">
        <v>161</v>
      </c>
      <c r="AD51" s="459">
        <v>0</v>
      </c>
      <c r="AE51" s="460">
        <v>0</v>
      </c>
      <c r="AF51" s="456">
        <v>0</v>
      </c>
      <c r="AG51" s="460">
        <v>0</v>
      </c>
      <c r="AH51" s="450" t="s">
        <v>161</v>
      </c>
      <c r="AI51" s="459">
        <v>0</v>
      </c>
      <c r="AJ51" s="460">
        <v>0</v>
      </c>
      <c r="AK51" s="456">
        <v>0</v>
      </c>
      <c r="AL51" s="460">
        <v>0</v>
      </c>
      <c r="AM51" s="450" t="s">
        <v>161</v>
      </c>
      <c r="AN51" s="459">
        <v>0</v>
      </c>
      <c r="AO51" s="460">
        <v>0</v>
      </c>
      <c r="AP51" s="456">
        <v>0</v>
      </c>
      <c r="AQ51" s="460">
        <v>0</v>
      </c>
      <c r="AR51" s="450" t="s">
        <v>161</v>
      </c>
      <c r="AS51" s="459">
        <v>0</v>
      </c>
      <c r="AT51" s="460">
        <v>0</v>
      </c>
      <c r="AU51" s="456">
        <v>0</v>
      </c>
      <c r="AV51" s="460">
        <v>0</v>
      </c>
      <c r="AW51" s="450" t="s">
        <v>161</v>
      </c>
      <c r="AX51" s="459">
        <v>0</v>
      </c>
      <c r="AY51" s="460">
        <v>0</v>
      </c>
    </row>
    <row r="52" s="441" customFormat="1" spans="1:51">
      <c r="A52" s="462" t="s">
        <v>47</v>
      </c>
      <c r="B52" s="463">
        <v>245.586095</v>
      </c>
      <c r="C52" s="467">
        <v>257.67416668</v>
      </c>
      <c r="D52" s="474">
        <v>0.953087762596659</v>
      </c>
      <c r="E52" s="464">
        <v>-12.0880716800002</v>
      </c>
      <c r="F52" s="467">
        <v>0</v>
      </c>
      <c r="G52" s="463">
        <v>31.1022849999999</v>
      </c>
      <c r="H52" s="467">
        <v>58.78333335</v>
      </c>
      <c r="I52" s="474">
        <v>0.529100396787892</v>
      </c>
      <c r="J52" s="464">
        <v>-27.6810483500001</v>
      </c>
      <c r="K52" s="467">
        <v>0</v>
      </c>
      <c r="L52" s="463">
        <v>8.99429599999999</v>
      </c>
      <c r="M52" s="467">
        <v>10.74666669</v>
      </c>
      <c r="N52" s="474">
        <v>0.83693821158233</v>
      </c>
      <c r="O52" s="464">
        <v>-1.75237069000001</v>
      </c>
      <c r="P52" s="467">
        <v>0</v>
      </c>
      <c r="Q52" s="463">
        <v>0.3708</v>
      </c>
      <c r="R52" s="467">
        <v>0.17666667</v>
      </c>
      <c r="S52" s="474">
        <v>2.09886788492702</v>
      </c>
      <c r="T52" s="464">
        <v>0.19413333</v>
      </c>
      <c r="U52" s="467">
        <v>0</v>
      </c>
      <c r="V52" s="463">
        <v>202.881961</v>
      </c>
      <c r="W52" s="467">
        <v>187.40749999</v>
      </c>
      <c r="X52" s="474">
        <v>1.0825711938467</v>
      </c>
      <c r="Y52" s="464">
        <v>15.4744610099998</v>
      </c>
      <c r="Z52" s="467">
        <v>0</v>
      </c>
      <c r="AA52" s="463">
        <v>2.236753</v>
      </c>
      <c r="AB52" s="467">
        <v>0.55999998</v>
      </c>
      <c r="AC52" s="474">
        <v>3.99420192836435</v>
      </c>
      <c r="AD52" s="464">
        <v>1.67675302</v>
      </c>
      <c r="AE52" s="467">
        <v>0</v>
      </c>
      <c r="AF52" s="463">
        <v>0</v>
      </c>
      <c r="AG52" s="467">
        <v>0</v>
      </c>
      <c r="AH52" s="474" t="s">
        <v>161</v>
      </c>
      <c r="AI52" s="464">
        <v>0</v>
      </c>
      <c r="AJ52" s="467">
        <v>0</v>
      </c>
      <c r="AK52" s="463">
        <v>2.393288</v>
      </c>
      <c r="AL52" s="467">
        <v>4.08</v>
      </c>
      <c r="AM52" s="474">
        <v>0.586590196078431</v>
      </c>
      <c r="AN52" s="464">
        <v>-1.686712</v>
      </c>
      <c r="AO52" s="467">
        <v>0</v>
      </c>
      <c r="AP52" s="463">
        <v>1.938789</v>
      </c>
      <c r="AQ52" s="467">
        <v>2</v>
      </c>
      <c r="AR52" s="474">
        <v>0.969394499999999</v>
      </c>
      <c r="AS52" s="464">
        <v>-0.0612110000000028</v>
      </c>
      <c r="AT52" s="467">
        <v>0</v>
      </c>
      <c r="AU52" s="463">
        <v>0.551099999999999</v>
      </c>
      <c r="AV52" s="467">
        <v>0.6</v>
      </c>
      <c r="AW52" s="474">
        <v>0.918499999999998</v>
      </c>
      <c r="AX52" s="464">
        <v>-0.0489000000000012</v>
      </c>
      <c r="AY52" s="467">
        <v>0</v>
      </c>
    </row>
    <row r="53" s="441" customFormat="1" spans="1:51">
      <c r="A53" s="462" t="s">
        <v>48</v>
      </c>
      <c r="B53" s="463">
        <v>42.40982</v>
      </c>
      <c r="C53" s="467">
        <v>42.14728117</v>
      </c>
      <c r="D53" s="474">
        <v>1.00622908103944</v>
      </c>
      <c r="E53" s="464">
        <v>0.262538829999976</v>
      </c>
      <c r="F53" s="467">
        <v>28.341217</v>
      </c>
      <c r="G53" s="463">
        <v>30.283363</v>
      </c>
      <c r="H53" s="467">
        <v>26.40771901</v>
      </c>
      <c r="I53" s="474">
        <v>1.14676178539057</v>
      </c>
      <c r="J53" s="464">
        <v>3.87564398999997</v>
      </c>
      <c r="K53" s="467">
        <v>21.542782</v>
      </c>
      <c r="L53" s="463">
        <v>6.804102</v>
      </c>
      <c r="M53" s="467">
        <v>10.216662</v>
      </c>
      <c r="N53" s="474">
        <v>0.665980924102217</v>
      </c>
      <c r="O53" s="464">
        <v>-3.41256</v>
      </c>
      <c r="P53" s="467">
        <v>5.221535</v>
      </c>
      <c r="Q53" s="463">
        <v>2.4256</v>
      </c>
      <c r="R53" s="467">
        <v>2.8665</v>
      </c>
      <c r="S53" s="474">
        <v>0.846188731903017</v>
      </c>
      <c r="T53" s="464">
        <v>-0.440900000000001</v>
      </c>
      <c r="U53" s="467">
        <v>1.0749</v>
      </c>
      <c r="V53" s="463">
        <v>0</v>
      </c>
      <c r="W53" s="467">
        <v>0</v>
      </c>
      <c r="X53" s="474" t="s">
        <v>161</v>
      </c>
      <c r="Y53" s="464">
        <v>0</v>
      </c>
      <c r="Z53" s="467">
        <v>0</v>
      </c>
      <c r="AA53" s="463">
        <v>2.896755</v>
      </c>
      <c r="AB53" s="467">
        <v>2.65640016</v>
      </c>
      <c r="AC53" s="474">
        <v>1.09048141301121</v>
      </c>
      <c r="AD53" s="464">
        <v>0.240354839999997</v>
      </c>
      <c r="AE53" s="467">
        <v>0.502</v>
      </c>
      <c r="AF53" s="463">
        <v>0</v>
      </c>
      <c r="AG53" s="467">
        <v>0</v>
      </c>
      <c r="AH53" s="474" t="s">
        <v>161</v>
      </c>
      <c r="AI53" s="464">
        <v>0</v>
      </c>
      <c r="AJ53" s="467">
        <v>0</v>
      </c>
      <c r="AK53" s="463">
        <v>0.051837</v>
      </c>
      <c r="AL53" s="467">
        <v>0.06</v>
      </c>
      <c r="AM53" s="474">
        <v>0.86395</v>
      </c>
      <c r="AN53" s="464">
        <v>-0.008163</v>
      </c>
      <c r="AO53" s="467">
        <v>0.056563</v>
      </c>
      <c r="AP53" s="463">
        <v>14.980907</v>
      </c>
      <c r="AQ53" s="467">
        <v>10.31</v>
      </c>
      <c r="AR53" s="474">
        <v>1.4530462657614</v>
      </c>
      <c r="AS53" s="464">
        <v>4.670907</v>
      </c>
      <c r="AT53" s="467">
        <v>13.118204</v>
      </c>
      <c r="AU53" s="463">
        <v>2.15743</v>
      </c>
      <c r="AV53" s="467">
        <v>5.025</v>
      </c>
      <c r="AW53" s="474">
        <v>0.429339303482587</v>
      </c>
      <c r="AX53" s="464">
        <v>-2.86757</v>
      </c>
      <c r="AY53" s="467">
        <v>4.93628</v>
      </c>
    </row>
    <row r="54" s="437" customFormat="1" ht="16.2" spans="1:51">
      <c r="A54" s="213" t="s">
        <v>166</v>
      </c>
      <c r="B54" s="214">
        <v>525.399178</v>
      </c>
      <c r="C54" s="328">
        <v>568.53969872</v>
      </c>
      <c r="D54" s="238">
        <v>0.924120477748298</v>
      </c>
      <c r="E54" s="472">
        <v>-43.1405207200004</v>
      </c>
      <c r="F54" s="328">
        <v>236.183266</v>
      </c>
      <c r="G54" s="214">
        <v>164.242942</v>
      </c>
      <c r="H54" s="328">
        <v>244.02445236</v>
      </c>
      <c r="I54" s="238">
        <v>0.67305936110738</v>
      </c>
      <c r="J54" s="472">
        <v>-79.7815103600002</v>
      </c>
      <c r="K54" s="328">
        <v>81.0345419999998</v>
      </c>
      <c r="L54" s="214">
        <v>46.0221369999999</v>
      </c>
      <c r="M54" s="328">
        <v>62.48608269</v>
      </c>
      <c r="N54" s="238">
        <v>0.736518197633232</v>
      </c>
      <c r="O54" s="472">
        <v>-16.4639456900001</v>
      </c>
      <c r="P54" s="328">
        <v>32.257385</v>
      </c>
      <c r="Q54" s="214">
        <v>5.18369999999999</v>
      </c>
      <c r="R54" s="328">
        <v>5.92976667</v>
      </c>
      <c r="S54" s="238">
        <v>0.874182794784401</v>
      </c>
      <c r="T54" s="472">
        <v>-0.746066670000006</v>
      </c>
      <c r="U54" s="328">
        <v>0.450399999999992</v>
      </c>
      <c r="V54" s="214">
        <v>295.450468</v>
      </c>
      <c r="W54" s="328">
        <v>246.96074567</v>
      </c>
      <c r="X54" s="238">
        <v>1.19634586945568</v>
      </c>
      <c r="Y54" s="472">
        <v>48.4897223299998</v>
      </c>
      <c r="Z54" s="328">
        <v>118.7747</v>
      </c>
      <c r="AA54" s="214">
        <v>14.499931</v>
      </c>
      <c r="AB54" s="328">
        <v>9.13865133</v>
      </c>
      <c r="AC54" s="238">
        <v>1.5866598337547</v>
      </c>
      <c r="AD54" s="472">
        <v>5.36127966999999</v>
      </c>
      <c r="AE54" s="328">
        <v>3.666239</v>
      </c>
      <c r="AF54" s="214">
        <v>109.993813</v>
      </c>
      <c r="AG54" s="328">
        <v>114.88</v>
      </c>
      <c r="AH54" s="238">
        <v>0.957467035167131</v>
      </c>
      <c r="AI54" s="472">
        <v>-4.88618700000001</v>
      </c>
      <c r="AJ54" s="328">
        <v>151.317625</v>
      </c>
      <c r="AK54" s="214">
        <v>17.216422</v>
      </c>
      <c r="AL54" s="328">
        <v>24.53</v>
      </c>
      <c r="AM54" s="238">
        <v>0.701851691805951</v>
      </c>
      <c r="AN54" s="472">
        <v>-7.31357800000003</v>
      </c>
      <c r="AO54" s="328">
        <v>17.499675</v>
      </c>
      <c r="AP54" s="214">
        <v>20.81218</v>
      </c>
      <c r="AQ54" s="328">
        <v>16.54100001</v>
      </c>
      <c r="AR54" s="238">
        <v>1.25821776116425</v>
      </c>
      <c r="AS54" s="472">
        <v>4.27117999</v>
      </c>
      <c r="AT54" s="328">
        <v>22.105891</v>
      </c>
      <c r="AU54" s="214">
        <v>8.41766799999998</v>
      </c>
      <c r="AV54" s="328">
        <v>9.42500001</v>
      </c>
      <c r="AW54" s="238">
        <v>0.893121272261939</v>
      </c>
      <c r="AX54" s="472">
        <v>-1.00733201000001</v>
      </c>
      <c r="AY54" s="328">
        <v>11.685829</v>
      </c>
    </row>
    <row r="55" outlineLevel="2" spans="1:51">
      <c r="A55" s="468" t="s">
        <v>50</v>
      </c>
      <c r="B55" s="456">
        <v>7.58910799999999</v>
      </c>
      <c r="C55" s="460">
        <v>6.89555302</v>
      </c>
      <c r="D55" s="450">
        <v>1.10058003730642</v>
      </c>
      <c r="E55" s="459">
        <v>0.693554979999993</v>
      </c>
      <c r="F55" s="460">
        <v>-0.439375</v>
      </c>
      <c r="G55" s="456">
        <v>6.03039299999999</v>
      </c>
      <c r="H55" s="460">
        <v>5.0876</v>
      </c>
      <c r="I55" s="450">
        <v>1.18531193490054</v>
      </c>
      <c r="J55" s="459">
        <v>0.942792999999993</v>
      </c>
      <c r="K55" s="460">
        <v>0</v>
      </c>
      <c r="L55" s="456">
        <v>0.958215</v>
      </c>
      <c r="M55" s="460">
        <v>1.008354</v>
      </c>
      <c r="N55" s="450">
        <v>0.950276391029341</v>
      </c>
      <c r="O55" s="459">
        <v>-0.0501389999999996</v>
      </c>
      <c r="P55" s="460">
        <v>-0.356875</v>
      </c>
      <c r="Q55" s="456">
        <v>0.2325</v>
      </c>
      <c r="R55" s="460">
        <v>0.2346</v>
      </c>
      <c r="S55" s="450">
        <v>0.991048593350384</v>
      </c>
      <c r="T55" s="459">
        <v>-0.00209999999999999</v>
      </c>
      <c r="U55" s="460">
        <v>-0.0825</v>
      </c>
      <c r="V55" s="456">
        <v>0</v>
      </c>
      <c r="W55" s="460">
        <v>0</v>
      </c>
      <c r="X55" s="450" t="s">
        <v>161</v>
      </c>
      <c r="Y55" s="459">
        <v>0</v>
      </c>
      <c r="Z55" s="460">
        <v>0</v>
      </c>
      <c r="AA55" s="456">
        <v>0.368</v>
      </c>
      <c r="AB55" s="460">
        <v>0.56499902</v>
      </c>
      <c r="AC55" s="450">
        <v>0.651328563366358</v>
      </c>
      <c r="AD55" s="459">
        <v>-0.19699902</v>
      </c>
      <c r="AE55" s="460">
        <v>0</v>
      </c>
      <c r="AF55" s="456">
        <v>0</v>
      </c>
      <c r="AG55" s="460">
        <v>0</v>
      </c>
      <c r="AH55" s="450" t="s">
        <v>161</v>
      </c>
      <c r="AI55" s="459">
        <v>0</v>
      </c>
      <c r="AJ55" s="460">
        <v>0</v>
      </c>
      <c r="AK55" s="456">
        <v>0</v>
      </c>
      <c r="AL55" s="460">
        <v>0</v>
      </c>
      <c r="AM55" s="450" t="s">
        <v>161</v>
      </c>
      <c r="AN55" s="459">
        <v>0</v>
      </c>
      <c r="AO55" s="460">
        <v>0</v>
      </c>
      <c r="AP55" s="456">
        <v>0</v>
      </c>
      <c r="AQ55" s="460">
        <v>0</v>
      </c>
      <c r="AR55" s="450" t="s">
        <v>161</v>
      </c>
      <c r="AS55" s="459">
        <v>0</v>
      </c>
      <c r="AT55" s="460">
        <v>0</v>
      </c>
      <c r="AU55" s="456">
        <v>0</v>
      </c>
      <c r="AV55" s="460">
        <v>0.35</v>
      </c>
      <c r="AW55" s="450">
        <v>0</v>
      </c>
      <c r="AX55" s="459">
        <v>-0.35</v>
      </c>
      <c r="AY55" s="460">
        <v>0</v>
      </c>
    </row>
    <row r="56" s="437" customFormat="1" outlineLevel="2" spans="1:51">
      <c r="A56" s="468" t="s">
        <v>51</v>
      </c>
      <c r="B56" s="456">
        <v>59.1968139999999</v>
      </c>
      <c r="C56" s="460">
        <v>74.274074</v>
      </c>
      <c r="D56" s="450">
        <v>0.797005076091556</v>
      </c>
      <c r="E56" s="459">
        <v>-15.0772600000001</v>
      </c>
      <c r="F56" s="460">
        <v>72.952797</v>
      </c>
      <c r="G56" s="456">
        <v>1.261167</v>
      </c>
      <c r="H56" s="460">
        <v>1.1047</v>
      </c>
      <c r="I56" s="450">
        <v>1.14163754865574</v>
      </c>
      <c r="J56" s="459">
        <v>0.156466999999997</v>
      </c>
      <c r="K56" s="460">
        <v>5.673236</v>
      </c>
      <c r="L56" s="456">
        <v>0.354303</v>
      </c>
      <c r="M56" s="460">
        <v>0.436674</v>
      </c>
      <c r="N56" s="450">
        <v>0.811367290014977</v>
      </c>
      <c r="O56" s="459">
        <v>-0.0823710000000001</v>
      </c>
      <c r="P56" s="460">
        <v>0.963494</v>
      </c>
      <c r="Q56" s="456">
        <v>0</v>
      </c>
      <c r="R56" s="460">
        <v>0</v>
      </c>
      <c r="S56" s="450" t="s">
        <v>161</v>
      </c>
      <c r="T56" s="459">
        <v>0</v>
      </c>
      <c r="U56" s="460">
        <v>0.195</v>
      </c>
      <c r="V56" s="456">
        <v>56.4711649999999</v>
      </c>
      <c r="W56" s="460">
        <v>72.7027</v>
      </c>
      <c r="X56" s="450">
        <v>0.776740960101893</v>
      </c>
      <c r="Y56" s="459">
        <v>-16.2315350000001</v>
      </c>
      <c r="Z56" s="460">
        <v>64.898967</v>
      </c>
      <c r="AA56" s="456">
        <v>1.110179</v>
      </c>
      <c r="AB56" s="460">
        <v>0.03</v>
      </c>
      <c r="AC56" s="450">
        <v>37.0059666666666</v>
      </c>
      <c r="AD56" s="459">
        <v>1.080179</v>
      </c>
      <c r="AE56" s="460">
        <v>1.2221</v>
      </c>
      <c r="AF56" s="456">
        <v>0</v>
      </c>
      <c r="AG56" s="460">
        <v>0</v>
      </c>
      <c r="AH56" s="450" t="s">
        <v>161</v>
      </c>
      <c r="AI56" s="459">
        <v>0</v>
      </c>
      <c r="AJ56" s="460">
        <v>0</v>
      </c>
      <c r="AK56" s="456">
        <v>0</v>
      </c>
      <c r="AL56" s="460">
        <v>6.6</v>
      </c>
      <c r="AM56" s="450">
        <v>0</v>
      </c>
      <c r="AN56" s="459">
        <v>-6.6</v>
      </c>
      <c r="AO56" s="460">
        <v>4.587156</v>
      </c>
      <c r="AP56" s="456">
        <v>0.007325</v>
      </c>
      <c r="AQ56" s="460">
        <v>0</v>
      </c>
      <c r="AR56" s="450" t="s">
        <v>161</v>
      </c>
      <c r="AS56" s="459">
        <v>0.007325</v>
      </c>
      <c r="AT56" s="460">
        <v>0.00417399999999999</v>
      </c>
      <c r="AU56" s="456">
        <v>0</v>
      </c>
      <c r="AV56" s="460">
        <v>0.4</v>
      </c>
      <c r="AW56" s="450">
        <v>0</v>
      </c>
      <c r="AX56" s="459">
        <v>-0.4</v>
      </c>
      <c r="AY56" s="460">
        <v>1.192</v>
      </c>
    </row>
    <row r="57" outlineLevel="2" spans="1:51">
      <c r="A57" s="468" t="s">
        <v>52</v>
      </c>
      <c r="B57" s="456">
        <v>53.9381929999998</v>
      </c>
      <c r="C57" s="460">
        <v>58.2</v>
      </c>
      <c r="D57" s="450">
        <v>0.926773075601371</v>
      </c>
      <c r="E57" s="459">
        <v>-4.2618070000002</v>
      </c>
      <c r="F57" s="460">
        <v>57.4068339999998</v>
      </c>
      <c r="G57" s="456">
        <v>2.1</v>
      </c>
      <c r="H57" s="460">
        <v>0</v>
      </c>
      <c r="I57" s="450" t="s">
        <v>161</v>
      </c>
      <c r="J57" s="459">
        <v>2.1</v>
      </c>
      <c r="K57" s="460">
        <v>1.11662499999999</v>
      </c>
      <c r="L57" s="456">
        <v>0.354303</v>
      </c>
      <c r="M57" s="460">
        <v>0</v>
      </c>
      <c r="N57" s="450" t="s">
        <v>161</v>
      </c>
      <c r="O57" s="459">
        <v>0.354303</v>
      </c>
      <c r="P57" s="460">
        <v>0.525792999999999</v>
      </c>
      <c r="Q57" s="456">
        <v>0</v>
      </c>
      <c r="R57" s="460">
        <v>0</v>
      </c>
      <c r="S57" s="450" t="s">
        <v>161</v>
      </c>
      <c r="T57" s="459">
        <v>0</v>
      </c>
      <c r="U57" s="460">
        <v>0</v>
      </c>
      <c r="V57" s="456">
        <v>49.8132979999998</v>
      </c>
      <c r="W57" s="460">
        <v>58.2</v>
      </c>
      <c r="X57" s="450">
        <v>0.855898591065289</v>
      </c>
      <c r="Y57" s="459">
        <v>-8.38670200000021</v>
      </c>
      <c r="Z57" s="460">
        <v>55.2784159999998</v>
      </c>
      <c r="AA57" s="456">
        <v>1.670592</v>
      </c>
      <c r="AB57" s="460">
        <v>0</v>
      </c>
      <c r="AC57" s="450" t="s">
        <v>161</v>
      </c>
      <c r="AD57" s="459">
        <v>1.670592</v>
      </c>
      <c r="AE57" s="460">
        <v>0.485999999999999</v>
      </c>
      <c r="AF57" s="456">
        <v>0</v>
      </c>
      <c r="AG57" s="460">
        <v>0</v>
      </c>
      <c r="AH57" s="450" t="s">
        <v>161</v>
      </c>
      <c r="AI57" s="459">
        <v>0</v>
      </c>
      <c r="AJ57" s="460">
        <v>0</v>
      </c>
      <c r="AK57" s="456">
        <v>0</v>
      </c>
      <c r="AL57" s="460">
        <v>0</v>
      </c>
      <c r="AM57" s="450" t="s">
        <v>161</v>
      </c>
      <c r="AN57" s="459">
        <v>0</v>
      </c>
      <c r="AO57" s="460">
        <v>0</v>
      </c>
      <c r="AP57" s="456">
        <v>0.443177</v>
      </c>
      <c r="AQ57" s="460">
        <v>0</v>
      </c>
      <c r="AR57" s="450" t="s">
        <v>161</v>
      </c>
      <c r="AS57" s="459">
        <v>0.443177</v>
      </c>
      <c r="AT57" s="460">
        <v>0.0273819999999999</v>
      </c>
      <c r="AU57" s="456">
        <v>0</v>
      </c>
      <c r="AV57" s="460">
        <v>0.2</v>
      </c>
      <c r="AW57" s="450">
        <v>0</v>
      </c>
      <c r="AX57" s="459">
        <v>-0.2</v>
      </c>
      <c r="AY57" s="460">
        <v>1</v>
      </c>
    </row>
    <row r="58" outlineLevel="2" spans="1:51">
      <c r="A58" s="468" t="s">
        <v>53</v>
      </c>
      <c r="B58" s="456">
        <v>8.07157899999998</v>
      </c>
      <c r="C58" s="460">
        <v>9.636454</v>
      </c>
      <c r="D58" s="450">
        <v>0.837608834120931</v>
      </c>
      <c r="E58" s="459">
        <v>-1.56487500000002</v>
      </c>
      <c r="F58" s="460">
        <v>9.05217199999999</v>
      </c>
      <c r="G58" s="456">
        <v>1.134</v>
      </c>
      <c r="H58" s="460">
        <v>1.1999</v>
      </c>
      <c r="I58" s="450">
        <v>0.945078756563044</v>
      </c>
      <c r="J58" s="459">
        <v>-0.0659000000000036</v>
      </c>
      <c r="K58" s="460">
        <v>1.14991</v>
      </c>
      <c r="L58" s="456">
        <v>0.354303</v>
      </c>
      <c r="M58" s="460">
        <v>0.423654</v>
      </c>
      <c r="N58" s="450">
        <v>0.836302737611352</v>
      </c>
      <c r="O58" s="459">
        <v>-0.0693510000000002</v>
      </c>
      <c r="P58" s="460">
        <v>0.387433999999999</v>
      </c>
      <c r="Q58" s="456">
        <v>0</v>
      </c>
      <c r="R58" s="460">
        <v>0</v>
      </c>
      <c r="S58" s="450" t="s">
        <v>161</v>
      </c>
      <c r="T58" s="459">
        <v>0</v>
      </c>
      <c r="U58" s="460">
        <v>0</v>
      </c>
      <c r="V58" s="456">
        <v>6.10858399999999</v>
      </c>
      <c r="W58" s="460">
        <v>7.9829</v>
      </c>
      <c r="X58" s="450">
        <v>0.765208633454007</v>
      </c>
      <c r="Y58" s="459">
        <v>-1.87431600000001</v>
      </c>
      <c r="Z58" s="460">
        <v>7.43482799999999</v>
      </c>
      <c r="AA58" s="456">
        <v>0.474691999999999</v>
      </c>
      <c r="AB58" s="460">
        <v>0.03</v>
      </c>
      <c r="AC58" s="450">
        <v>15.8230666666666</v>
      </c>
      <c r="AD58" s="459">
        <v>0.444691999999999</v>
      </c>
      <c r="AE58" s="460">
        <v>0.08</v>
      </c>
      <c r="AF58" s="456">
        <v>0</v>
      </c>
      <c r="AG58" s="460">
        <v>0</v>
      </c>
      <c r="AH58" s="450" t="s">
        <v>161</v>
      </c>
      <c r="AI58" s="459">
        <v>0</v>
      </c>
      <c r="AJ58" s="460">
        <v>0</v>
      </c>
      <c r="AK58" s="456">
        <v>0</v>
      </c>
      <c r="AL58" s="460">
        <v>0</v>
      </c>
      <c r="AM58" s="450" t="s">
        <v>161</v>
      </c>
      <c r="AN58" s="459">
        <v>0</v>
      </c>
      <c r="AO58" s="460">
        <v>0</v>
      </c>
      <c r="AP58" s="456">
        <v>0</v>
      </c>
      <c r="AQ58" s="460">
        <v>0</v>
      </c>
      <c r="AR58" s="450" t="s">
        <v>161</v>
      </c>
      <c r="AS58" s="459">
        <v>0</v>
      </c>
      <c r="AT58" s="460">
        <v>0</v>
      </c>
      <c r="AU58" s="456">
        <v>0</v>
      </c>
      <c r="AV58" s="460">
        <v>0</v>
      </c>
      <c r="AW58" s="450" t="s">
        <v>161</v>
      </c>
      <c r="AX58" s="459">
        <v>0</v>
      </c>
      <c r="AY58" s="460">
        <v>0</v>
      </c>
    </row>
    <row r="59" s="164" customFormat="1" outlineLevel="2" spans="1:51">
      <c r="A59" s="468" t="s">
        <v>54</v>
      </c>
      <c r="B59" s="456">
        <v>2.72436</v>
      </c>
      <c r="C59" s="460">
        <v>-1.41701</v>
      </c>
      <c r="D59" s="450">
        <v>-1.92261169645944</v>
      </c>
      <c r="E59" s="459">
        <v>4.14137</v>
      </c>
      <c r="F59" s="460">
        <v>27.264845</v>
      </c>
      <c r="G59" s="456">
        <v>1.2295</v>
      </c>
      <c r="H59" s="460">
        <v>0</v>
      </c>
      <c r="I59" s="450" t="s">
        <v>161</v>
      </c>
      <c r="J59" s="459">
        <v>1.2295</v>
      </c>
      <c r="K59" s="460">
        <v>13.921557</v>
      </c>
      <c r="L59" s="456">
        <v>0.41136</v>
      </c>
      <c r="M59" s="460">
        <v>0</v>
      </c>
      <c r="N59" s="450" t="s">
        <v>161</v>
      </c>
      <c r="O59" s="459">
        <v>0.41136</v>
      </c>
      <c r="P59" s="460">
        <v>2.828534</v>
      </c>
      <c r="Q59" s="456">
        <v>0.168</v>
      </c>
      <c r="R59" s="460">
        <v>0</v>
      </c>
      <c r="S59" s="450" t="s">
        <v>161</v>
      </c>
      <c r="T59" s="459">
        <v>0.168</v>
      </c>
      <c r="U59" s="460">
        <v>0.998799999999999</v>
      </c>
      <c r="V59" s="456">
        <v>0</v>
      </c>
      <c r="W59" s="460">
        <v>-1.41701</v>
      </c>
      <c r="X59" s="450">
        <v>0</v>
      </c>
      <c r="Y59" s="459">
        <v>1.41701</v>
      </c>
      <c r="Z59" s="460">
        <v>6.56784099999999</v>
      </c>
      <c r="AA59" s="456">
        <v>0.915499999999999</v>
      </c>
      <c r="AB59" s="460">
        <v>0</v>
      </c>
      <c r="AC59" s="450" t="s">
        <v>161</v>
      </c>
      <c r="AD59" s="459">
        <v>0.915499999999999</v>
      </c>
      <c r="AE59" s="460">
        <v>2.94811299999999</v>
      </c>
      <c r="AF59" s="456">
        <v>2.531193</v>
      </c>
      <c r="AG59" s="460">
        <v>0.8</v>
      </c>
      <c r="AH59" s="450">
        <v>3.16399125</v>
      </c>
      <c r="AI59" s="459">
        <v>1.731193</v>
      </c>
      <c r="AJ59" s="460">
        <v>0</v>
      </c>
      <c r="AK59" s="456">
        <v>0.358207</v>
      </c>
      <c r="AL59" s="460">
        <v>0</v>
      </c>
      <c r="AM59" s="450" t="s">
        <v>161</v>
      </c>
      <c r="AN59" s="459">
        <v>0.358207</v>
      </c>
      <c r="AO59" s="460">
        <v>0</v>
      </c>
      <c r="AP59" s="456">
        <v>0.484428</v>
      </c>
      <c r="AQ59" s="460">
        <v>0.5</v>
      </c>
      <c r="AR59" s="450">
        <v>0.968855999999999</v>
      </c>
      <c r="AS59" s="459">
        <v>-0.0155720000000005</v>
      </c>
      <c r="AT59" s="460">
        <v>1.417934</v>
      </c>
      <c r="AU59" s="456">
        <v>0.8436</v>
      </c>
      <c r="AV59" s="460">
        <v>0</v>
      </c>
      <c r="AW59" s="450" t="s">
        <v>161</v>
      </c>
      <c r="AX59" s="459">
        <v>0.8436</v>
      </c>
      <c r="AY59" s="460">
        <v>5.49216599999999</v>
      </c>
    </row>
    <row r="60" s="164" customFormat="1" outlineLevel="2" spans="1:51">
      <c r="A60" s="468" t="s">
        <v>55</v>
      </c>
      <c r="B60" s="456">
        <v>0</v>
      </c>
      <c r="C60" s="460">
        <v>0</v>
      </c>
      <c r="D60" s="450" t="s">
        <v>161</v>
      </c>
      <c r="E60" s="459">
        <v>0</v>
      </c>
      <c r="F60" s="460">
        <v>0</v>
      </c>
      <c r="G60" s="456">
        <v>0</v>
      </c>
      <c r="H60" s="460">
        <v>0</v>
      </c>
      <c r="I60" s="450" t="s">
        <v>161</v>
      </c>
      <c r="J60" s="459">
        <v>0</v>
      </c>
      <c r="K60" s="460">
        <v>0</v>
      </c>
      <c r="L60" s="456">
        <v>0</v>
      </c>
      <c r="M60" s="460">
        <v>0</v>
      </c>
      <c r="N60" s="450" t="s">
        <v>161</v>
      </c>
      <c r="O60" s="459">
        <v>0</v>
      </c>
      <c r="P60" s="460">
        <v>0</v>
      </c>
      <c r="Q60" s="456">
        <v>0</v>
      </c>
      <c r="R60" s="460">
        <v>0</v>
      </c>
      <c r="S60" s="450" t="s">
        <v>161</v>
      </c>
      <c r="T60" s="459">
        <v>0</v>
      </c>
      <c r="U60" s="460">
        <v>0</v>
      </c>
      <c r="V60" s="456">
        <v>0</v>
      </c>
      <c r="W60" s="460">
        <v>0</v>
      </c>
      <c r="X60" s="450" t="s">
        <v>161</v>
      </c>
      <c r="Y60" s="459">
        <v>0</v>
      </c>
      <c r="Z60" s="460">
        <v>0</v>
      </c>
      <c r="AA60" s="456">
        <v>0</v>
      </c>
      <c r="AB60" s="460">
        <v>0</v>
      </c>
      <c r="AC60" s="450" t="s">
        <v>161</v>
      </c>
      <c r="AD60" s="459">
        <v>0</v>
      </c>
      <c r="AE60" s="460">
        <v>0</v>
      </c>
      <c r="AF60" s="456">
        <v>0</v>
      </c>
      <c r="AG60" s="460">
        <v>0</v>
      </c>
      <c r="AH60" s="450" t="s">
        <v>161</v>
      </c>
      <c r="AI60" s="459">
        <v>0</v>
      </c>
      <c r="AJ60" s="460">
        <v>0</v>
      </c>
      <c r="AK60" s="456">
        <v>0</v>
      </c>
      <c r="AL60" s="460">
        <v>0</v>
      </c>
      <c r="AM60" s="450" t="s">
        <v>161</v>
      </c>
      <c r="AN60" s="459">
        <v>0</v>
      </c>
      <c r="AO60" s="460">
        <v>0</v>
      </c>
      <c r="AP60" s="456">
        <v>0</v>
      </c>
      <c r="AQ60" s="460">
        <v>0</v>
      </c>
      <c r="AR60" s="450" t="s">
        <v>161</v>
      </c>
      <c r="AS60" s="459">
        <v>0</v>
      </c>
      <c r="AT60" s="460">
        <v>0</v>
      </c>
      <c r="AU60" s="456">
        <v>0</v>
      </c>
      <c r="AV60" s="460">
        <v>0</v>
      </c>
      <c r="AW60" s="450" t="s">
        <v>161</v>
      </c>
      <c r="AX60" s="459">
        <v>0</v>
      </c>
      <c r="AY60" s="460">
        <v>0</v>
      </c>
    </row>
    <row r="61" s="164" customFormat="1" outlineLevel="2" spans="1:51">
      <c r="A61" s="468" t="s">
        <v>56</v>
      </c>
      <c r="B61" s="456">
        <v>0</v>
      </c>
      <c r="C61" s="460">
        <v>0</v>
      </c>
      <c r="D61" s="450" t="s">
        <v>161</v>
      </c>
      <c r="E61" s="459">
        <v>0</v>
      </c>
      <c r="F61" s="460">
        <v>0</v>
      </c>
      <c r="G61" s="456">
        <v>0</v>
      </c>
      <c r="H61" s="460">
        <v>0</v>
      </c>
      <c r="I61" s="450" t="s">
        <v>161</v>
      </c>
      <c r="J61" s="459">
        <v>0</v>
      </c>
      <c r="K61" s="460">
        <v>0</v>
      </c>
      <c r="L61" s="456">
        <v>0</v>
      </c>
      <c r="M61" s="460">
        <v>0</v>
      </c>
      <c r="N61" s="450" t="s">
        <v>161</v>
      </c>
      <c r="O61" s="459">
        <v>0</v>
      </c>
      <c r="P61" s="460">
        <v>0</v>
      </c>
      <c r="Q61" s="456">
        <v>0</v>
      </c>
      <c r="R61" s="460">
        <v>0</v>
      </c>
      <c r="S61" s="450" t="s">
        <v>161</v>
      </c>
      <c r="T61" s="459">
        <v>0</v>
      </c>
      <c r="U61" s="460">
        <v>0</v>
      </c>
      <c r="V61" s="456">
        <v>0</v>
      </c>
      <c r="W61" s="460">
        <v>0</v>
      </c>
      <c r="X61" s="450" t="s">
        <v>161</v>
      </c>
      <c r="Y61" s="459">
        <v>0</v>
      </c>
      <c r="Z61" s="460">
        <v>0</v>
      </c>
      <c r="AA61" s="456">
        <v>0</v>
      </c>
      <c r="AB61" s="460">
        <v>0</v>
      </c>
      <c r="AC61" s="450" t="s">
        <v>161</v>
      </c>
      <c r="AD61" s="459">
        <v>0</v>
      </c>
      <c r="AE61" s="460">
        <v>0</v>
      </c>
      <c r="AF61" s="456">
        <v>0</v>
      </c>
      <c r="AG61" s="460">
        <v>0</v>
      </c>
      <c r="AH61" s="450" t="s">
        <v>161</v>
      </c>
      <c r="AI61" s="459">
        <v>0</v>
      </c>
      <c r="AJ61" s="460">
        <v>0</v>
      </c>
      <c r="AK61" s="456">
        <v>0</v>
      </c>
      <c r="AL61" s="460">
        <v>0</v>
      </c>
      <c r="AM61" s="450" t="s">
        <v>161</v>
      </c>
      <c r="AN61" s="459">
        <v>0</v>
      </c>
      <c r="AO61" s="460">
        <v>0</v>
      </c>
      <c r="AP61" s="456">
        <v>0</v>
      </c>
      <c r="AQ61" s="460">
        <v>0</v>
      </c>
      <c r="AR61" s="450" t="s">
        <v>161</v>
      </c>
      <c r="AS61" s="459">
        <v>0</v>
      </c>
      <c r="AT61" s="460">
        <v>0</v>
      </c>
      <c r="AU61" s="456">
        <v>0</v>
      </c>
      <c r="AV61" s="460">
        <v>0</v>
      </c>
      <c r="AW61" s="450" t="s">
        <v>161</v>
      </c>
      <c r="AX61" s="459">
        <v>0</v>
      </c>
      <c r="AY61" s="460">
        <v>0</v>
      </c>
    </row>
    <row r="62" s="437" customFormat="1" outlineLevel="2" spans="1:51">
      <c r="A62" s="468" t="s">
        <v>57</v>
      </c>
      <c r="B62" s="456">
        <v>0</v>
      </c>
      <c r="C62" s="460">
        <v>0</v>
      </c>
      <c r="D62" s="450" t="s">
        <v>161</v>
      </c>
      <c r="E62" s="459">
        <v>0</v>
      </c>
      <c r="F62" s="460">
        <v>0</v>
      </c>
      <c r="G62" s="456">
        <v>0</v>
      </c>
      <c r="H62" s="460">
        <v>0</v>
      </c>
      <c r="I62" s="450" t="s">
        <v>161</v>
      </c>
      <c r="J62" s="459">
        <v>0</v>
      </c>
      <c r="K62" s="460">
        <v>0</v>
      </c>
      <c r="L62" s="456">
        <v>0</v>
      </c>
      <c r="M62" s="460">
        <v>0</v>
      </c>
      <c r="N62" s="450" t="s">
        <v>161</v>
      </c>
      <c r="O62" s="459">
        <v>0</v>
      </c>
      <c r="P62" s="460">
        <v>0</v>
      </c>
      <c r="Q62" s="456">
        <v>0</v>
      </c>
      <c r="R62" s="460">
        <v>0</v>
      </c>
      <c r="S62" s="450" t="s">
        <v>161</v>
      </c>
      <c r="T62" s="459">
        <v>0</v>
      </c>
      <c r="U62" s="460">
        <v>0</v>
      </c>
      <c r="V62" s="456">
        <v>0</v>
      </c>
      <c r="W62" s="460">
        <v>0</v>
      </c>
      <c r="X62" s="450" t="s">
        <v>161</v>
      </c>
      <c r="Y62" s="459">
        <v>0</v>
      </c>
      <c r="Z62" s="460">
        <v>0</v>
      </c>
      <c r="AA62" s="456">
        <v>0</v>
      </c>
      <c r="AB62" s="460">
        <v>0</v>
      </c>
      <c r="AC62" s="450" t="s">
        <v>161</v>
      </c>
      <c r="AD62" s="459">
        <v>0</v>
      </c>
      <c r="AE62" s="460">
        <v>0</v>
      </c>
      <c r="AF62" s="456">
        <v>0</v>
      </c>
      <c r="AG62" s="460">
        <v>0</v>
      </c>
      <c r="AH62" s="450" t="s">
        <v>161</v>
      </c>
      <c r="AI62" s="459">
        <v>0</v>
      </c>
      <c r="AJ62" s="460">
        <v>0</v>
      </c>
      <c r="AK62" s="456">
        <v>0</v>
      </c>
      <c r="AL62" s="460">
        <v>0</v>
      </c>
      <c r="AM62" s="450" t="s">
        <v>161</v>
      </c>
      <c r="AN62" s="459">
        <v>0</v>
      </c>
      <c r="AO62" s="460">
        <v>0</v>
      </c>
      <c r="AP62" s="456">
        <v>0</v>
      </c>
      <c r="AQ62" s="460">
        <v>0</v>
      </c>
      <c r="AR62" s="450" t="s">
        <v>161</v>
      </c>
      <c r="AS62" s="459">
        <v>0</v>
      </c>
      <c r="AT62" s="460">
        <v>0</v>
      </c>
      <c r="AU62" s="456">
        <v>0</v>
      </c>
      <c r="AV62" s="460">
        <v>0</v>
      </c>
      <c r="AW62" s="450" t="s">
        <v>161</v>
      </c>
      <c r="AX62" s="459">
        <v>0</v>
      </c>
      <c r="AY62" s="460">
        <v>0</v>
      </c>
    </row>
    <row r="63" s="441" customFormat="1" spans="1:51">
      <c r="A63" s="462" t="s">
        <v>58</v>
      </c>
      <c r="B63" s="463">
        <v>131.520054</v>
      </c>
      <c r="C63" s="467">
        <v>147.58907102</v>
      </c>
      <c r="D63" s="474">
        <v>0.891123259270174</v>
      </c>
      <c r="E63" s="464">
        <v>-16.0690170200004</v>
      </c>
      <c r="F63" s="467">
        <v>166.237273</v>
      </c>
      <c r="G63" s="463">
        <v>11.75506</v>
      </c>
      <c r="H63" s="467">
        <v>7.3922</v>
      </c>
      <c r="I63" s="474">
        <v>1.5901977760342</v>
      </c>
      <c r="J63" s="464">
        <v>4.36285999999998</v>
      </c>
      <c r="K63" s="467">
        <v>21.861328</v>
      </c>
      <c r="L63" s="463">
        <v>2.432484</v>
      </c>
      <c r="M63" s="467">
        <v>1.868682</v>
      </c>
      <c r="N63" s="474">
        <v>1.30171104553905</v>
      </c>
      <c r="O63" s="464">
        <v>0.563802</v>
      </c>
      <c r="P63" s="467">
        <v>4.34837999999999</v>
      </c>
      <c r="Q63" s="463">
        <v>0.4005</v>
      </c>
      <c r="R63" s="467">
        <v>0.2346</v>
      </c>
      <c r="S63" s="474">
        <v>1.70716112531969</v>
      </c>
      <c r="T63" s="464">
        <v>0.1659</v>
      </c>
      <c r="U63" s="467">
        <v>1.1113</v>
      </c>
      <c r="V63" s="463">
        <v>112.393047</v>
      </c>
      <c r="W63" s="467">
        <v>137.46859</v>
      </c>
      <c r="X63" s="474">
        <v>0.817590745638692</v>
      </c>
      <c r="Y63" s="464">
        <v>-25.0755430000003</v>
      </c>
      <c r="Z63" s="467">
        <v>134.180052</v>
      </c>
      <c r="AA63" s="463">
        <v>4.53896299999999</v>
      </c>
      <c r="AB63" s="467">
        <v>0.62499902</v>
      </c>
      <c r="AC63" s="474">
        <v>7.26235218736822</v>
      </c>
      <c r="AD63" s="464">
        <v>3.91396397999999</v>
      </c>
      <c r="AE63" s="467">
        <v>4.73621299999999</v>
      </c>
      <c r="AF63" s="463">
        <v>2.531193</v>
      </c>
      <c r="AG63" s="467">
        <v>0.8</v>
      </c>
      <c r="AH63" s="474">
        <v>3.16399125</v>
      </c>
      <c r="AI63" s="464">
        <v>1.731193</v>
      </c>
      <c r="AJ63" s="467">
        <v>0</v>
      </c>
      <c r="AK63" s="463">
        <v>0.358207</v>
      </c>
      <c r="AL63" s="467">
        <v>6.6</v>
      </c>
      <c r="AM63" s="474">
        <v>0.0542737878787879</v>
      </c>
      <c r="AN63" s="464">
        <v>-6.241793</v>
      </c>
      <c r="AO63" s="467">
        <v>4.587156</v>
      </c>
      <c r="AP63" s="463">
        <v>0.934929999999999</v>
      </c>
      <c r="AQ63" s="467">
        <v>0.5</v>
      </c>
      <c r="AR63" s="474">
        <v>1.86986</v>
      </c>
      <c r="AS63" s="464">
        <v>0.434929999999999</v>
      </c>
      <c r="AT63" s="467">
        <v>1.44949</v>
      </c>
      <c r="AU63" s="463">
        <v>0.8436</v>
      </c>
      <c r="AV63" s="467">
        <v>0.95</v>
      </c>
      <c r="AW63" s="474">
        <v>0.888</v>
      </c>
      <c r="AX63" s="464">
        <v>-0.1064</v>
      </c>
      <c r="AY63" s="467">
        <v>7.68416599999999</v>
      </c>
    </row>
    <row r="64" s="164" customFormat="1" outlineLevel="2" spans="1:51">
      <c r="A64" s="468" t="s">
        <v>59</v>
      </c>
      <c r="B64" s="456">
        <v>42.9260889999999</v>
      </c>
      <c r="C64" s="460">
        <v>36.36</v>
      </c>
      <c r="D64" s="450">
        <v>1.1805855060506</v>
      </c>
      <c r="E64" s="459">
        <v>6.56608899999992</v>
      </c>
      <c r="F64" s="460">
        <v>0</v>
      </c>
      <c r="G64" s="456">
        <v>5.02205600000001</v>
      </c>
      <c r="H64" s="460">
        <v>4.83</v>
      </c>
      <c r="I64" s="450">
        <v>1.03976314699793</v>
      </c>
      <c r="J64" s="459">
        <v>0.192056000000012</v>
      </c>
      <c r="K64" s="460">
        <v>0</v>
      </c>
      <c r="L64" s="456">
        <v>0.974866000000004</v>
      </c>
      <c r="M64" s="460">
        <v>0.9</v>
      </c>
      <c r="N64" s="450">
        <v>1.08318444444445</v>
      </c>
      <c r="O64" s="459">
        <v>0.074866000000004</v>
      </c>
      <c r="P64" s="460">
        <v>0</v>
      </c>
      <c r="Q64" s="456">
        <v>0</v>
      </c>
      <c r="R64" s="460">
        <v>0.165</v>
      </c>
      <c r="S64" s="450">
        <v>0</v>
      </c>
      <c r="T64" s="459">
        <v>-0.165</v>
      </c>
      <c r="U64" s="460">
        <v>0</v>
      </c>
      <c r="V64" s="456">
        <v>35.6608669999999</v>
      </c>
      <c r="W64" s="460">
        <v>30.33318181</v>
      </c>
      <c r="X64" s="450">
        <v>1.17563885066101</v>
      </c>
      <c r="Y64" s="459">
        <v>5.3276851899999</v>
      </c>
      <c r="Z64" s="460">
        <v>0</v>
      </c>
      <c r="AA64" s="456">
        <v>1.2683</v>
      </c>
      <c r="AB64" s="460">
        <v>0.13181819</v>
      </c>
      <c r="AC64" s="450">
        <v>9.62158560969469</v>
      </c>
      <c r="AD64" s="459">
        <v>1.13648181</v>
      </c>
      <c r="AE64" s="460">
        <v>0</v>
      </c>
      <c r="AF64" s="456">
        <v>0</v>
      </c>
      <c r="AG64" s="460">
        <v>0</v>
      </c>
      <c r="AH64" s="450" t="s">
        <v>161</v>
      </c>
      <c r="AI64" s="459">
        <v>0</v>
      </c>
      <c r="AJ64" s="460">
        <v>0</v>
      </c>
      <c r="AK64" s="456">
        <v>0.823110999999998</v>
      </c>
      <c r="AL64" s="460">
        <v>0.54</v>
      </c>
      <c r="AM64" s="450">
        <v>1.52427962962963</v>
      </c>
      <c r="AN64" s="459">
        <v>0.283110999999998</v>
      </c>
      <c r="AO64" s="460">
        <v>0</v>
      </c>
      <c r="AP64" s="456">
        <v>0.487273</v>
      </c>
      <c r="AQ64" s="460">
        <v>0</v>
      </c>
      <c r="AR64" s="450" t="s">
        <v>161</v>
      </c>
      <c r="AS64" s="459">
        <v>0.487273</v>
      </c>
      <c r="AT64" s="460">
        <v>0</v>
      </c>
      <c r="AU64" s="456">
        <v>2.30188</v>
      </c>
      <c r="AV64" s="460">
        <v>0.475</v>
      </c>
      <c r="AW64" s="450">
        <v>4.84606315789474</v>
      </c>
      <c r="AX64" s="459">
        <v>1.82688</v>
      </c>
      <c r="AY64" s="460">
        <v>0</v>
      </c>
    </row>
    <row r="65" s="164" customFormat="1" outlineLevel="2" spans="1:51">
      <c r="A65" s="468" t="s">
        <v>60</v>
      </c>
      <c r="B65" s="456">
        <v>4.62194399999999</v>
      </c>
      <c r="C65" s="460">
        <v>5.122</v>
      </c>
      <c r="D65" s="450">
        <v>0.902370948848104</v>
      </c>
      <c r="E65" s="459">
        <v>-0.50005600000001</v>
      </c>
      <c r="F65" s="460">
        <v>0</v>
      </c>
      <c r="G65" s="456">
        <v>1.065635</v>
      </c>
      <c r="H65" s="460">
        <v>0</v>
      </c>
      <c r="I65" s="450" t="s">
        <v>161</v>
      </c>
      <c r="J65" s="459">
        <v>1.065635</v>
      </c>
      <c r="K65" s="460">
        <v>0</v>
      </c>
      <c r="L65" s="456">
        <v>0.362092</v>
      </c>
      <c r="M65" s="460">
        <v>0</v>
      </c>
      <c r="N65" s="450" t="s">
        <v>161</v>
      </c>
      <c r="O65" s="459">
        <v>0.362092</v>
      </c>
      <c r="P65" s="460">
        <v>0</v>
      </c>
      <c r="Q65" s="456">
        <v>0</v>
      </c>
      <c r="R65" s="460">
        <v>0</v>
      </c>
      <c r="S65" s="450" t="s">
        <v>161</v>
      </c>
      <c r="T65" s="459">
        <v>0</v>
      </c>
      <c r="U65" s="460">
        <v>0</v>
      </c>
      <c r="V65" s="456">
        <v>3.19421699999999</v>
      </c>
      <c r="W65" s="460">
        <v>5.122</v>
      </c>
      <c r="X65" s="450">
        <v>0.623626903553298</v>
      </c>
      <c r="Y65" s="459">
        <v>-1.92778300000001</v>
      </c>
      <c r="Z65" s="460">
        <v>0</v>
      </c>
      <c r="AA65" s="456">
        <v>0</v>
      </c>
      <c r="AB65" s="460">
        <v>0</v>
      </c>
      <c r="AC65" s="450" t="s">
        <v>161</v>
      </c>
      <c r="AD65" s="459">
        <v>0</v>
      </c>
      <c r="AE65" s="460">
        <v>0</v>
      </c>
      <c r="AF65" s="456">
        <v>0</v>
      </c>
      <c r="AG65" s="460">
        <v>0</v>
      </c>
      <c r="AH65" s="450" t="s">
        <v>161</v>
      </c>
      <c r="AI65" s="459">
        <v>0</v>
      </c>
      <c r="AJ65" s="460">
        <v>0</v>
      </c>
      <c r="AK65" s="456">
        <v>0</v>
      </c>
      <c r="AL65" s="460">
        <v>0</v>
      </c>
      <c r="AM65" s="450" t="s">
        <v>161</v>
      </c>
      <c r="AN65" s="459">
        <v>0</v>
      </c>
      <c r="AO65" s="460">
        <v>0</v>
      </c>
      <c r="AP65" s="456">
        <v>0</v>
      </c>
      <c r="AQ65" s="460">
        <v>0</v>
      </c>
      <c r="AR65" s="450" t="s">
        <v>161</v>
      </c>
      <c r="AS65" s="459">
        <v>0</v>
      </c>
      <c r="AT65" s="460">
        <v>0</v>
      </c>
      <c r="AU65" s="456">
        <v>0</v>
      </c>
      <c r="AV65" s="460">
        <v>0</v>
      </c>
      <c r="AW65" s="450" t="s">
        <v>161</v>
      </c>
      <c r="AX65" s="459">
        <v>0</v>
      </c>
      <c r="AY65" s="460">
        <v>0</v>
      </c>
    </row>
    <row r="66" s="164" customFormat="1" outlineLevel="2" spans="1:51">
      <c r="A66" s="468" t="s">
        <v>61</v>
      </c>
      <c r="B66" s="456">
        <v>18.05252</v>
      </c>
      <c r="C66" s="460">
        <v>23.84</v>
      </c>
      <c r="D66" s="450">
        <v>0.757236577181206</v>
      </c>
      <c r="E66" s="459">
        <v>-5.78748000000004</v>
      </c>
      <c r="F66" s="460">
        <v>0</v>
      </c>
      <c r="G66" s="456">
        <v>10.98782</v>
      </c>
      <c r="H66" s="460">
        <v>53.42000001</v>
      </c>
      <c r="I66" s="450">
        <v>0.205687382964116</v>
      </c>
      <c r="J66" s="459">
        <v>-42.43218001</v>
      </c>
      <c r="K66" s="460">
        <v>0</v>
      </c>
      <c r="L66" s="456">
        <v>3.14066199999999</v>
      </c>
      <c r="M66" s="460">
        <v>0</v>
      </c>
      <c r="N66" s="450" t="s">
        <v>161</v>
      </c>
      <c r="O66" s="459">
        <v>3.14066199999999</v>
      </c>
      <c r="P66" s="460">
        <v>0</v>
      </c>
      <c r="Q66" s="456">
        <v>0.1725</v>
      </c>
      <c r="R66" s="460">
        <v>0</v>
      </c>
      <c r="S66" s="450" t="s">
        <v>161</v>
      </c>
      <c r="T66" s="459">
        <v>0.1725</v>
      </c>
      <c r="U66" s="460">
        <v>0</v>
      </c>
      <c r="V66" s="456">
        <v>3.641538</v>
      </c>
      <c r="W66" s="460">
        <v>-29.58000001</v>
      </c>
      <c r="X66" s="450">
        <v>-0.123108113548645</v>
      </c>
      <c r="Y66" s="459">
        <v>33.22153801</v>
      </c>
      <c r="Z66" s="460">
        <v>0</v>
      </c>
      <c r="AA66" s="456">
        <v>0.109999999999999</v>
      </c>
      <c r="AB66" s="460">
        <v>0</v>
      </c>
      <c r="AC66" s="450" t="s">
        <v>161</v>
      </c>
      <c r="AD66" s="459">
        <v>0.109999999999999</v>
      </c>
      <c r="AE66" s="460">
        <v>0</v>
      </c>
      <c r="AF66" s="456">
        <v>12.041284</v>
      </c>
      <c r="AG66" s="460">
        <v>16.36</v>
      </c>
      <c r="AH66" s="450">
        <v>0.736019804400978</v>
      </c>
      <c r="AI66" s="459">
        <v>-4.31871600000001</v>
      </c>
      <c r="AJ66" s="460">
        <v>0</v>
      </c>
      <c r="AK66" s="456">
        <v>0.973450999999999</v>
      </c>
      <c r="AL66" s="460">
        <v>0.76</v>
      </c>
      <c r="AM66" s="450">
        <v>1.28085657894737</v>
      </c>
      <c r="AN66" s="459">
        <v>0.213450999999999</v>
      </c>
      <c r="AO66" s="460">
        <v>0</v>
      </c>
      <c r="AP66" s="456">
        <v>0.874649999999998</v>
      </c>
      <c r="AQ66" s="460">
        <v>0.3</v>
      </c>
      <c r="AR66" s="450">
        <v>2.91549999999999</v>
      </c>
      <c r="AS66" s="459">
        <v>0.574649999999999</v>
      </c>
      <c r="AT66" s="460">
        <v>0</v>
      </c>
      <c r="AU66" s="456">
        <v>2.33</v>
      </c>
      <c r="AV66" s="460">
        <v>0.8</v>
      </c>
      <c r="AW66" s="450">
        <v>2.9125</v>
      </c>
      <c r="AX66" s="459">
        <v>1.53</v>
      </c>
      <c r="AY66" s="460">
        <v>0</v>
      </c>
    </row>
    <row r="67" s="164" customFormat="1" outlineLevel="2" spans="1:51">
      <c r="A67" s="468" t="s">
        <v>62</v>
      </c>
      <c r="B67" s="456">
        <v>31.401095</v>
      </c>
      <c r="C67" s="460">
        <v>26.8</v>
      </c>
      <c r="D67" s="450">
        <v>1.17168264925373</v>
      </c>
      <c r="E67" s="459">
        <v>4.60109499999998</v>
      </c>
      <c r="F67" s="460">
        <v>0</v>
      </c>
      <c r="G67" s="456">
        <v>21.066182</v>
      </c>
      <c r="H67" s="460">
        <v>1.9429</v>
      </c>
      <c r="I67" s="450">
        <v>10.8426486180452</v>
      </c>
      <c r="J67" s="459">
        <v>19.123282</v>
      </c>
      <c r="K67" s="460">
        <v>0</v>
      </c>
      <c r="L67" s="456">
        <v>6.63839999999999</v>
      </c>
      <c r="M67" s="460">
        <v>10.8831</v>
      </c>
      <c r="N67" s="450">
        <v>0.609973261295035</v>
      </c>
      <c r="O67" s="459">
        <v>-4.24470000000001</v>
      </c>
      <c r="P67" s="460">
        <v>0</v>
      </c>
      <c r="Q67" s="456">
        <v>0.4485</v>
      </c>
      <c r="R67" s="460">
        <v>0.24</v>
      </c>
      <c r="S67" s="450">
        <v>1.86875</v>
      </c>
      <c r="T67" s="459">
        <v>0.2085</v>
      </c>
      <c r="U67" s="460">
        <v>0</v>
      </c>
      <c r="V67" s="456">
        <v>1.52237499999999</v>
      </c>
      <c r="W67" s="460">
        <v>13</v>
      </c>
      <c r="X67" s="450">
        <v>0.117105769230768</v>
      </c>
      <c r="Y67" s="459">
        <v>-11.477625</v>
      </c>
      <c r="Z67" s="460">
        <v>0</v>
      </c>
      <c r="AA67" s="456">
        <v>1.725638</v>
      </c>
      <c r="AB67" s="460">
        <v>0.734</v>
      </c>
      <c r="AC67" s="450">
        <v>2.35100544959128</v>
      </c>
      <c r="AD67" s="459">
        <v>0.991637999999998</v>
      </c>
      <c r="AE67" s="460">
        <v>0</v>
      </c>
      <c r="AF67" s="456">
        <v>6.18299999999999</v>
      </c>
      <c r="AG67" s="460">
        <v>13.8</v>
      </c>
      <c r="AH67" s="450">
        <v>0.448043478260869</v>
      </c>
      <c r="AI67" s="459">
        <v>-7.61700000000001</v>
      </c>
      <c r="AJ67" s="460">
        <v>0</v>
      </c>
      <c r="AK67" s="456">
        <v>0.1652</v>
      </c>
      <c r="AL67" s="460">
        <v>0.7</v>
      </c>
      <c r="AM67" s="450">
        <v>0.236</v>
      </c>
      <c r="AN67" s="459">
        <v>-0.5348</v>
      </c>
      <c r="AO67" s="460">
        <v>0</v>
      </c>
      <c r="AP67" s="456">
        <v>1.123014</v>
      </c>
      <c r="AQ67" s="460">
        <v>2.7</v>
      </c>
      <c r="AR67" s="450">
        <v>0.415931111111111</v>
      </c>
      <c r="AS67" s="459">
        <v>-1.576986</v>
      </c>
      <c r="AT67" s="460">
        <v>0</v>
      </c>
      <c r="AU67" s="456">
        <v>2.23874</v>
      </c>
      <c r="AV67" s="460">
        <v>0</v>
      </c>
      <c r="AW67" s="450" t="s">
        <v>161</v>
      </c>
      <c r="AX67" s="459">
        <v>2.23874</v>
      </c>
      <c r="AY67" s="460">
        <v>0</v>
      </c>
    </row>
    <row r="68" s="164" customFormat="1" outlineLevel="2" spans="1:51">
      <c r="A68" s="468" t="s">
        <v>63</v>
      </c>
      <c r="B68" s="456">
        <v>11.165746</v>
      </c>
      <c r="C68" s="460">
        <v>26.41474998</v>
      </c>
      <c r="D68" s="450">
        <v>0.422708752059139</v>
      </c>
      <c r="E68" s="459">
        <v>-15.24900398</v>
      </c>
      <c r="F68" s="460">
        <v>0</v>
      </c>
      <c r="G68" s="456">
        <v>3.373</v>
      </c>
      <c r="H68" s="460">
        <v>3.892</v>
      </c>
      <c r="I68" s="450">
        <v>0.866649537512847</v>
      </c>
      <c r="J68" s="459">
        <v>-0.519000000000001</v>
      </c>
      <c r="K68" s="460">
        <v>0</v>
      </c>
      <c r="L68" s="456">
        <v>0.732018</v>
      </c>
      <c r="M68" s="460">
        <v>0.858</v>
      </c>
      <c r="N68" s="450">
        <v>0.853167832167832</v>
      </c>
      <c r="O68" s="459">
        <v>-0.125982</v>
      </c>
      <c r="P68" s="460">
        <v>0</v>
      </c>
      <c r="Q68" s="456">
        <v>0.395</v>
      </c>
      <c r="R68" s="460">
        <v>0.237</v>
      </c>
      <c r="S68" s="450">
        <v>1.66666666666667</v>
      </c>
      <c r="T68" s="459">
        <v>0.158</v>
      </c>
      <c r="U68" s="460">
        <v>0</v>
      </c>
      <c r="V68" s="456">
        <v>6.25972799999998</v>
      </c>
      <c r="W68" s="460">
        <v>21.379</v>
      </c>
      <c r="X68" s="450">
        <v>0.292797979325506</v>
      </c>
      <c r="Y68" s="459">
        <v>-15.119272</v>
      </c>
      <c r="Z68" s="460">
        <v>0</v>
      </c>
      <c r="AA68" s="456">
        <v>0.406</v>
      </c>
      <c r="AB68" s="460">
        <v>0.04874998</v>
      </c>
      <c r="AC68" s="450">
        <v>8.32820854490607</v>
      </c>
      <c r="AD68" s="459">
        <v>0.35725002</v>
      </c>
      <c r="AE68" s="460">
        <v>0</v>
      </c>
      <c r="AF68" s="456">
        <v>0</v>
      </c>
      <c r="AG68" s="460">
        <v>0</v>
      </c>
      <c r="AH68" s="450" t="s">
        <v>161</v>
      </c>
      <c r="AI68" s="459">
        <v>0</v>
      </c>
      <c r="AJ68" s="460">
        <v>0</v>
      </c>
      <c r="AK68" s="456">
        <v>0.5</v>
      </c>
      <c r="AL68" s="460">
        <v>1.6</v>
      </c>
      <c r="AM68" s="450">
        <v>0.3125</v>
      </c>
      <c r="AN68" s="459">
        <v>-1.1</v>
      </c>
      <c r="AO68" s="460">
        <v>0</v>
      </c>
      <c r="AP68" s="456">
        <v>0</v>
      </c>
      <c r="AQ68" s="460">
        <v>0</v>
      </c>
      <c r="AR68" s="450" t="s">
        <v>161</v>
      </c>
      <c r="AS68" s="459">
        <v>0</v>
      </c>
      <c r="AT68" s="460">
        <v>0</v>
      </c>
      <c r="AU68" s="456">
        <v>0.0434</v>
      </c>
      <c r="AV68" s="460">
        <v>0</v>
      </c>
      <c r="AW68" s="450" t="s">
        <v>161</v>
      </c>
      <c r="AX68" s="459">
        <v>0.0434</v>
      </c>
      <c r="AY68" s="460">
        <v>0</v>
      </c>
    </row>
    <row r="69" s="164" customFormat="1" outlineLevel="2" spans="1:51">
      <c r="A69" s="468" t="s">
        <v>168</v>
      </c>
      <c r="B69" s="456">
        <v>78.7501899999998</v>
      </c>
      <c r="C69" s="460">
        <v>79</v>
      </c>
      <c r="D69" s="450">
        <v>0.996837848101263</v>
      </c>
      <c r="E69" s="459">
        <v>-0.24981000000021</v>
      </c>
      <c r="F69" s="460">
        <v>0</v>
      </c>
      <c r="G69" s="456">
        <v>5.983</v>
      </c>
      <c r="H69" s="460">
        <v>1.53</v>
      </c>
      <c r="I69" s="450">
        <v>3.91045751633987</v>
      </c>
      <c r="J69" s="459">
        <v>4.453</v>
      </c>
      <c r="K69" s="460">
        <v>0</v>
      </c>
      <c r="L69" s="456">
        <v>1.194988</v>
      </c>
      <c r="M69" s="460">
        <v>0.45</v>
      </c>
      <c r="N69" s="450">
        <v>2.65552888888889</v>
      </c>
      <c r="O69" s="459">
        <v>0.744988</v>
      </c>
      <c r="P69" s="460">
        <v>0</v>
      </c>
      <c r="Q69" s="456">
        <v>0.324</v>
      </c>
      <c r="R69" s="460">
        <v>0</v>
      </c>
      <c r="S69" s="450" t="s">
        <v>161</v>
      </c>
      <c r="T69" s="459">
        <v>0.324</v>
      </c>
      <c r="U69" s="460">
        <v>0</v>
      </c>
      <c r="V69" s="456">
        <v>71.1114519999998</v>
      </c>
      <c r="W69" s="460">
        <v>76.9885</v>
      </c>
      <c r="X69" s="450">
        <v>0.923663300363039</v>
      </c>
      <c r="Y69" s="459">
        <v>-5.8770480000002</v>
      </c>
      <c r="Z69" s="460">
        <v>0</v>
      </c>
      <c r="AA69" s="456">
        <v>0.13675</v>
      </c>
      <c r="AB69" s="460">
        <v>0.0315</v>
      </c>
      <c r="AC69" s="450">
        <v>4.34126984126984</v>
      </c>
      <c r="AD69" s="459">
        <v>0.10525</v>
      </c>
      <c r="AE69" s="460">
        <v>0</v>
      </c>
      <c r="AF69" s="456">
        <v>0</v>
      </c>
      <c r="AG69" s="460">
        <v>0</v>
      </c>
      <c r="AH69" s="450" t="s">
        <v>161</v>
      </c>
      <c r="AI69" s="459">
        <v>0</v>
      </c>
      <c r="AJ69" s="460">
        <v>0</v>
      </c>
      <c r="AK69" s="456">
        <v>0</v>
      </c>
      <c r="AL69" s="460">
        <v>0</v>
      </c>
      <c r="AM69" s="450" t="s">
        <v>161</v>
      </c>
      <c r="AN69" s="459">
        <v>0</v>
      </c>
      <c r="AO69" s="460">
        <v>0</v>
      </c>
      <c r="AP69" s="456">
        <v>0.242844</v>
      </c>
      <c r="AQ69" s="460">
        <v>0</v>
      </c>
      <c r="AR69" s="450" t="s">
        <v>161</v>
      </c>
      <c r="AS69" s="459">
        <v>0.242844</v>
      </c>
      <c r="AT69" s="460">
        <v>0</v>
      </c>
      <c r="AU69" s="456">
        <v>0</v>
      </c>
      <c r="AV69" s="460">
        <v>1.3</v>
      </c>
      <c r="AW69" s="450">
        <v>0</v>
      </c>
      <c r="AX69" s="459">
        <v>-1.3</v>
      </c>
      <c r="AY69" s="460">
        <v>0</v>
      </c>
    </row>
    <row r="70" s="164" customFormat="1" outlineLevel="2" spans="1:51">
      <c r="A70" s="468" t="s">
        <v>65</v>
      </c>
      <c r="B70" s="456">
        <v>1.930181</v>
      </c>
      <c r="C70" s="460">
        <v>10.8</v>
      </c>
      <c r="D70" s="450">
        <v>0.178720462962963</v>
      </c>
      <c r="E70" s="459">
        <v>-8.869819</v>
      </c>
      <c r="F70" s="460">
        <v>0</v>
      </c>
      <c r="G70" s="456">
        <v>-0.358788000000003</v>
      </c>
      <c r="H70" s="460">
        <v>0</v>
      </c>
      <c r="I70" s="450" t="s">
        <v>161</v>
      </c>
      <c r="J70" s="459">
        <v>-0.358788000000003</v>
      </c>
      <c r="K70" s="460">
        <v>0</v>
      </c>
      <c r="L70" s="456">
        <v>0.784956</v>
      </c>
      <c r="M70" s="460">
        <v>0</v>
      </c>
      <c r="N70" s="450" t="s">
        <v>161</v>
      </c>
      <c r="O70" s="459">
        <v>0.784956</v>
      </c>
      <c r="P70" s="460">
        <v>0</v>
      </c>
      <c r="Q70" s="456">
        <v>0</v>
      </c>
      <c r="R70" s="460">
        <v>0</v>
      </c>
      <c r="S70" s="450" t="s">
        <v>161</v>
      </c>
      <c r="T70" s="459">
        <v>0</v>
      </c>
      <c r="U70" s="460">
        <v>0</v>
      </c>
      <c r="V70" s="456">
        <v>1.004243</v>
      </c>
      <c r="W70" s="460">
        <v>10.8</v>
      </c>
      <c r="X70" s="450">
        <v>0.0929854629629629</v>
      </c>
      <c r="Y70" s="459">
        <v>-9.795757</v>
      </c>
      <c r="Z70" s="460">
        <v>0</v>
      </c>
      <c r="AA70" s="456">
        <v>0.499769999999999</v>
      </c>
      <c r="AB70" s="460">
        <v>0</v>
      </c>
      <c r="AC70" s="450" t="s">
        <v>161</v>
      </c>
      <c r="AD70" s="459">
        <v>0.499769999999999</v>
      </c>
      <c r="AE70" s="460">
        <v>0</v>
      </c>
      <c r="AF70" s="456">
        <v>0</v>
      </c>
      <c r="AG70" s="460">
        <v>0</v>
      </c>
      <c r="AH70" s="450" t="s">
        <v>161</v>
      </c>
      <c r="AI70" s="459">
        <v>0</v>
      </c>
      <c r="AJ70" s="460">
        <v>0</v>
      </c>
      <c r="AK70" s="456">
        <v>0</v>
      </c>
      <c r="AL70" s="460">
        <v>0</v>
      </c>
      <c r="AM70" s="450" t="s">
        <v>161</v>
      </c>
      <c r="AN70" s="459">
        <v>0</v>
      </c>
      <c r="AO70" s="460">
        <v>0</v>
      </c>
      <c r="AP70" s="456">
        <v>0.549702000000002</v>
      </c>
      <c r="AQ70" s="460">
        <v>0</v>
      </c>
      <c r="AR70" s="450" t="s">
        <v>161</v>
      </c>
      <c r="AS70" s="459">
        <v>0.549702000000002</v>
      </c>
      <c r="AT70" s="460">
        <v>0</v>
      </c>
      <c r="AU70" s="456">
        <v>0</v>
      </c>
      <c r="AV70" s="460">
        <v>0</v>
      </c>
      <c r="AW70" s="450" t="s">
        <v>161</v>
      </c>
      <c r="AX70" s="459">
        <v>0</v>
      </c>
      <c r="AY70" s="460">
        <v>0</v>
      </c>
    </row>
    <row r="71" s="164" customFormat="1" outlineLevel="2" spans="1:51">
      <c r="A71" s="468" t="s">
        <v>167</v>
      </c>
      <c r="B71" s="456">
        <v>0.2</v>
      </c>
      <c r="C71" s="460">
        <v>9.70954582</v>
      </c>
      <c r="D71" s="450">
        <v>0.020598285821777</v>
      </c>
      <c r="E71" s="459">
        <v>-9.50954582</v>
      </c>
      <c r="F71" s="460">
        <v>0</v>
      </c>
      <c r="G71" s="456">
        <v>0</v>
      </c>
      <c r="H71" s="460">
        <v>0</v>
      </c>
      <c r="I71" s="450" t="s">
        <v>161</v>
      </c>
      <c r="J71" s="459">
        <v>0</v>
      </c>
      <c r="K71" s="460">
        <v>0</v>
      </c>
      <c r="L71" s="456">
        <v>0</v>
      </c>
      <c r="M71" s="460">
        <v>0</v>
      </c>
      <c r="N71" s="450" t="s">
        <v>161</v>
      </c>
      <c r="O71" s="459">
        <v>0</v>
      </c>
      <c r="P71" s="460">
        <v>0</v>
      </c>
      <c r="Q71" s="456">
        <v>0</v>
      </c>
      <c r="R71" s="460">
        <v>0</v>
      </c>
      <c r="S71" s="450" t="s">
        <v>161</v>
      </c>
      <c r="T71" s="459">
        <v>0</v>
      </c>
      <c r="U71" s="460">
        <v>0</v>
      </c>
      <c r="V71" s="456">
        <v>0.2</v>
      </c>
      <c r="W71" s="460">
        <v>9.70954582</v>
      </c>
      <c r="X71" s="450">
        <v>0.020598285821777</v>
      </c>
      <c r="Y71" s="459">
        <v>-9.50954582</v>
      </c>
      <c r="Z71" s="460">
        <v>0</v>
      </c>
      <c r="AA71" s="456">
        <v>0</v>
      </c>
      <c r="AB71" s="460">
        <v>0</v>
      </c>
      <c r="AC71" s="450" t="s">
        <v>161</v>
      </c>
      <c r="AD71" s="459">
        <v>0</v>
      </c>
      <c r="AE71" s="460">
        <v>0</v>
      </c>
      <c r="AF71" s="456">
        <v>0.07</v>
      </c>
      <c r="AG71" s="460">
        <v>12.67</v>
      </c>
      <c r="AH71" s="450">
        <v>0.00552486187845304</v>
      </c>
      <c r="AI71" s="459">
        <v>-12.6</v>
      </c>
      <c r="AJ71" s="460">
        <v>0</v>
      </c>
      <c r="AK71" s="456">
        <v>0</v>
      </c>
      <c r="AL71" s="460">
        <v>0</v>
      </c>
      <c r="AM71" s="450" t="s">
        <v>161</v>
      </c>
      <c r="AN71" s="459">
        <v>0</v>
      </c>
      <c r="AO71" s="460">
        <v>0</v>
      </c>
      <c r="AP71" s="456">
        <v>0</v>
      </c>
      <c r="AQ71" s="460">
        <v>0</v>
      </c>
      <c r="AR71" s="450" t="s">
        <v>161</v>
      </c>
      <c r="AS71" s="459">
        <v>0</v>
      </c>
      <c r="AT71" s="460">
        <v>0</v>
      </c>
      <c r="AU71" s="456">
        <v>0</v>
      </c>
      <c r="AV71" s="460">
        <v>0</v>
      </c>
      <c r="AW71" s="450" t="s">
        <v>161</v>
      </c>
      <c r="AX71" s="459">
        <v>0</v>
      </c>
      <c r="AY71" s="460">
        <v>0</v>
      </c>
    </row>
    <row r="72" s="164" customFormat="1" outlineLevel="2" spans="1:51">
      <c r="A72" s="468" t="s">
        <v>66</v>
      </c>
      <c r="B72" s="456">
        <v>0</v>
      </c>
      <c r="C72" s="460">
        <v>-0.000225</v>
      </c>
      <c r="D72" s="450">
        <v>0</v>
      </c>
      <c r="E72" s="459">
        <v>0.000225</v>
      </c>
      <c r="F72" s="460">
        <v>0</v>
      </c>
      <c r="G72" s="456">
        <v>0</v>
      </c>
      <c r="H72" s="460">
        <v>0</v>
      </c>
      <c r="I72" s="450" t="s">
        <v>161</v>
      </c>
      <c r="J72" s="459">
        <v>0</v>
      </c>
      <c r="K72" s="460">
        <v>0</v>
      </c>
      <c r="L72" s="456">
        <v>0</v>
      </c>
      <c r="M72" s="460">
        <v>0</v>
      </c>
      <c r="N72" s="450" t="s">
        <v>161</v>
      </c>
      <c r="O72" s="459">
        <v>0</v>
      </c>
      <c r="P72" s="460">
        <v>0</v>
      </c>
      <c r="Q72" s="456">
        <v>0</v>
      </c>
      <c r="R72" s="460">
        <v>0</v>
      </c>
      <c r="S72" s="450" t="s">
        <v>161</v>
      </c>
      <c r="T72" s="459">
        <v>0</v>
      </c>
      <c r="U72" s="460">
        <v>0</v>
      </c>
      <c r="V72" s="456">
        <v>0</v>
      </c>
      <c r="W72" s="460">
        <v>0</v>
      </c>
      <c r="X72" s="450" t="s">
        <v>161</v>
      </c>
      <c r="Y72" s="459">
        <v>0</v>
      </c>
      <c r="Z72" s="460">
        <v>0</v>
      </c>
      <c r="AA72" s="456">
        <v>0</v>
      </c>
      <c r="AB72" s="460">
        <v>-0.000225</v>
      </c>
      <c r="AC72" s="450">
        <v>0</v>
      </c>
      <c r="AD72" s="459">
        <v>0.000225</v>
      </c>
      <c r="AE72" s="460">
        <v>0</v>
      </c>
      <c r="AF72" s="456">
        <v>0</v>
      </c>
      <c r="AG72" s="460">
        <v>0</v>
      </c>
      <c r="AH72" s="450" t="s">
        <v>161</v>
      </c>
      <c r="AI72" s="459">
        <v>0</v>
      </c>
      <c r="AJ72" s="460">
        <v>0</v>
      </c>
      <c r="AK72" s="456">
        <v>0</v>
      </c>
      <c r="AL72" s="460">
        <v>0</v>
      </c>
      <c r="AM72" s="450" t="s">
        <v>161</v>
      </c>
      <c r="AN72" s="459">
        <v>0</v>
      </c>
      <c r="AO72" s="460">
        <v>0</v>
      </c>
      <c r="AP72" s="456">
        <v>0</v>
      </c>
      <c r="AQ72" s="460">
        <v>0</v>
      </c>
      <c r="AR72" s="450" t="s">
        <v>161</v>
      </c>
      <c r="AS72" s="459">
        <v>0</v>
      </c>
      <c r="AT72" s="460">
        <v>0</v>
      </c>
      <c r="AU72" s="456">
        <v>0</v>
      </c>
      <c r="AV72" s="460">
        <v>0</v>
      </c>
      <c r="AW72" s="450" t="s">
        <v>161</v>
      </c>
      <c r="AX72" s="459">
        <v>0</v>
      </c>
      <c r="AY72" s="460">
        <v>0</v>
      </c>
    </row>
    <row r="73" s="164" customFormat="1" outlineLevel="2" spans="1:51">
      <c r="A73" s="468" t="s">
        <v>68</v>
      </c>
      <c r="B73" s="456">
        <v>0</v>
      </c>
      <c r="C73" s="460">
        <v>6</v>
      </c>
      <c r="D73" s="450">
        <v>0</v>
      </c>
      <c r="E73" s="459">
        <v>-6</v>
      </c>
      <c r="F73" s="460">
        <v>0</v>
      </c>
      <c r="G73" s="456">
        <v>0</v>
      </c>
      <c r="H73" s="460">
        <v>0</v>
      </c>
      <c r="I73" s="450" t="s">
        <v>161</v>
      </c>
      <c r="J73" s="459">
        <v>0</v>
      </c>
      <c r="K73" s="460">
        <v>0</v>
      </c>
      <c r="L73" s="456">
        <v>0</v>
      </c>
      <c r="M73" s="460">
        <v>0</v>
      </c>
      <c r="N73" s="450" t="s">
        <v>161</v>
      </c>
      <c r="O73" s="459">
        <v>0</v>
      </c>
      <c r="P73" s="460">
        <v>0</v>
      </c>
      <c r="Q73" s="456">
        <v>0</v>
      </c>
      <c r="R73" s="460">
        <v>0</v>
      </c>
      <c r="S73" s="450" t="s">
        <v>161</v>
      </c>
      <c r="T73" s="459">
        <v>0</v>
      </c>
      <c r="U73" s="460">
        <v>0</v>
      </c>
      <c r="V73" s="456">
        <v>0</v>
      </c>
      <c r="W73" s="460">
        <v>6</v>
      </c>
      <c r="X73" s="450">
        <v>0</v>
      </c>
      <c r="Y73" s="459">
        <v>-6</v>
      </c>
      <c r="Z73" s="460">
        <v>0</v>
      </c>
      <c r="AA73" s="456">
        <v>0</v>
      </c>
      <c r="AB73" s="460">
        <v>0</v>
      </c>
      <c r="AC73" s="450" t="s">
        <v>161</v>
      </c>
      <c r="AD73" s="459">
        <v>0</v>
      </c>
      <c r="AE73" s="460">
        <v>0</v>
      </c>
      <c r="AF73" s="456">
        <v>0</v>
      </c>
      <c r="AG73" s="460">
        <v>0</v>
      </c>
      <c r="AH73" s="450" t="s">
        <v>161</v>
      </c>
      <c r="AI73" s="459">
        <v>0</v>
      </c>
      <c r="AJ73" s="460">
        <v>0</v>
      </c>
      <c r="AK73" s="456">
        <v>0</v>
      </c>
      <c r="AL73" s="460">
        <v>0</v>
      </c>
      <c r="AM73" s="450" t="s">
        <v>161</v>
      </c>
      <c r="AN73" s="459">
        <v>0</v>
      </c>
      <c r="AO73" s="460">
        <v>0</v>
      </c>
      <c r="AP73" s="456">
        <v>0</v>
      </c>
      <c r="AQ73" s="460">
        <v>0</v>
      </c>
      <c r="AR73" s="450" t="s">
        <v>161</v>
      </c>
      <c r="AS73" s="459">
        <v>0</v>
      </c>
      <c r="AT73" s="460">
        <v>0</v>
      </c>
      <c r="AU73" s="456">
        <v>0</v>
      </c>
      <c r="AV73" s="460">
        <v>0</v>
      </c>
      <c r="AW73" s="450" t="s">
        <v>161</v>
      </c>
      <c r="AX73" s="459">
        <v>0</v>
      </c>
      <c r="AY73" s="460">
        <v>0</v>
      </c>
    </row>
    <row r="74" s="164" customFormat="1" outlineLevel="2" spans="1:51">
      <c r="A74" s="468" t="s">
        <v>70</v>
      </c>
      <c r="B74" s="456">
        <v>0</v>
      </c>
      <c r="C74" s="460">
        <v>0</v>
      </c>
      <c r="D74" s="450" t="s">
        <v>161</v>
      </c>
      <c r="E74" s="459">
        <v>0</v>
      </c>
      <c r="F74" s="460">
        <v>0</v>
      </c>
      <c r="G74" s="456">
        <v>0</v>
      </c>
      <c r="H74" s="460">
        <v>0</v>
      </c>
      <c r="I74" s="450" t="s">
        <v>161</v>
      </c>
      <c r="J74" s="459">
        <v>0</v>
      </c>
      <c r="K74" s="460">
        <v>0</v>
      </c>
      <c r="L74" s="456">
        <v>0</v>
      </c>
      <c r="M74" s="460">
        <v>0</v>
      </c>
      <c r="N74" s="450" t="s">
        <v>161</v>
      </c>
      <c r="O74" s="459">
        <v>0</v>
      </c>
      <c r="P74" s="460">
        <v>0</v>
      </c>
      <c r="Q74" s="456">
        <v>0</v>
      </c>
      <c r="R74" s="460">
        <v>0</v>
      </c>
      <c r="S74" s="450" t="s">
        <v>161</v>
      </c>
      <c r="T74" s="459">
        <v>0</v>
      </c>
      <c r="U74" s="460">
        <v>0</v>
      </c>
      <c r="V74" s="456">
        <v>0</v>
      </c>
      <c r="W74" s="460">
        <v>0</v>
      </c>
      <c r="X74" s="450" t="s">
        <v>161</v>
      </c>
      <c r="Y74" s="459">
        <v>0</v>
      </c>
      <c r="Z74" s="460">
        <v>0</v>
      </c>
      <c r="AA74" s="456">
        <v>0</v>
      </c>
      <c r="AB74" s="460">
        <v>0</v>
      </c>
      <c r="AC74" s="450" t="s">
        <v>161</v>
      </c>
      <c r="AD74" s="459">
        <v>0</v>
      </c>
      <c r="AE74" s="460">
        <v>0</v>
      </c>
      <c r="AF74" s="456">
        <v>0</v>
      </c>
      <c r="AG74" s="460">
        <v>0</v>
      </c>
      <c r="AH74" s="450" t="s">
        <v>161</v>
      </c>
      <c r="AI74" s="459">
        <v>0</v>
      </c>
      <c r="AJ74" s="460">
        <v>0</v>
      </c>
      <c r="AK74" s="456">
        <v>0</v>
      </c>
      <c r="AL74" s="460">
        <v>0</v>
      </c>
      <c r="AM74" s="450" t="s">
        <v>161</v>
      </c>
      <c r="AN74" s="459">
        <v>0</v>
      </c>
      <c r="AO74" s="460">
        <v>0</v>
      </c>
      <c r="AP74" s="456">
        <v>0</v>
      </c>
      <c r="AQ74" s="460">
        <v>0</v>
      </c>
      <c r="AR74" s="450" t="s">
        <v>161</v>
      </c>
      <c r="AS74" s="459">
        <v>0</v>
      </c>
      <c r="AT74" s="460">
        <v>0</v>
      </c>
      <c r="AU74" s="456">
        <v>0</v>
      </c>
      <c r="AV74" s="460">
        <v>0</v>
      </c>
      <c r="AW74" s="450" t="s">
        <v>161</v>
      </c>
      <c r="AX74" s="459">
        <v>0</v>
      </c>
      <c r="AY74" s="460">
        <v>0</v>
      </c>
    </row>
    <row r="75" s="164" customFormat="1" outlineLevel="2" spans="1:51">
      <c r="A75" s="468" t="s">
        <v>71</v>
      </c>
      <c r="B75" s="456">
        <v>0</v>
      </c>
      <c r="C75" s="460">
        <v>0</v>
      </c>
      <c r="D75" s="450" t="s">
        <v>161</v>
      </c>
      <c r="E75" s="459">
        <v>0</v>
      </c>
      <c r="F75" s="460">
        <v>0</v>
      </c>
      <c r="G75" s="456">
        <v>0</v>
      </c>
      <c r="H75" s="460">
        <v>0</v>
      </c>
      <c r="I75" s="450" t="s">
        <v>161</v>
      </c>
      <c r="J75" s="459">
        <v>0</v>
      </c>
      <c r="K75" s="460">
        <v>0</v>
      </c>
      <c r="L75" s="456">
        <v>0</v>
      </c>
      <c r="M75" s="460">
        <v>0</v>
      </c>
      <c r="N75" s="450" t="s">
        <v>161</v>
      </c>
      <c r="O75" s="459">
        <v>0</v>
      </c>
      <c r="P75" s="460">
        <v>0</v>
      </c>
      <c r="Q75" s="456">
        <v>0</v>
      </c>
      <c r="R75" s="460">
        <v>0</v>
      </c>
      <c r="S75" s="450" t="s">
        <v>161</v>
      </c>
      <c r="T75" s="459">
        <v>0</v>
      </c>
      <c r="U75" s="460">
        <v>0</v>
      </c>
      <c r="V75" s="456">
        <v>0</v>
      </c>
      <c r="W75" s="460">
        <v>0</v>
      </c>
      <c r="X75" s="450" t="s">
        <v>161</v>
      </c>
      <c r="Y75" s="459">
        <v>0</v>
      </c>
      <c r="Z75" s="460">
        <v>0</v>
      </c>
      <c r="AA75" s="456">
        <v>0</v>
      </c>
      <c r="AB75" s="460">
        <v>0</v>
      </c>
      <c r="AC75" s="450" t="s">
        <v>161</v>
      </c>
      <c r="AD75" s="459">
        <v>0</v>
      </c>
      <c r="AE75" s="460">
        <v>0</v>
      </c>
      <c r="AF75" s="456">
        <v>0</v>
      </c>
      <c r="AG75" s="460">
        <v>0</v>
      </c>
      <c r="AH75" s="450" t="s">
        <v>161</v>
      </c>
      <c r="AI75" s="459">
        <v>0</v>
      </c>
      <c r="AJ75" s="460">
        <v>0</v>
      </c>
      <c r="AK75" s="456">
        <v>0</v>
      </c>
      <c r="AL75" s="460">
        <v>0</v>
      </c>
      <c r="AM75" s="450" t="s">
        <v>161</v>
      </c>
      <c r="AN75" s="459">
        <v>0</v>
      </c>
      <c r="AO75" s="460">
        <v>0</v>
      </c>
      <c r="AP75" s="456">
        <v>0</v>
      </c>
      <c r="AQ75" s="460">
        <v>0</v>
      </c>
      <c r="AR75" s="450" t="s">
        <v>161</v>
      </c>
      <c r="AS75" s="459">
        <v>0</v>
      </c>
      <c r="AT75" s="460">
        <v>0</v>
      </c>
      <c r="AU75" s="456">
        <v>0</v>
      </c>
      <c r="AV75" s="460">
        <v>0</v>
      </c>
      <c r="AW75" s="450" t="s">
        <v>161</v>
      </c>
      <c r="AX75" s="459">
        <v>0</v>
      </c>
      <c r="AY75" s="460">
        <v>0</v>
      </c>
    </row>
    <row r="76" s="164" customFormat="1" outlineLevel="2" spans="1:51">
      <c r="A76" s="468" t="s">
        <v>72</v>
      </c>
      <c r="B76" s="456">
        <v>0</v>
      </c>
      <c r="C76" s="460">
        <v>0</v>
      </c>
      <c r="D76" s="450" t="s">
        <v>161</v>
      </c>
      <c r="E76" s="459">
        <v>0</v>
      </c>
      <c r="F76" s="460">
        <v>0</v>
      </c>
      <c r="G76" s="456">
        <v>0</v>
      </c>
      <c r="H76" s="460">
        <v>0</v>
      </c>
      <c r="I76" s="450" t="s">
        <v>161</v>
      </c>
      <c r="J76" s="459">
        <v>0</v>
      </c>
      <c r="K76" s="460">
        <v>0</v>
      </c>
      <c r="L76" s="456">
        <v>0</v>
      </c>
      <c r="M76" s="460">
        <v>0</v>
      </c>
      <c r="N76" s="450" t="s">
        <v>161</v>
      </c>
      <c r="O76" s="459">
        <v>0</v>
      </c>
      <c r="P76" s="460">
        <v>0</v>
      </c>
      <c r="Q76" s="456">
        <v>0</v>
      </c>
      <c r="R76" s="460">
        <v>0</v>
      </c>
      <c r="S76" s="450" t="s">
        <v>161</v>
      </c>
      <c r="T76" s="459">
        <v>0</v>
      </c>
      <c r="U76" s="460">
        <v>0</v>
      </c>
      <c r="V76" s="456">
        <v>0</v>
      </c>
      <c r="W76" s="460">
        <v>0</v>
      </c>
      <c r="X76" s="450" t="s">
        <v>161</v>
      </c>
      <c r="Y76" s="459">
        <v>0</v>
      </c>
      <c r="Z76" s="460">
        <v>0</v>
      </c>
      <c r="AA76" s="456">
        <v>0</v>
      </c>
      <c r="AB76" s="460">
        <v>0</v>
      </c>
      <c r="AC76" s="450" t="s">
        <v>161</v>
      </c>
      <c r="AD76" s="459">
        <v>0</v>
      </c>
      <c r="AE76" s="460">
        <v>0</v>
      </c>
      <c r="AF76" s="456">
        <v>0</v>
      </c>
      <c r="AG76" s="460">
        <v>0</v>
      </c>
      <c r="AH76" s="450" t="s">
        <v>161</v>
      </c>
      <c r="AI76" s="459">
        <v>0</v>
      </c>
      <c r="AJ76" s="460">
        <v>0</v>
      </c>
      <c r="AK76" s="456">
        <v>0</v>
      </c>
      <c r="AL76" s="460">
        <v>0</v>
      </c>
      <c r="AM76" s="450" t="s">
        <v>161</v>
      </c>
      <c r="AN76" s="459">
        <v>0</v>
      </c>
      <c r="AO76" s="460">
        <v>0</v>
      </c>
      <c r="AP76" s="456">
        <v>0</v>
      </c>
      <c r="AQ76" s="460">
        <v>0</v>
      </c>
      <c r="AR76" s="450" t="s">
        <v>161</v>
      </c>
      <c r="AS76" s="459">
        <v>0</v>
      </c>
      <c r="AT76" s="460">
        <v>0</v>
      </c>
      <c r="AU76" s="456">
        <v>0</v>
      </c>
      <c r="AV76" s="460">
        <v>0</v>
      </c>
      <c r="AW76" s="450" t="s">
        <v>161</v>
      </c>
      <c r="AX76" s="459">
        <v>0</v>
      </c>
      <c r="AY76" s="460">
        <v>0</v>
      </c>
    </row>
    <row r="77" s="441" customFormat="1" spans="1:51">
      <c r="A77" s="462" t="s">
        <v>73</v>
      </c>
      <c r="B77" s="463">
        <v>189.047765</v>
      </c>
      <c r="C77" s="467">
        <v>224.0460708</v>
      </c>
      <c r="D77" s="474">
        <v>0.843789691669074</v>
      </c>
      <c r="E77" s="464">
        <v>-34.9983058000004</v>
      </c>
      <c r="F77" s="467">
        <v>0</v>
      </c>
      <c r="G77" s="463">
        <v>47.138905</v>
      </c>
      <c r="H77" s="467">
        <v>65.61490001</v>
      </c>
      <c r="I77" s="474">
        <v>0.718417691603825</v>
      </c>
      <c r="J77" s="464">
        <v>-18.47599501</v>
      </c>
      <c r="K77" s="467">
        <v>0</v>
      </c>
      <c r="L77" s="463">
        <v>13.827982</v>
      </c>
      <c r="M77" s="467">
        <v>13.0911</v>
      </c>
      <c r="N77" s="474">
        <v>1.05628877634423</v>
      </c>
      <c r="O77" s="464">
        <v>0.736881999999992</v>
      </c>
      <c r="P77" s="467">
        <v>0</v>
      </c>
      <c r="Q77" s="463">
        <v>1.34</v>
      </c>
      <c r="R77" s="467">
        <v>0.642</v>
      </c>
      <c r="S77" s="474">
        <v>2.08722741433022</v>
      </c>
      <c r="T77" s="464">
        <v>0.697999999999999</v>
      </c>
      <c r="U77" s="467">
        <v>0</v>
      </c>
      <c r="V77" s="463">
        <v>122.59442</v>
      </c>
      <c r="W77" s="467">
        <v>143.75222762</v>
      </c>
      <c r="X77" s="474">
        <v>0.852817532150321</v>
      </c>
      <c r="Y77" s="464">
        <v>-21.1578076200003</v>
      </c>
      <c r="Z77" s="467">
        <v>0</v>
      </c>
      <c r="AA77" s="463">
        <v>4.146458</v>
      </c>
      <c r="AB77" s="467">
        <v>0.94584317</v>
      </c>
      <c r="AC77" s="474">
        <v>4.3838747601254</v>
      </c>
      <c r="AD77" s="464">
        <v>3.20061483</v>
      </c>
      <c r="AE77" s="467">
        <v>0</v>
      </c>
      <c r="AF77" s="463">
        <v>18.294284</v>
      </c>
      <c r="AG77" s="467">
        <v>42.83</v>
      </c>
      <c r="AH77" s="474">
        <v>0.427137146859677</v>
      </c>
      <c r="AI77" s="464">
        <v>-24.535716</v>
      </c>
      <c r="AJ77" s="467">
        <v>0</v>
      </c>
      <c r="AK77" s="463">
        <v>2.461762</v>
      </c>
      <c r="AL77" s="467">
        <v>3.6</v>
      </c>
      <c r="AM77" s="474">
        <v>0.683822777777777</v>
      </c>
      <c r="AN77" s="464">
        <v>-1.138238</v>
      </c>
      <c r="AO77" s="467">
        <v>0</v>
      </c>
      <c r="AP77" s="463">
        <v>3.277483</v>
      </c>
      <c r="AQ77" s="467">
        <v>3</v>
      </c>
      <c r="AR77" s="474">
        <v>1.09249433333333</v>
      </c>
      <c r="AS77" s="464">
        <v>0.277483</v>
      </c>
      <c r="AT77" s="467">
        <v>0</v>
      </c>
      <c r="AU77" s="463">
        <v>6.91402</v>
      </c>
      <c r="AV77" s="467">
        <v>2.575</v>
      </c>
      <c r="AW77" s="474">
        <v>2.68505631067961</v>
      </c>
      <c r="AX77" s="464">
        <v>4.33902</v>
      </c>
      <c r="AY77" s="467">
        <v>0</v>
      </c>
    </row>
    <row r="78" s="441" customFormat="1" spans="1:51">
      <c r="A78" s="462" t="s">
        <v>74</v>
      </c>
      <c r="B78" s="463">
        <v>43.316278</v>
      </c>
      <c r="C78" s="467">
        <v>26.04444539</v>
      </c>
      <c r="D78" s="474">
        <v>1.6631676102664</v>
      </c>
      <c r="E78" s="464">
        <v>17.27183261</v>
      </c>
      <c r="F78" s="467">
        <v>29.776847</v>
      </c>
      <c r="G78" s="463">
        <v>32.455374</v>
      </c>
      <c r="H78" s="467">
        <v>15.55227088</v>
      </c>
      <c r="I78" s="474">
        <v>2.08685755607158</v>
      </c>
      <c r="J78" s="464">
        <v>16.90310312</v>
      </c>
      <c r="K78" s="467">
        <v>23.216</v>
      </c>
      <c r="L78" s="463">
        <v>6.226674</v>
      </c>
      <c r="M78" s="467">
        <v>7.004103</v>
      </c>
      <c r="N78" s="474">
        <v>0.889003773930794</v>
      </c>
      <c r="O78" s="464">
        <v>-0.777429000000001</v>
      </c>
      <c r="P78" s="467">
        <v>3.862847</v>
      </c>
      <c r="Q78" s="463">
        <v>1.7831</v>
      </c>
      <c r="R78" s="467">
        <v>2.4585</v>
      </c>
      <c r="S78" s="474">
        <v>0.725279642058165</v>
      </c>
      <c r="T78" s="464">
        <v>-0.675400000000002</v>
      </c>
      <c r="U78" s="467">
        <v>1.118</v>
      </c>
      <c r="V78" s="463">
        <v>0</v>
      </c>
      <c r="W78" s="467">
        <v>0</v>
      </c>
      <c r="X78" s="474" t="s">
        <v>161</v>
      </c>
      <c r="Y78" s="464">
        <v>0</v>
      </c>
      <c r="Z78" s="467">
        <v>0</v>
      </c>
      <c r="AA78" s="463">
        <v>2.85112999999999</v>
      </c>
      <c r="AB78" s="467">
        <v>1.02957151</v>
      </c>
      <c r="AC78" s="474">
        <v>2.76923940912078</v>
      </c>
      <c r="AD78" s="464">
        <v>1.82155848999999</v>
      </c>
      <c r="AE78" s="467">
        <v>1.58</v>
      </c>
      <c r="AF78" s="463">
        <v>0</v>
      </c>
      <c r="AG78" s="467">
        <v>0</v>
      </c>
      <c r="AH78" s="474" t="s">
        <v>161</v>
      </c>
      <c r="AI78" s="464">
        <v>0</v>
      </c>
      <c r="AJ78" s="467">
        <v>0</v>
      </c>
      <c r="AK78" s="463">
        <v>0.051837</v>
      </c>
      <c r="AL78" s="467">
        <v>0.06</v>
      </c>
      <c r="AM78" s="474">
        <v>0.86395</v>
      </c>
      <c r="AN78" s="464">
        <v>-0.008163</v>
      </c>
      <c r="AO78" s="467">
        <v>0.056563</v>
      </c>
      <c r="AP78" s="463">
        <v>13.317197</v>
      </c>
      <c r="AQ78" s="467">
        <v>3.95</v>
      </c>
      <c r="AR78" s="474">
        <v>3.37144227848101</v>
      </c>
      <c r="AS78" s="464">
        <v>9.36719699999998</v>
      </c>
      <c r="AT78" s="467">
        <v>2.793441</v>
      </c>
      <c r="AU78" s="463">
        <v>0.713859999999999</v>
      </c>
      <c r="AV78" s="467">
        <v>2.614</v>
      </c>
      <c r="AW78" s="474">
        <v>0.273091048201989</v>
      </c>
      <c r="AX78" s="464">
        <v>-1.90014</v>
      </c>
      <c r="AY78" s="467">
        <v>3.961108</v>
      </c>
    </row>
    <row r="79" s="437" customFormat="1" ht="16.2" spans="1:51">
      <c r="A79" s="213" t="s">
        <v>75</v>
      </c>
      <c r="B79" s="214">
        <v>363.884096999999</v>
      </c>
      <c r="C79" s="328">
        <v>397.67958721</v>
      </c>
      <c r="D79" s="238">
        <v>0.915018292874674</v>
      </c>
      <c r="E79" s="472">
        <v>-33.7954902100009</v>
      </c>
      <c r="F79" s="328">
        <v>196.01412</v>
      </c>
      <c r="G79" s="214">
        <v>91.3493389999999</v>
      </c>
      <c r="H79" s="328">
        <v>88.55937089</v>
      </c>
      <c r="I79" s="238">
        <v>1.03150392874251</v>
      </c>
      <c r="J79" s="472">
        <v>2.78996810999993</v>
      </c>
      <c r="K79" s="328">
        <v>45.077328</v>
      </c>
      <c r="L79" s="214">
        <v>22.48714</v>
      </c>
      <c r="M79" s="328">
        <v>21.963885</v>
      </c>
      <c r="N79" s="238">
        <v>1.02382342650219</v>
      </c>
      <c r="O79" s="472">
        <v>0.523254999999992</v>
      </c>
      <c r="P79" s="328">
        <v>8.21122699999999</v>
      </c>
      <c r="Q79" s="214">
        <v>3.5236</v>
      </c>
      <c r="R79" s="328">
        <v>3.3351</v>
      </c>
      <c r="S79" s="238">
        <v>1.05652004437648</v>
      </c>
      <c r="T79" s="472">
        <v>0.188499999999998</v>
      </c>
      <c r="U79" s="328">
        <v>2.2293</v>
      </c>
      <c r="V79" s="214">
        <v>234.987466999999</v>
      </c>
      <c r="W79" s="328">
        <v>281.22081762</v>
      </c>
      <c r="X79" s="238">
        <v>0.835597695038091</v>
      </c>
      <c r="Y79" s="472">
        <v>-46.2333506200006</v>
      </c>
      <c r="Z79" s="328">
        <v>134.180052</v>
      </c>
      <c r="AA79" s="214">
        <v>11.536551</v>
      </c>
      <c r="AB79" s="328">
        <v>2.6004137</v>
      </c>
      <c r="AC79" s="238">
        <v>4.43642909587808</v>
      </c>
      <c r="AD79" s="472">
        <v>8.93613729999998</v>
      </c>
      <c r="AE79" s="328">
        <v>6.31621299999999</v>
      </c>
      <c r="AF79" s="214">
        <v>20.825477</v>
      </c>
      <c r="AG79" s="328">
        <v>43.63</v>
      </c>
      <c r="AH79" s="238">
        <v>0.477320123768049</v>
      </c>
      <c r="AI79" s="472">
        <v>-22.804523</v>
      </c>
      <c r="AJ79" s="328">
        <v>0</v>
      </c>
      <c r="AK79" s="214">
        <v>2.871806</v>
      </c>
      <c r="AL79" s="328">
        <v>10.26</v>
      </c>
      <c r="AM79" s="238">
        <v>0.279903118908382</v>
      </c>
      <c r="AN79" s="472">
        <v>-7.388194</v>
      </c>
      <c r="AO79" s="328">
        <v>4.643719</v>
      </c>
      <c r="AP79" s="214">
        <v>17.52961</v>
      </c>
      <c r="AQ79" s="328">
        <v>7.45</v>
      </c>
      <c r="AR79" s="238">
        <v>2.3529677852349</v>
      </c>
      <c r="AS79" s="472">
        <v>10.07961</v>
      </c>
      <c r="AT79" s="328">
        <v>4.242931</v>
      </c>
      <c r="AU79" s="214">
        <v>8.47147999999999</v>
      </c>
      <c r="AV79" s="328">
        <v>6.139</v>
      </c>
      <c r="AW79" s="238">
        <v>1.37994461638703</v>
      </c>
      <c r="AX79" s="472">
        <v>2.33247999999999</v>
      </c>
      <c r="AY79" s="328">
        <v>11.645274</v>
      </c>
    </row>
    <row r="80" s="437" customFormat="1" outlineLevel="2" spans="1:51">
      <c r="A80" s="468" t="s">
        <v>76</v>
      </c>
      <c r="B80" s="456">
        <v>0</v>
      </c>
      <c r="C80" s="460">
        <v>0</v>
      </c>
      <c r="D80" s="450" t="s">
        <v>161</v>
      </c>
      <c r="E80" s="459">
        <v>0</v>
      </c>
      <c r="F80" s="460">
        <v>34.668429</v>
      </c>
      <c r="G80" s="456">
        <v>0</v>
      </c>
      <c r="H80" s="460">
        <v>0</v>
      </c>
      <c r="I80" s="450" t="s">
        <v>161</v>
      </c>
      <c r="J80" s="459">
        <v>0</v>
      </c>
      <c r="K80" s="460">
        <v>26.179777</v>
      </c>
      <c r="L80" s="456">
        <v>0</v>
      </c>
      <c r="M80" s="460">
        <v>0</v>
      </c>
      <c r="N80" s="450" t="s">
        <v>161</v>
      </c>
      <c r="O80" s="459">
        <v>0</v>
      </c>
      <c r="P80" s="460">
        <v>3.93831899999999</v>
      </c>
      <c r="Q80" s="456">
        <v>0</v>
      </c>
      <c r="R80" s="460">
        <v>0</v>
      </c>
      <c r="S80" s="450" t="s">
        <v>161</v>
      </c>
      <c r="T80" s="459">
        <v>0</v>
      </c>
      <c r="U80" s="460">
        <v>1.1364</v>
      </c>
      <c r="V80" s="456">
        <v>0</v>
      </c>
      <c r="W80" s="460">
        <v>0</v>
      </c>
      <c r="X80" s="450" t="s">
        <v>161</v>
      </c>
      <c r="Y80" s="459">
        <v>0</v>
      </c>
      <c r="Z80" s="460">
        <v>2.713933</v>
      </c>
      <c r="AA80" s="456">
        <v>0</v>
      </c>
      <c r="AB80" s="460">
        <v>0</v>
      </c>
      <c r="AC80" s="450" t="s">
        <v>161</v>
      </c>
      <c r="AD80" s="459">
        <v>0</v>
      </c>
      <c r="AE80" s="460">
        <v>0.7</v>
      </c>
      <c r="AF80" s="456">
        <v>0</v>
      </c>
      <c r="AG80" s="460">
        <v>0</v>
      </c>
      <c r="AH80" s="450" t="s">
        <v>161</v>
      </c>
      <c r="AI80" s="459">
        <v>0</v>
      </c>
      <c r="AJ80" s="460">
        <v>0</v>
      </c>
      <c r="AK80" s="456">
        <v>0</v>
      </c>
      <c r="AL80" s="460">
        <v>0</v>
      </c>
      <c r="AM80" s="450" t="s">
        <v>161</v>
      </c>
      <c r="AN80" s="459">
        <v>0</v>
      </c>
      <c r="AO80" s="460">
        <v>0</v>
      </c>
      <c r="AP80" s="456">
        <v>0</v>
      </c>
      <c r="AQ80" s="460">
        <v>0</v>
      </c>
      <c r="AR80" s="450" t="s">
        <v>161</v>
      </c>
      <c r="AS80" s="459">
        <v>0</v>
      </c>
      <c r="AT80" s="460">
        <v>0</v>
      </c>
      <c r="AU80" s="456">
        <v>0</v>
      </c>
      <c r="AV80" s="460">
        <v>0</v>
      </c>
      <c r="AW80" s="450" t="s">
        <v>161</v>
      </c>
      <c r="AX80" s="459">
        <v>0</v>
      </c>
      <c r="AY80" s="460">
        <v>0</v>
      </c>
    </row>
    <row r="81" s="437" customFormat="1" outlineLevel="2" spans="1:51">
      <c r="A81" s="468" t="s">
        <v>77</v>
      </c>
      <c r="B81" s="456">
        <v>7.42618799999998</v>
      </c>
      <c r="C81" s="460">
        <v>5.95000001</v>
      </c>
      <c r="D81" s="450">
        <v>1.24809882143176</v>
      </c>
      <c r="E81" s="459">
        <v>1.47618798999998</v>
      </c>
      <c r="F81" s="460">
        <v>10.722046</v>
      </c>
      <c r="G81" s="456">
        <v>1.342824</v>
      </c>
      <c r="H81" s="460">
        <v>2.4</v>
      </c>
      <c r="I81" s="450">
        <v>0.55951</v>
      </c>
      <c r="J81" s="459">
        <v>-1.057176</v>
      </c>
      <c r="K81" s="460">
        <v>3.57800000000001</v>
      </c>
      <c r="L81" s="456">
        <v>0.378438</v>
      </c>
      <c r="M81" s="460">
        <v>0.408105</v>
      </c>
      <c r="N81" s="450">
        <v>0.927305472856251</v>
      </c>
      <c r="O81" s="459">
        <v>-0.0296669999999998</v>
      </c>
      <c r="P81" s="460">
        <v>0.742008</v>
      </c>
      <c r="Q81" s="456">
        <v>0</v>
      </c>
      <c r="R81" s="460">
        <v>0.141</v>
      </c>
      <c r="S81" s="450">
        <v>0</v>
      </c>
      <c r="T81" s="459">
        <v>-0.141</v>
      </c>
      <c r="U81" s="460">
        <v>0.141</v>
      </c>
      <c r="V81" s="456">
        <v>5.52492599999998</v>
      </c>
      <c r="W81" s="460">
        <v>2.915895</v>
      </c>
      <c r="X81" s="450">
        <v>1.89476164265173</v>
      </c>
      <c r="Y81" s="459">
        <v>2.60903099999998</v>
      </c>
      <c r="Z81" s="460">
        <v>5.84103799999999</v>
      </c>
      <c r="AA81" s="456">
        <v>0.18</v>
      </c>
      <c r="AB81" s="460">
        <v>0.08500001</v>
      </c>
      <c r="AC81" s="450">
        <v>2.11764680968861</v>
      </c>
      <c r="AD81" s="459">
        <v>0.09499999</v>
      </c>
      <c r="AE81" s="460">
        <v>0.42</v>
      </c>
      <c r="AF81" s="456">
        <v>0</v>
      </c>
      <c r="AG81" s="460">
        <v>0</v>
      </c>
      <c r="AH81" s="450" t="s">
        <v>161</v>
      </c>
      <c r="AI81" s="459">
        <v>0</v>
      </c>
      <c r="AJ81" s="460">
        <v>0</v>
      </c>
      <c r="AK81" s="456">
        <v>1.042812</v>
      </c>
      <c r="AL81" s="460">
        <v>0.76</v>
      </c>
      <c r="AM81" s="450">
        <v>1.37212105263158</v>
      </c>
      <c r="AN81" s="459">
        <v>0.282811999999999</v>
      </c>
      <c r="AO81" s="460">
        <v>0</v>
      </c>
      <c r="AP81" s="456">
        <v>0.0775249999999999</v>
      </c>
      <c r="AQ81" s="460">
        <v>0</v>
      </c>
      <c r="AR81" s="450" t="s">
        <v>161</v>
      </c>
      <c r="AS81" s="459">
        <v>0.0775249999999999</v>
      </c>
      <c r="AT81" s="460">
        <v>0</v>
      </c>
      <c r="AU81" s="456">
        <v>0</v>
      </c>
      <c r="AV81" s="460">
        <v>0</v>
      </c>
      <c r="AW81" s="450" t="s">
        <v>161</v>
      </c>
      <c r="AX81" s="459">
        <v>0</v>
      </c>
      <c r="AY81" s="460">
        <v>0.0897999999999999</v>
      </c>
    </row>
    <row r="82" s="437" customFormat="1" outlineLevel="2" spans="1:51">
      <c r="A82" s="468" t="s">
        <v>78</v>
      </c>
      <c r="B82" s="456">
        <v>-0.350161</v>
      </c>
      <c r="C82" s="460">
        <v>0</v>
      </c>
      <c r="D82" s="450" t="s">
        <v>161</v>
      </c>
      <c r="E82" s="459">
        <v>-0.350161</v>
      </c>
      <c r="F82" s="460">
        <v>0.793189</v>
      </c>
      <c r="G82" s="456">
        <v>0</v>
      </c>
      <c r="H82" s="460">
        <v>0</v>
      </c>
      <c r="I82" s="450" t="s">
        <v>161</v>
      </c>
      <c r="J82" s="459">
        <v>0</v>
      </c>
      <c r="K82" s="460">
        <v>0</v>
      </c>
      <c r="L82" s="456">
        <v>0</v>
      </c>
      <c r="M82" s="460">
        <v>0</v>
      </c>
      <c r="N82" s="450" t="s">
        <v>161</v>
      </c>
      <c r="O82" s="459">
        <v>0</v>
      </c>
      <c r="P82" s="460">
        <v>0</v>
      </c>
      <c r="Q82" s="456">
        <v>0</v>
      </c>
      <c r="R82" s="460">
        <v>0</v>
      </c>
      <c r="S82" s="450" t="s">
        <v>161</v>
      </c>
      <c r="T82" s="459">
        <v>0</v>
      </c>
      <c r="U82" s="460">
        <v>0</v>
      </c>
      <c r="V82" s="456">
        <v>-0.350161</v>
      </c>
      <c r="W82" s="460">
        <v>0</v>
      </c>
      <c r="X82" s="450" t="s">
        <v>161</v>
      </c>
      <c r="Y82" s="459">
        <v>-0.350161</v>
      </c>
      <c r="Z82" s="460">
        <v>0.758189</v>
      </c>
      <c r="AA82" s="456">
        <v>0</v>
      </c>
      <c r="AB82" s="460">
        <v>0</v>
      </c>
      <c r="AC82" s="450" t="s">
        <v>161</v>
      </c>
      <c r="AD82" s="459">
        <v>0</v>
      </c>
      <c r="AE82" s="460">
        <v>0.035</v>
      </c>
      <c r="AF82" s="456">
        <v>0</v>
      </c>
      <c r="AG82" s="460">
        <v>0</v>
      </c>
      <c r="AH82" s="450" t="s">
        <v>161</v>
      </c>
      <c r="AI82" s="459">
        <v>0</v>
      </c>
      <c r="AJ82" s="460">
        <v>0</v>
      </c>
      <c r="AK82" s="456">
        <v>0</v>
      </c>
      <c r="AL82" s="460">
        <v>0</v>
      </c>
      <c r="AM82" s="450" t="s">
        <v>161</v>
      </c>
      <c r="AN82" s="459">
        <v>0</v>
      </c>
      <c r="AO82" s="460">
        <v>0</v>
      </c>
      <c r="AP82" s="456">
        <v>0</v>
      </c>
      <c r="AQ82" s="460">
        <v>0</v>
      </c>
      <c r="AR82" s="450" t="s">
        <v>161</v>
      </c>
      <c r="AS82" s="459">
        <v>0</v>
      </c>
      <c r="AT82" s="460">
        <v>0</v>
      </c>
      <c r="AU82" s="456">
        <v>0</v>
      </c>
      <c r="AV82" s="460">
        <v>0</v>
      </c>
      <c r="AW82" s="450" t="s">
        <v>161</v>
      </c>
      <c r="AX82" s="459">
        <v>0</v>
      </c>
      <c r="AY82" s="460">
        <v>0</v>
      </c>
    </row>
    <row r="83" s="437" customFormat="1" outlineLevel="2" spans="1:51">
      <c r="A83" s="468" t="s">
        <v>79</v>
      </c>
      <c r="B83" s="456">
        <v>0</v>
      </c>
      <c r="C83" s="460">
        <v>-9.6e-7</v>
      </c>
      <c r="D83" s="450">
        <v>0</v>
      </c>
      <c r="E83" s="459">
        <v>9.6e-7</v>
      </c>
      <c r="F83" s="460">
        <v>19.682394</v>
      </c>
      <c r="G83" s="456">
        <v>0</v>
      </c>
      <c r="H83" s="460">
        <v>0</v>
      </c>
      <c r="I83" s="450" t="s">
        <v>161</v>
      </c>
      <c r="J83" s="459">
        <v>0</v>
      </c>
      <c r="K83" s="460">
        <v>2.60559999999999</v>
      </c>
      <c r="L83" s="456">
        <v>0</v>
      </c>
      <c r="M83" s="460">
        <v>9e-6</v>
      </c>
      <c r="N83" s="450">
        <v>0</v>
      </c>
      <c r="O83" s="459">
        <v>-9e-6</v>
      </c>
      <c r="P83" s="460">
        <v>0.573393</v>
      </c>
      <c r="Q83" s="456">
        <v>0</v>
      </c>
      <c r="R83" s="460">
        <v>0</v>
      </c>
      <c r="S83" s="450" t="s">
        <v>161</v>
      </c>
      <c r="T83" s="459">
        <v>0</v>
      </c>
      <c r="U83" s="460">
        <v>0.132</v>
      </c>
      <c r="V83" s="456">
        <v>0</v>
      </c>
      <c r="W83" s="460">
        <v>0</v>
      </c>
      <c r="X83" s="450" t="s">
        <v>161</v>
      </c>
      <c r="Y83" s="459">
        <v>0</v>
      </c>
      <c r="Z83" s="460">
        <v>16.001401</v>
      </c>
      <c r="AA83" s="456">
        <v>0</v>
      </c>
      <c r="AB83" s="460">
        <v>-9.96e-6</v>
      </c>
      <c r="AC83" s="450">
        <v>0</v>
      </c>
      <c r="AD83" s="459">
        <v>9.96e-6</v>
      </c>
      <c r="AE83" s="460">
        <v>0.37</v>
      </c>
      <c r="AF83" s="456">
        <v>0</v>
      </c>
      <c r="AG83" s="460">
        <v>0</v>
      </c>
      <c r="AH83" s="450" t="s">
        <v>161</v>
      </c>
      <c r="AI83" s="459">
        <v>0</v>
      </c>
      <c r="AJ83" s="460">
        <v>0</v>
      </c>
      <c r="AK83" s="456">
        <v>0</v>
      </c>
      <c r="AL83" s="460">
        <v>0</v>
      </c>
      <c r="AM83" s="450" t="s">
        <v>161</v>
      </c>
      <c r="AN83" s="459">
        <v>0</v>
      </c>
      <c r="AO83" s="460">
        <v>0</v>
      </c>
      <c r="AP83" s="456">
        <v>0</v>
      </c>
      <c r="AQ83" s="460">
        <v>0</v>
      </c>
      <c r="AR83" s="450" t="s">
        <v>161</v>
      </c>
      <c r="AS83" s="459">
        <v>0</v>
      </c>
      <c r="AT83" s="460">
        <v>0</v>
      </c>
      <c r="AU83" s="456">
        <v>0</v>
      </c>
      <c r="AV83" s="460">
        <v>0</v>
      </c>
      <c r="AW83" s="450" t="s">
        <v>161</v>
      </c>
      <c r="AX83" s="459">
        <v>0</v>
      </c>
      <c r="AY83" s="460">
        <v>0</v>
      </c>
    </row>
    <row r="84" s="437" customFormat="1" outlineLevel="2" spans="1:51">
      <c r="A84" s="468" t="s">
        <v>80</v>
      </c>
      <c r="B84" s="456">
        <v>25.639845</v>
      </c>
      <c r="C84" s="460">
        <v>25.07347805</v>
      </c>
      <c r="D84" s="450">
        <v>1.02258828826502</v>
      </c>
      <c r="E84" s="459">
        <v>0.56636694999996</v>
      </c>
      <c r="F84" s="460">
        <v>30.990238</v>
      </c>
      <c r="G84" s="456">
        <v>11.04491</v>
      </c>
      <c r="H84" s="460">
        <v>12.2812</v>
      </c>
      <c r="I84" s="450">
        <v>0.899334755561346</v>
      </c>
      <c r="J84" s="459">
        <v>-1.23629</v>
      </c>
      <c r="K84" s="460">
        <v>9.02715</v>
      </c>
      <c r="L84" s="456">
        <v>2.791196</v>
      </c>
      <c r="M84" s="460">
        <v>2.718276</v>
      </c>
      <c r="N84" s="450">
        <v>1.02682582636936</v>
      </c>
      <c r="O84" s="459">
        <v>0.0729200000000003</v>
      </c>
      <c r="P84" s="460">
        <v>2.231442</v>
      </c>
      <c r="Q84" s="456">
        <v>0.1467</v>
      </c>
      <c r="R84" s="460">
        <v>0.2787</v>
      </c>
      <c r="S84" s="450">
        <v>0.52637244348762</v>
      </c>
      <c r="T84" s="459">
        <v>-0.132</v>
      </c>
      <c r="U84" s="460">
        <v>0.0899999999999997</v>
      </c>
      <c r="V84" s="456">
        <v>10.729314</v>
      </c>
      <c r="W84" s="460">
        <v>9.52280198</v>
      </c>
      <c r="X84" s="450">
        <v>1.12669716565922</v>
      </c>
      <c r="Y84" s="459">
        <v>1.20651201999998</v>
      </c>
      <c r="Z84" s="460">
        <v>18.259377</v>
      </c>
      <c r="AA84" s="456">
        <v>0.927724999999998</v>
      </c>
      <c r="AB84" s="460">
        <v>0.27250007</v>
      </c>
      <c r="AC84" s="450">
        <v>3.40449453829497</v>
      </c>
      <c r="AD84" s="459">
        <v>0.655224929999998</v>
      </c>
      <c r="AE84" s="460">
        <v>1.382269</v>
      </c>
      <c r="AF84" s="456">
        <v>1.736621</v>
      </c>
      <c r="AG84" s="460">
        <v>2.1</v>
      </c>
      <c r="AH84" s="450">
        <v>0.82696238095238</v>
      </c>
      <c r="AI84" s="459">
        <v>-0.363379000000003</v>
      </c>
      <c r="AJ84" s="460">
        <v>0.911075999999998</v>
      </c>
      <c r="AK84" s="456">
        <v>0</v>
      </c>
      <c r="AL84" s="460">
        <v>0</v>
      </c>
      <c r="AM84" s="450" t="s">
        <v>161</v>
      </c>
      <c r="AN84" s="459">
        <v>0</v>
      </c>
      <c r="AO84" s="460">
        <v>0</v>
      </c>
      <c r="AP84" s="456">
        <v>0.043459</v>
      </c>
      <c r="AQ84" s="460">
        <v>0.48</v>
      </c>
      <c r="AR84" s="450">
        <v>0.0905395833333333</v>
      </c>
      <c r="AS84" s="459">
        <v>-0.436541</v>
      </c>
      <c r="AT84" s="460">
        <v>0.426509</v>
      </c>
      <c r="AU84" s="456">
        <v>3.778</v>
      </c>
      <c r="AV84" s="460">
        <v>4.92</v>
      </c>
      <c r="AW84" s="450">
        <v>0.767886178861788</v>
      </c>
      <c r="AX84" s="459">
        <v>-1.142</v>
      </c>
      <c r="AY84" s="460">
        <v>3.390189</v>
      </c>
    </row>
    <row r="85" s="437" customFormat="1" outlineLevel="2" spans="1:51">
      <c r="A85" s="468" t="s">
        <v>81</v>
      </c>
      <c r="B85" s="456">
        <v>100.600578</v>
      </c>
      <c r="C85" s="460">
        <v>103.79</v>
      </c>
      <c r="D85" s="450">
        <v>0.969270430677328</v>
      </c>
      <c r="E85" s="459">
        <v>-3.18942200000014</v>
      </c>
      <c r="F85" s="460">
        <v>25.69285</v>
      </c>
      <c r="G85" s="456">
        <v>38.474354</v>
      </c>
      <c r="H85" s="460">
        <v>50.2036</v>
      </c>
      <c r="I85" s="450">
        <v>0.766366435873124</v>
      </c>
      <c r="J85" s="459">
        <v>-11.729246</v>
      </c>
      <c r="K85" s="460">
        <v>16.668301</v>
      </c>
      <c r="L85" s="456">
        <v>9.44389399999999</v>
      </c>
      <c r="M85" s="460">
        <v>10.801383</v>
      </c>
      <c r="N85" s="450">
        <v>0.874322667754674</v>
      </c>
      <c r="O85" s="459">
        <v>-1.35748900000001</v>
      </c>
      <c r="P85" s="460">
        <v>2.197983</v>
      </c>
      <c r="Q85" s="456">
        <v>0.2394</v>
      </c>
      <c r="R85" s="460">
        <v>0.3537</v>
      </c>
      <c r="S85" s="450">
        <v>0.676844783715012</v>
      </c>
      <c r="T85" s="459">
        <v>-0.1143</v>
      </c>
      <c r="U85" s="460">
        <v>0.338</v>
      </c>
      <c r="V85" s="456">
        <v>44.2104899999999</v>
      </c>
      <c r="W85" s="460">
        <v>41.4900667</v>
      </c>
      <c r="X85" s="450">
        <v>1.06556806282502</v>
      </c>
      <c r="Y85" s="459">
        <v>2.72042329999991</v>
      </c>
      <c r="Z85" s="460">
        <v>5.89856599999999</v>
      </c>
      <c r="AA85" s="456">
        <v>8.23243999999999</v>
      </c>
      <c r="AB85" s="460">
        <v>0.9412503</v>
      </c>
      <c r="AC85" s="450">
        <v>8.74628140888772</v>
      </c>
      <c r="AD85" s="459">
        <v>7.29118969999999</v>
      </c>
      <c r="AE85" s="460">
        <v>0.589999999999999</v>
      </c>
      <c r="AF85" s="456">
        <v>75.6682519999999</v>
      </c>
      <c r="AG85" s="460">
        <v>85.75</v>
      </c>
      <c r="AH85" s="450">
        <v>0.882428594752185</v>
      </c>
      <c r="AI85" s="459">
        <v>-10.0817480000001</v>
      </c>
      <c r="AJ85" s="460">
        <v>0.832353</v>
      </c>
      <c r="AK85" s="456">
        <v>0.893516999999999</v>
      </c>
      <c r="AL85" s="460">
        <v>4.5</v>
      </c>
      <c r="AM85" s="450">
        <v>0.198559333333333</v>
      </c>
      <c r="AN85" s="459">
        <v>-3.606483</v>
      </c>
      <c r="AO85" s="460">
        <v>0</v>
      </c>
      <c r="AP85" s="456">
        <v>1.330493</v>
      </c>
      <c r="AQ85" s="460">
        <v>0.48</v>
      </c>
      <c r="AR85" s="450">
        <v>2.77186041666666</v>
      </c>
      <c r="AS85" s="459">
        <v>0.850492999999998</v>
      </c>
      <c r="AT85" s="460">
        <v>0.0689</v>
      </c>
      <c r="AU85" s="456">
        <v>3.772238</v>
      </c>
      <c r="AV85" s="460">
        <v>4.04</v>
      </c>
      <c r="AW85" s="450">
        <v>0.933722277227722</v>
      </c>
      <c r="AX85" s="459">
        <v>-0.267762000000001</v>
      </c>
      <c r="AY85" s="460">
        <v>0.6057</v>
      </c>
    </row>
    <row r="86" s="441" customFormat="1" spans="1:51">
      <c r="A86" s="462" t="s">
        <v>82</v>
      </c>
      <c r="B86" s="463">
        <v>133.31645</v>
      </c>
      <c r="C86" s="467">
        <v>134.8134771</v>
      </c>
      <c r="D86" s="474">
        <v>0.988895567919447</v>
      </c>
      <c r="E86" s="464">
        <v>-1.4970271000002</v>
      </c>
      <c r="F86" s="466">
        <v>122.549146</v>
      </c>
      <c r="G86" s="463">
        <v>50.862088</v>
      </c>
      <c r="H86" s="467">
        <v>64.8848</v>
      </c>
      <c r="I86" s="474">
        <v>0.783882943308756</v>
      </c>
      <c r="J86" s="464">
        <v>-14.022712</v>
      </c>
      <c r="K86" s="466">
        <v>58.058828</v>
      </c>
      <c r="L86" s="463">
        <v>12.613528</v>
      </c>
      <c r="M86" s="467">
        <v>13.927773</v>
      </c>
      <c r="N86" s="474">
        <v>0.905638539628696</v>
      </c>
      <c r="O86" s="464">
        <v>-1.31424500000001</v>
      </c>
      <c r="P86" s="466">
        <v>9.68314499999999</v>
      </c>
      <c r="Q86" s="463">
        <v>0.386099999999999</v>
      </c>
      <c r="R86" s="467">
        <v>0.7734</v>
      </c>
      <c r="S86" s="474">
        <v>0.499224204809929</v>
      </c>
      <c r="T86" s="464">
        <v>-0.387300000000001</v>
      </c>
      <c r="U86" s="466">
        <v>1.8374</v>
      </c>
      <c r="V86" s="463">
        <v>60.1145689999999</v>
      </c>
      <c r="W86" s="467">
        <v>53.92876368</v>
      </c>
      <c r="X86" s="474">
        <v>1.11470326589916</v>
      </c>
      <c r="Y86" s="464">
        <v>6.18580531999987</v>
      </c>
      <c r="Z86" s="466">
        <v>49.472504</v>
      </c>
      <c r="AA86" s="463">
        <v>9.34016499999999</v>
      </c>
      <c r="AB86" s="467">
        <v>1.29874042</v>
      </c>
      <c r="AC86" s="474">
        <v>7.19171041123059</v>
      </c>
      <c r="AD86" s="464">
        <v>8.04142457999999</v>
      </c>
      <c r="AE86" s="466">
        <v>3.497269</v>
      </c>
      <c r="AF86" s="463">
        <v>77.4048729999999</v>
      </c>
      <c r="AG86" s="467">
        <v>87.85</v>
      </c>
      <c r="AH86" s="474">
        <v>0.881102709163346</v>
      </c>
      <c r="AI86" s="464">
        <v>-10.4451270000001</v>
      </c>
      <c r="AJ86" s="466">
        <v>1.743429</v>
      </c>
      <c r="AK86" s="463">
        <v>1.936329</v>
      </c>
      <c r="AL86" s="467">
        <v>5.26</v>
      </c>
      <c r="AM86" s="474">
        <v>0.368123384030418</v>
      </c>
      <c r="AN86" s="464">
        <v>-3.323671</v>
      </c>
      <c r="AO86" s="466">
        <v>0</v>
      </c>
      <c r="AP86" s="463">
        <v>1.451477</v>
      </c>
      <c r="AQ86" s="467">
        <v>0.96</v>
      </c>
      <c r="AR86" s="474">
        <v>1.51195520833333</v>
      </c>
      <c r="AS86" s="464">
        <v>0.491476999999997</v>
      </c>
      <c r="AT86" s="466">
        <v>0.495409</v>
      </c>
      <c r="AU86" s="463">
        <v>7.550238</v>
      </c>
      <c r="AV86" s="467">
        <v>8.96</v>
      </c>
      <c r="AW86" s="474">
        <v>0.842660491071428</v>
      </c>
      <c r="AX86" s="464">
        <v>-1.409762</v>
      </c>
      <c r="AY86" s="466">
        <v>4.085689</v>
      </c>
    </row>
    <row r="87" s="437" customFormat="1" outlineLevel="2" spans="1:51">
      <c r="A87" s="468" t="s">
        <v>83</v>
      </c>
      <c r="B87" s="456">
        <v>312.245848</v>
      </c>
      <c r="C87" s="460">
        <v>247</v>
      </c>
      <c r="D87" s="450">
        <v>1.26415323076923</v>
      </c>
      <c r="E87" s="459">
        <v>65.2458479999997</v>
      </c>
      <c r="F87" s="460">
        <v>0</v>
      </c>
      <c r="G87" s="456">
        <v>26.44938</v>
      </c>
      <c r="H87" s="460">
        <v>11.67</v>
      </c>
      <c r="I87" s="450">
        <v>2.26644215938303</v>
      </c>
      <c r="J87" s="459">
        <v>14.77938</v>
      </c>
      <c r="K87" s="460">
        <v>0</v>
      </c>
      <c r="L87" s="456">
        <v>5.10058399999999</v>
      </c>
      <c r="M87" s="460">
        <v>2.593386</v>
      </c>
      <c r="N87" s="450">
        <v>1.96676622762674</v>
      </c>
      <c r="O87" s="459">
        <v>2.50719799999999</v>
      </c>
      <c r="P87" s="460">
        <v>0</v>
      </c>
      <c r="Q87" s="456">
        <v>0.1634</v>
      </c>
      <c r="R87" s="460">
        <v>0.4164</v>
      </c>
      <c r="S87" s="450">
        <v>0.392411143131604</v>
      </c>
      <c r="T87" s="459">
        <v>-0.253</v>
      </c>
      <c r="U87" s="460">
        <v>0</v>
      </c>
      <c r="V87" s="456">
        <v>279.597434</v>
      </c>
      <c r="W87" s="460">
        <v>231.94839577</v>
      </c>
      <c r="X87" s="450">
        <v>1.20542947956945</v>
      </c>
      <c r="Y87" s="459">
        <v>47.6490382299998</v>
      </c>
      <c r="Z87" s="460">
        <v>0</v>
      </c>
      <c r="AA87" s="456">
        <v>0.935049999999997</v>
      </c>
      <c r="AB87" s="460">
        <v>0.37181823</v>
      </c>
      <c r="AC87" s="450">
        <v>2.51480407509873</v>
      </c>
      <c r="AD87" s="459">
        <v>0.563231769999997</v>
      </c>
      <c r="AE87" s="460">
        <v>0</v>
      </c>
      <c r="AF87" s="456">
        <v>0</v>
      </c>
      <c r="AG87" s="460">
        <v>0</v>
      </c>
      <c r="AH87" s="450" t="s">
        <v>161</v>
      </c>
      <c r="AI87" s="459">
        <v>0</v>
      </c>
      <c r="AJ87" s="460">
        <v>0</v>
      </c>
      <c r="AK87" s="456">
        <v>8.19981999999999</v>
      </c>
      <c r="AL87" s="460">
        <v>9.99999999</v>
      </c>
      <c r="AM87" s="450">
        <v>0.819982000819981</v>
      </c>
      <c r="AN87" s="459">
        <v>-1.80017999000001</v>
      </c>
      <c r="AO87" s="460">
        <v>0</v>
      </c>
      <c r="AP87" s="456">
        <v>0.204266999999999</v>
      </c>
      <c r="AQ87" s="460">
        <v>0</v>
      </c>
      <c r="AR87" s="450" t="s">
        <v>161</v>
      </c>
      <c r="AS87" s="459">
        <v>0.204266999999999</v>
      </c>
      <c r="AT87" s="460">
        <v>0</v>
      </c>
      <c r="AU87" s="456">
        <v>0.204299999999999</v>
      </c>
      <c r="AV87" s="460">
        <v>0</v>
      </c>
      <c r="AW87" s="450" t="s">
        <v>161</v>
      </c>
      <c r="AX87" s="459">
        <v>0.204299999999999</v>
      </c>
      <c r="AY87" s="460">
        <v>0</v>
      </c>
    </row>
    <row r="88" s="164" customFormat="1" outlineLevel="2" spans="1:51">
      <c r="A88" s="468" t="s">
        <v>170</v>
      </c>
      <c r="B88" s="456">
        <v>0</v>
      </c>
      <c r="C88" s="460">
        <v>0</v>
      </c>
      <c r="D88" s="450" t="s">
        <v>161</v>
      </c>
      <c r="E88" s="459">
        <v>0</v>
      </c>
      <c r="F88" s="460">
        <v>0</v>
      </c>
      <c r="G88" s="456">
        <v>0</v>
      </c>
      <c r="H88" s="460">
        <v>0</v>
      </c>
      <c r="I88" s="450" t="s">
        <v>161</v>
      </c>
      <c r="J88" s="459">
        <v>0</v>
      </c>
      <c r="K88" s="460">
        <v>0</v>
      </c>
      <c r="L88" s="456">
        <v>0</v>
      </c>
      <c r="M88" s="460">
        <v>0</v>
      </c>
      <c r="N88" s="450" t="s">
        <v>161</v>
      </c>
      <c r="O88" s="459">
        <v>0</v>
      </c>
      <c r="P88" s="460">
        <v>0</v>
      </c>
      <c r="Q88" s="456">
        <v>0</v>
      </c>
      <c r="R88" s="460">
        <v>0</v>
      </c>
      <c r="S88" s="450" t="s">
        <v>161</v>
      </c>
      <c r="T88" s="459">
        <v>0</v>
      </c>
      <c r="U88" s="460">
        <v>0</v>
      </c>
      <c r="V88" s="456">
        <v>0</v>
      </c>
      <c r="W88" s="460">
        <v>0</v>
      </c>
      <c r="X88" s="450" t="s">
        <v>161</v>
      </c>
      <c r="Y88" s="459">
        <v>0</v>
      </c>
      <c r="Z88" s="460">
        <v>0</v>
      </c>
      <c r="AA88" s="456">
        <v>0</v>
      </c>
      <c r="AB88" s="460">
        <v>0</v>
      </c>
      <c r="AC88" s="450" t="s">
        <v>161</v>
      </c>
      <c r="AD88" s="459">
        <v>0</v>
      </c>
      <c r="AE88" s="460">
        <v>0</v>
      </c>
      <c r="AF88" s="456">
        <v>0</v>
      </c>
      <c r="AG88" s="460">
        <v>0</v>
      </c>
      <c r="AH88" s="450" t="s">
        <v>161</v>
      </c>
      <c r="AI88" s="459">
        <v>0</v>
      </c>
      <c r="AJ88" s="460">
        <v>0</v>
      </c>
      <c r="AK88" s="456">
        <v>0</v>
      </c>
      <c r="AL88" s="460">
        <v>0</v>
      </c>
      <c r="AM88" s="450" t="s">
        <v>161</v>
      </c>
      <c r="AN88" s="459">
        <v>0</v>
      </c>
      <c r="AO88" s="460">
        <v>0</v>
      </c>
      <c r="AP88" s="456">
        <v>0</v>
      </c>
      <c r="AQ88" s="460">
        <v>0</v>
      </c>
      <c r="AR88" s="450" t="s">
        <v>161</v>
      </c>
      <c r="AS88" s="459">
        <v>0</v>
      </c>
      <c r="AT88" s="460">
        <v>0</v>
      </c>
      <c r="AU88" s="456">
        <v>0</v>
      </c>
      <c r="AV88" s="460">
        <v>0</v>
      </c>
      <c r="AW88" s="450" t="s">
        <v>161</v>
      </c>
      <c r="AX88" s="459">
        <v>0</v>
      </c>
      <c r="AY88" s="460">
        <v>0</v>
      </c>
    </row>
    <row r="89" s="437" customFormat="1" outlineLevel="2" spans="1:51">
      <c r="A89" s="468" t="s">
        <v>84</v>
      </c>
      <c r="B89" s="456">
        <v>37.9483519999999</v>
      </c>
      <c r="C89" s="460">
        <v>43.4</v>
      </c>
      <c r="D89" s="450">
        <v>0.874385990783408</v>
      </c>
      <c r="E89" s="459">
        <v>-5.45164800000008</v>
      </c>
      <c r="F89" s="460">
        <v>0</v>
      </c>
      <c r="G89" s="456">
        <v>22.852542</v>
      </c>
      <c r="H89" s="460">
        <v>28.4607</v>
      </c>
      <c r="I89" s="450">
        <v>0.802950805848063</v>
      </c>
      <c r="J89" s="459">
        <v>-5.60815800000004</v>
      </c>
      <c r="K89" s="460">
        <v>0</v>
      </c>
      <c r="L89" s="456">
        <v>5.241612</v>
      </c>
      <c r="M89" s="460">
        <v>0</v>
      </c>
      <c r="N89" s="450" t="s">
        <v>161</v>
      </c>
      <c r="O89" s="459">
        <v>5.241612</v>
      </c>
      <c r="P89" s="460">
        <v>0</v>
      </c>
      <c r="Q89" s="456">
        <v>0.3225</v>
      </c>
      <c r="R89" s="460">
        <v>0</v>
      </c>
      <c r="S89" s="450" t="s">
        <v>161</v>
      </c>
      <c r="T89" s="459">
        <v>0.3225</v>
      </c>
      <c r="U89" s="460">
        <v>0</v>
      </c>
      <c r="V89" s="456">
        <v>8.43165599999999</v>
      </c>
      <c r="W89" s="460">
        <v>14.9393</v>
      </c>
      <c r="X89" s="450">
        <v>0.564394315664053</v>
      </c>
      <c r="Y89" s="459">
        <v>-6.50764400000001</v>
      </c>
      <c r="Z89" s="460">
        <v>0</v>
      </c>
      <c r="AA89" s="456">
        <v>1.100042</v>
      </c>
      <c r="AB89" s="460">
        <v>0</v>
      </c>
      <c r="AC89" s="450" t="s">
        <v>161</v>
      </c>
      <c r="AD89" s="459">
        <v>1.100042</v>
      </c>
      <c r="AE89" s="460">
        <v>0</v>
      </c>
      <c r="AF89" s="456">
        <v>30.4069359999999</v>
      </c>
      <c r="AG89" s="460">
        <v>38</v>
      </c>
      <c r="AH89" s="450">
        <v>0.800182526315787</v>
      </c>
      <c r="AI89" s="459">
        <v>-7.5930640000001</v>
      </c>
      <c r="AJ89" s="460">
        <v>0</v>
      </c>
      <c r="AK89" s="456">
        <v>0</v>
      </c>
      <c r="AL89" s="460">
        <v>2.4</v>
      </c>
      <c r="AM89" s="450">
        <v>0</v>
      </c>
      <c r="AN89" s="459">
        <v>-2.4</v>
      </c>
      <c r="AO89" s="460">
        <v>0</v>
      </c>
      <c r="AP89" s="456">
        <v>0.676558999999999</v>
      </c>
      <c r="AQ89" s="460">
        <v>0.6</v>
      </c>
      <c r="AR89" s="450">
        <v>1.12759833333333</v>
      </c>
      <c r="AS89" s="459">
        <v>0.0765589999999992</v>
      </c>
      <c r="AT89" s="460">
        <v>0</v>
      </c>
      <c r="AU89" s="456">
        <v>1.172076</v>
      </c>
      <c r="AV89" s="460">
        <v>1.92</v>
      </c>
      <c r="AW89" s="450">
        <v>0.61045625</v>
      </c>
      <c r="AX89" s="459">
        <v>-0.747924</v>
      </c>
      <c r="AY89" s="460">
        <v>0</v>
      </c>
    </row>
    <row r="90" s="437" customFormat="1" outlineLevel="2" spans="1:51">
      <c r="A90" s="468" t="s">
        <v>85</v>
      </c>
      <c r="B90" s="456">
        <v>15.485615</v>
      </c>
      <c r="C90" s="460">
        <v>11.95</v>
      </c>
      <c r="D90" s="450">
        <v>1.29586736401674</v>
      </c>
      <c r="E90" s="459">
        <v>3.53561499999999</v>
      </c>
      <c r="F90" s="460">
        <v>0</v>
      </c>
      <c r="G90" s="456">
        <v>11.986393</v>
      </c>
      <c r="H90" s="460">
        <v>0</v>
      </c>
      <c r="I90" s="450" t="s">
        <v>161</v>
      </c>
      <c r="J90" s="459">
        <v>11.986393</v>
      </c>
      <c r="K90" s="460">
        <v>0</v>
      </c>
      <c r="L90" s="456">
        <v>1.541044</v>
      </c>
      <c r="M90" s="460">
        <v>0</v>
      </c>
      <c r="N90" s="450" t="s">
        <v>161</v>
      </c>
      <c r="O90" s="459">
        <v>1.541044</v>
      </c>
      <c r="P90" s="460">
        <v>0</v>
      </c>
      <c r="Q90" s="456">
        <v>0.3075</v>
      </c>
      <c r="R90" s="460">
        <v>0</v>
      </c>
      <c r="S90" s="450" t="s">
        <v>161</v>
      </c>
      <c r="T90" s="459">
        <v>0.3075</v>
      </c>
      <c r="U90" s="460">
        <v>0</v>
      </c>
      <c r="V90" s="456">
        <v>1.573678</v>
      </c>
      <c r="W90" s="460">
        <v>11.95</v>
      </c>
      <c r="X90" s="450">
        <v>0.131688535564854</v>
      </c>
      <c r="Y90" s="459">
        <v>-10.376322</v>
      </c>
      <c r="Z90" s="460">
        <v>0</v>
      </c>
      <c r="AA90" s="456">
        <v>0.0769999999999999</v>
      </c>
      <c r="AB90" s="460">
        <v>0</v>
      </c>
      <c r="AC90" s="450" t="s">
        <v>161</v>
      </c>
      <c r="AD90" s="459">
        <v>0.0769999999999999</v>
      </c>
      <c r="AE90" s="460">
        <v>0</v>
      </c>
      <c r="AF90" s="456">
        <v>4.82110099999999</v>
      </c>
      <c r="AG90" s="460">
        <v>4.55</v>
      </c>
      <c r="AH90" s="450">
        <v>1.05958263736264</v>
      </c>
      <c r="AI90" s="459">
        <v>0.27110099999999</v>
      </c>
      <c r="AJ90" s="460">
        <v>0</v>
      </c>
      <c r="AK90" s="456">
        <v>0.190808</v>
      </c>
      <c r="AL90" s="460">
        <v>0.6</v>
      </c>
      <c r="AM90" s="450">
        <v>0.318013333333333</v>
      </c>
      <c r="AN90" s="459">
        <v>-0.409192</v>
      </c>
      <c r="AO90" s="460">
        <v>0</v>
      </c>
      <c r="AP90" s="456">
        <v>1.045036</v>
      </c>
      <c r="AQ90" s="460">
        <v>0</v>
      </c>
      <c r="AR90" s="450" t="s">
        <v>161</v>
      </c>
      <c r="AS90" s="459">
        <v>1.045036</v>
      </c>
      <c r="AT90" s="460">
        <v>0</v>
      </c>
      <c r="AU90" s="456">
        <v>0.198153</v>
      </c>
      <c r="AV90" s="460">
        <v>0</v>
      </c>
      <c r="AW90" s="450" t="s">
        <v>161</v>
      </c>
      <c r="AX90" s="459">
        <v>0.198153</v>
      </c>
      <c r="AY90" s="460">
        <v>0</v>
      </c>
    </row>
    <row r="91" s="437" customFormat="1" outlineLevel="2" spans="1:51">
      <c r="A91" s="468" t="s">
        <v>86</v>
      </c>
      <c r="B91" s="456">
        <v>0</v>
      </c>
      <c r="C91" s="460">
        <v>14.7</v>
      </c>
      <c r="D91" s="450">
        <v>0</v>
      </c>
      <c r="E91" s="459">
        <v>-14.7</v>
      </c>
      <c r="F91" s="460">
        <v>0</v>
      </c>
      <c r="G91" s="456">
        <v>0</v>
      </c>
      <c r="H91" s="460">
        <v>0</v>
      </c>
      <c r="I91" s="450" t="s">
        <v>161</v>
      </c>
      <c r="J91" s="459">
        <v>0</v>
      </c>
      <c r="K91" s="460">
        <v>0</v>
      </c>
      <c r="L91" s="456">
        <v>0</v>
      </c>
      <c r="M91" s="460">
        <v>0</v>
      </c>
      <c r="N91" s="450" t="s">
        <v>161</v>
      </c>
      <c r="O91" s="459">
        <v>0</v>
      </c>
      <c r="P91" s="460">
        <v>0</v>
      </c>
      <c r="Q91" s="456">
        <v>0</v>
      </c>
      <c r="R91" s="460">
        <v>0</v>
      </c>
      <c r="S91" s="450" t="s">
        <v>161</v>
      </c>
      <c r="T91" s="459">
        <v>0</v>
      </c>
      <c r="U91" s="460">
        <v>0</v>
      </c>
      <c r="V91" s="456">
        <v>0</v>
      </c>
      <c r="W91" s="460">
        <v>14.7</v>
      </c>
      <c r="X91" s="450">
        <v>0</v>
      </c>
      <c r="Y91" s="459">
        <v>-14.7</v>
      </c>
      <c r="Z91" s="460">
        <v>0</v>
      </c>
      <c r="AA91" s="456">
        <v>0</v>
      </c>
      <c r="AB91" s="460">
        <v>0</v>
      </c>
      <c r="AC91" s="450" t="s">
        <v>161</v>
      </c>
      <c r="AD91" s="459">
        <v>0</v>
      </c>
      <c r="AE91" s="460">
        <v>0</v>
      </c>
      <c r="AF91" s="456">
        <v>0</v>
      </c>
      <c r="AG91" s="460">
        <v>8.69</v>
      </c>
      <c r="AH91" s="450">
        <v>0</v>
      </c>
      <c r="AI91" s="459">
        <v>-8.69</v>
      </c>
      <c r="AJ91" s="460">
        <v>0</v>
      </c>
      <c r="AK91" s="456">
        <v>0</v>
      </c>
      <c r="AL91" s="460">
        <v>0</v>
      </c>
      <c r="AM91" s="450" t="s">
        <v>161</v>
      </c>
      <c r="AN91" s="459">
        <v>0</v>
      </c>
      <c r="AO91" s="460">
        <v>0</v>
      </c>
      <c r="AP91" s="456">
        <v>0</v>
      </c>
      <c r="AQ91" s="460">
        <v>0</v>
      </c>
      <c r="AR91" s="450" t="s">
        <v>161</v>
      </c>
      <c r="AS91" s="459">
        <v>0</v>
      </c>
      <c r="AT91" s="460">
        <v>0</v>
      </c>
      <c r="AU91" s="456">
        <v>0</v>
      </c>
      <c r="AV91" s="460">
        <v>0</v>
      </c>
      <c r="AW91" s="450" t="s">
        <v>161</v>
      </c>
      <c r="AX91" s="459">
        <v>0</v>
      </c>
      <c r="AY91" s="460">
        <v>0</v>
      </c>
    </row>
    <row r="92" s="437" customFormat="1" outlineLevel="2" spans="1:51">
      <c r="A92" s="468" t="s">
        <v>87</v>
      </c>
      <c r="B92" s="456">
        <v>0</v>
      </c>
      <c r="C92" s="460">
        <v>9.04934</v>
      </c>
      <c r="D92" s="450">
        <v>0</v>
      </c>
      <c r="E92" s="459">
        <v>-9.04934</v>
      </c>
      <c r="F92" s="460">
        <v>0</v>
      </c>
      <c r="G92" s="456">
        <v>0</v>
      </c>
      <c r="H92" s="460">
        <v>0</v>
      </c>
      <c r="I92" s="450" t="s">
        <v>161</v>
      </c>
      <c r="J92" s="459">
        <v>0</v>
      </c>
      <c r="K92" s="460">
        <v>0</v>
      </c>
      <c r="L92" s="456">
        <v>0</v>
      </c>
      <c r="M92" s="460">
        <v>0</v>
      </c>
      <c r="N92" s="450" t="s">
        <v>161</v>
      </c>
      <c r="O92" s="459">
        <v>0</v>
      </c>
      <c r="P92" s="460">
        <v>0</v>
      </c>
      <c r="Q92" s="456">
        <v>0</v>
      </c>
      <c r="R92" s="460">
        <v>0</v>
      </c>
      <c r="S92" s="450" t="s">
        <v>161</v>
      </c>
      <c r="T92" s="459">
        <v>0</v>
      </c>
      <c r="U92" s="460">
        <v>0</v>
      </c>
      <c r="V92" s="456">
        <v>0</v>
      </c>
      <c r="W92" s="460">
        <v>9.04934</v>
      </c>
      <c r="X92" s="450">
        <v>0</v>
      </c>
      <c r="Y92" s="459">
        <v>-9.04934</v>
      </c>
      <c r="Z92" s="460">
        <v>0</v>
      </c>
      <c r="AA92" s="456">
        <v>0</v>
      </c>
      <c r="AB92" s="460">
        <v>0</v>
      </c>
      <c r="AC92" s="450" t="s">
        <v>161</v>
      </c>
      <c r="AD92" s="459">
        <v>0</v>
      </c>
      <c r="AE92" s="460">
        <v>0</v>
      </c>
      <c r="AF92" s="456">
        <v>0</v>
      </c>
      <c r="AG92" s="460">
        <v>10.5</v>
      </c>
      <c r="AH92" s="450">
        <v>0</v>
      </c>
      <c r="AI92" s="459">
        <v>-10.5</v>
      </c>
      <c r="AJ92" s="460">
        <v>0</v>
      </c>
      <c r="AK92" s="456">
        <v>0</v>
      </c>
      <c r="AL92" s="460">
        <v>0</v>
      </c>
      <c r="AM92" s="450" t="s">
        <v>161</v>
      </c>
      <c r="AN92" s="459">
        <v>0</v>
      </c>
      <c r="AO92" s="460">
        <v>0</v>
      </c>
      <c r="AP92" s="456">
        <v>0</v>
      </c>
      <c r="AQ92" s="460">
        <v>0</v>
      </c>
      <c r="AR92" s="450" t="s">
        <v>161</v>
      </c>
      <c r="AS92" s="459">
        <v>0</v>
      </c>
      <c r="AT92" s="460">
        <v>0</v>
      </c>
      <c r="AU92" s="456">
        <v>0</v>
      </c>
      <c r="AV92" s="460">
        <v>2</v>
      </c>
      <c r="AW92" s="450">
        <v>0</v>
      </c>
      <c r="AX92" s="459">
        <v>-2</v>
      </c>
      <c r="AY92" s="460">
        <v>0</v>
      </c>
    </row>
    <row r="93" s="437" customFormat="1" outlineLevel="2" spans="1:51">
      <c r="A93" s="468" t="s">
        <v>90</v>
      </c>
      <c r="B93" s="456">
        <v>0</v>
      </c>
      <c r="C93" s="460">
        <v>0</v>
      </c>
      <c r="D93" s="450" t="s">
        <v>161</v>
      </c>
      <c r="E93" s="459">
        <v>0</v>
      </c>
      <c r="F93" s="460">
        <v>0</v>
      </c>
      <c r="G93" s="456">
        <v>0</v>
      </c>
      <c r="H93" s="460">
        <v>0</v>
      </c>
      <c r="I93" s="450" t="s">
        <v>161</v>
      </c>
      <c r="J93" s="459">
        <v>0</v>
      </c>
      <c r="K93" s="460">
        <v>0</v>
      </c>
      <c r="L93" s="456">
        <v>0</v>
      </c>
      <c r="M93" s="460">
        <v>0</v>
      </c>
      <c r="N93" s="450" t="s">
        <v>161</v>
      </c>
      <c r="O93" s="459">
        <v>0</v>
      </c>
      <c r="P93" s="460">
        <v>0</v>
      </c>
      <c r="Q93" s="456">
        <v>0</v>
      </c>
      <c r="R93" s="460">
        <v>0</v>
      </c>
      <c r="S93" s="450" t="s">
        <v>161</v>
      </c>
      <c r="T93" s="459">
        <v>0</v>
      </c>
      <c r="U93" s="460">
        <v>0</v>
      </c>
      <c r="V93" s="456">
        <v>0</v>
      </c>
      <c r="W93" s="460">
        <v>0</v>
      </c>
      <c r="X93" s="450" t="s">
        <v>161</v>
      </c>
      <c r="Y93" s="459">
        <v>0</v>
      </c>
      <c r="Z93" s="460">
        <v>0</v>
      </c>
      <c r="AA93" s="456">
        <v>0</v>
      </c>
      <c r="AB93" s="460">
        <v>0</v>
      </c>
      <c r="AC93" s="450" t="s">
        <v>161</v>
      </c>
      <c r="AD93" s="459">
        <v>0</v>
      </c>
      <c r="AE93" s="460">
        <v>0</v>
      </c>
      <c r="AF93" s="456">
        <v>0</v>
      </c>
      <c r="AG93" s="460">
        <v>0</v>
      </c>
      <c r="AH93" s="450" t="s">
        <v>161</v>
      </c>
      <c r="AI93" s="459">
        <v>0</v>
      </c>
      <c r="AJ93" s="460">
        <v>0</v>
      </c>
      <c r="AK93" s="456">
        <v>0</v>
      </c>
      <c r="AL93" s="460">
        <v>0</v>
      </c>
      <c r="AM93" s="450" t="s">
        <v>161</v>
      </c>
      <c r="AN93" s="459">
        <v>0</v>
      </c>
      <c r="AO93" s="460">
        <v>0</v>
      </c>
      <c r="AP93" s="456">
        <v>0</v>
      </c>
      <c r="AQ93" s="460">
        <v>0</v>
      </c>
      <c r="AR93" s="450" t="s">
        <v>161</v>
      </c>
      <c r="AS93" s="459">
        <v>0</v>
      </c>
      <c r="AT93" s="460">
        <v>0</v>
      </c>
      <c r="AU93" s="456">
        <v>0</v>
      </c>
      <c r="AV93" s="460">
        <v>0</v>
      </c>
      <c r="AW93" s="450" t="s">
        <v>161</v>
      </c>
      <c r="AX93" s="459">
        <v>0</v>
      </c>
      <c r="AY93" s="460">
        <v>0</v>
      </c>
    </row>
    <row r="94" s="441" customFormat="1" spans="1:51">
      <c r="A94" s="462" t="s">
        <v>91</v>
      </c>
      <c r="B94" s="463">
        <v>365.679815</v>
      </c>
      <c r="C94" s="467">
        <v>326.09934</v>
      </c>
      <c r="D94" s="474">
        <v>1.12137551397681</v>
      </c>
      <c r="E94" s="464">
        <v>39.5804749999996</v>
      </c>
      <c r="F94" s="467">
        <v>0</v>
      </c>
      <c r="G94" s="463">
        <v>61.2883149999999</v>
      </c>
      <c r="H94" s="467">
        <v>40.1307</v>
      </c>
      <c r="I94" s="474">
        <v>1.52721769119402</v>
      </c>
      <c r="J94" s="464">
        <v>21.1576149999999</v>
      </c>
      <c r="K94" s="467">
        <v>0</v>
      </c>
      <c r="L94" s="463">
        <v>11.88324</v>
      </c>
      <c r="M94" s="467">
        <v>2.593386</v>
      </c>
      <c r="N94" s="474">
        <v>4.58213316490488</v>
      </c>
      <c r="O94" s="464">
        <v>9.28985399999999</v>
      </c>
      <c r="P94" s="467">
        <v>0</v>
      </c>
      <c r="Q94" s="463">
        <v>0.7934</v>
      </c>
      <c r="R94" s="467">
        <v>0.4164</v>
      </c>
      <c r="S94" s="474">
        <v>1.90537944284342</v>
      </c>
      <c r="T94" s="464">
        <v>0.377</v>
      </c>
      <c r="U94" s="467">
        <v>0</v>
      </c>
      <c r="V94" s="463">
        <v>289.602768</v>
      </c>
      <c r="W94" s="467">
        <v>282.58703577</v>
      </c>
      <c r="X94" s="474">
        <v>1.0248268014521</v>
      </c>
      <c r="Y94" s="464">
        <v>7.0157322299998</v>
      </c>
      <c r="Z94" s="467">
        <v>0</v>
      </c>
      <c r="AA94" s="463">
        <v>2.112092</v>
      </c>
      <c r="AB94" s="467">
        <v>0.37181823</v>
      </c>
      <c r="AC94" s="474">
        <v>5.6804422956884</v>
      </c>
      <c r="AD94" s="464">
        <v>1.74027377</v>
      </c>
      <c r="AE94" s="467">
        <v>0</v>
      </c>
      <c r="AF94" s="463">
        <v>35.2280369999999</v>
      </c>
      <c r="AG94" s="467">
        <v>61.74</v>
      </c>
      <c r="AH94" s="474">
        <v>0.570586929057336</v>
      </c>
      <c r="AI94" s="464">
        <v>-26.5119630000001</v>
      </c>
      <c r="AJ94" s="467">
        <v>0</v>
      </c>
      <c r="AK94" s="463">
        <v>8.39062799999999</v>
      </c>
      <c r="AL94" s="467">
        <v>12.99999999</v>
      </c>
      <c r="AM94" s="474">
        <v>0.645432923573409</v>
      </c>
      <c r="AN94" s="464">
        <v>-4.60937199000001</v>
      </c>
      <c r="AO94" s="467">
        <v>0</v>
      </c>
      <c r="AP94" s="463">
        <v>1.925862</v>
      </c>
      <c r="AQ94" s="467">
        <v>0.6</v>
      </c>
      <c r="AR94" s="474">
        <v>3.20977</v>
      </c>
      <c r="AS94" s="464">
        <v>1.325862</v>
      </c>
      <c r="AT94" s="467">
        <v>0</v>
      </c>
      <c r="AU94" s="463">
        <v>1.574529</v>
      </c>
      <c r="AV94" s="467">
        <v>3.92</v>
      </c>
      <c r="AW94" s="474">
        <v>0.401665561224489</v>
      </c>
      <c r="AX94" s="464">
        <v>-2.345471</v>
      </c>
      <c r="AY94" s="467">
        <v>0</v>
      </c>
    </row>
    <row r="95" s="441" customFormat="1" spans="1:51">
      <c r="A95" s="462" t="s">
        <v>92</v>
      </c>
      <c r="B95" s="463">
        <v>50.337002</v>
      </c>
      <c r="C95" s="467">
        <v>56.06234557</v>
      </c>
      <c r="D95" s="474">
        <v>0.897875418664899</v>
      </c>
      <c r="E95" s="464">
        <v>-5.72534357000002</v>
      </c>
      <c r="F95" s="467">
        <v>29.838304</v>
      </c>
      <c r="G95" s="463">
        <v>38.597108</v>
      </c>
      <c r="H95" s="467">
        <v>46.4149</v>
      </c>
      <c r="I95" s="474">
        <v>0.831567190708156</v>
      </c>
      <c r="J95" s="464">
        <v>-7.81779200000002</v>
      </c>
      <c r="K95" s="467">
        <v>23.490317</v>
      </c>
      <c r="L95" s="463">
        <v>7.23319799999999</v>
      </c>
      <c r="M95" s="467">
        <v>8.865336</v>
      </c>
      <c r="N95" s="474">
        <v>0.815896656370384</v>
      </c>
      <c r="O95" s="464">
        <v>-1.63213800000001</v>
      </c>
      <c r="P95" s="467">
        <v>3.71498699999999</v>
      </c>
      <c r="Q95" s="463">
        <v>2.6933</v>
      </c>
      <c r="R95" s="467">
        <v>2.5908</v>
      </c>
      <c r="S95" s="474">
        <v>1.03956306932222</v>
      </c>
      <c r="T95" s="464">
        <v>0.102499999999996</v>
      </c>
      <c r="U95" s="467">
        <v>1.11</v>
      </c>
      <c r="V95" s="463">
        <v>0</v>
      </c>
      <c r="W95" s="467">
        <v>-2.975</v>
      </c>
      <c r="X95" s="474">
        <v>0</v>
      </c>
      <c r="Y95" s="464">
        <v>2.975</v>
      </c>
      <c r="Z95" s="467">
        <v>0</v>
      </c>
      <c r="AA95" s="463">
        <v>1.813396</v>
      </c>
      <c r="AB95" s="467">
        <v>1.16630957</v>
      </c>
      <c r="AC95" s="474">
        <v>1.55481533089024</v>
      </c>
      <c r="AD95" s="464">
        <v>0.64708643</v>
      </c>
      <c r="AE95" s="467">
        <v>1.523</v>
      </c>
      <c r="AF95" s="463">
        <v>0</v>
      </c>
      <c r="AG95" s="467">
        <v>0</v>
      </c>
      <c r="AH95" s="474" t="s">
        <v>161</v>
      </c>
      <c r="AI95" s="464">
        <v>0</v>
      </c>
      <c r="AJ95" s="467">
        <v>0</v>
      </c>
      <c r="AK95" s="463">
        <v>0.051837</v>
      </c>
      <c r="AL95" s="467">
        <v>0.06</v>
      </c>
      <c r="AM95" s="474">
        <v>0.86395</v>
      </c>
      <c r="AN95" s="464">
        <v>-0.008163</v>
      </c>
      <c r="AO95" s="467">
        <v>0.056563</v>
      </c>
      <c r="AP95" s="463">
        <v>6.946164</v>
      </c>
      <c r="AQ95" s="467">
        <v>8.375</v>
      </c>
      <c r="AR95" s="474">
        <v>0.82939271641791</v>
      </c>
      <c r="AS95" s="464">
        <v>-1.428836</v>
      </c>
      <c r="AT95" s="467">
        <v>4.995798</v>
      </c>
      <c r="AU95" s="463">
        <v>1.2728</v>
      </c>
      <c r="AV95" s="467">
        <v>4.35</v>
      </c>
      <c r="AW95" s="474">
        <v>0.292597701149425</v>
      </c>
      <c r="AX95" s="464">
        <v>-3.0772</v>
      </c>
      <c r="AY95" s="467">
        <v>2.528</v>
      </c>
    </row>
    <row r="96" s="437" customFormat="1" ht="16.2" spans="1:51">
      <c r="A96" s="213" t="s">
        <v>93</v>
      </c>
      <c r="B96" s="214">
        <v>549.333266999999</v>
      </c>
      <c r="C96" s="328">
        <v>516.97516267</v>
      </c>
      <c r="D96" s="238">
        <v>1.06259121649652</v>
      </c>
      <c r="E96" s="472">
        <v>32.3581043299995</v>
      </c>
      <c r="F96" s="328">
        <v>152.38745</v>
      </c>
      <c r="G96" s="214">
        <v>150.747511</v>
      </c>
      <c r="H96" s="328">
        <v>151.4304</v>
      </c>
      <c r="I96" s="238">
        <v>0.995490410115801</v>
      </c>
      <c r="J96" s="472">
        <v>-0.682889000000159</v>
      </c>
      <c r="K96" s="328">
        <v>81.549145</v>
      </c>
      <c r="L96" s="214">
        <v>31.729966</v>
      </c>
      <c r="M96" s="328">
        <v>25.386495</v>
      </c>
      <c r="N96" s="238">
        <v>1.24987580995328</v>
      </c>
      <c r="O96" s="472">
        <v>6.34347099999997</v>
      </c>
      <c r="P96" s="328">
        <v>13.398132</v>
      </c>
      <c r="Q96" s="214">
        <v>3.8728</v>
      </c>
      <c r="R96" s="328">
        <v>3.7806</v>
      </c>
      <c r="S96" s="238">
        <v>1.02438766333386</v>
      </c>
      <c r="T96" s="472">
        <v>0.0921999999999952</v>
      </c>
      <c r="U96" s="328">
        <v>2.9474</v>
      </c>
      <c r="V96" s="214">
        <v>349.717337</v>
      </c>
      <c r="W96" s="328">
        <v>333.54079945</v>
      </c>
      <c r="X96" s="238">
        <v>1.04849942668685</v>
      </c>
      <c r="Y96" s="472">
        <v>16.1765375499997</v>
      </c>
      <c r="Z96" s="328">
        <v>49.472504</v>
      </c>
      <c r="AA96" s="214">
        <v>13.265653</v>
      </c>
      <c r="AB96" s="328">
        <v>2.83686822</v>
      </c>
      <c r="AC96" s="238">
        <v>4.67616116479319</v>
      </c>
      <c r="AD96" s="472">
        <v>10.42878478</v>
      </c>
      <c r="AE96" s="328">
        <v>5.020269</v>
      </c>
      <c r="AF96" s="214">
        <v>112.63291</v>
      </c>
      <c r="AG96" s="328">
        <v>149.59</v>
      </c>
      <c r="AH96" s="238">
        <v>0.752944113911357</v>
      </c>
      <c r="AI96" s="472">
        <v>-36.9570900000002</v>
      </c>
      <c r="AJ96" s="328">
        <v>1.743429</v>
      </c>
      <c r="AK96" s="214">
        <v>10.378794</v>
      </c>
      <c r="AL96" s="328">
        <v>18.31999999</v>
      </c>
      <c r="AM96" s="238">
        <v>0.566528057077799</v>
      </c>
      <c r="AN96" s="472">
        <v>-7.94120599000001</v>
      </c>
      <c r="AO96" s="328">
        <v>0.056563</v>
      </c>
      <c r="AP96" s="214">
        <v>10.323503</v>
      </c>
      <c r="AQ96" s="328">
        <v>9.935</v>
      </c>
      <c r="AR96" s="238">
        <v>1.03910447911424</v>
      </c>
      <c r="AS96" s="472">
        <v>0.388502999999991</v>
      </c>
      <c r="AT96" s="328">
        <v>5.491207</v>
      </c>
      <c r="AU96" s="214">
        <v>10.397567</v>
      </c>
      <c r="AV96" s="328">
        <v>17.23</v>
      </c>
      <c r="AW96" s="238">
        <v>0.603457167730702</v>
      </c>
      <c r="AX96" s="472">
        <v>-6.83243300000001</v>
      </c>
      <c r="AY96" s="328">
        <v>6.613689</v>
      </c>
    </row>
    <row r="97" s="437" customFormat="1" ht="16.2" spans="1:51">
      <c r="A97" s="475" t="s">
        <v>94</v>
      </c>
      <c r="B97" s="476">
        <v>1438.616542</v>
      </c>
      <c r="C97" s="477">
        <v>1483.1944486</v>
      </c>
      <c r="D97" s="478">
        <v>0.969944664610848</v>
      </c>
      <c r="E97" s="477">
        <v>-44.5779066000018</v>
      </c>
      <c r="F97" s="479">
        <v>584.584835999999</v>
      </c>
      <c r="G97" s="476">
        <v>406.339792</v>
      </c>
      <c r="H97" s="477">
        <v>484.01422325</v>
      </c>
      <c r="I97" s="478">
        <v>0.839520353909351</v>
      </c>
      <c r="J97" s="477">
        <v>-77.6744312500004</v>
      </c>
      <c r="K97" s="479">
        <v>207.661015</v>
      </c>
      <c r="L97" s="476">
        <v>100.239243</v>
      </c>
      <c r="M97" s="477">
        <v>109.83646269</v>
      </c>
      <c r="N97" s="478">
        <v>0.912622644111482</v>
      </c>
      <c r="O97" s="477">
        <v>-9.59721969000011</v>
      </c>
      <c r="P97" s="479">
        <v>53.8667439999999</v>
      </c>
      <c r="Q97" s="476">
        <v>12.5801</v>
      </c>
      <c r="R97" s="477">
        <v>13.04546667</v>
      </c>
      <c r="S97" s="478">
        <v>0.964327326743305</v>
      </c>
      <c r="T97" s="477">
        <v>-0.465366670000013</v>
      </c>
      <c r="U97" s="479">
        <v>5.62709999999999</v>
      </c>
      <c r="V97" s="476">
        <v>880.155271999999</v>
      </c>
      <c r="W97" s="477">
        <v>861.72236274</v>
      </c>
      <c r="X97" s="478">
        <v>1.02139077509998</v>
      </c>
      <c r="Y97" s="477">
        <v>18.4329092599988</v>
      </c>
      <c r="Z97" s="479">
        <v>302.427256</v>
      </c>
      <c r="AA97" s="476">
        <v>39.302135</v>
      </c>
      <c r="AB97" s="477">
        <v>14.57593325</v>
      </c>
      <c r="AC97" s="478">
        <v>2.69637177434247</v>
      </c>
      <c r="AD97" s="477">
        <v>24.72620175</v>
      </c>
      <c r="AE97" s="479">
        <v>15.002721</v>
      </c>
      <c r="AF97" s="476">
        <v>243.4522</v>
      </c>
      <c r="AG97" s="477">
        <v>308.1</v>
      </c>
      <c r="AH97" s="478">
        <v>0.790172671210645</v>
      </c>
      <c r="AI97" s="477">
        <v>-64.6478000000002</v>
      </c>
      <c r="AJ97" s="479">
        <v>153.061054</v>
      </c>
      <c r="AK97" s="476">
        <v>30.467022</v>
      </c>
      <c r="AL97" s="477">
        <v>53.10999999</v>
      </c>
      <c r="AM97" s="478">
        <v>0.573658859079958</v>
      </c>
      <c r="AN97" s="477">
        <v>-22.64297799</v>
      </c>
      <c r="AO97" s="479">
        <v>22.199957</v>
      </c>
      <c r="AP97" s="476">
        <v>48.665293</v>
      </c>
      <c r="AQ97" s="477">
        <v>33.92600001</v>
      </c>
      <c r="AR97" s="478">
        <v>1.43445419400034</v>
      </c>
      <c r="AS97" s="477">
        <v>14.73929299</v>
      </c>
      <c r="AT97" s="479">
        <v>31.840029</v>
      </c>
      <c r="AU97" s="476">
        <v>27.286715</v>
      </c>
      <c r="AV97" s="477">
        <v>32.79400001</v>
      </c>
      <c r="AW97" s="478">
        <v>0.832064249304121</v>
      </c>
      <c r="AX97" s="477">
        <v>-5.50728501000003</v>
      </c>
      <c r="AY97" s="479">
        <v>29.944792</v>
      </c>
    </row>
    <row r="98" outlineLevel="1" spans="1:51">
      <c r="A98" s="468" t="s">
        <v>95</v>
      </c>
      <c r="B98" s="456">
        <v>47.9750959999999</v>
      </c>
      <c r="C98" s="460">
        <v>46.0563718</v>
      </c>
      <c r="D98" s="450">
        <v>1.04166034198986</v>
      </c>
      <c r="E98" s="459">
        <v>1.91872419999992</v>
      </c>
      <c r="F98" s="460">
        <v>23.005573</v>
      </c>
      <c r="G98" s="456">
        <v>26.9966799999999</v>
      </c>
      <c r="H98" s="460">
        <v>25.04</v>
      </c>
      <c r="I98" s="450">
        <v>1.07814217252396</v>
      </c>
      <c r="J98" s="459">
        <v>1.95667999999995</v>
      </c>
      <c r="K98" s="460">
        <v>14.696654</v>
      </c>
      <c r="L98" s="456">
        <v>6.010362</v>
      </c>
      <c r="M98" s="460">
        <v>6.312895</v>
      </c>
      <c r="N98" s="450">
        <v>0.952076978945475</v>
      </c>
      <c r="O98" s="459">
        <v>-0.302533000000004</v>
      </c>
      <c r="P98" s="460">
        <v>4.508395</v>
      </c>
      <c r="Q98" s="456">
        <v>1.6946</v>
      </c>
      <c r="R98" s="460">
        <v>1.6218</v>
      </c>
      <c r="S98" s="450">
        <v>1.04488839560982</v>
      </c>
      <c r="T98" s="459">
        <v>0.0728</v>
      </c>
      <c r="U98" s="460">
        <v>0.824099999999997</v>
      </c>
      <c r="V98" s="456">
        <v>0</v>
      </c>
      <c r="W98" s="460">
        <v>0</v>
      </c>
      <c r="X98" s="450" t="s">
        <v>161</v>
      </c>
      <c r="Y98" s="459">
        <v>0</v>
      </c>
      <c r="Z98" s="460">
        <v>0</v>
      </c>
      <c r="AA98" s="456">
        <v>13.273454</v>
      </c>
      <c r="AB98" s="460">
        <v>13.0816768</v>
      </c>
      <c r="AC98" s="450">
        <v>1.01465998609597</v>
      </c>
      <c r="AD98" s="459">
        <v>0.191777199999979</v>
      </c>
      <c r="AE98" s="460">
        <v>2.97642400000001</v>
      </c>
      <c r="AF98" s="456">
        <v>0</v>
      </c>
      <c r="AG98" s="460">
        <v>0</v>
      </c>
      <c r="AH98" s="450" t="s">
        <v>161</v>
      </c>
      <c r="AI98" s="459">
        <v>0</v>
      </c>
      <c r="AJ98" s="460">
        <v>0</v>
      </c>
      <c r="AK98" s="456">
        <v>0.152165</v>
      </c>
      <c r="AL98" s="460">
        <v>0.17</v>
      </c>
      <c r="AM98" s="450">
        <v>0.895088235294117</v>
      </c>
      <c r="AN98" s="459">
        <v>-0.0178350000000001</v>
      </c>
      <c r="AO98" s="460">
        <v>0.166039</v>
      </c>
      <c r="AP98" s="456">
        <v>0.155963</v>
      </c>
      <c r="AQ98" s="460">
        <v>2.4225</v>
      </c>
      <c r="AR98" s="450">
        <v>0.0643810113519092</v>
      </c>
      <c r="AS98" s="459">
        <v>-2.266537</v>
      </c>
      <c r="AT98" s="460">
        <v>0.216089</v>
      </c>
      <c r="AU98" s="456">
        <v>0</v>
      </c>
      <c r="AV98" s="460">
        <v>0</v>
      </c>
      <c r="AW98" s="450" t="s">
        <v>161</v>
      </c>
      <c r="AX98" s="459">
        <v>0</v>
      </c>
      <c r="AY98" s="460">
        <v>0.009646</v>
      </c>
    </row>
    <row r="99" outlineLevel="1" spans="1:51">
      <c r="A99" s="468" t="s">
        <v>96</v>
      </c>
      <c r="B99" s="456">
        <v>39.004015</v>
      </c>
      <c r="C99" s="460">
        <v>37.21761982</v>
      </c>
      <c r="D99" s="450">
        <v>1.04799864119844</v>
      </c>
      <c r="E99" s="459">
        <v>1.78639517999996</v>
      </c>
      <c r="F99" s="460">
        <v>30.689981</v>
      </c>
      <c r="G99" s="456">
        <v>29.060173</v>
      </c>
      <c r="H99" s="460">
        <v>28.08</v>
      </c>
      <c r="I99" s="450">
        <v>1.03490644586894</v>
      </c>
      <c r="J99" s="459">
        <v>0.980172999999954</v>
      </c>
      <c r="K99" s="460">
        <v>22.113032</v>
      </c>
      <c r="L99" s="456">
        <v>5.697042</v>
      </c>
      <c r="M99" s="460">
        <v>5.674728</v>
      </c>
      <c r="N99" s="450">
        <v>1.0039321708459</v>
      </c>
      <c r="O99" s="459">
        <v>0.0223139999999997</v>
      </c>
      <c r="P99" s="460">
        <v>5.334849</v>
      </c>
      <c r="Q99" s="456">
        <v>2.357</v>
      </c>
      <c r="R99" s="460">
        <v>1.7412</v>
      </c>
      <c r="S99" s="450">
        <v>1.35366413967379</v>
      </c>
      <c r="T99" s="459">
        <v>0.615799999999997</v>
      </c>
      <c r="U99" s="460">
        <v>1.2621</v>
      </c>
      <c r="V99" s="456">
        <v>0</v>
      </c>
      <c r="W99" s="460">
        <v>0</v>
      </c>
      <c r="X99" s="450" t="s">
        <v>161</v>
      </c>
      <c r="Y99" s="459">
        <v>0</v>
      </c>
      <c r="Z99" s="460">
        <v>0</v>
      </c>
      <c r="AA99" s="456">
        <v>1.8898</v>
      </c>
      <c r="AB99" s="460">
        <v>1.72169182</v>
      </c>
      <c r="AC99" s="450">
        <v>1.09764127240844</v>
      </c>
      <c r="AD99" s="459">
        <v>0.168108179999999</v>
      </c>
      <c r="AE99" s="460">
        <v>1.98</v>
      </c>
      <c r="AF99" s="456">
        <v>0</v>
      </c>
      <c r="AG99" s="460">
        <v>0</v>
      </c>
      <c r="AH99" s="450" t="s">
        <v>161</v>
      </c>
      <c r="AI99" s="459">
        <v>0</v>
      </c>
      <c r="AJ99" s="460">
        <v>0</v>
      </c>
      <c r="AK99" s="456">
        <v>0.0991909999999999</v>
      </c>
      <c r="AL99" s="460">
        <v>0.11</v>
      </c>
      <c r="AM99" s="450">
        <v>0.901736363636363</v>
      </c>
      <c r="AN99" s="459">
        <v>-0.0108090000000001</v>
      </c>
      <c r="AO99" s="460">
        <v>0.108234</v>
      </c>
      <c r="AP99" s="456">
        <v>0.666055999999999</v>
      </c>
      <c r="AQ99" s="460">
        <v>2.4</v>
      </c>
      <c r="AR99" s="450">
        <v>0.277523333333333</v>
      </c>
      <c r="AS99" s="459">
        <v>-1.733944</v>
      </c>
      <c r="AT99" s="460">
        <v>1.112454</v>
      </c>
      <c r="AU99" s="456">
        <v>0</v>
      </c>
      <c r="AV99" s="460">
        <v>0.125</v>
      </c>
      <c r="AW99" s="450">
        <v>0</v>
      </c>
      <c r="AX99" s="459">
        <v>-0.125</v>
      </c>
      <c r="AY99" s="460">
        <v>0</v>
      </c>
    </row>
    <row r="100" outlineLevel="1" spans="1:51">
      <c r="A100" s="468" t="s">
        <v>97</v>
      </c>
      <c r="B100" s="456">
        <v>51.0032769999999</v>
      </c>
      <c r="C100" s="460">
        <v>49.30204311</v>
      </c>
      <c r="D100" s="450">
        <v>1.0345063567894</v>
      </c>
      <c r="E100" s="459">
        <v>1.7012338899999</v>
      </c>
      <c r="F100" s="460">
        <v>40.9223959999999</v>
      </c>
      <c r="G100" s="456">
        <v>37.1356389999999</v>
      </c>
      <c r="H100" s="460">
        <v>35.94</v>
      </c>
      <c r="I100" s="450">
        <v>1.03326764051196</v>
      </c>
      <c r="J100" s="459">
        <v>1.19563899999991</v>
      </c>
      <c r="K100" s="460">
        <v>30.7440409999999</v>
      </c>
      <c r="L100" s="456">
        <v>8.101438</v>
      </c>
      <c r="M100" s="460">
        <v>8.975643</v>
      </c>
      <c r="N100" s="450">
        <v>0.902602521067293</v>
      </c>
      <c r="O100" s="459">
        <v>-0.874205000000003</v>
      </c>
      <c r="P100" s="460">
        <v>7.744526</v>
      </c>
      <c r="Q100" s="456">
        <v>2.4358</v>
      </c>
      <c r="R100" s="460">
        <v>2.2239</v>
      </c>
      <c r="S100" s="450">
        <v>1.09528306128873</v>
      </c>
      <c r="T100" s="459">
        <v>0.211899999999997</v>
      </c>
      <c r="U100" s="460">
        <v>1.469</v>
      </c>
      <c r="V100" s="456">
        <v>0</v>
      </c>
      <c r="W100" s="460">
        <v>0</v>
      </c>
      <c r="X100" s="450" t="s">
        <v>161</v>
      </c>
      <c r="Y100" s="459">
        <v>0</v>
      </c>
      <c r="Z100" s="460">
        <v>0</v>
      </c>
      <c r="AA100" s="456">
        <v>3.3304</v>
      </c>
      <c r="AB100" s="460">
        <v>2.16250011</v>
      </c>
      <c r="AC100" s="450">
        <v>1.54006928582306</v>
      </c>
      <c r="AD100" s="459">
        <v>1.16789989</v>
      </c>
      <c r="AE100" s="460">
        <v>0.964828999999999</v>
      </c>
      <c r="AF100" s="456">
        <v>0</v>
      </c>
      <c r="AG100" s="460">
        <v>0</v>
      </c>
      <c r="AH100" s="450" t="s">
        <v>161</v>
      </c>
      <c r="AI100" s="459">
        <v>0</v>
      </c>
      <c r="AJ100" s="460">
        <v>0</v>
      </c>
      <c r="AK100" s="456">
        <v>0.157375</v>
      </c>
      <c r="AL100" s="460">
        <v>0.17</v>
      </c>
      <c r="AM100" s="450">
        <v>0.925735294117647</v>
      </c>
      <c r="AN100" s="459">
        <v>-0.012625</v>
      </c>
      <c r="AO100" s="460">
        <v>0.171724</v>
      </c>
      <c r="AP100" s="456">
        <v>0.473432000000001</v>
      </c>
      <c r="AQ100" s="460">
        <v>0.55</v>
      </c>
      <c r="AR100" s="450">
        <v>0.860785454545456</v>
      </c>
      <c r="AS100" s="459">
        <v>-0.0765679999999994</v>
      </c>
      <c r="AT100" s="460">
        <v>1.056685</v>
      </c>
      <c r="AU100" s="456">
        <v>0</v>
      </c>
      <c r="AV100" s="460">
        <v>0</v>
      </c>
      <c r="AW100" s="450" t="s">
        <v>161</v>
      </c>
      <c r="AX100" s="459">
        <v>0</v>
      </c>
      <c r="AY100" s="460">
        <v>0</v>
      </c>
    </row>
    <row r="101" outlineLevel="1" spans="1:51">
      <c r="A101" s="468" t="s">
        <v>98</v>
      </c>
      <c r="B101" s="456">
        <v>15.102317</v>
      </c>
      <c r="C101" s="460">
        <v>13.518694</v>
      </c>
      <c r="D101" s="450">
        <v>1.11714319445354</v>
      </c>
      <c r="E101" s="459">
        <v>1.58362299999997</v>
      </c>
      <c r="F101" s="460">
        <v>25.1127699999999</v>
      </c>
      <c r="G101" s="456">
        <v>10.8921</v>
      </c>
      <c r="H101" s="460">
        <v>8.07</v>
      </c>
      <c r="I101" s="450">
        <v>1.34970260223048</v>
      </c>
      <c r="J101" s="459">
        <v>2.82209999999998</v>
      </c>
      <c r="K101" s="460">
        <v>13.1001049999999</v>
      </c>
      <c r="L101" s="456">
        <v>1.813709</v>
      </c>
      <c r="M101" s="460">
        <v>3.340194</v>
      </c>
      <c r="N101" s="450">
        <v>0.542995107469805</v>
      </c>
      <c r="O101" s="459">
        <v>-1.526485</v>
      </c>
      <c r="P101" s="460">
        <v>3.342425</v>
      </c>
      <c r="Q101" s="456">
        <v>0.508899999999997</v>
      </c>
      <c r="R101" s="460">
        <v>0.9585</v>
      </c>
      <c r="S101" s="450">
        <v>0.530933750652057</v>
      </c>
      <c r="T101" s="459">
        <v>-0.449600000000003</v>
      </c>
      <c r="U101" s="460">
        <v>0.876899999999997</v>
      </c>
      <c r="V101" s="456">
        <v>0</v>
      </c>
      <c r="W101" s="460">
        <v>0</v>
      </c>
      <c r="X101" s="450" t="s">
        <v>161</v>
      </c>
      <c r="Y101" s="459">
        <v>0</v>
      </c>
      <c r="Z101" s="460">
        <v>-2</v>
      </c>
      <c r="AA101" s="456">
        <v>1.887608</v>
      </c>
      <c r="AB101" s="460">
        <v>1.15</v>
      </c>
      <c r="AC101" s="450">
        <v>1.64139826086956</v>
      </c>
      <c r="AD101" s="459">
        <v>0.737607999999998</v>
      </c>
      <c r="AE101" s="460">
        <v>9.79334</v>
      </c>
      <c r="AF101" s="456">
        <v>0</v>
      </c>
      <c r="AG101" s="460">
        <v>0</v>
      </c>
      <c r="AH101" s="450" t="s">
        <v>161</v>
      </c>
      <c r="AI101" s="459">
        <v>0</v>
      </c>
      <c r="AJ101" s="460">
        <v>0</v>
      </c>
      <c r="AK101" s="456">
        <v>0.0694179999999999</v>
      </c>
      <c r="AL101" s="460">
        <v>0.08</v>
      </c>
      <c r="AM101" s="450">
        <v>0.867724999999999</v>
      </c>
      <c r="AN101" s="459">
        <v>-0.0105820000000001</v>
      </c>
      <c r="AO101" s="460">
        <v>0.0757489999999999</v>
      </c>
      <c r="AP101" s="456">
        <v>0.192062999999999</v>
      </c>
      <c r="AQ101" s="460">
        <v>0.23</v>
      </c>
      <c r="AR101" s="450">
        <v>0.835056521739126</v>
      </c>
      <c r="AS101" s="459">
        <v>-0.037937000000001</v>
      </c>
      <c r="AT101" s="460">
        <v>0.0687669999999998</v>
      </c>
      <c r="AU101" s="456">
        <v>0</v>
      </c>
      <c r="AV101" s="460">
        <v>0.072</v>
      </c>
      <c r="AW101" s="450">
        <v>0</v>
      </c>
      <c r="AX101" s="459">
        <v>-0.072</v>
      </c>
      <c r="AY101" s="460">
        <v>0</v>
      </c>
    </row>
    <row r="102" outlineLevel="1" spans="1:51">
      <c r="A102" s="468" t="s">
        <v>99</v>
      </c>
      <c r="B102" s="456">
        <v>40.218016</v>
      </c>
      <c r="C102" s="460">
        <v>24.25826607</v>
      </c>
      <c r="D102" s="450">
        <v>1.65790975677925</v>
      </c>
      <c r="E102" s="459">
        <v>15.95974993</v>
      </c>
      <c r="F102" s="460">
        <v>58.993046</v>
      </c>
      <c r="G102" s="456">
        <v>16.34</v>
      </c>
      <c r="H102" s="460">
        <v>22.2</v>
      </c>
      <c r="I102" s="450">
        <v>0.736036036036036</v>
      </c>
      <c r="J102" s="459">
        <v>-5.86000000000001</v>
      </c>
      <c r="K102" s="460">
        <v>44.216</v>
      </c>
      <c r="L102" s="456">
        <v>3.724816</v>
      </c>
      <c r="M102" s="460">
        <v>6.6e-5</v>
      </c>
      <c r="N102" s="450">
        <v>56436.6060606061</v>
      </c>
      <c r="O102" s="459">
        <v>3.72475</v>
      </c>
      <c r="P102" s="460">
        <v>5.440005</v>
      </c>
      <c r="Q102" s="456">
        <v>1.382</v>
      </c>
      <c r="R102" s="460">
        <v>1.6431</v>
      </c>
      <c r="S102" s="450">
        <v>0.841093055809139</v>
      </c>
      <c r="T102" s="459">
        <v>-0.261100000000003</v>
      </c>
      <c r="U102" s="460">
        <v>2.0406</v>
      </c>
      <c r="V102" s="456">
        <v>0</v>
      </c>
      <c r="W102" s="460">
        <v>0</v>
      </c>
      <c r="X102" s="450" t="s">
        <v>161</v>
      </c>
      <c r="Y102" s="459">
        <v>0</v>
      </c>
      <c r="Z102" s="460">
        <v>0</v>
      </c>
      <c r="AA102" s="456">
        <v>18.7712</v>
      </c>
      <c r="AB102" s="460">
        <v>0.41510007</v>
      </c>
      <c r="AC102" s="450">
        <v>45.2209029981614</v>
      </c>
      <c r="AD102" s="459">
        <v>18.35609993</v>
      </c>
      <c r="AE102" s="460">
        <v>7.296441</v>
      </c>
      <c r="AF102" s="456">
        <v>0</v>
      </c>
      <c r="AG102" s="460">
        <v>0</v>
      </c>
      <c r="AH102" s="450" t="s">
        <v>161</v>
      </c>
      <c r="AI102" s="459">
        <v>0</v>
      </c>
      <c r="AJ102" s="460">
        <v>0</v>
      </c>
      <c r="AK102" s="456">
        <v>0.936549999999999</v>
      </c>
      <c r="AL102" s="460">
        <v>0.11</v>
      </c>
      <c r="AM102" s="450">
        <v>8.5140909090909</v>
      </c>
      <c r="AN102" s="459">
        <v>0.826549999999999</v>
      </c>
      <c r="AO102" s="460">
        <v>0.116982</v>
      </c>
      <c r="AP102" s="456">
        <v>1.526675</v>
      </c>
      <c r="AQ102" s="460">
        <v>2.625</v>
      </c>
      <c r="AR102" s="450">
        <v>0.581590476190476</v>
      </c>
      <c r="AS102" s="459">
        <v>-1.098325</v>
      </c>
      <c r="AT102" s="460">
        <v>2.818679</v>
      </c>
      <c r="AU102" s="456">
        <v>1.21399999999999</v>
      </c>
      <c r="AV102" s="460">
        <v>4.8</v>
      </c>
      <c r="AW102" s="450">
        <v>0.252916666666665</v>
      </c>
      <c r="AX102" s="459">
        <v>-3.58600000000001</v>
      </c>
      <c r="AY102" s="460">
        <v>1.9839</v>
      </c>
    </row>
    <row r="103" outlineLevel="1" spans="1:51">
      <c r="A103" s="468" t="s">
        <v>100</v>
      </c>
      <c r="B103" s="456">
        <v>42.373766</v>
      </c>
      <c r="C103" s="460">
        <v>38.06716575</v>
      </c>
      <c r="D103" s="450">
        <v>1.11313162314954</v>
      </c>
      <c r="E103" s="459">
        <v>4.30660025</v>
      </c>
      <c r="F103" s="460">
        <v>101.611346</v>
      </c>
      <c r="G103" s="456">
        <v>31.652393</v>
      </c>
      <c r="H103" s="460">
        <v>26.99000001</v>
      </c>
      <c r="I103" s="450">
        <v>1.17274520149213</v>
      </c>
      <c r="J103" s="459">
        <v>4.66239298999998</v>
      </c>
      <c r="K103" s="460">
        <v>80.7156369999998</v>
      </c>
      <c r="L103" s="456">
        <v>6.586869</v>
      </c>
      <c r="M103" s="460">
        <v>7.325211</v>
      </c>
      <c r="N103" s="450">
        <v>0.899205360773908</v>
      </c>
      <c r="O103" s="459">
        <v>-0.738342000000001</v>
      </c>
      <c r="P103" s="460">
        <v>12.538905</v>
      </c>
      <c r="Q103" s="456">
        <v>1.7682</v>
      </c>
      <c r="R103" s="460">
        <v>2.1555</v>
      </c>
      <c r="S103" s="450">
        <v>0.820320111343076</v>
      </c>
      <c r="T103" s="459">
        <v>-0.387300000000001</v>
      </c>
      <c r="U103" s="460">
        <v>4.04079999999999</v>
      </c>
      <c r="V103" s="456">
        <v>0</v>
      </c>
      <c r="W103" s="460">
        <v>0</v>
      </c>
      <c r="X103" s="450" t="s">
        <v>161</v>
      </c>
      <c r="Y103" s="459">
        <v>0</v>
      </c>
      <c r="Z103" s="460">
        <v>0</v>
      </c>
      <c r="AA103" s="456">
        <v>2.366304</v>
      </c>
      <c r="AB103" s="460">
        <v>1.59645474</v>
      </c>
      <c r="AC103" s="450">
        <v>1.48222429406298</v>
      </c>
      <c r="AD103" s="459">
        <v>0.769849259999997</v>
      </c>
      <c r="AE103" s="460">
        <v>4.316004</v>
      </c>
      <c r="AF103" s="456">
        <v>0</v>
      </c>
      <c r="AG103" s="460">
        <v>0</v>
      </c>
      <c r="AH103" s="450" t="s">
        <v>161</v>
      </c>
      <c r="AI103" s="459">
        <v>0</v>
      </c>
      <c r="AJ103" s="460">
        <v>0</v>
      </c>
      <c r="AK103" s="456">
        <v>0.193864</v>
      </c>
      <c r="AL103" s="460">
        <v>0.06</v>
      </c>
      <c r="AM103" s="450">
        <v>3.23106666666667</v>
      </c>
      <c r="AN103" s="459">
        <v>0.133864</v>
      </c>
      <c r="AO103" s="460">
        <v>0.056563</v>
      </c>
      <c r="AP103" s="456">
        <v>7.41884599999999</v>
      </c>
      <c r="AQ103" s="460">
        <v>7.26</v>
      </c>
      <c r="AR103" s="450">
        <v>1.02187961432507</v>
      </c>
      <c r="AS103" s="459">
        <v>0.158845999999987</v>
      </c>
      <c r="AT103" s="460">
        <v>7.381399</v>
      </c>
      <c r="AU103" s="456">
        <v>0</v>
      </c>
      <c r="AV103" s="460">
        <v>0.3</v>
      </c>
      <c r="AW103" s="450">
        <v>0</v>
      </c>
      <c r="AX103" s="459">
        <v>-0.3</v>
      </c>
      <c r="AY103" s="460">
        <v>0</v>
      </c>
    </row>
    <row r="104" outlineLevel="1" spans="1:51">
      <c r="A104" s="510" t="s">
        <v>101</v>
      </c>
      <c r="B104" s="456">
        <v>35.899035</v>
      </c>
      <c r="C104" s="460">
        <v>43.11125995</v>
      </c>
      <c r="D104" s="450">
        <v>0.83270669986531</v>
      </c>
      <c r="E104" s="459">
        <v>-7.21222495000001</v>
      </c>
      <c r="F104" s="460">
        <v>23.1089989999999</v>
      </c>
      <c r="G104" s="456">
        <v>28.9345</v>
      </c>
      <c r="H104" s="460">
        <v>34.35</v>
      </c>
      <c r="I104" s="450">
        <v>0.842343522561864</v>
      </c>
      <c r="J104" s="459">
        <v>-5.41549999999999</v>
      </c>
      <c r="K104" s="460">
        <v>17.291353</v>
      </c>
      <c r="L104" s="456">
        <v>4.273635</v>
      </c>
      <c r="M104" s="460">
        <v>5.962617</v>
      </c>
      <c r="N104" s="450">
        <v>0.716738136962343</v>
      </c>
      <c r="O104" s="459">
        <v>-1.688982</v>
      </c>
      <c r="P104" s="460">
        <v>3.703146</v>
      </c>
      <c r="Q104" s="456">
        <v>1.7993</v>
      </c>
      <c r="R104" s="460">
        <v>1.8939</v>
      </c>
      <c r="S104" s="450">
        <v>0.95005016104335</v>
      </c>
      <c r="T104" s="459">
        <v>-0.0945999999999998</v>
      </c>
      <c r="U104" s="460">
        <v>0.697499999999997</v>
      </c>
      <c r="V104" s="456">
        <v>0</v>
      </c>
      <c r="W104" s="460">
        <v>0</v>
      </c>
      <c r="X104" s="450" t="s">
        <v>161</v>
      </c>
      <c r="Y104" s="459">
        <v>0</v>
      </c>
      <c r="Z104" s="460">
        <v>0</v>
      </c>
      <c r="AA104" s="456">
        <v>0.8916</v>
      </c>
      <c r="AB104" s="460">
        <v>0.90474295</v>
      </c>
      <c r="AC104" s="450">
        <v>0.985473277244106</v>
      </c>
      <c r="AD104" s="459">
        <v>-0.0131429499999998</v>
      </c>
      <c r="AE104" s="460">
        <v>1.417</v>
      </c>
      <c r="AF104" s="456">
        <v>0</v>
      </c>
      <c r="AG104" s="460">
        <v>0</v>
      </c>
      <c r="AH104" s="450" t="s">
        <v>161</v>
      </c>
      <c r="AI104" s="459">
        <v>0</v>
      </c>
      <c r="AJ104" s="460">
        <v>0</v>
      </c>
      <c r="AK104" s="456">
        <v>0.051837</v>
      </c>
      <c r="AL104" s="460">
        <v>0.06</v>
      </c>
      <c r="AM104" s="450">
        <v>0.86395</v>
      </c>
      <c r="AN104" s="459">
        <v>-0.008163</v>
      </c>
      <c r="AO104" s="460">
        <v>0.056563</v>
      </c>
      <c r="AP104" s="456">
        <v>1.279508</v>
      </c>
      <c r="AQ104" s="460">
        <v>3.9425</v>
      </c>
      <c r="AR104" s="450">
        <v>0.324542295497781</v>
      </c>
      <c r="AS104" s="459">
        <v>-2.662992</v>
      </c>
      <c r="AT104" s="460">
        <v>1.623558</v>
      </c>
      <c r="AU104" s="456">
        <v>0.164374</v>
      </c>
      <c r="AV104" s="460">
        <v>0.884</v>
      </c>
      <c r="AW104" s="450">
        <v>0.185943438914027</v>
      </c>
      <c r="AX104" s="459">
        <v>-0.719626</v>
      </c>
      <c r="AY104" s="460">
        <v>0.762555999999999</v>
      </c>
    </row>
    <row r="105" outlineLevel="1" spans="1:51">
      <c r="A105" s="510" t="s">
        <v>102</v>
      </c>
      <c r="B105" s="456">
        <v>81.4705569999999</v>
      </c>
      <c r="C105" s="460">
        <v>77.31335622</v>
      </c>
      <c r="D105" s="450">
        <v>1.05377079696515</v>
      </c>
      <c r="E105" s="459">
        <v>4.15720077999993</v>
      </c>
      <c r="F105" s="460">
        <v>104.775104</v>
      </c>
      <c r="G105" s="456">
        <v>57.5167259999999</v>
      </c>
      <c r="H105" s="460">
        <v>54.46</v>
      </c>
      <c r="I105" s="450">
        <v>1.05612791039295</v>
      </c>
      <c r="J105" s="459">
        <v>3.05672599999989</v>
      </c>
      <c r="K105" s="460">
        <v>54.723984</v>
      </c>
      <c r="L105" s="456">
        <v>9.133648</v>
      </c>
      <c r="M105" s="460">
        <v>9.531156</v>
      </c>
      <c r="N105" s="450">
        <v>0.958293831304408</v>
      </c>
      <c r="O105" s="459">
        <v>-0.397508</v>
      </c>
      <c r="P105" s="460">
        <v>8.68449</v>
      </c>
      <c r="Q105" s="456">
        <v>3.21359999999999</v>
      </c>
      <c r="R105" s="460">
        <v>3.9672</v>
      </c>
      <c r="S105" s="450">
        <v>0.810042347247426</v>
      </c>
      <c r="T105" s="459">
        <v>-0.753600000000013</v>
      </c>
      <c r="U105" s="460">
        <v>-0.0142000000000014</v>
      </c>
      <c r="V105" s="456">
        <v>0.495282999999999</v>
      </c>
      <c r="W105" s="460">
        <v>6.84</v>
      </c>
      <c r="X105" s="450">
        <v>0.0724097953216373</v>
      </c>
      <c r="Y105" s="459">
        <v>-6.344717</v>
      </c>
      <c r="Z105" s="460">
        <v>39.65283</v>
      </c>
      <c r="AA105" s="456">
        <v>11.1113</v>
      </c>
      <c r="AB105" s="460">
        <v>2.51500022</v>
      </c>
      <c r="AC105" s="450">
        <v>4.4180115419632</v>
      </c>
      <c r="AD105" s="459">
        <v>8.59629978</v>
      </c>
      <c r="AE105" s="460">
        <v>1.728</v>
      </c>
      <c r="AF105" s="456">
        <v>0</v>
      </c>
      <c r="AG105" s="460">
        <v>0</v>
      </c>
      <c r="AH105" s="450" t="s">
        <v>161</v>
      </c>
      <c r="AI105" s="459">
        <v>0</v>
      </c>
      <c r="AJ105" s="460">
        <v>0</v>
      </c>
      <c r="AK105" s="456">
        <v>0.051837</v>
      </c>
      <c r="AL105" s="460">
        <v>0.12</v>
      </c>
      <c r="AM105" s="450">
        <v>0.431975</v>
      </c>
      <c r="AN105" s="459">
        <v>-0.068163</v>
      </c>
      <c r="AO105" s="460">
        <v>0.165264</v>
      </c>
      <c r="AP105" s="456">
        <v>-0.439127</v>
      </c>
      <c r="AQ105" s="460">
        <v>2.6</v>
      </c>
      <c r="AR105" s="450">
        <v>-0.168895</v>
      </c>
      <c r="AS105" s="459">
        <v>-3.039127</v>
      </c>
      <c r="AT105" s="460">
        <v>1.858019</v>
      </c>
      <c r="AU105" s="456">
        <v>0.0258</v>
      </c>
      <c r="AV105" s="460">
        <v>0.6</v>
      </c>
      <c r="AW105" s="450">
        <v>0.043</v>
      </c>
      <c r="AX105" s="459">
        <v>-0.5742</v>
      </c>
      <c r="AY105" s="460">
        <v>0.726899999999999</v>
      </c>
    </row>
    <row r="106" outlineLevel="1" spans="1:51">
      <c r="A106" s="510" t="s">
        <v>103</v>
      </c>
      <c r="B106" s="456">
        <v>1.03528297046296e-14</v>
      </c>
      <c r="C106" s="460">
        <v>0</v>
      </c>
      <c r="D106" s="450" t="s">
        <v>161</v>
      </c>
      <c r="E106" s="459">
        <v>1.03528297046296e-14</v>
      </c>
      <c r="F106" s="460">
        <v>0</v>
      </c>
      <c r="G106" s="456">
        <v>8.04911692853238e-16</v>
      </c>
      <c r="H106" s="460">
        <v>0</v>
      </c>
      <c r="I106" s="450" t="s">
        <v>161</v>
      </c>
      <c r="J106" s="459">
        <v>8.04911692853238e-16</v>
      </c>
      <c r="K106" s="460">
        <v>0</v>
      </c>
      <c r="L106" s="456">
        <v>1.32949207198862e-14</v>
      </c>
      <c r="M106" s="460">
        <v>0</v>
      </c>
      <c r="N106" s="450" t="s">
        <v>161</v>
      </c>
      <c r="O106" s="459">
        <v>1.32949207198862e-14</v>
      </c>
      <c r="P106" s="460">
        <v>0</v>
      </c>
      <c r="Q106" s="456">
        <v>-1.11022302462516e-15</v>
      </c>
      <c r="R106" s="460">
        <v>0</v>
      </c>
      <c r="S106" s="450" t="s">
        <v>161</v>
      </c>
      <c r="T106" s="459">
        <v>-1.11022302462516e-15</v>
      </c>
      <c r="U106" s="460">
        <v>0</v>
      </c>
      <c r="V106" s="456">
        <v>0</v>
      </c>
      <c r="W106" s="460">
        <v>0</v>
      </c>
      <c r="X106" s="450" t="s">
        <v>161</v>
      </c>
      <c r="Y106" s="459">
        <v>0</v>
      </c>
      <c r="Z106" s="460">
        <v>0</v>
      </c>
      <c r="AA106" s="456">
        <v>-1.4432899320127e-15</v>
      </c>
      <c r="AB106" s="460">
        <v>0</v>
      </c>
      <c r="AC106" s="450" t="s">
        <v>161</v>
      </c>
      <c r="AD106" s="459">
        <v>-1.4432899320127e-15</v>
      </c>
      <c r="AE106" s="460">
        <v>0</v>
      </c>
      <c r="AF106" s="456">
        <v>0</v>
      </c>
      <c r="AG106" s="460">
        <v>0</v>
      </c>
      <c r="AH106" s="450" t="s">
        <v>161</v>
      </c>
      <c r="AI106" s="459">
        <v>0</v>
      </c>
      <c r="AJ106" s="460">
        <v>0</v>
      </c>
      <c r="AK106" s="456">
        <v>0</v>
      </c>
      <c r="AL106" s="460">
        <v>0</v>
      </c>
      <c r="AM106" s="450" t="s">
        <v>161</v>
      </c>
      <c r="AN106" s="459">
        <v>0</v>
      </c>
      <c r="AO106" s="460">
        <v>0</v>
      </c>
      <c r="AP106" s="456">
        <v>-1.55214383013025e-15</v>
      </c>
      <c r="AQ106" s="460">
        <v>0</v>
      </c>
      <c r="AR106" s="450" t="s">
        <v>161</v>
      </c>
      <c r="AS106" s="459">
        <v>-1.55214383013025e-15</v>
      </c>
      <c r="AT106" s="460">
        <v>0</v>
      </c>
      <c r="AU106" s="456">
        <v>0</v>
      </c>
      <c r="AV106" s="460">
        <v>0</v>
      </c>
      <c r="AW106" s="450" t="s">
        <v>161</v>
      </c>
      <c r="AX106" s="459">
        <v>0</v>
      </c>
      <c r="AY106" s="460">
        <v>0</v>
      </c>
    </row>
    <row r="107" outlineLevel="1" spans="1:51">
      <c r="A107" s="510" t="s">
        <v>104</v>
      </c>
      <c r="B107" s="456">
        <v>0</v>
      </c>
      <c r="C107" s="460">
        <v>0</v>
      </c>
      <c r="D107" s="450" t="s">
        <v>161</v>
      </c>
      <c r="E107" s="459">
        <v>0</v>
      </c>
      <c r="F107" s="460">
        <v>0</v>
      </c>
      <c r="G107" s="456">
        <v>0</v>
      </c>
      <c r="H107" s="460">
        <v>0</v>
      </c>
      <c r="I107" s="450" t="s">
        <v>161</v>
      </c>
      <c r="J107" s="459">
        <v>0</v>
      </c>
      <c r="K107" s="460">
        <v>0</v>
      </c>
      <c r="L107" s="456">
        <v>0</v>
      </c>
      <c r="M107" s="460">
        <v>0</v>
      </c>
      <c r="N107" s="450" t="s">
        <v>161</v>
      </c>
      <c r="O107" s="459">
        <v>0</v>
      </c>
      <c r="P107" s="460">
        <v>0</v>
      </c>
      <c r="Q107" s="456">
        <v>0</v>
      </c>
      <c r="R107" s="460">
        <v>0</v>
      </c>
      <c r="S107" s="450" t="s">
        <v>161</v>
      </c>
      <c r="T107" s="459">
        <v>0</v>
      </c>
      <c r="U107" s="460">
        <v>0</v>
      </c>
      <c r="V107" s="456">
        <v>0</v>
      </c>
      <c r="W107" s="460">
        <v>0</v>
      </c>
      <c r="X107" s="450" t="s">
        <v>161</v>
      </c>
      <c r="Y107" s="459">
        <v>0</v>
      </c>
      <c r="Z107" s="460">
        <v>0</v>
      </c>
      <c r="AA107" s="456">
        <v>0</v>
      </c>
      <c r="AB107" s="460">
        <v>0</v>
      </c>
      <c r="AC107" s="450" t="s">
        <v>161</v>
      </c>
      <c r="AD107" s="459">
        <v>0</v>
      </c>
      <c r="AE107" s="460">
        <v>0</v>
      </c>
      <c r="AF107" s="456">
        <v>0</v>
      </c>
      <c r="AG107" s="460">
        <v>0</v>
      </c>
      <c r="AH107" s="450" t="s">
        <v>161</v>
      </c>
      <c r="AI107" s="459">
        <v>0</v>
      </c>
      <c r="AJ107" s="460">
        <v>0</v>
      </c>
      <c r="AK107" s="456">
        <v>0</v>
      </c>
      <c r="AL107" s="460">
        <v>0</v>
      </c>
      <c r="AM107" s="450" t="s">
        <v>161</v>
      </c>
      <c r="AN107" s="459">
        <v>0</v>
      </c>
      <c r="AO107" s="460">
        <v>0</v>
      </c>
      <c r="AP107" s="456">
        <v>0</v>
      </c>
      <c r="AQ107" s="460">
        <v>0</v>
      </c>
      <c r="AR107" s="450" t="s">
        <v>161</v>
      </c>
      <c r="AS107" s="459">
        <v>0</v>
      </c>
      <c r="AT107" s="460">
        <v>0</v>
      </c>
      <c r="AU107" s="456">
        <v>0</v>
      </c>
      <c r="AV107" s="460">
        <v>0</v>
      </c>
      <c r="AW107" s="450" t="s">
        <v>161</v>
      </c>
      <c r="AX107" s="459">
        <v>0</v>
      </c>
      <c r="AY107" s="460">
        <v>0</v>
      </c>
    </row>
    <row r="108" s="437" customFormat="1" ht="16.2" spans="1:51">
      <c r="A108" s="213" t="s">
        <v>105</v>
      </c>
      <c r="B108" s="214">
        <v>353.046079</v>
      </c>
      <c r="C108" s="328">
        <v>328.84477672</v>
      </c>
      <c r="D108" s="238">
        <v>1.0735949116218</v>
      </c>
      <c r="E108" s="472">
        <v>24.2013022799997</v>
      </c>
      <c r="F108" s="328">
        <v>408.219215</v>
      </c>
      <c r="G108" s="214">
        <v>238.528211</v>
      </c>
      <c r="H108" s="328">
        <v>235.13000001</v>
      </c>
      <c r="I108" s="238">
        <v>1.01445247730981</v>
      </c>
      <c r="J108" s="472">
        <v>3.39821098999965</v>
      </c>
      <c r="K108" s="328">
        <v>277.600806</v>
      </c>
      <c r="L108" s="214">
        <v>45.341519</v>
      </c>
      <c r="M108" s="328">
        <v>47.12251</v>
      </c>
      <c r="N108" s="238">
        <v>0.962205090518311</v>
      </c>
      <c r="O108" s="472">
        <v>-1.78099099999999</v>
      </c>
      <c r="P108" s="328">
        <v>51.296741</v>
      </c>
      <c r="Q108" s="214">
        <v>15.1594</v>
      </c>
      <c r="R108" s="328">
        <v>16.2051</v>
      </c>
      <c r="S108" s="238">
        <v>0.935470931990545</v>
      </c>
      <c r="T108" s="472">
        <v>-1.04570000000003</v>
      </c>
      <c r="U108" s="328">
        <v>11.1968</v>
      </c>
      <c r="V108" s="214">
        <v>0.495282999999999</v>
      </c>
      <c r="W108" s="328">
        <v>6.84</v>
      </c>
      <c r="X108" s="238">
        <v>0.0724097953216373</v>
      </c>
      <c r="Y108" s="472">
        <v>-6.344717</v>
      </c>
      <c r="Z108" s="328">
        <v>37.65283</v>
      </c>
      <c r="AA108" s="214">
        <v>53.521666</v>
      </c>
      <c r="AB108" s="328">
        <v>23.54716671</v>
      </c>
      <c r="AC108" s="238">
        <v>2.27295566635074</v>
      </c>
      <c r="AD108" s="472">
        <v>29.97449929</v>
      </c>
      <c r="AE108" s="328">
        <v>30.472038</v>
      </c>
      <c r="AF108" s="214">
        <v>0</v>
      </c>
      <c r="AG108" s="328">
        <v>0</v>
      </c>
      <c r="AH108" s="238" t="s">
        <v>161</v>
      </c>
      <c r="AI108" s="472">
        <v>0</v>
      </c>
      <c r="AJ108" s="328">
        <v>0</v>
      </c>
      <c r="AK108" s="214">
        <v>1.712237</v>
      </c>
      <c r="AL108" s="328">
        <v>0.88</v>
      </c>
      <c r="AM108" s="238">
        <v>1.94572386363636</v>
      </c>
      <c r="AN108" s="472">
        <v>0.832236999999998</v>
      </c>
      <c r="AO108" s="328">
        <v>0.917117999999999</v>
      </c>
      <c r="AP108" s="214">
        <v>11.273416</v>
      </c>
      <c r="AQ108" s="328">
        <v>22.03</v>
      </c>
      <c r="AR108" s="238">
        <v>0.511730186109849</v>
      </c>
      <c r="AS108" s="472">
        <v>-10.756584</v>
      </c>
      <c r="AT108" s="328">
        <v>16.13565</v>
      </c>
      <c r="AU108" s="214">
        <v>1.40417399999999</v>
      </c>
      <c r="AV108" s="328">
        <v>6.781</v>
      </c>
      <c r="AW108" s="238">
        <v>0.207074767733371</v>
      </c>
      <c r="AX108" s="472">
        <v>-5.37682600000001</v>
      </c>
      <c r="AY108" s="328">
        <v>3.483002</v>
      </c>
    </row>
    <row r="109" ht="16.2" spans="1:51">
      <c r="A109" s="480" t="s">
        <v>106</v>
      </c>
      <c r="B109" s="481">
        <v>1791.662621</v>
      </c>
      <c r="C109" s="482">
        <v>1812.03922532</v>
      </c>
      <c r="D109" s="511">
        <v>0.988754876806597</v>
      </c>
      <c r="E109" s="484">
        <v>-20.3766043200021</v>
      </c>
      <c r="F109" s="482">
        <v>992.804050999999</v>
      </c>
      <c r="G109" s="481">
        <v>644.868002999999</v>
      </c>
      <c r="H109" s="482">
        <v>719.14422326</v>
      </c>
      <c r="I109" s="511">
        <v>0.89671582158681</v>
      </c>
      <c r="J109" s="484">
        <v>-74.2762202600007</v>
      </c>
      <c r="K109" s="482">
        <v>485.261820999999</v>
      </c>
      <c r="L109" s="481">
        <v>145.580762</v>
      </c>
      <c r="M109" s="482">
        <v>156.95897269</v>
      </c>
      <c r="N109" s="511">
        <v>0.92750837690259</v>
      </c>
      <c r="O109" s="484">
        <v>-11.3782106900001</v>
      </c>
      <c r="P109" s="482">
        <v>105.163485</v>
      </c>
      <c r="Q109" s="481">
        <v>27.7395</v>
      </c>
      <c r="R109" s="482">
        <v>29.25056667</v>
      </c>
      <c r="S109" s="511">
        <v>0.94834060184038</v>
      </c>
      <c r="T109" s="484">
        <v>-1.51106667000004</v>
      </c>
      <c r="U109" s="482">
        <v>16.8239</v>
      </c>
      <c r="V109" s="481">
        <v>880.650554999999</v>
      </c>
      <c r="W109" s="482">
        <v>868.56236274</v>
      </c>
      <c r="X109" s="511">
        <v>1.01391747188062</v>
      </c>
      <c r="Y109" s="484">
        <v>12.0881922599988</v>
      </c>
      <c r="Z109" s="482">
        <v>340.080086</v>
      </c>
      <c r="AA109" s="481">
        <v>92.8238009999999</v>
      </c>
      <c r="AB109" s="482">
        <v>38.12309996</v>
      </c>
      <c r="AC109" s="511">
        <v>2.4348439947799</v>
      </c>
      <c r="AD109" s="484">
        <v>54.7007010399999</v>
      </c>
      <c r="AE109" s="482">
        <v>45.474759</v>
      </c>
      <c r="AF109" s="481">
        <v>243.4522</v>
      </c>
      <c r="AG109" s="482">
        <v>308.1</v>
      </c>
      <c r="AH109" s="511">
        <v>0.790172671210645</v>
      </c>
      <c r="AI109" s="484">
        <v>-64.6478000000002</v>
      </c>
      <c r="AJ109" s="482">
        <v>153.061054</v>
      </c>
      <c r="AK109" s="481">
        <v>32.1792589999999</v>
      </c>
      <c r="AL109" s="482">
        <v>53.98999999</v>
      </c>
      <c r="AM109" s="511">
        <v>0.596022578365626</v>
      </c>
      <c r="AN109" s="484">
        <v>-21.81074099</v>
      </c>
      <c r="AO109" s="482">
        <v>23.117075</v>
      </c>
      <c r="AP109" s="481">
        <v>59.938709</v>
      </c>
      <c r="AQ109" s="482">
        <v>55.95600001</v>
      </c>
      <c r="AR109" s="511">
        <v>1.07117572716578</v>
      </c>
      <c r="AS109" s="484">
        <v>3.98270898999996</v>
      </c>
      <c r="AT109" s="482">
        <v>47.9756789999999</v>
      </c>
      <c r="AU109" s="481">
        <v>28.690889</v>
      </c>
      <c r="AV109" s="482">
        <v>39.57500001</v>
      </c>
      <c r="AW109" s="511">
        <v>0.724975085097921</v>
      </c>
      <c r="AX109" s="484">
        <v>-10.88411101</v>
      </c>
      <c r="AY109" s="482">
        <v>33.427794</v>
      </c>
    </row>
    <row r="110" s="437" customFormat="1" outlineLevel="3" spans="1:51">
      <c r="A110" s="468" t="s">
        <v>107</v>
      </c>
      <c r="B110" s="456">
        <v>13.739334</v>
      </c>
      <c r="C110" s="460">
        <v>13.61734808</v>
      </c>
      <c r="D110" s="450">
        <v>1.00895812600834</v>
      </c>
      <c r="E110" s="459">
        <v>0.121985920000006</v>
      </c>
      <c r="F110" s="460">
        <v>12.344601</v>
      </c>
      <c r="G110" s="456">
        <v>8.59266000000001</v>
      </c>
      <c r="H110" s="460">
        <v>8.62</v>
      </c>
      <c r="I110" s="450">
        <v>0.996828306264502</v>
      </c>
      <c r="J110" s="459">
        <v>-0.0273399999999935</v>
      </c>
      <c r="K110" s="460">
        <v>7.89815699999999</v>
      </c>
      <c r="L110" s="456">
        <v>3.037474</v>
      </c>
      <c r="M110" s="460">
        <v>3.239448</v>
      </c>
      <c r="N110" s="450">
        <v>0.937651723380033</v>
      </c>
      <c r="O110" s="459">
        <v>-0.201973999999999</v>
      </c>
      <c r="P110" s="460">
        <v>2.944944</v>
      </c>
      <c r="Q110" s="456">
        <v>0.2806</v>
      </c>
      <c r="R110" s="460">
        <v>0.3609</v>
      </c>
      <c r="S110" s="450">
        <v>0.777500692712662</v>
      </c>
      <c r="T110" s="459">
        <v>-0.0803000000000002</v>
      </c>
      <c r="U110" s="460">
        <v>0.3015</v>
      </c>
      <c r="V110" s="456">
        <v>0</v>
      </c>
      <c r="W110" s="460">
        <v>0</v>
      </c>
      <c r="X110" s="450" t="s">
        <v>161</v>
      </c>
      <c r="Y110" s="459">
        <v>0</v>
      </c>
      <c r="Z110" s="460">
        <v>0</v>
      </c>
      <c r="AA110" s="456">
        <v>1.8286</v>
      </c>
      <c r="AB110" s="460">
        <v>1.39700008</v>
      </c>
      <c r="AC110" s="450">
        <v>1.30894767021058</v>
      </c>
      <c r="AD110" s="459">
        <v>0.431599919999999</v>
      </c>
      <c r="AE110" s="460">
        <v>1.2</v>
      </c>
      <c r="AF110" s="456">
        <v>0</v>
      </c>
      <c r="AG110" s="460">
        <v>0</v>
      </c>
      <c r="AH110" s="450" t="s">
        <v>161</v>
      </c>
      <c r="AI110" s="459">
        <v>0</v>
      </c>
      <c r="AJ110" s="460">
        <v>0</v>
      </c>
      <c r="AK110" s="456">
        <v>0.502299999999999</v>
      </c>
      <c r="AL110" s="460">
        <v>0.66354403</v>
      </c>
      <c r="AM110" s="450">
        <v>0.756995733953026</v>
      </c>
      <c r="AN110" s="459">
        <v>-0.161244030000001</v>
      </c>
      <c r="AO110" s="460">
        <v>0.533899999999999</v>
      </c>
      <c r="AP110" s="456">
        <v>0</v>
      </c>
      <c r="AQ110" s="460">
        <v>0</v>
      </c>
      <c r="AR110" s="450" t="s">
        <v>161</v>
      </c>
      <c r="AS110" s="459">
        <v>0</v>
      </c>
      <c r="AT110" s="460">
        <v>0</v>
      </c>
      <c r="AU110" s="456">
        <v>0</v>
      </c>
      <c r="AV110" s="460">
        <v>0</v>
      </c>
      <c r="AW110" s="450" t="s">
        <v>161</v>
      </c>
      <c r="AX110" s="459">
        <v>0</v>
      </c>
      <c r="AY110" s="460">
        <v>0</v>
      </c>
    </row>
    <row r="111" s="437" customFormat="1" outlineLevel="3" spans="1:51">
      <c r="A111" s="468" t="s">
        <v>108</v>
      </c>
      <c r="B111" s="456">
        <v>11.173155</v>
      </c>
      <c r="C111" s="460">
        <v>11.48394007</v>
      </c>
      <c r="D111" s="450">
        <v>0.972937417984975</v>
      </c>
      <c r="E111" s="459">
        <v>-0.310785070000005</v>
      </c>
      <c r="F111" s="460">
        <v>11.50644</v>
      </c>
      <c r="G111" s="456">
        <v>7.048357</v>
      </c>
      <c r="H111" s="460">
        <v>7.58</v>
      </c>
      <c r="I111" s="450">
        <v>0.929862401055408</v>
      </c>
      <c r="J111" s="459">
        <v>-0.531643000000004</v>
      </c>
      <c r="K111" s="460">
        <v>7.915257</v>
      </c>
      <c r="L111" s="456">
        <v>2.280598</v>
      </c>
      <c r="M111" s="460">
        <v>2.43594</v>
      </c>
      <c r="N111" s="450">
        <v>0.936229135364582</v>
      </c>
      <c r="O111" s="459">
        <v>-0.155342</v>
      </c>
      <c r="P111" s="460">
        <v>2.21448299999999</v>
      </c>
      <c r="Q111" s="456">
        <v>0.391</v>
      </c>
      <c r="R111" s="460">
        <v>0.36</v>
      </c>
      <c r="S111" s="450">
        <v>1.08611111111111</v>
      </c>
      <c r="T111" s="459">
        <v>0.0310000000000001</v>
      </c>
      <c r="U111" s="460">
        <v>0.346699999999999</v>
      </c>
      <c r="V111" s="456">
        <v>0</v>
      </c>
      <c r="W111" s="460">
        <v>0</v>
      </c>
      <c r="X111" s="450" t="s">
        <v>161</v>
      </c>
      <c r="Y111" s="459">
        <v>0</v>
      </c>
      <c r="Z111" s="460">
        <v>0</v>
      </c>
      <c r="AA111" s="456">
        <v>1.4532</v>
      </c>
      <c r="AB111" s="460">
        <v>1.10800007</v>
      </c>
      <c r="AC111" s="450">
        <v>1.3115522637106</v>
      </c>
      <c r="AD111" s="459">
        <v>0.34519993</v>
      </c>
      <c r="AE111" s="460">
        <v>1.03</v>
      </c>
      <c r="AF111" s="456">
        <v>0</v>
      </c>
      <c r="AG111" s="460">
        <v>0</v>
      </c>
      <c r="AH111" s="450" t="s">
        <v>161</v>
      </c>
      <c r="AI111" s="459">
        <v>0</v>
      </c>
      <c r="AJ111" s="460">
        <v>0</v>
      </c>
      <c r="AK111" s="456">
        <v>0.6598</v>
      </c>
      <c r="AL111" s="460">
        <v>0.55555327</v>
      </c>
      <c r="AM111" s="450">
        <v>1.18764488597106</v>
      </c>
      <c r="AN111" s="459">
        <v>0.10424673</v>
      </c>
      <c r="AO111" s="460">
        <v>0.554999999999999</v>
      </c>
      <c r="AP111" s="456">
        <v>0.006098</v>
      </c>
      <c r="AQ111" s="460">
        <v>0</v>
      </c>
      <c r="AR111" s="450" t="s">
        <v>161</v>
      </c>
      <c r="AS111" s="459">
        <v>0.006098</v>
      </c>
      <c r="AT111" s="460">
        <v>0</v>
      </c>
      <c r="AU111" s="456">
        <v>0</v>
      </c>
      <c r="AV111" s="460">
        <v>0</v>
      </c>
      <c r="AW111" s="450" t="s">
        <v>161</v>
      </c>
      <c r="AX111" s="459">
        <v>0</v>
      </c>
      <c r="AY111" s="460">
        <v>0</v>
      </c>
    </row>
    <row r="112" s="437" customFormat="1" outlineLevel="3" spans="1:51">
      <c r="A112" s="468" t="s">
        <v>109</v>
      </c>
      <c r="B112" s="456">
        <v>6.00966799999999</v>
      </c>
      <c r="C112" s="460">
        <v>8.32065505</v>
      </c>
      <c r="D112" s="450">
        <v>0.722259000509821</v>
      </c>
      <c r="E112" s="459">
        <v>-2.31098705000001</v>
      </c>
      <c r="F112" s="460">
        <v>6.82085</v>
      </c>
      <c r="G112" s="456">
        <v>3.891663</v>
      </c>
      <c r="H112" s="460">
        <v>5.25</v>
      </c>
      <c r="I112" s="450">
        <v>0.741269142857142</v>
      </c>
      <c r="J112" s="459">
        <v>-1.358337</v>
      </c>
      <c r="K112" s="460">
        <v>4.445903</v>
      </c>
      <c r="L112" s="456">
        <v>1.138305</v>
      </c>
      <c r="M112" s="460">
        <v>2.024655</v>
      </c>
      <c r="N112" s="450">
        <v>0.562221711847203</v>
      </c>
      <c r="O112" s="459">
        <v>-0.88635</v>
      </c>
      <c r="P112" s="460">
        <v>1.478247</v>
      </c>
      <c r="Q112" s="456">
        <v>0.1626</v>
      </c>
      <c r="R112" s="460">
        <v>0.18</v>
      </c>
      <c r="S112" s="450">
        <v>0.903333333333332</v>
      </c>
      <c r="T112" s="459">
        <v>-0.0174000000000003</v>
      </c>
      <c r="U112" s="460">
        <v>0.1567</v>
      </c>
      <c r="V112" s="456">
        <v>0</v>
      </c>
      <c r="W112" s="460">
        <v>0</v>
      </c>
      <c r="X112" s="450" t="s">
        <v>161</v>
      </c>
      <c r="Y112" s="459">
        <v>0</v>
      </c>
      <c r="Z112" s="460">
        <v>0</v>
      </c>
      <c r="AA112" s="456">
        <v>0.817099999999999</v>
      </c>
      <c r="AB112" s="460">
        <v>0.86600005</v>
      </c>
      <c r="AC112" s="450">
        <v>0.943533432821394</v>
      </c>
      <c r="AD112" s="459">
        <v>-0.0489000500000012</v>
      </c>
      <c r="AE112" s="460">
        <v>0.74</v>
      </c>
      <c r="AF112" s="456">
        <v>0</v>
      </c>
      <c r="AG112" s="460">
        <v>0</v>
      </c>
      <c r="AH112" s="450" t="s">
        <v>161</v>
      </c>
      <c r="AI112" s="459">
        <v>0</v>
      </c>
      <c r="AJ112" s="460">
        <v>0</v>
      </c>
      <c r="AK112" s="456">
        <v>0.2913</v>
      </c>
      <c r="AL112" s="460">
        <v>0.29867745</v>
      </c>
      <c r="AM112" s="450">
        <v>0.975299608323293</v>
      </c>
      <c r="AN112" s="459">
        <v>-0.00737745000000001</v>
      </c>
      <c r="AO112" s="460">
        <v>0.2795</v>
      </c>
      <c r="AP112" s="456">
        <v>0</v>
      </c>
      <c r="AQ112" s="460">
        <v>0</v>
      </c>
      <c r="AR112" s="450" t="s">
        <v>161</v>
      </c>
      <c r="AS112" s="459">
        <v>0</v>
      </c>
      <c r="AT112" s="460">
        <v>0</v>
      </c>
      <c r="AU112" s="456">
        <v>0</v>
      </c>
      <c r="AV112" s="460">
        <v>0</v>
      </c>
      <c r="AW112" s="450" t="s">
        <v>161</v>
      </c>
      <c r="AX112" s="459">
        <v>0</v>
      </c>
      <c r="AY112" s="460">
        <v>0</v>
      </c>
    </row>
    <row r="113" s="437" customFormat="1" outlineLevel="3" spans="1:51">
      <c r="A113" s="468" t="s">
        <v>110</v>
      </c>
      <c r="B113" s="456">
        <v>10.073967</v>
      </c>
      <c r="C113" s="460">
        <v>7.87150105</v>
      </c>
      <c r="D113" s="450">
        <v>1.27980253524834</v>
      </c>
      <c r="E113" s="459">
        <v>2.20246594999999</v>
      </c>
      <c r="F113" s="460">
        <v>7.12840499999998</v>
      </c>
      <c r="G113" s="456">
        <v>7.365785</v>
      </c>
      <c r="H113" s="460">
        <v>5.82</v>
      </c>
      <c r="I113" s="450">
        <v>1.26559879725086</v>
      </c>
      <c r="J113" s="459">
        <v>1.545785</v>
      </c>
      <c r="K113" s="460">
        <v>5.36630099999999</v>
      </c>
      <c r="L113" s="456">
        <v>1.525716</v>
      </c>
      <c r="M113" s="460">
        <v>1.227501</v>
      </c>
      <c r="N113" s="450">
        <v>1.24294481226492</v>
      </c>
      <c r="O113" s="459">
        <v>0.298215000000001</v>
      </c>
      <c r="P113" s="460">
        <v>1.115904</v>
      </c>
      <c r="Q113" s="456">
        <v>0.0912999999999997</v>
      </c>
      <c r="R113" s="460">
        <v>0.12</v>
      </c>
      <c r="S113" s="450">
        <v>0.760833333333331</v>
      </c>
      <c r="T113" s="459">
        <v>-0.0287000000000003</v>
      </c>
      <c r="U113" s="460">
        <v>0.0841999999999998</v>
      </c>
      <c r="V113" s="456">
        <v>0</v>
      </c>
      <c r="W113" s="460">
        <v>0</v>
      </c>
      <c r="X113" s="450" t="s">
        <v>161</v>
      </c>
      <c r="Y113" s="459">
        <v>0</v>
      </c>
      <c r="Z113" s="460">
        <v>0</v>
      </c>
      <c r="AA113" s="456">
        <v>1.091166</v>
      </c>
      <c r="AB113" s="460">
        <v>0.70400005</v>
      </c>
      <c r="AC113" s="450">
        <v>1.54995159446366</v>
      </c>
      <c r="AD113" s="459">
        <v>0.38716595</v>
      </c>
      <c r="AE113" s="460">
        <v>0.562</v>
      </c>
      <c r="AF113" s="456">
        <v>0</v>
      </c>
      <c r="AG113" s="460">
        <v>0</v>
      </c>
      <c r="AH113" s="450" t="s">
        <v>161</v>
      </c>
      <c r="AI113" s="459">
        <v>0</v>
      </c>
      <c r="AJ113" s="460">
        <v>0</v>
      </c>
      <c r="AK113" s="456">
        <v>0.443699999999999</v>
      </c>
      <c r="AL113" s="460">
        <v>0.546</v>
      </c>
      <c r="AM113" s="450">
        <v>0.812637362637361</v>
      </c>
      <c r="AN113" s="459">
        <v>-0.102300000000001</v>
      </c>
      <c r="AO113" s="460">
        <v>0.403899999999999</v>
      </c>
      <c r="AP113" s="456">
        <v>0</v>
      </c>
      <c r="AQ113" s="460">
        <v>0</v>
      </c>
      <c r="AR113" s="450" t="s">
        <v>161</v>
      </c>
      <c r="AS113" s="459">
        <v>0</v>
      </c>
      <c r="AT113" s="460">
        <v>0</v>
      </c>
      <c r="AU113" s="456">
        <v>0</v>
      </c>
      <c r="AV113" s="460">
        <v>0</v>
      </c>
      <c r="AW113" s="450" t="s">
        <v>161</v>
      </c>
      <c r="AX113" s="459">
        <v>0</v>
      </c>
      <c r="AY113" s="460">
        <v>0</v>
      </c>
    </row>
    <row r="114" s="437" customFormat="1" outlineLevel="3" spans="1:51">
      <c r="A114" s="468" t="s">
        <v>111</v>
      </c>
      <c r="B114" s="456">
        <v>12.270586</v>
      </c>
      <c r="C114" s="460">
        <v>14.8090021</v>
      </c>
      <c r="D114" s="450">
        <v>0.828589658988567</v>
      </c>
      <c r="E114" s="459">
        <v>-2.53841610000003</v>
      </c>
      <c r="F114" s="460">
        <v>12.750968</v>
      </c>
      <c r="G114" s="456">
        <v>8.88286299999997</v>
      </c>
      <c r="H114" s="460">
        <v>10.61</v>
      </c>
      <c r="I114" s="450">
        <v>0.837216116870874</v>
      </c>
      <c r="J114" s="459">
        <v>-1.72713700000003</v>
      </c>
      <c r="K114" s="460">
        <v>9.30224299999998</v>
      </c>
      <c r="L114" s="456">
        <v>1.664823</v>
      </c>
      <c r="M114" s="460">
        <v>2.455002</v>
      </c>
      <c r="N114" s="450">
        <v>0.678135089095651</v>
      </c>
      <c r="O114" s="459">
        <v>-0.790178999999999</v>
      </c>
      <c r="P114" s="460">
        <v>1.98222499999999</v>
      </c>
      <c r="Q114" s="456">
        <v>0.1213</v>
      </c>
      <c r="R114" s="460">
        <v>0.3</v>
      </c>
      <c r="S114" s="450">
        <v>0.404333333333332</v>
      </c>
      <c r="T114" s="459">
        <v>-0.1787</v>
      </c>
      <c r="U114" s="460">
        <v>0.214499999999999</v>
      </c>
      <c r="V114" s="456">
        <v>0</v>
      </c>
      <c r="W114" s="460">
        <v>0</v>
      </c>
      <c r="X114" s="450" t="s">
        <v>161</v>
      </c>
      <c r="Y114" s="459">
        <v>0</v>
      </c>
      <c r="Z114" s="460">
        <v>0</v>
      </c>
      <c r="AA114" s="456">
        <v>1.6016</v>
      </c>
      <c r="AB114" s="460">
        <v>1.4440001</v>
      </c>
      <c r="AC114" s="450">
        <v>1.10914119742789</v>
      </c>
      <c r="AD114" s="459">
        <v>0.157599899999998</v>
      </c>
      <c r="AE114" s="460">
        <v>1.252</v>
      </c>
      <c r="AF114" s="456">
        <v>0</v>
      </c>
      <c r="AG114" s="460">
        <v>0</v>
      </c>
      <c r="AH114" s="450" t="s">
        <v>161</v>
      </c>
      <c r="AI114" s="459">
        <v>0</v>
      </c>
      <c r="AJ114" s="460">
        <v>0</v>
      </c>
      <c r="AK114" s="456">
        <v>0.814999999999998</v>
      </c>
      <c r="AL114" s="460">
        <v>1.35</v>
      </c>
      <c r="AM114" s="450">
        <v>0.603703703703702</v>
      </c>
      <c r="AN114" s="459">
        <v>-0.535000000000002</v>
      </c>
      <c r="AO114" s="460">
        <v>0.816899999999999</v>
      </c>
      <c r="AP114" s="456">
        <v>0</v>
      </c>
      <c r="AQ114" s="460">
        <v>0</v>
      </c>
      <c r="AR114" s="450" t="s">
        <v>161</v>
      </c>
      <c r="AS114" s="459">
        <v>0</v>
      </c>
      <c r="AT114" s="460">
        <v>0</v>
      </c>
      <c r="AU114" s="456">
        <v>0</v>
      </c>
      <c r="AV114" s="460">
        <v>0</v>
      </c>
      <c r="AW114" s="450" t="s">
        <v>161</v>
      </c>
      <c r="AX114" s="459">
        <v>0</v>
      </c>
      <c r="AY114" s="460">
        <v>0</v>
      </c>
    </row>
    <row r="115" s="437" customFormat="1" outlineLevel="3" spans="1:51">
      <c r="A115" s="468" t="s">
        <v>112</v>
      </c>
      <c r="B115" s="456">
        <v>18.432247</v>
      </c>
      <c r="C115" s="460">
        <v>18.52786411</v>
      </c>
      <c r="D115" s="450">
        <v>0.994839280478724</v>
      </c>
      <c r="E115" s="459">
        <v>-0.0956171100000311</v>
      </c>
      <c r="F115" s="460">
        <v>17.150585</v>
      </c>
      <c r="G115" s="456">
        <v>12.058109</v>
      </c>
      <c r="H115" s="460">
        <v>12.42</v>
      </c>
      <c r="I115" s="450">
        <v>0.970862238325279</v>
      </c>
      <c r="J115" s="459">
        <v>-0.361891000000034</v>
      </c>
      <c r="K115" s="460">
        <v>11.78703</v>
      </c>
      <c r="L115" s="456">
        <v>3.798338</v>
      </c>
      <c r="M115" s="460">
        <v>4.055664</v>
      </c>
      <c r="N115" s="450">
        <v>0.936551450021501</v>
      </c>
      <c r="O115" s="459">
        <v>-0.257326000000001</v>
      </c>
      <c r="P115" s="460">
        <v>3.686955</v>
      </c>
      <c r="Q115" s="456">
        <v>0.2908</v>
      </c>
      <c r="R115" s="460">
        <v>0.3282</v>
      </c>
      <c r="S115" s="450">
        <v>0.886045094454601</v>
      </c>
      <c r="T115" s="459">
        <v>-0.0374</v>
      </c>
      <c r="U115" s="460">
        <v>0.2946</v>
      </c>
      <c r="V115" s="456">
        <v>0</v>
      </c>
      <c r="W115" s="460">
        <v>0</v>
      </c>
      <c r="X115" s="450" t="s">
        <v>161</v>
      </c>
      <c r="Y115" s="459">
        <v>0</v>
      </c>
      <c r="Z115" s="460">
        <v>0</v>
      </c>
      <c r="AA115" s="456">
        <v>2.285</v>
      </c>
      <c r="AB115" s="460">
        <v>1.72400011</v>
      </c>
      <c r="AC115" s="450">
        <v>1.32540594791493</v>
      </c>
      <c r="AD115" s="459">
        <v>0.560999889999999</v>
      </c>
      <c r="AE115" s="460">
        <v>1.382</v>
      </c>
      <c r="AF115" s="456">
        <v>0</v>
      </c>
      <c r="AG115" s="460">
        <v>0</v>
      </c>
      <c r="AH115" s="450" t="s">
        <v>161</v>
      </c>
      <c r="AI115" s="459">
        <v>0</v>
      </c>
      <c r="AJ115" s="460">
        <v>0</v>
      </c>
      <c r="AK115" s="456">
        <v>0.227186</v>
      </c>
      <c r="AL115" s="460">
        <v>0.69999</v>
      </c>
      <c r="AM115" s="450">
        <v>0.324556065086644</v>
      </c>
      <c r="AN115" s="459">
        <v>-0.472804</v>
      </c>
      <c r="AO115" s="460">
        <v>0</v>
      </c>
      <c r="AP115" s="456">
        <v>0</v>
      </c>
      <c r="AQ115" s="460">
        <v>0</v>
      </c>
      <c r="AR115" s="450" t="s">
        <v>161</v>
      </c>
      <c r="AS115" s="459">
        <v>0</v>
      </c>
      <c r="AT115" s="460">
        <v>0</v>
      </c>
      <c r="AU115" s="456">
        <v>0</v>
      </c>
      <c r="AV115" s="460">
        <v>0</v>
      </c>
      <c r="AW115" s="450" t="s">
        <v>161</v>
      </c>
      <c r="AX115" s="459">
        <v>0</v>
      </c>
      <c r="AY115" s="460">
        <v>0</v>
      </c>
    </row>
    <row r="116" s="437" customFormat="1" outlineLevel="3" spans="1:51">
      <c r="A116" s="468" t="s">
        <v>113</v>
      </c>
      <c r="B116" s="456">
        <v>10.8041</v>
      </c>
      <c r="C116" s="460">
        <v>11.25961707</v>
      </c>
      <c r="D116" s="450">
        <v>0.959544177464643</v>
      </c>
      <c r="E116" s="459">
        <v>-0.455517070000001</v>
      </c>
      <c r="F116" s="460">
        <v>10.133371</v>
      </c>
      <c r="G116" s="456">
        <v>6.765455</v>
      </c>
      <c r="H116" s="460">
        <v>7.12</v>
      </c>
      <c r="I116" s="450">
        <v>0.950204353932585</v>
      </c>
      <c r="J116" s="459">
        <v>-0.354544999999995</v>
      </c>
      <c r="K116" s="460">
        <v>6.47634499999999</v>
      </c>
      <c r="L116" s="456">
        <v>2.656045</v>
      </c>
      <c r="M116" s="460">
        <v>2.834517</v>
      </c>
      <c r="N116" s="450">
        <v>0.937036186412005</v>
      </c>
      <c r="O116" s="459">
        <v>-0.178472000000003</v>
      </c>
      <c r="P116" s="460">
        <v>2.576826</v>
      </c>
      <c r="Q116" s="456">
        <v>0.1011</v>
      </c>
      <c r="R116" s="460">
        <v>0.1011</v>
      </c>
      <c r="S116" s="450">
        <v>1</v>
      </c>
      <c r="T116" s="459">
        <v>0</v>
      </c>
      <c r="U116" s="460">
        <v>0.0792</v>
      </c>
      <c r="V116" s="456">
        <v>0</v>
      </c>
      <c r="W116" s="460">
        <v>0</v>
      </c>
      <c r="X116" s="450" t="s">
        <v>161</v>
      </c>
      <c r="Y116" s="459">
        <v>0</v>
      </c>
      <c r="Z116" s="460">
        <v>0</v>
      </c>
      <c r="AA116" s="456">
        <v>1.2815</v>
      </c>
      <c r="AB116" s="460">
        <v>1.20400007</v>
      </c>
      <c r="AC116" s="450">
        <v>1.06436870888222</v>
      </c>
      <c r="AD116" s="459">
        <v>0.077499929999999</v>
      </c>
      <c r="AE116" s="460">
        <v>1.001</v>
      </c>
      <c r="AF116" s="456">
        <v>0</v>
      </c>
      <c r="AG116" s="460">
        <v>0</v>
      </c>
      <c r="AH116" s="450" t="s">
        <v>161</v>
      </c>
      <c r="AI116" s="459">
        <v>0</v>
      </c>
      <c r="AJ116" s="460">
        <v>0</v>
      </c>
      <c r="AK116" s="456">
        <v>0.255844</v>
      </c>
      <c r="AL116" s="460">
        <v>0.4749</v>
      </c>
      <c r="AM116" s="450">
        <v>0.538732364708359</v>
      </c>
      <c r="AN116" s="459">
        <v>-0.219056</v>
      </c>
      <c r="AO116" s="460">
        <v>0.226847</v>
      </c>
      <c r="AP116" s="456">
        <v>0</v>
      </c>
      <c r="AQ116" s="460">
        <v>0</v>
      </c>
      <c r="AR116" s="450" t="s">
        <v>161</v>
      </c>
      <c r="AS116" s="459">
        <v>0</v>
      </c>
      <c r="AT116" s="460">
        <v>0</v>
      </c>
      <c r="AU116" s="456">
        <v>0</v>
      </c>
      <c r="AV116" s="460">
        <v>0</v>
      </c>
      <c r="AW116" s="450" t="s">
        <v>161</v>
      </c>
      <c r="AX116" s="459">
        <v>0</v>
      </c>
      <c r="AY116" s="460">
        <v>0</v>
      </c>
    </row>
    <row r="117" s="437" customFormat="1" outlineLevel="3" spans="1:51">
      <c r="A117" s="468" t="s">
        <v>114</v>
      </c>
      <c r="B117" s="456">
        <v>1.893604</v>
      </c>
      <c r="C117" s="460">
        <v>3.37584008</v>
      </c>
      <c r="D117" s="450">
        <v>0.560928229751926</v>
      </c>
      <c r="E117" s="459">
        <v>-1.48223608</v>
      </c>
      <c r="F117" s="460">
        <v>0</v>
      </c>
      <c r="G117" s="456">
        <v>1.352869</v>
      </c>
      <c r="H117" s="460">
        <v>2.29</v>
      </c>
      <c r="I117" s="450">
        <v>0.590772489082969</v>
      </c>
      <c r="J117" s="459">
        <v>-0.937131</v>
      </c>
      <c r="K117" s="460">
        <v>0</v>
      </c>
      <c r="L117" s="456">
        <v>0.379435</v>
      </c>
      <c r="M117" s="460">
        <v>0.794931</v>
      </c>
      <c r="N117" s="450">
        <v>0.47731815717339</v>
      </c>
      <c r="O117" s="459">
        <v>-0.415496</v>
      </c>
      <c r="P117" s="460">
        <v>0</v>
      </c>
      <c r="Q117" s="456">
        <v>0.0812999999999997</v>
      </c>
      <c r="R117" s="460">
        <v>0.09</v>
      </c>
      <c r="S117" s="450">
        <v>0.90333333333333</v>
      </c>
      <c r="T117" s="459">
        <v>-0.0087000000000003</v>
      </c>
      <c r="U117" s="460">
        <v>0</v>
      </c>
      <c r="V117" s="456">
        <v>0</v>
      </c>
      <c r="W117" s="460">
        <v>0</v>
      </c>
      <c r="X117" s="450" t="s">
        <v>161</v>
      </c>
      <c r="Y117" s="459">
        <v>0</v>
      </c>
      <c r="Z117" s="460">
        <v>0</v>
      </c>
      <c r="AA117" s="456">
        <v>0.08</v>
      </c>
      <c r="AB117" s="460">
        <v>0.20090908</v>
      </c>
      <c r="AC117" s="450">
        <v>0.398190066870049</v>
      </c>
      <c r="AD117" s="459">
        <v>-0.12090908</v>
      </c>
      <c r="AE117" s="460">
        <v>0</v>
      </c>
      <c r="AF117" s="456">
        <v>0</v>
      </c>
      <c r="AG117" s="460">
        <v>0</v>
      </c>
      <c r="AH117" s="450" t="s">
        <v>161</v>
      </c>
      <c r="AI117" s="459">
        <v>0</v>
      </c>
      <c r="AJ117" s="460">
        <v>0</v>
      </c>
      <c r="AK117" s="456">
        <v>0.105071</v>
      </c>
      <c r="AL117" s="460">
        <v>0.25</v>
      </c>
      <c r="AM117" s="450">
        <v>0.420284</v>
      </c>
      <c r="AN117" s="459">
        <v>-0.144929</v>
      </c>
      <c r="AO117" s="460">
        <v>0</v>
      </c>
      <c r="AP117" s="456">
        <v>0</v>
      </c>
      <c r="AQ117" s="460">
        <v>0</v>
      </c>
      <c r="AR117" s="450" t="s">
        <v>161</v>
      </c>
      <c r="AS117" s="459">
        <v>0</v>
      </c>
      <c r="AT117" s="460">
        <v>0</v>
      </c>
      <c r="AU117" s="456">
        <v>0</v>
      </c>
      <c r="AV117" s="460">
        <v>0</v>
      </c>
      <c r="AW117" s="450" t="s">
        <v>161</v>
      </c>
      <c r="AX117" s="459">
        <v>0</v>
      </c>
      <c r="AY117" s="460">
        <v>0</v>
      </c>
    </row>
    <row r="118" s="441" customFormat="1" spans="1:51">
      <c r="A118" s="462" t="s">
        <v>115</v>
      </c>
      <c r="B118" s="463">
        <v>84.3966609999999</v>
      </c>
      <c r="C118" s="467">
        <v>89.26576761</v>
      </c>
      <c r="D118" s="474">
        <v>0.945453820200448</v>
      </c>
      <c r="E118" s="464">
        <v>-4.86910661000009</v>
      </c>
      <c r="F118" s="467">
        <v>77.8352199999999</v>
      </c>
      <c r="G118" s="463">
        <v>55.9577609999999</v>
      </c>
      <c r="H118" s="467">
        <v>59.71</v>
      </c>
      <c r="I118" s="474">
        <v>0.937158951599396</v>
      </c>
      <c r="J118" s="464">
        <v>-3.75223900000007</v>
      </c>
      <c r="K118" s="467">
        <v>53.191236</v>
      </c>
      <c r="L118" s="463">
        <v>16.480734</v>
      </c>
      <c r="M118" s="467">
        <v>19.067658</v>
      </c>
      <c r="N118" s="474">
        <v>0.864329221763889</v>
      </c>
      <c r="O118" s="464">
        <v>-2.586924</v>
      </c>
      <c r="P118" s="467">
        <v>15.999584</v>
      </c>
      <c r="Q118" s="463">
        <v>1.52</v>
      </c>
      <c r="R118" s="467">
        <v>1.8402</v>
      </c>
      <c r="S118" s="474">
        <v>0.825997174220193</v>
      </c>
      <c r="T118" s="464">
        <v>-0.320200000000002</v>
      </c>
      <c r="U118" s="467">
        <v>1.4774</v>
      </c>
      <c r="V118" s="463">
        <v>0</v>
      </c>
      <c r="W118" s="467">
        <v>0</v>
      </c>
      <c r="X118" s="474" t="s">
        <v>161</v>
      </c>
      <c r="Y118" s="464">
        <v>0</v>
      </c>
      <c r="Z118" s="467">
        <v>0</v>
      </c>
      <c r="AA118" s="463">
        <v>10.438166</v>
      </c>
      <c r="AB118" s="467">
        <v>8.64790961</v>
      </c>
      <c r="AC118" s="474">
        <v>1.20701608489638</v>
      </c>
      <c r="AD118" s="464">
        <v>1.79025638999999</v>
      </c>
      <c r="AE118" s="467">
        <v>7.16699999999999</v>
      </c>
      <c r="AF118" s="463">
        <v>0</v>
      </c>
      <c r="AG118" s="467">
        <v>0</v>
      </c>
      <c r="AH118" s="474" t="s">
        <v>161</v>
      </c>
      <c r="AI118" s="464">
        <v>0</v>
      </c>
      <c r="AJ118" s="467">
        <v>0</v>
      </c>
      <c r="AK118" s="463">
        <v>3.300201</v>
      </c>
      <c r="AL118" s="467">
        <v>4.83866475</v>
      </c>
      <c r="AM118" s="474">
        <v>0.682047872814498</v>
      </c>
      <c r="AN118" s="464">
        <v>-1.53846375</v>
      </c>
      <c r="AO118" s="467">
        <v>2.816047</v>
      </c>
      <c r="AP118" s="463">
        <v>0.006098</v>
      </c>
      <c r="AQ118" s="467">
        <v>0</v>
      </c>
      <c r="AR118" s="474" t="s">
        <v>161</v>
      </c>
      <c r="AS118" s="464">
        <v>0.006098</v>
      </c>
      <c r="AT118" s="467">
        <v>0</v>
      </c>
      <c r="AU118" s="463">
        <v>0</v>
      </c>
      <c r="AV118" s="467">
        <v>0</v>
      </c>
      <c r="AW118" s="474" t="s">
        <v>161</v>
      </c>
      <c r="AX118" s="464">
        <v>0</v>
      </c>
      <c r="AY118" s="467">
        <v>0</v>
      </c>
    </row>
    <row r="119" s="164" customFormat="1" outlineLevel="1" spans="1:51">
      <c r="A119" s="468" t="s">
        <v>116</v>
      </c>
      <c r="B119" s="456">
        <v>6.698244</v>
      </c>
      <c r="C119" s="460">
        <v>6.40298304</v>
      </c>
      <c r="D119" s="450">
        <v>1.04611303171592</v>
      </c>
      <c r="E119" s="459">
        <v>0.29526096</v>
      </c>
      <c r="F119" s="460">
        <v>6.089317</v>
      </c>
      <c r="G119" s="456">
        <v>4.268983</v>
      </c>
      <c r="H119" s="460">
        <v>4.48</v>
      </c>
      <c r="I119" s="450">
        <v>0.952897991071429</v>
      </c>
      <c r="J119" s="459">
        <v>-0.211016999999999</v>
      </c>
      <c r="K119" s="460">
        <v>4.348735</v>
      </c>
      <c r="L119" s="456">
        <v>1.189161</v>
      </c>
      <c r="M119" s="460">
        <v>1.281483</v>
      </c>
      <c r="N119" s="450">
        <v>0.927956906178232</v>
      </c>
      <c r="O119" s="459">
        <v>-0.0923220000000005</v>
      </c>
      <c r="P119" s="460">
        <v>1.147662</v>
      </c>
      <c r="Q119" s="456">
        <v>0.0677999999999997</v>
      </c>
      <c r="R119" s="460">
        <v>0.1035</v>
      </c>
      <c r="S119" s="450">
        <v>0.655072463768113</v>
      </c>
      <c r="T119" s="459">
        <v>-0.0357000000000003</v>
      </c>
      <c r="U119" s="460">
        <v>0.0677999999999997</v>
      </c>
      <c r="V119" s="456">
        <v>0</v>
      </c>
      <c r="W119" s="460">
        <v>0</v>
      </c>
      <c r="X119" s="450" t="s">
        <v>161</v>
      </c>
      <c r="Y119" s="459">
        <v>0</v>
      </c>
      <c r="Z119" s="460">
        <v>0</v>
      </c>
      <c r="AA119" s="456">
        <v>1.1723</v>
      </c>
      <c r="AB119" s="460">
        <v>0.53800004</v>
      </c>
      <c r="AC119" s="450">
        <v>2.17899612052073</v>
      </c>
      <c r="AD119" s="459">
        <v>0.634299959999999</v>
      </c>
      <c r="AE119" s="460">
        <v>0.52512</v>
      </c>
      <c r="AF119" s="456">
        <v>0</v>
      </c>
      <c r="AG119" s="460">
        <v>0</v>
      </c>
      <c r="AH119" s="450" t="s">
        <v>161</v>
      </c>
      <c r="AI119" s="459">
        <v>0</v>
      </c>
      <c r="AJ119" s="460">
        <v>0</v>
      </c>
      <c r="AK119" s="456">
        <v>0</v>
      </c>
      <c r="AL119" s="460">
        <v>0</v>
      </c>
      <c r="AM119" s="450" t="s">
        <v>161</v>
      </c>
      <c r="AN119" s="459">
        <v>0</v>
      </c>
      <c r="AO119" s="460">
        <v>0</v>
      </c>
      <c r="AP119" s="456">
        <v>0</v>
      </c>
      <c r="AQ119" s="460">
        <v>0</v>
      </c>
      <c r="AR119" s="450" t="s">
        <v>161</v>
      </c>
      <c r="AS119" s="459">
        <v>0</v>
      </c>
      <c r="AT119" s="460">
        <v>0</v>
      </c>
      <c r="AU119" s="456">
        <v>0</v>
      </c>
      <c r="AV119" s="460">
        <v>0</v>
      </c>
      <c r="AW119" s="450" t="s">
        <v>161</v>
      </c>
      <c r="AX119" s="459">
        <v>0</v>
      </c>
      <c r="AY119" s="460">
        <v>0</v>
      </c>
    </row>
    <row r="120" s="437" customFormat="1" outlineLevel="1" spans="1:51">
      <c r="A120" s="468" t="s">
        <v>117</v>
      </c>
      <c r="B120" s="456">
        <v>5.77553</v>
      </c>
      <c r="C120" s="460">
        <v>5.86908604</v>
      </c>
      <c r="D120" s="450">
        <v>0.984059521471933</v>
      </c>
      <c r="E120" s="459">
        <v>-0.0935560400000002</v>
      </c>
      <c r="F120" s="460">
        <v>4.616423</v>
      </c>
      <c r="G120" s="456">
        <v>4.134569</v>
      </c>
      <c r="H120" s="460">
        <v>4.49</v>
      </c>
      <c r="I120" s="450">
        <v>0.920839420935412</v>
      </c>
      <c r="J120" s="459">
        <v>-0.355431</v>
      </c>
      <c r="K120" s="460">
        <v>3.563315</v>
      </c>
      <c r="L120" s="456">
        <v>1.189161</v>
      </c>
      <c r="M120" s="460">
        <v>0.859086</v>
      </c>
      <c r="N120" s="450">
        <v>1.38421648123704</v>
      </c>
      <c r="O120" s="459">
        <v>0.330075</v>
      </c>
      <c r="P120" s="460">
        <v>0.765107999999999</v>
      </c>
      <c r="Q120" s="456">
        <v>0.0777999999999997</v>
      </c>
      <c r="R120" s="460">
        <v>0.03</v>
      </c>
      <c r="S120" s="450">
        <v>2.59333333333332</v>
      </c>
      <c r="T120" s="459">
        <v>0.0477999999999997</v>
      </c>
      <c r="U120" s="460">
        <v>0.03</v>
      </c>
      <c r="V120" s="456">
        <v>0</v>
      </c>
      <c r="W120" s="460">
        <v>0</v>
      </c>
      <c r="X120" s="450" t="s">
        <v>161</v>
      </c>
      <c r="Y120" s="459">
        <v>0</v>
      </c>
      <c r="Z120" s="460">
        <v>0</v>
      </c>
      <c r="AA120" s="456">
        <v>0.374</v>
      </c>
      <c r="AB120" s="460">
        <v>0.49000004</v>
      </c>
      <c r="AC120" s="450">
        <v>0.763265243815081</v>
      </c>
      <c r="AD120" s="459">
        <v>-0.11600004</v>
      </c>
      <c r="AE120" s="460">
        <v>0.257999999999999</v>
      </c>
      <c r="AF120" s="456">
        <v>0</v>
      </c>
      <c r="AG120" s="460">
        <v>0</v>
      </c>
      <c r="AH120" s="450" t="s">
        <v>161</v>
      </c>
      <c r="AI120" s="459">
        <v>0</v>
      </c>
      <c r="AJ120" s="460">
        <v>0</v>
      </c>
      <c r="AK120" s="456">
        <v>0</v>
      </c>
      <c r="AL120" s="460">
        <v>0</v>
      </c>
      <c r="AM120" s="450" t="s">
        <v>161</v>
      </c>
      <c r="AN120" s="459">
        <v>0</v>
      </c>
      <c r="AO120" s="460">
        <v>0</v>
      </c>
      <c r="AP120" s="456">
        <v>0</v>
      </c>
      <c r="AQ120" s="460">
        <v>0</v>
      </c>
      <c r="AR120" s="450" t="s">
        <v>161</v>
      </c>
      <c r="AS120" s="459">
        <v>0</v>
      </c>
      <c r="AT120" s="460">
        <v>0</v>
      </c>
      <c r="AU120" s="456">
        <v>0</v>
      </c>
      <c r="AV120" s="460">
        <v>0</v>
      </c>
      <c r="AW120" s="450" t="s">
        <v>161</v>
      </c>
      <c r="AX120" s="459">
        <v>0</v>
      </c>
      <c r="AY120" s="460">
        <v>0</v>
      </c>
    </row>
    <row r="121" s="437" customFormat="1" outlineLevel="1" spans="1:51">
      <c r="A121" s="468" t="s">
        <v>118</v>
      </c>
      <c r="B121" s="456">
        <v>0.907693999999997</v>
      </c>
      <c r="C121" s="460">
        <v>1.22200001</v>
      </c>
      <c r="D121" s="450">
        <v>0.742793774608886</v>
      </c>
      <c r="E121" s="459">
        <v>-0.314306010000003</v>
      </c>
      <c r="F121" s="460">
        <v>1.099519</v>
      </c>
      <c r="G121" s="456">
        <v>0.744993999999997</v>
      </c>
      <c r="H121" s="460">
        <v>1.05</v>
      </c>
      <c r="I121" s="450">
        <v>0.709518095238092</v>
      </c>
      <c r="J121" s="459">
        <v>-0.305006000000003</v>
      </c>
      <c r="K121" s="460">
        <v>0.968518999999997</v>
      </c>
      <c r="L121" s="456">
        <v>0</v>
      </c>
      <c r="M121" s="460">
        <v>0</v>
      </c>
      <c r="N121" s="450" t="s">
        <v>161</v>
      </c>
      <c r="O121" s="459">
        <v>0</v>
      </c>
      <c r="P121" s="460">
        <v>0</v>
      </c>
      <c r="Q121" s="456">
        <v>0</v>
      </c>
      <c r="R121" s="460">
        <v>0</v>
      </c>
      <c r="S121" s="450" t="s">
        <v>161</v>
      </c>
      <c r="T121" s="459">
        <v>0</v>
      </c>
      <c r="U121" s="460">
        <v>0</v>
      </c>
      <c r="V121" s="456">
        <v>0</v>
      </c>
      <c r="W121" s="460">
        <v>0</v>
      </c>
      <c r="X121" s="450" t="s">
        <v>161</v>
      </c>
      <c r="Y121" s="459">
        <v>0</v>
      </c>
      <c r="Z121" s="460">
        <v>0</v>
      </c>
      <c r="AA121" s="456">
        <v>0.1627</v>
      </c>
      <c r="AB121" s="460">
        <v>0.17200001</v>
      </c>
      <c r="AC121" s="450">
        <v>0.945930177562199</v>
      </c>
      <c r="AD121" s="459">
        <v>-0.00930001000000008</v>
      </c>
      <c r="AE121" s="460">
        <v>0.131</v>
      </c>
      <c r="AF121" s="456">
        <v>0</v>
      </c>
      <c r="AG121" s="460">
        <v>0</v>
      </c>
      <c r="AH121" s="450" t="s">
        <v>161</v>
      </c>
      <c r="AI121" s="459">
        <v>0</v>
      </c>
      <c r="AJ121" s="460">
        <v>0</v>
      </c>
      <c r="AK121" s="456">
        <v>0</v>
      </c>
      <c r="AL121" s="460">
        <v>0</v>
      </c>
      <c r="AM121" s="450" t="s">
        <v>161</v>
      </c>
      <c r="AN121" s="459">
        <v>0</v>
      </c>
      <c r="AO121" s="460">
        <v>0</v>
      </c>
      <c r="AP121" s="456">
        <v>0</v>
      </c>
      <c r="AQ121" s="460">
        <v>0</v>
      </c>
      <c r="AR121" s="450" t="s">
        <v>161</v>
      </c>
      <c r="AS121" s="459">
        <v>0</v>
      </c>
      <c r="AT121" s="460">
        <v>0</v>
      </c>
      <c r="AU121" s="456">
        <v>0</v>
      </c>
      <c r="AV121" s="460">
        <v>0</v>
      </c>
      <c r="AW121" s="450" t="s">
        <v>161</v>
      </c>
      <c r="AX121" s="459">
        <v>0</v>
      </c>
      <c r="AY121" s="460">
        <v>0</v>
      </c>
    </row>
    <row r="122" s="437" customFormat="1" outlineLevel="1" spans="1:51">
      <c r="A122" s="468" t="s">
        <v>119</v>
      </c>
      <c r="B122" s="456">
        <v>2.566647</v>
      </c>
      <c r="C122" s="460">
        <v>3.35332002</v>
      </c>
      <c r="D122" s="450">
        <v>0.765404728654558</v>
      </c>
      <c r="E122" s="459">
        <v>-0.786673020000003</v>
      </c>
      <c r="F122" s="460">
        <v>3.11014499999999</v>
      </c>
      <c r="G122" s="456">
        <v>2.035134</v>
      </c>
      <c r="H122" s="460">
        <v>2.3</v>
      </c>
      <c r="I122" s="450">
        <v>0.884840869565216</v>
      </c>
      <c r="J122" s="459">
        <v>-0.264866000000003</v>
      </c>
      <c r="K122" s="460">
        <v>2.104565</v>
      </c>
      <c r="L122" s="456">
        <v>0.306512999999999</v>
      </c>
      <c r="M122" s="460">
        <v>0.66132</v>
      </c>
      <c r="N122" s="450">
        <v>0.46348666303756</v>
      </c>
      <c r="O122" s="459">
        <v>-0.354807000000001</v>
      </c>
      <c r="P122" s="460">
        <v>0.60108</v>
      </c>
      <c r="Q122" s="456">
        <v>0</v>
      </c>
      <c r="R122" s="460">
        <v>0.069</v>
      </c>
      <c r="S122" s="450">
        <v>0</v>
      </c>
      <c r="T122" s="459">
        <v>-0.069</v>
      </c>
      <c r="U122" s="460">
        <v>0.1045</v>
      </c>
      <c r="V122" s="456">
        <v>0</v>
      </c>
      <c r="W122" s="460">
        <v>0</v>
      </c>
      <c r="X122" s="450" t="s">
        <v>161</v>
      </c>
      <c r="Y122" s="459">
        <v>0</v>
      </c>
      <c r="Z122" s="460">
        <v>0</v>
      </c>
      <c r="AA122" s="456">
        <v>0.225</v>
      </c>
      <c r="AB122" s="460">
        <v>0.32300002</v>
      </c>
      <c r="AC122" s="450">
        <v>0.696594384111802</v>
      </c>
      <c r="AD122" s="459">
        <v>-0.0980000200000002</v>
      </c>
      <c r="AE122" s="460">
        <v>0.3</v>
      </c>
      <c r="AF122" s="456">
        <v>0</v>
      </c>
      <c r="AG122" s="460">
        <v>0</v>
      </c>
      <c r="AH122" s="450" t="s">
        <v>161</v>
      </c>
      <c r="AI122" s="459">
        <v>0</v>
      </c>
      <c r="AJ122" s="460">
        <v>0</v>
      </c>
      <c r="AK122" s="456">
        <v>0</v>
      </c>
      <c r="AL122" s="460">
        <v>0</v>
      </c>
      <c r="AM122" s="450" t="s">
        <v>161</v>
      </c>
      <c r="AN122" s="459">
        <v>0</v>
      </c>
      <c r="AO122" s="460">
        <v>0</v>
      </c>
      <c r="AP122" s="456">
        <v>0</v>
      </c>
      <c r="AQ122" s="460">
        <v>0</v>
      </c>
      <c r="AR122" s="450" t="s">
        <v>161</v>
      </c>
      <c r="AS122" s="459">
        <v>0</v>
      </c>
      <c r="AT122" s="460">
        <v>0</v>
      </c>
      <c r="AU122" s="456">
        <v>0</v>
      </c>
      <c r="AV122" s="460">
        <v>0</v>
      </c>
      <c r="AW122" s="450" t="s">
        <v>161</v>
      </c>
      <c r="AX122" s="459">
        <v>0</v>
      </c>
      <c r="AY122" s="460">
        <v>0</v>
      </c>
    </row>
    <row r="123" s="442" customFormat="1" outlineLevel="1" spans="1:51">
      <c r="A123" s="468" t="s">
        <v>120</v>
      </c>
      <c r="B123" s="456">
        <v>11.406471</v>
      </c>
      <c r="C123" s="460">
        <v>12.95556792</v>
      </c>
      <c r="D123" s="450">
        <v>0.8804300259498</v>
      </c>
      <c r="E123" s="459">
        <v>-1.54909692</v>
      </c>
      <c r="F123" s="460">
        <v>11.656236</v>
      </c>
      <c r="G123" s="456">
        <v>8.296421</v>
      </c>
      <c r="H123" s="460">
        <v>9.39</v>
      </c>
      <c r="I123" s="450">
        <v>0.883537912673057</v>
      </c>
      <c r="J123" s="459">
        <v>-1.093579</v>
      </c>
      <c r="K123" s="460">
        <v>8.26636</v>
      </c>
      <c r="L123" s="456">
        <v>2.27115</v>
      </c>
      <c r="M123" s="460">
        <v>2.552568</v>
      </c>
      <c r="N123" s="450">
        <v>0.889751027200841</v>
      </c>
      <c r="O123" s="459">
        <v>-0.281418000000003</v>
      </c>
      <c r="P123" s="460">
        <v>2.428176</v>
      </c>
      <c r="Q123" s="456">
        <v>0.1409</v>
      </c>
      <c r="R123" s="460">
        <v>0.087</v>
      </c>
      <c r="S123" s="450">
        <v>1.61954022988505</v>
      </c>
      <c r="T123" s="459">
        <v>0.0538999999999997</v>
      </c>
      <c r="U123" s="460">
        <v>0.0626999999999997</v>
      </c>
      <c r="V123" s="456">
        <v>0</v>
      </c>
      <c r="W123" s="460">
        <v>0</v>
      </c>
      <c r="X123" s="450" t="s">
        <v>161</v>
      </c>
      <c r="Y123" s="459">
        <v>0</v>
      </c>
      <c r="Z123" s="460">
        <v>0</v>
      </c>
      <c r="AA123" s="456">
        <v>0.698</v>
      </c>
      <c r="AB123" s="460">
        <v>0.92599992</v>
      </c>
      <c r="AC123" s="450">
        <v>0.753779762745552</v>
      </c>
      <c r="AD123" s="459">
        <v>-0.22799992</v>
      </c>
      <c r="AE123" s="460">
        <v>0.898999999999997</v>
      </c>
      <c r="AF123" s="456">
        <v>0</v>
      </c>
      <c r="AG123" s="460">
        <v>0</v>
      </c>
      <c r="AH123" s="450" t="s">
        <v>161</v>
      </c>
      <c r="AI123" s="459">
        <v>0</v>
      </c>
      <c r="AJ123" s="460">
        <v>0</v>
      </c>
      <c r="AK123" s="456">
        <v>0.2558</v>
      </c>
      <c r="AL123" s="460">
        <v>0</v>
      </c>
      <c r="AM123" s="450" t="s">
        <v>161</v>
      </c>
      <c r="AN123" s="459">
        <v>0.2558</v>
      </c>
      <c r="AO123" s="460">
        <v>0</v>
      </c>
      <c r="AP123" s="456">
        <v>0</v>
      </c>
      <c r="AQ123" s="460">
        <v>0</v>
      </c>
      <c r="AR123" s="450" t="s">
        <v>161</v>
      </c>
      <c r="AS123" s="459">
        <v>0</v>
      </c>
      <c r="AT123" s="460">
        <v>0</v>
      </c>
      <c r="AU123" s="456">
        <v>0</v>
      </c>
      <c r="AV123" s="460">
        <v>0</v>
      </c>
      <c r="AW123" s="450" t="s">
        <v>161</v>
      </c>
      <c r="AX123" s="459">
        <v>0</v>
      </c>
      <c r="AY123" s="460">
        <v>0</v>
      </c>
    </row>
    <row r="124" s="164" customFormat="1" outlineLevel="1" spans="1:51">
      <c r="A124" s="468" t="s">
        <v>121</v>
      </c>
      <c r="B124" s="456">
        <v>3.44804799999999</v>
      </c>
      <c r="C124" s="460">
        <v>3.82084202</v>
      </c>
      <c r="D124" s="450">
        <v>0.902431448866864</v>
      </c>
      <c r="E124" s="459">
        <v>-0.372794020000005</v>
      </c>
      <c r="F124" s="460">
        <v>3.562002</v>
      </c>
      <c r="G124" s="456">
        <v>2.308318</v>
      </c>
      <c r="H124" s="460">
        <v>2.71</v>
      </c>
      <c r="I124" s="450">
        <v>0.851777859778598</v>
      </c>
      <c r="J124" s="459">
        <v>-0.401682000000001</v>
      </c>
      <c r="K124" s="460">
        <v>2.436383</v>
      </c>
      <c r="L124" s="456">
        <v>0.782021999999997</v>
      </c>
      <c r="M124" s="460">
        <v>0.772842</v>
      </c>
      <c r="N124" s="450">
        <v>1.01187823643125</v>
      </c>
      <c r="O124" s="459">
        <v>0.00917999999999686</v>
      </c>
      <c r="P124" s="460">
        <v>0.770495999999997</v>
      </c>
      <c r="Q124" s="456">
        <v>0</v>
      </c>
      <c r="R124" s="460">
        <v>0</v>
      </c>
      <c r="S124" s="450" t="s">
        <v>161</v>
      </c>
      <c r="T124" s="459">
        <v>0</v>
      </c>
      <c r="U124" s="460">
        <v>0</v>
      </c>
      <c r="V124" s="456">
        <v>0</v>
      </c>
      <c r="W124" s="460">
        <v>0</v>
      </c>
      <c r="X124" s="450" t="s">
        <v>161</v>
      </c>
      <c r="Y124" s="459">
        <v>0</v>
      </c>
      <c r="Z124" s="460">
        <v>0</v>
      </c>
      <c r="AA124" s="456">
        <v>0.357708</v>
      </c>
      <c r="AB124" s="460">
        <v>0.33800002</v>
      </c>
      <c r="AC124" s="450">
        <v>1.05830762968594</v>
      </c>
      <c r="AD124" s="459">
        <v>0.0197079799999996</v>
      </c>
      <c r="AE124" s="460">
        <v>0.355123</v>
      </c>
      <c r="AF124" s="456">
        <v>0</v>
      </c>
      <c r="AG124" s="460">
        <v>0</v>
      </c>
      <c r="AH124" s="450" t="s">
        <v>161</v>
      </c>
      <c r="AI124" s="459">
        <v>0</v>
      </c>
      <c r="AJ124" s="460">
        <v>0</v>
      </c>
      <c r="AK124" s="456">
        <v>0</v>
      </c>
      <c r="AL124" s="460">
        <v>0.15</v>
      </c>
      <c r="AM124" s="450">
        <v>0</v>
      </c>
      <c r="AN124" s="459">
        <v>-0.15</v>
      </c>
      <c r="AO124" s="460">
        <v>0.120505</v>
      </c>
      <c r="AP124" s="456">
        <v>0</v>
      </c>
      <c r="AQ124" s="460">
        <v>0</v>
      </c>
      <c r="AR124" s="450" t="s">
        <v>161</v>
      </c>
      <c r="AS124" s="459">
        <v>0</v>
      </c>
      <c r="AT124" s="460">
        <v>0</v>
      </c>
      <c r="AU124" s="456">
        <v>0</v>
      </c>
      <c r="AV124" s="460">
        <v>0</v>
      </c>
      <c r="AW124" s="450" t="s">
        <v>161</v>
      </c>
      <c r="AX124" s="459">
        <v>0</v>
      </c>
      <c r="AY124" s="460">
        <v>0</v>
      </c>
    </row>
    <row r="125" s="164" customFormat="1" outlineLevel="3" spans="1:51">
      <c r="A125" s="468" t="s">
        <v>122</v>
      </c>
      <c r="B125" s="456">
        <v>0</v>
      </c>
      <c r="C125" s="460">
        <v>0</v>
      </c>
      <c r="D125" s="450" t="s">
        <v>161</v>
      </c>
      <c r="E125" s="459">
        <v>0</v>
      </c>
      <c r="F125" s="460">
        <v>0</v>
      </c>
      <c r="G125" s="456">
        <v>0</v>
      </c>
      <c r="H125" s="460">
        <v>0</v>
      </c>
      <c r="I125" s="450" t="s">
        <v>161</v>
      </c>
      <c r="J125" s="459">
        <v>0</v>
      </c>
      <c r="K125" s="460">
        <v>0</v>
      </c>
      <c r="L125" s="456">
        <v>0</v>
      </c>
      <c r="M125" s="460">
        <v>0</v>
      </c>
      <c r="N125" s="450" t="s">
        <v>161</v>
      </c>
      <c r="O125" s="459">
        <v>0</v>
      </c>
      <c r="P125" s="460">
        <v>0</v>
      </c>
      <c r="Q125" s="456">
        <v>0</v>
      </c>
      <c r="R125" s="460">
        <v>0</v>
      </c>
      <c r="S125" s="450" t="s">
        <v>161</v>
      </c>
      <c r="T125" s="459">
        <v>0</v>
      </c>
      <c r="U125" s="460">
        <v>0</v>
      </c>
      <c r="V125" s="456">
        <v>0</v>
      </c>
      <c r="W125" s="460">
        <v>0</v>
      </c>
      <c r="X125" s="450" t="s">
        <v>161</v>
      </c>
      <c r="Y125" s="459">
        <v>0</v>
      </c>
      <c r="Z125" s="460">
        <v>0</v>
      </c>
      <c r="AA125" s="456">
        <v>0</v>
      </c>
      <c r="AB125" s="460">
        <v>0</v>
      </c>
      <c r="AC125" s="450" t="s">
        <v>161</v>
      </c>
      <c r="AD125" s="459">
        <v>0</v>
      </c>
      <c r="AE125" s="460">
        <v>0</v>
      </c>
      <c r="AF125" s="456">
        <v>0</v>
      </c>
      <c r="AG125" s="460">
        <v>0</v>
      </c>
      <c r="AH125" s="450" t="s">
        <v>161</v>
      </c>
      <c r="AI125" s="459">
        <v>0</v>
      </c>
      <c r="AJ125" s="460">
        <v>0</v>
      </c>
      <c r="AK125" s="456">
        <v>0</v>
      </c>
      <c r="AL125" s="460">
        <v>0</v>
      </c>
      <c r="AM125" s="450" t="s">
        <v>161</v>
      </c>
      <c r="AN125" s="459">
        <v>0</v>
      </c>
      <c r="AO125" s="460">
        <v>0</v>
      </c>
      <c r="AP125" s="456">
        <v>0</v>
      </c>
      <c r="AQ125" s="460">
        <v>0</v>
      </c>
      <c r="AR125" s="450" t="s">
        <v>161</v>
      </c>
      <c r="AS125" s="459">
        <v>0</v>
      </c>
      <c r="AT125" s="460">
        <v>0</v>
      </c>
      <c r="AU125" s="456">
        <v>0</v>
      </c>
      <c r="AV125" s="460">
        <v>0</v>
      </c>
      <c r="AW125" s="450" t="s">
        <v>161</v>
      </c>
      <c r="AX125" s="459">
        <v>0</v>
      </c>
      <c r="AY125" s="460">
        <v>0</v>
      </c>
    </row>
    <row r="126" s="441" customFormat="1" spans="1:51">
      <c r="A126" s="462" t="s">
        <v>123</v>
      </c>
      <c r="B126" s="463">
        <v>30.802634</v>
      </c>
      <c r="C126" s="467">
        <v>33.62379905</v>
      </c>
      <c r="D126" s="474">
        <v>0.916096183961699</v>
      </c>
      <c r="E126" s="464">
        <v>-2.82116505000001</v>
      </c>
      <c r="F126" s="467">
        <v>30.133642</v>
      </c>
      <c r="G126" s="463">
        <v>21.788419</v>
      </c>
      <c r="H126" s="467">
        <v>24.42</v>
      </c>
      <c r="I126" s="474">
        <v>0.89223665028665</v>
      </c>
      <c r="J126" s="464">
        <v>-2.631581</v>
      </c>
      <c r="K126" s="467">
        <v>21.687877</v>
      </c>
      <c r="L126" s="463">
        <v>5.73800699999999</v>
      </c>
      <c r="M126" s="467">
        <v>6.127299</v>
      </c>
      <c r="N126" s="474">
        <v>0.93646596975274</v>
      </c>
      <c r="O126" s="464">
        <v>-0.389292000000006</v>
      </c>
      <c r="P126" s="467">
        <v>5.71252199999999</v>
      </c>
      <c r="Q126" s="463">
        <v>0.286499999999999</v>
      </c>
      <c r="R126" s="467">
        <v>0.2895</v>
      </c>
      <c r="S126" s="474">
        <v>0.989637305699479</v>
      </c>
      <c r="T126" s="464">
        <v>-0.00300000000000095</v>
      </c>
      <c r="U126" s="467">
        <v>0.264999999999999</v>
      </c>
      <c r="V126" s="463">
        <v>0</v>
      </c>
      <c r="W126" s="467">
        <v>0</v>
      </c>
      <c r="X126" s="474" t="s">
        <v>161</v>
      </c>
      <c r="Y126" s="464">
        <v>0</v>
      </c>
      <c r="Z126" s="467">
        <v>0</v>
      </c>
      <c r="AA126" s="463">
        <v>2.989708</v>
      </c>
      <c r="AB126" s="467">
        <v>2.78700005</v>
      </c>
      <c r="AC126" s="474">
        <v>1.07273338584978</v>
      </c>
      <c r="AD126" s="464">
        <v>0.202707949999998</v>
      </c>
      <c r="AE126" s="467">
        <v>2.468243</v>
      </c>
      <c r="AF126" s="463">
        <v>0</v>
      </c>
      <c r="AG126" s="467">
        <v>0</v>
      </c>
      <c r="AH126" s="474" t="s">
        <v>161</v>
      </c>
      <c r="AI126" s="464">
        <v>0</v>
      </c>
      <c r="AJ126" s="467">
        <v>0</v>
      </c>
      <c r="AK126" s="463">
        <v>0.2558</v>
      </c>
      <c r="AL126" s="467">
        <v>0.15</v>
      </c>
      <c r="AM126" s="474">
        <v>1.70533333333333</v>
      </c>
      <c r="AN126" s="464">
        <v>0.1058</v>
      </c>
      <c r="AO126" s="467">
        <v>0.120505</v>
      </c>
      <c r="AP126" s="463">
        <v>0</v>
      </c>
      <c r="AQ126" s="467">
        <v>0</v>
      </c>
      <c r="AR126" s="474" t="s">
        <v>161</v>
      </c>
      <c r="AS126" s="464">
        <v>0</v>
      </c>
      <c r="AT126" s="467">
        <v>0</v>
      </c>
      <c r="AU126" s="463">
        <v>0</v>
      </c>
      <c r="AV126" s="467">
        <v>0</v>
      </c>
      <c r="AW126" s="474" t="s">
        <v>161</v>
      </c>
      <c r="AX126" s="464">
        <v>0</v>
      </c>
      <c r="AY126" s="467">
        <v>0</v>
      </c>
    </row>
    <row r="127" s="437" customFormat="1" ht="16.2" spans="1:51">
      <c r="A127" s="213" t="s">
        <v>124</v>
      </c>
      <c r="B127" s="214">
        <v>115.199295</v>
      </c>
      <c r="C127" s="328">
        <v>122.88956666</v>
      </c>
      <c r="D127" s="238">
        <v>0.937421281000389</v>
      </c>
      <c r="E127" s="472">
        <v>-7.69027166000009</v>
      </c>
      <c r="F127" s="328">
        <v>107.968862</v>
      </c>
      <c r="G127" s="214">
        <v>77.7461799999999</v>
      </c>
      <c r="H127" s="328">
        <v>84.13</v>
      </c>
      <c r="I127" s="238">
        <v>0.924119576845358</v>
      </c>
      <c r="J127" s="472">
        <v>-6.38382000000007</v>
      </c>
      <c r="K127" s="328">
        <v>74.8791129999999</v>
      </c>
      <c r="L127" s="214">
        <v>22.218741</v>
      </c>
      <c r="M127" s="328">
        <v>25.194957</v>
      </c>
      <c r="N127" s="238">
        <v>0.881872550923583</v>
      </c>
      <c r="O127" s="472">
        <v>-2.97621600000001</v>
      </c>
      <c r="P127" s="328">
        <v>21.712106</v>
      </c>
      <c r="Q127" s="214">
        <v>1.8065</v>
      </c>
      <c r="R127" s="328">
        <v>2.1297</v>
      </c>
      <c r="S127" s="238">
        <v>0.848241536366623</v>
      </c>
      <c r="T127" s="472">
        <v>-0.323200000000002</v>
      </c>
      <c r="U127" s="328">
        <v>1.7424</v>
      </c>
      <c r="V127" s="214">
        <v>0</v>
      </c>
      <c r="W127" s="328">
        <v>0</v>
      </c>
      <c r="X127" s="238" t="s">
        <v>161</v>
      </c>
      <c r="Y127" s="472">
        <v>0</v>
      </c>
      <c r="Z127" s="328">
        <v>0</v>
      </c>
      <c r="AA127" s="214">
        <v>13.427874</v>
      </c>
      <c r="AB127" s="328">
        <v>11.43490966</v>
      </c>
      <c r="AC127" s="238">
        <v>1.17428772060802</v>
      </c>
      <c r="AD127" s="472">
        <v>1.99296433999999</v>
      </c>
      <c r="AE127" s="328">
        <v>9.63524299999999</v>
      </c>
      <c r="AF127" s="214">
        <v>0</v>
      </c>
      <c r="AG127" s="328">
        <v>0</v>
      </c>
      <c r="AH127" s="238" t="s">
        <v>161</v>
      </c>
      <c r="AI127" s="472">
        <v>0</v>
      </c>
      <c r="AJ127" s="328">
        <v>0</v>
      </c>
      <c r="AK127" s="214">
        <v>3.556001</v>
      </c>
      <c r="AL127" s="328">
        <v>4.98866475</v>
      </c>
      <c r="AM127" s="238">
        <v>0.71281618994341</v>
      </c>
      <c r="AN127" s="472">
        <v>-1.43266375000001</v>
      </c>
      <c r="AO127" s="328">
        <v>2.936552</v>
      </c>
      <c r="AP127" s="214">
        <v>0.006098</v>
      </c>
      <c r="AQ127" s="328">
        <v>0</v>
      </c>
      <c r="AR127" s="238" t="s">
        <v>161</v>
      </c>
      <c r="AS127" s="472">
        <v>0.006098</v>
      </c>
      <c r="AT127" s="328">
        <v>0</v>
      </c>
      <c r="AU127" s="214">
        <v>0</v>
      </c>
      <c r="AV127" s="328">
        <v>0</v>
      </c>
      <c r="AW127" s="238" t="s">
        <v>161</v>
      </c>
      <c r="AX127" s="472">
        <v>0</v>
      </c>
      <c r="AY127" s="328">
        <v>0</v>
      </c>
    </row>
    <row r="128" s="437" customFormat="1" outlineLevel="2" spans="1:51">
      <c r="A128" s="486" t="s">
        <v>125</v>
      </c>
      <c r="B128" s="456">
        <v>6.42412099999999</v>
      </c>
      <c r="C128" s="460">
        <v>6.14908103</v>
      </c>
      <c r="D128" s="450">
        <v>1.04472862996245</v>
      </c>
      <c r="E128" s="459">
        <v>0.275039969999995</v>
      </c>
      <c r="F128" s="460">
        <v>5.71889799999999</v>
      </c>
      <c r="G128" s="456">
        <v>4.065377</v>
      </c>
      <c r="H128" s="460">
        <v>3.92</v>
      </c>
      <c r="I128" s="450">
        <v>1.03708596938775</v>
      </c>
      <c r="J128" s="459">
        <v>0.145376999999998</v>
      </c>
      <c r="K128" s="460">
        <v>3.672529</v>
      </c>
      <c r="L128" s="456">
        <v>1.213644</v>
      </c>
      <c r="M128" s="460">
        <v>1.257081</v>
      </c>
      <c r="N128" s="450">
        <v>0.965446140702151</v>
      </c>
      <c r="O128" s="459">
        <v>-0.0434369999999995</v>
      </c>
      <c r="P128" s="460">
        <v>1.200369</v>
      </c>
      <c r="Q128" s="456">
        <v>0.252</v>
      </c>
      <c r="R128" s="460">
        <v>0.252</v>
      </c>
      <c r="S128" s="450">
        <v>1</v>
      </c>
      <c r="T128" s="459">
        <v>0</v>
      </c>
      <c r="U128" s="460">
        <v>0.231</v>
      </c>
      <c r="V128" s="456">
        <v>0</v>
      </c>
      <c r="W128" s="460">
        <v>0</v>
      </c>
      <c r="X128" s="450" t="s">
        <v>161</v>
      </c>
      <c r="Y128" s="459">
        <v>0</v>
      </c>
      <c r="Z128" s="460">
        <v>0</v>
      </c>
      <c r="AA128" s="456">
        <v>0.893099999999998</v>
      </c>
      <c r="AB128" s="460">
        <v>0.72000003</v>
      </c>
      <c r="AC128" s="450">
        <v>1.24041661498264</v>
      </c>
      <c r="AD128" s="459">
        <v>0.173099969999998</v>
      </c>
      <c r="AE128" s="460">
        <v>0.615</v>
      </c>
      <c r="AF128" s="456">
        <v>0</v>
      </c>
      <c r="AG128" s="460">
        <v>0</v>
      </c>
      <c r="AH128" s="450" t="s">
        <v>161</v>
      </c>
      <c r="AI128" s="459">
        <v>0</v>
      </c>
      <c r="AJ128" s="460">
        <v>0</v>
      </c>
      <c r="AK128" s="456">
        <v>0.138551</v>
      </c>
      <c r="AL128" s="460">
        <v>0</v>
      </c>
      <c r="AM128" s="450" t="s">
        <v>161</v>
      </c>
      <c r="AN128" s="459">
        <v>0.138551</v>
      </c>
      <c r="AO128" s="460">
        <v>0</v>
      </c>
      <c r="AP128" s="456">
        <v>0</v>
      </c>
      <c r="AQ128" s="460">
        <v>0</v>
      </c>
      <c r="AR128" s="450" t="s">
        <v>161</v>
      </c>
      <c r="AS128" s="459">
        <v>0</v>
      </c>
      <c r="AT128" s="460">
        <v>0</v>
      </c>
      <c r="AU128" s="456">
        <v>0</v>
      </c>
      <c r="AV128" s="460">
        <v>0</v>
      </c>
      <c r="AW128" s="450" t="s">
        <v>161</v>
      </c>
      <c r="AX128" s="459">
        <v>0</v>
      </c>
      <c r="AY128" s="460">
        <v>0</v>
      </c>
    </row>
    <row r="129" s="437" customFormat="1" outlineLevel="2" spans="1:51">
      <c r="A129" s="486" t="s">
        <v>126</v>
      </c>
      <c r="B129" s="456">
        <v>2.941735</v>
      </c>
      <c r="C129" s="460">
        <v>3.22610202</v>
      </c>
      <c r="D129" s="450">
        <v>0.911854300255513</v>
      </c>
      <c r="E129" s="459">
        <v>-0.284367020000003</v>
      </c>
      <c r="F129" s="460">
        <v>0</v>
      </c>
      <c r="G129" s="456">
        <v>1.825265</v>
      </c>
      <c r="H129" s="460">
        <v>2.03</v>
      </c>
      <c r="I129" s="450">
        <v>0.899145320197043</v>
      </c>
      <c r="J129" s="459">
        <v>-0.204735000000003</v>
      </c>
      <c r="K129" s="460">
        <v>0</v>
      </c>
      <c r="L129" s="456">
        <v>0.75887</v>
      </c>
      <c r="M129" s="460">
        <v>0.803502</v>
      </c>
      <c r="N129" s="450">
        <v>0.944453156308261</v>
      </c>
      <c r="O129" s="459">
        <v>-0.0446319999999997</v>
      </c>
      <c r="P129" s="460">
        <v>0</v>
      </c>
      <c r="Q129" s="456">
        <v>0.1626</v>
      </c>
      <c r="R129" s="460">
        <v>0.1626</v>
      </c>
      <c r="S129" s="450">
        <v>0.999999999999998</v>
      </c>
      <c r="T129" s="459">
        <v>-3.05311331771918e-16</v>
      </c>
      <c r="U129" s="460">
        <v>0</v>
      </c>
      <c r="V129" s="456">
        <v>0</v>
      </c>
      <c r="W129" s="460">
        <v>0</v>
      </c>
      <c r="X129" s="450" t="s">
        <v>161</v>
      </c>
      <c r="Y129" s="459">
        <v>0</v>
      </c>
      <c r="Z129" s="460">
        <v>0</v>
      </c>
      <c r="AA129" s="456">
        <v>0.195</v>
      </c>
      <c r="AB129" s="460">
        <v>0.23000002</v>
      </c>
      <c r="AC129" s="450">
        <v>0.84782601323252</v>
      </c>
      <c r="AD129" s="459">
        <v>-0.03500002</v>
      </c>
      <c r="AE129" s="460">
        <v>0</v>
      </c>
      <c r="AF129" s="456">
        <v>0</v>
      </c>
      <c r="AG129" s="460">
        <v>0</v>
      </c>
      <c r="AH129" s="450" t="s">
        <v>161</v>
      </c>
      <c r="AI129" s="459">
        <v>0</v>
      </c>
      <c r="AJ129" s="460">
        <v>0</v>
      </c>
      <c r="AK129" s="456">
        <v>0</v>
      </c>
      <c r="AL129" s="460">
        <v>0</v>
      </c>
      <c r="AM129" s="450" t="s">
        <v>161</v>
      </c>
      <c r="AN129" s="459">
        <v>0</v>
      </c>
      <c r="AO129" s="460">
        <v>0</v>
      </c>
      <c r="AP129" s="456">
        <v>0</v>
      </c>
      <c r="AQ129" s="460">
        <v>0</v>
      </c>
      <c r="AR129" s="450" t="s">
        <v>161</v>
      </c>
      <c r="AS129" s="459">
        <v>0</v>
      </c>
      <c r="AT129" s="460">
        <v>0</v>
      </c>
      <c r="AU129" s="456">
        <v>0</v>
      </c>
      <c r="AV129" s="460">
        <v>0</v>
      </c>
      <c r="AW129" s="450" t="s">
        <v>161</v>
      </c>
      <c r="AX129" s="459">
        <v>0</v>
      </c>
      <c r="AY129" s="460">
        <v>0</v>
      </c>
    </row>
    <row r="130" s="437" customFormat="1" outlineLevel="2" spans="1:51">
      <c r="A130" s="486" t="s">
        <v>127</v>
      </c>
      <c r="B130" s="456">
        <v>1.702518</v>
      </c>
      <c r="C130" s="460">
        <v>0</v>
      </c>
      <c r="D130" s="450" t="s">
        <v>161</v>
      </c>
      <c r="E130" s="459">
        <v>1.702518</v>
      </c>
      <c r="F130" s="460">
        <v>0</v>
      </c>
      <c r="G130" s="456">
        <v>1.160931</v>
      </c>
      <c r="H130" s="460">
        <v>0</v>
      </c>
      <c r="I130" s="450" t="s">
        <v>161</v>
      </c>
      <c r="J130" s="459">
        <v>1.160931</v>
      </c>
      <c r="K130" s="460">
        <v>0</v>
      </c>
      <c r="L130" s="456">
        <v>0.396387</v>
      </c>
      <c r="M130" s="460">
        <v>0</v>
      </c>
      <c r="N130" s="450" t="s">
        <v>161</v>
      </c>
      <c r="O130" s="459">
        <v>0.396387</v>
      </c>
      <c r="P130" s="460">
        <v>0</v>
      </c>
      <c r="Q130" s="456">
        <v>0.0451999999999998</v>
      </c>
      <c r="R130" s="460">
        <v>0</v>
      </c>
      <c r="S130" s="450" t="s">
        <v>161</v>
      </c>
      <c r="T130" s="459">
        <v>0.0451999999999998</v>
      </c>
      <c r="U130" s="460">
        <v>0</v>
      </c>
      <c r="V130" s="456">
        <v>0</v>
      </c>
      <c r="W130" s="460">
        <v>0</v>
      </c>
      <c r="X130" s="450" t="s">
        <v>161</v>
      </c>
      <c r="Y130" s="459">
        <v>0</v>
      </c>
      <c r="Z130" s="460">
        <v>0</v>
      </c>
      <c r="AA130" s="456">
        <v>0.1</v>
      </c>
      <c r="AB130" s="460">
        <v>0</v>
      </c>
      <c r="AC130" s="450" t="s">
        <v>161</v>
      </c>
      <c r="AD130" s="459">
        <v>0.1</v>
      </c>
      <c r="AE130" s="460">
        <v>0</v>
      </c>
      <c r="AF130" s="456">
        <v>0</v>
      </c>
      <c r="AG130" s="460">
        <v>0</v>
      </c>
      <c r="AH130" s="450" t="s">
        <v>161</v>
      </c>
      <c r="AI130" s="459">
        <v>0</v>
      </c>
      <c r="AJ130" s="460">
        <v>0</v>
      </c>
      <c r="AK130" s="456">
        <v>0</v>
      </c>
      <c r="AL130" s="460">
        <v>0</v>
      </c>
      <c r="AM130" s="450" t="s">
        <v>161</v>
      </c>
      <c r="AN130" s="459">
        <v>0</v>
      </c>
      <c r="AO130" s="460">
        <v>0</v>
      </c>
      <c r="AP130" s="456">
        <v>0</v>
      </c>
      <c r="AQ130" s="460">
        <v>0</v>
      </c>
      <c r="AR130" s="450" t="s">
        <v>161</v>
      </c>
      <c r="AS130" s="459">
        <v>0</v>
      </c>
      <c r="AT130" s="460">
        <v>0</v>
      </c>
      <c r="AU130" s="456">
        <v>0</v>
      </c>
      <c r="AV130" s="460">
        <v>0</v>
      </c>
      <c r="AW130" s="450" t="s">
        <v>161</v>
      </c>
      <c r="AX130" s="459">
        <v>0</v>
      </c>
      <c r="AY130" s="460">
        <v>0</v>
      </c>
    </row>
    <row r="131" s="437" customFormat="1" outlineLevel="2" spans="1:51">
      <c r="A131" s="486" t="s">
        <v>128</v>
      </c>
      <c r="B131" s="456">
        <v>5.903894</v>
      </c>
      <c r="C131" s="460">
        <v>5.62605303</v>
      </c>
      <c r="D131" s="450">
        <v>1.04938470514203</v>
      </c>
      <c r="E131" s="459">
        <v>0.277840969999997</v>
      </c>
      <c r="F131" s="460">
        <v>5.70871199999999</v>
      </c>
      <c r="G131" s="456">
        <v>3.866689</v>
      </c>
      <c r="H131" s="460">
        <v>3.78</v>
      </c>
      <c r="I131" s="450">
        <v>1.0229335978836</v>
      </c>
      <c r="J131" s="459">
        <v>0.0866889999999989</v>
      </c>
      <c r="K131" s="460">
        <v>4.07499999999999</v>
      </c>
      <c r="L131" s="456">
        <v>1.138305</v>
      </c>
      <c r="M131" s="460">
        <v>1.205253</v>
      </c>
      <c r="N131" s="450">
        <v>0.944453156308261</v>
      </c>
      <c r="O131" s="459">
        <v>-0.066948</v>
      </c>
      <c r="P131" s="460">
        <v>1.113012</v>
      </c>
      <c r="Q131" s="456">
        <v>0.2508</v>
      </c>
      <c r="R131" s="460">
        <v>0.2508</v>
      </c>
      <c r="S131" s="450">
        <v>0.999999999999999</v>
      </c>
      <c r="T131" s="459">
        <v>0</v>
      </c>
      <c r="U131" s="460">
        <v>0.2307</v>
      </c>
      <c r="V131" s="456">
        <v>0</v>
      </c>
      <c r="W131" s="460">
        <v>0</v>
      </c>
      <c r="X131" s="450" t="s">
        <v>161</v>
      </c>
      <c r="Y131" s="459">
        <v>0</v>
      </c>
      <c r="Z131" s="460">
        <v>0</v>
      </c>
      <c r="AA131" s="456">
        <v>0.648099999999998</v>
      </c>
      <c r="AB131" s="460">
        <v>0.39000003</v>
      </c>
      <c r="AC131" s="450">
        <v>1.6617947439645</v>
      </c>
      <c r="AD131" s="459">
        <v>0.258099969999998</v>
      </c>
      <c r="AE131" s="460">
        <v>0.29</v>
      </c>
      <c r="AF131" s="456">
        <v>0</v>
      </c>
      <c r="AG131" s="460">
        <v>0</v>
      </c>
      <c r="AH131" s="450" t="s">
        <v>161</v>
      </c>
      <c r="AI131" s="459">
        <v>0</v>
      </c>
      <c r="AJ131" s="460">
        <v>0</v>
      </c>
      <c r="AK131" s="456">
        <v>0</v>
      </c>
      <c r="AL131" s="460">
        <v>0</v>
      </c>
      <c r="AM131" s="450" t="s">
        <v>161</v>
      </c>
      <c r="AN131" s="459">
        <v>0</v>
      </c>
      <c r="AO131" s="460">
        <v>0</v>
      </c>
      <c r="AP131" s="456">
        <v>0</v>
      </c>
      <c r="AQ131" s="460">
        <v>0</v>
      </c>
      <c r="AR131" s="450" t="s">
        <v>161</v>
      </c>
      <c r="AS131" s="459">
        <v>0</v>
      </c>
      <c r="AT131" s="460">
        <v>0</v>
      </c>
      <c r="AU131" s="456">
        <v>0</v>
      </c>
      <c r="AV131" s="460">
        <v>0</v>
      </c>
      <c r="AW131" s="450" t="s">
        <v>161</v>
      </c>
      <c r="AX131" s="459">
        <v>0</v>
      </c>
      <c r="AY131" s="460">
        <v>0</v>
      </c>
    </row>
    <row r="132" s="437" customFormat="1" outlineLevel="2" spans="1:51">
      <c r="A132" s="486" t="s">
        <v>129</v>
      </c>
      <c r="B132" s="456">
        <v>6.63965799999997</v>
      </c>
      <c r="C132" s="460">
        <v>7.69784804</v>
      </c>
      <c r="D132" s="450">
        <v>0.862534303807844</v>
      </c>
      <c r="E132" s="459">
        <v>-1.05819004000002</v>
      </c>
      <c r="F132" s="460">
        <v>11.762674</v>
      </c>
      <c r="G132" s="456">
        <v>4.34695899999998</v>
      </c>
      <c r="H132" s="460">
        <v>5.46</v>
      </c>
      <c r="I132" s="450">
        <v>0.796146336996333</v>
      </c>
      <c r="J132" s="459">
        <v>-1.11304100000002</v>
      </c>
      <c r="K132" s="460">
        <v>7.096</v>
      </c>
      <c r="L132" s="456">
        <v>1.140299</v>
      </c>
      <c r="M132" s="460">
        <v>1.356648</v>
      </c>
      <c r="N132" s="450">
        <v>0.840526798403123</v>
      </c>
      <c r="O132" s="459">
        <v>-0.216349</v>
      </c>
      <c r="P132" s="460">
        <v>1.306439</v>
      </c>
      <c r="Q132" s="456">
        <v>0.2539</v>
      </c>
      <c r="R132" s="460">
        <v>0.3012</v>
      </c>
      <c r="S132" s="450">
        <v>0.842961487383797</v>
      </c>
      <c r="T132" s="459">
        <v>-0.0473000000000003</v>
      </c>
      <c r="U132" s="460">
        <v>0.271</v>
      </c>
      <c r="V132" s="456">
        <v>0</v>
      </c>
      <c r="W132" s="460">
        <v>0</v>
      </c>
      <c r="X132" s="450" t="s">
        <v>161</v>
      </c>
      <c r="Y132" s="459">
        <v>0</v>
      </c>
      <c r="Z132" s="460">
        <v>0</v>
      </c>
      <c r="AA132" s="456">
        <v>0.898499999999999</v>
      </c>
      <c r="AB132" s="460">
        <v>0.58000004</v>
      </c>
      <c r="AC132" s="450">
        <v>1.54913782419739</v>
      </c>
      <c r="AD132" s="459">
        <v>0.318499959999999</v>
      </c>
      <c r="AE132" s="460">
        <v>3.08923499999999</v>
      </c>
      <c r="AF132" s="456">
        <v>0</v>
      </c>
      <c r="AG132" s="460">
        <v>0</v>
      </c>
      <c r="AH132" s="450" t="s">
        <v>161</v>
      </c>
      <c r="AI132" s="459">
        <v>0</v>
      </c>
      <c r="AJ132" s="460">
        <v>0</v>
      </c>
      <c r="AK132" s="456">
        <v>0</v>
      </c>
      <c r="AL132" s="460">
        <v>0</v>
      </c>
      <c r="AM132" s="450" t="s">
        <v>161</v>
      </c>
      <c r="AN132" s="459">
        <v>0</v>
      </c>
      <c r="AO132" s="460">
        <v>0</v>
      </c>
      <c r="AP132" s="456">
        <v>0</v>
      </c>
      <c r="AQ132" s="460">
        <v>0</v>
      </c>
      <c r="AR132" s="450" t="s">
        <v>161</v>
      </c>
      <c r="AS132" s="459">
        <v>0</v>
      </c>
      <c r="AT132" s="460">
        <v>0</v>
      </c>
      <c r="AU132" s="456">
        <v>0</v>
      </c>
      <c r="AV132" s="460">
        <v>0</v>
      </c>
      <c r="AW132" s="450" t="s">
        <v>161</v>
      </c>
      <c r="AX132" s="459">
        <v>0</v>
      </c>
      <c r="AY132" s="460">
        <v>0</v>
      </c>
    </row>
    <row r="133" s="437" customFormat="1" outlineLevel="2" spans="1:51">
      <c r="A133" s="486" t="s">
        <v>130</v>
      </c>
      <c r="B133" s="456">
        <v>2.11245199999999</v>
      </c>
      <c r="C133" s="460">
        <v>2.29817401</v>
      </c>
      <c r="D133" s="450">
        <v>0.919187141969287</v>
      </c>
      <c r="E133" s="459">
        <v>-0.185722010000005</v>
      </c>
      <c r="F133" s="460">
        <v>5.04555599999998</v>
      </c>
      <c r="G133" s="456">
        <v>1.61346399999999</v>
      </c>
      <c r="H133" s="460">
        <v>1.76</v>
      </c>
      <c r="I133" s="450">
        <v>0.916740909090906</v>
      </c>
      <c r="J133" s="459">
        <v>-0.146536000000005</v>
      </c>
      <c r="K133" s="460">
        <v>3.46099999999998</v>
      </c>
      <c r="L133" s="456">
        <v>0.003988</v>
      </c>
      <c r="M133" s="460">
        <v>0.003174</v>
      </c>
      <c r="N133" s="450">
        <v>1.25645872715816</v>
      </c>
      <c r="O133" s="459">
        <v>0.000814</v>
      </c>
      <c r="P133" s="460">
        <v>0.753556</v>
      </c>
      <c r="Q133" s="456">
        <v>0.01</v>
      </c>
      <c r="R133" s="460">
        <v>0.03</v>
      </c>
      <c r="S133" s="450">
        <v>0.333333333333333</v>
      </c>
      <c r="T133" s="459">
        <v>-0.02</v>
      </c>
      <c r="U133" s="460">
        <v>0.186</v>
      </c>
      <c r="V133" s="456">
        <v>0</v>
      </c>
      <c r="W133" s="460">
        <v>0</v>
      </c>
      <c r="X133" s="450" t="s">
        <v>161</v>
      </c>
      <c r="Y133" s="459">
        <v>0</v>
      </c>
      <c r="Z133" s="460">
        <v>0</v>
      </c>
      <c r="AA133" s="456">
        <v>0.485</v>
      </c>
      <c r="AB133" s="460">
        <v>0.50500001</v>
      </c>
      <c r="AC133" s="450">
        <v>0.960396020586217</v>
      </c>
      <c r="AD133" s="459">
        <v>-0.02000001</v>
      </c>
      <c r="AE133" s="460">
        <v>0.645</v>
      </c>
      <c r="AF133" s="456">
        <v>0</v>
      </c>
      <c r="AG133" s="460">
        <v>0</v>
      </c>
      <c r="AH133" s="450" t="s">
        <v>161</v>
      </c>
      <c r="AI133" s="459">
        <v>0</v>
      </c>
      <c r="AJ133" s="460">
        <v>0</v>
      </c>
      <c r="AK133" s="456">
        <v>0</v>
      </c>
      <c r="AL133" s="460">
        <v>0</v>
      </c>
      <c r="AM133" s="450" t="s">
        <v>161</v>
      </c>
      <c r="AN133" s="459">
        <v>0</v>
      </c>
      <c r="AO133" s="460">
        <v>0</v>
      </c>
      <c r="AP133" s="456">
        <v>0</v>
      </c>
      <c r="AQ133" s="460">
        <v>0</v>
      </c>
      <c r="AR133" s="450" t="s">
        <v>161</v>
      </c>
      <c r="AS133" s="459">
        <v>0</v>
      </c>
      <c r="AT133" s="460">
        <v>0</v>
      </c>
      <c r="AU133" s="456">
        <v>0</v>
      </c>
      <c r="AV133" s="460">
        <v>0</v>
      </c>
      <c r="AW133" s="450" t="s">
        <v>161</v>
      </c>
      <c r="AX133" s="459">
        <v>0</v>
      </c>
      <c r="AY133" s="460">
        <v>0</v>
      </c>
    </row>
    <row r="134" s="437" customFormat="1" ht="16.2" spans="1:51">
      <c r="A134" s="213" t="s">
        <v>131</v>
      </c>
      <c r="B134" s="214">
        <v>25.724378</v>
      </c>
      <c r="C134" s="328">
        <v>24.99725813</v>
      </c>
      <c r="D134" s="238">
        <v>1.02908798501894</v>
      </c>
      <c r="E134" s="472">
        <v>0.727119869999957</v>
      </c>
      <c r="F134" s="328">
        <v>28.2358399999999</v>
      </c>
      <c r="G134" s="214">
        <v>16.878685</v>
      </c>
      <c r="H134" s="328">
        <v>16.95</v>
      </c>
      <c r="I134" s="238">
        <v>0.995792625368729</v>
      </c>
      <c r="J134" s="472">
        <v>-0.0713150000000411</v>
      </c>
      <c r="K134" s="328">
        <v>18.304529</v>
      </c>
      <c r="L134" s="214">
        <v>4.651493</v>
      </c>
      <c r="M134" s="328">
        <v>4.625658</v>
      </c>
      <c r="N134" s="238">
        <v>1.00558515134495</v>
      </c>
      <c r="O134" s="472">
        <v>0.0258350000000007</v>
      </c>
      <c r="P134" s="328">
        <v>4.37337599999999</v>
      </c>
      <c r="Q134" s="214">
        <v>0.974499999999999</v>
      </c>
      <c r="R134" s="328">
        <v>0.9966</v>
      </c>
      <c r="S134" s="238">
        <v>0.977824603652417</v>
      </c>
      <c r="T134" s="472">
        <v>-0.0221000000000011</v>
      </c>
      <c r="U134" s="328">
        <v>0.918699999999999</v>
      </c>
      <c r="V134" s="214">
        <v>0</v>
      </c>
      <c r="W134" s="328">
        <v>0</v>
      </c>
      <c r="X134" s="238" t="s">
        <v>161</v>
      </c>
      <c r="Y134" s="472">
        <v>0</v>
      </c>
      <c r="Z134" s="328">
        <v>0</v>
      </c>
      <c r="AA134" s="214">
        <v>3.21969999999999</v>
      </c>
      <c r="AB134" s="328">
        <v>2.42500013</v>
      </c>
      <c r="AC134" s="238">
        <v>1.32771126902991</v>
      </c>
      <c r="AD134" s="472">
        <v>0.794699869999994</v>
      </c>
      <c r="AE134" s="328">
        <v>4.63923499999999</v>
      </c>
      <c r="AF134" s="214">
        <v>0</v>
      </c>
      <c r="AG134" s="328">
        <v>0</v>
      </c>
      <c r="AH134" s="238" t="s">
        <v>161</v>
      </c>
      <c r="AI134" s="472">
        <v>0</v>
      </c>
      <c r="AJ134" s="328">
        <v>0</v>
      </c>
      <c r="AK134" s="214">
        <v>0.138551</v>
      </c>
      <c r="AL134" s="328">
        <v>0</v>
      </c>
      <c r="AM134" s="238" t="s">
        <v>161</v>
      </c>
      <c r="AN134" s="472">
        <v>0.138551</v>
      </c>
      <c r="AO134" s="328">
        <v>0</v>
      </c>
      <c r="AP134" s="214">
        <v>0</v>
      </c>
      <c r="AQ134" s="328">
        <v>0</v>
      </c>
      <c r="AR134" s="238" t="s">
        <v>161</v>
      </c>
      <c r="AS134" s="472">
        <v>0</v>
      </c>
      <c r="AT134" s="328">
        <v>0</v>
      </c>
      <c r="AU134" s="214">
        <v>0</v>
      </c>
      <c r="AV134" s="328">
        <v>0</v>
      </c>
      <c r="AW134" s="238" t="s">
        <v>161</v>
      </c>
      <c r="AX134" s="472">
        <v>0</v>
      </c>
      <c r="AY134" s="328">
        <v>0</v>
      </c>
    </row>
    <row r="135" s="437" customFormat="1" ht="16.2" spans="1:51">
      <c r="A135" s="213" t="s">
        <v>132</v>
      </c>
      <c r="B135" s="214">
        <v>16.59351</v>
      </c>
      <c r="C135" s="328">
        <v>49.24151221</v>
      </c>
      <c r="D135" s="238">
        <v>0.33698213672305</v>
      </c>
      <c r="E135" s="472">
        <v>-32.64800221</v>
      </c>
      <c r="F135" s="328">
        <v>29.243108</v>
      </c>
      <c r="G135" s="214">
        <v>11.923182</v>
      </c>
      <c r="H135" s="328">
        <v>36.26</v>
      </c>
      <c r="I135" s="238">
        <v>0.328824655267512</v>
      </c>
      <c r="J135" s="472">
        <v>-24.336818</v>
      </c>
      <c r="K135" s="328">
        <v>24.675795</v>
      </c>
      <c r="L135" s="214">
        <v>3.23946499999999</v>
      </c>
      <c r="M135" s="328">
        <v>8.990362</v>
      </c>
      <c r="N135" s="238">
        <v>0.360326425120589</v>
      </c>
      <c r="O135" s="472">
        <v>-5.75089700000001</v>
      </c>
      <c r="P135" s="328">
        <v>3.217113</v>
      </c>
      <c r="Q135" s="214">
        <v>0.726699999999999</v>
      </c>
      <c r="R135" s="328">
        <v>1.9844</v>
      </c>
      <c r="S135" s="238">
        <v>0.366206409997984</v>
      </c>
      <c r="T135" s="472">
        <v>-1.2577</v>
      </c>
      <c r="U135" s="328">
        <v>0.657199999999996</v>
      </c>
      <c r="V135" s="214">
        <v>0</v>
      </c>
      <c r="W135" s="328">
        <v>0</v>
      </c>
      <c r="X135" s="238" t="s">
        <v>161</v>
      </c>
      <c r="Y135" s="472">
        <v>0</v>
      </c>
      <c r="Z135" s="328">
        <v>0</v>
      </c>
      <c r="AA135" s="214">
        <v>0.704163</v>
      </c>
      <c r="AB135" s="328">
        <v>2.00675021</v>
      </c>
      <c r="AC135" s="238">
        <v>0.350897185155894</v>
      </c>
      <c r="AD135" s="472">
        <v>-1.30258721</v>
      </c>
      <c r="AE135" s="328">
        <v>0.693</v>
      </c>
      <c r="AF135" s="214">
        <v>0</v>
      </c>
      <c r="AG135" s="328">
        <v>0</v>
      </c>
      <c r="AH135" s="238" t="s">
        <v>161</v>
      </c>
      <c r="AI135" s="472">
        <v>0</v>
      </c>
      <c r="AJ135" s="328">
        <v>0</v>
      </c>
      <c r="AK135" s="214">
        <v>0</v>
      </c>
      <c r="AL135" s="328">
        <v>0</v>
      </c>
      <c r="AM135" s="238" t="s">
        <v>161</v>
      </c>
      <c r="AN135" s="472">
        <v>0</v>
      </c>
      <c r="AO135" s="328">
        <v>0</v>
      </c>
      <c r="AP135" s="214">
        <v>1.755357</v>
      </c>
      <c r="AQ135" s="328">
        <v>0.87</v>
      </c>
      <c r="AR135" s="238">
        <v>2.01765172413793</v>
      </c>
      <c r="AS135" s="472">
        <v>0.885356999999998</v>
      </c>
      <c r="AT135" s="328">
        <v>0.148297</v>
      </c>
      <c r="AU135" s="214">
        <v>0</v>
      </c>
      <c r="AV135" s="328">
        <v>0</v>
      </c>
      <c r="AW135" s="238" t="s">
        <v>161</v>
      </c>
      <c r="AX135" s="472">
        <v>0</v>
      </c>
      <c r="AY135" s="328">
        <v>0</v>
      </c>
    </row>
    <row r="136" s="437" customFormat="1" ht="16.2" spans="1:51">
      <c r="A136" s="213" t="s">
        <v>133</v>
      </c>
      <c r="B136" s="214">
        <v>35.3024159999999</v>
      </c>
      <c r="C136" s="328">
        <v>29.2179292</v>
      </c>
      <c r="D136" s="238">
        <v>1.20824497035197</v>
      </c>
      <c r="E136" s="472">
        <v>6.08448679999987</v>
      </c>
      <c r="F136" s="328">
        <v>18.799428</v>
      </c>
      <c r="G136" s="214">
        <v>26.0431919999999</v>
      </c>
      <c r="H136" s="328">
        <v>20.58</v>
      </c>
      <c r="I136" s="238">
        <v>1.26546122448979</v>
      </c>
      <c r="J136" s="472">
        <v>5.46319199999987</v>
      </c>
      <c r="K136" s="328">
        <v>9.56928799999996</v>
      </c>
      <c r="L136" s="214">
        <v>5.781224</v>
      </c>
      <c r="M136" s="328">
        <v>5.659779</v>
      </c>
      <c r="N136" s="238">
        <v>1.02145755161111</v>
      </c>
      <c r="O136" s="472">
        <v>0.121444999999995</v>
      </c>
      <c r="P136" s="328">
        <v>5.61478</v>
      </c>
      <c r="Q136" s="214">
        <v>1.827</v>
      </c>
      <c r="R136" s="328">
        <v>1.4394</v>
      </c>
      <c r="S136" s="238">
        <v>1.26927886619425</v>
      </c>
      <c r="T136" s="472">
        <v>0.387599999999999</v>
      </c>
      <c r="U136" s="328">
        <v>1.1655</v>
      </c>
      <c r="V136" s="214">
        <v>0</v>
      </c>
      <c r="W136" s="328">
        <v>0</v>
      </c>
      <c r="X136" s="238" t="s">
        <v>161</v>
      </c>
      <c r="Y136" s="472">
        <v>0</v>
      </c>
      <c r="Z136" s="328">
        <v>0</v>
      </c>
      <c r="AA136" s="214">
        <v>1.651</v>
      </c>
      <c r="AB136" s="328">
        <v>1.5387502</v>
      </c>
      <c r="AC136" s="238">
        <v>1.07294868263868</v>
      </c>
      <c r="AD136" s="472">
        <v>0.112249799999999</v>
      </c>
      <c r="AE136" s="328">
        <v>2.44986</v>
      </c>
      <c r="AF136" s="214">
        <v>0</v>
      </c>
      <c r="AG136" s="328">
        <v>0</v>
      </c>
      <c r="AH136" s="238" t="s">
        <v>161</v>
      </c>
      <c r="AI136" s="472">
        <v>0</v>
      </c>
      <c r="AJ136" s="328">
        <v>0</v>
      </c>
      <c r="AK136" s="214">
        <v>1.708564</v>
      </c>
      <c r="AL136" s="328">
        <v>0.33</v>
      </c>
      <c r="AM136" s="238">
        <v>5.17746666666666</v>
      </c>
      <c r="AN136" s="472">
        <v>1.378564</v>
      </c>
      <c r="AO136" s="328">
        <v>0.434467</v>
      </c>
      <c r="AP136" s="214">
        <v>2.43562</v>
      </c>
      <c r="AQ136" s="328">
        <v>0.7</v>
      </c>
      <c r="AR136" s="238">
        <v>3.47945714285714</v>
      </c>
      <c r="AS136" s="472">
        <v>1.73562</v>
      </c>
      <c r="AT136" s="328">
        <v>1.258807</v>
      </c>
      <c r="AU136" s="214">
        <v>0.0969999999999998</v>
      </c>
      <c r="AV136" s="328">
        <v>0</v>
      </c>
      <c r="AW136" s="238" t="s">
        <v>161</v>
      </c>
      <c r="AX136" s="472">
        <v>0.0969999999999998</v>
      </c>
      <c r="AY136" s="328">
        <v>0.593587999999999</v>
      </c>
    </row>
    <row r="137" ht="16.2" spans="1:2302">
      <c r="A137" s="480" t="s">
        <v>134</v>
      </c>
      <c r="B137" s="481">
        <v>192.819599</v>
      </c>
      <c r="C137" s="482">
        <v>226.3462662</v>
      </c>
      <c r="D137" s="511">
        <v>0.851878859046979</v>
      </c>
      <c r="E137" s="484">
        <v>-33.5266672000003</v>
      </c>
      <c r="F137" s="482">
        <v>184.247238</v>
      </c>
      <c r="G137" s="481">
        <v>132.591239</v>
      </c>
      <c r="H137" s="482">
        <v>157.92</v>
      </c>
      <c r="I137" s="511">
        <v>0.839610176038499</v>
      </c>
      <c r="J137" s="484">
        <v>-25.3287610000003</v>
      </c>
      <c r="K137" s="482">
        <v>127.428725</v>
      </c>
      <c r="L137" s="481">
        <v>35.890923</v>
      </c>
      <c r="M137" s="482">
        <v>44.470756</v>
      </c>
      <c r="N137" s="511">
        <v>0.807067975188008</v>
      </c>
      <c r="O137" s="484">
        <v>-8.57983300000003</v>
      </c>
      <c r="P137" s="482">
        <v>34.917375</v>
      </c>
      <c r="Q137" s="481">
        <v>5.33469999999999</v>
      </c>
      <c r="R137" s="482">
        <v>6.5501</v>
      </c>
      <c r="S137" s="511">
        <v>0.814445580983496</v>
      </c>
      <c r="T137" s="484">
        <v>-1.21540000000001</v>
      </c>
      <c r="U137" s="482">
        <v>4.48379999999999</v>
      </c>
      <c r="V137" s="481">
        <v>0</v>
      </c>
      <c r="W137" s="482">
        <v>0</v>
      </c>
      <c r="X137" s="511" t="s">
        <v>161</v>
      </c>
      <c r="Y137" s="484">
        <v>0</v>
      </c>
      <c r="Z137" s="482">
        <v>0</v>
      </c>
      <c r="AA137" s="481">
        <v>19.002737</v>
      </c>
      <c r="AB137" s="482">
        <v>17.4054102</v>
      </c>
      <c r="AC137" s="511">
        <v>1.09177185608645</v>
      </c>
      <c r="AD137" s="484">
        <v>1.59732679999999</v>
      </c>
      <c r="AE137" s="482">
        <v>17.417338</v>
      </c>
      <c r="AF137" s="481">
        <v>0</v>
      </c>
      <c r="AG137" s="482">
        <v>0</v>
      </c>
      <c r="AH137" s="511" t="s">
        <v>161</v>
      </c>
      <c r="AI137" s="484">
        <v>0</v>
      </c>
      <c r="AJ137" s="482">
        <v>0</v>
      </c>
      <c r="AK137" s="481">
        <v>5.403116</v>
      </c>
      <c r="AL137" s="482">
        <v>5.31866475</v>
      </c>
      <c r="AM137" s="511">
        <v>1.01587828035222</v>
      </c>
      <c r="AN137" s="484">
        <v>0.0844512499999945</v>
      </c>
      <c r="AO137" s="482">
        <v>3.371019</v>
      </c>
      <c r="AP137" s="481">
        <v>4.197075</v>
      </c>
      <c r="AQ137" s="482">
        <v>1.57</v>
      </c>
      <c r="AR137" s="511">
        <v>2.67329617834395</v>
      </c>
      <c r="AS137" s="484">
        <v>2.627075</v>
      </c>
      <c r="AT137" s="482">
        <v>1.407104</v>
      </c>
      <c r="AU137" s="481">
        <v>0.0969999999999998</v>
      </c>
      <c r="AV137" s="482">
        <v>0</v>
      </c>
      <c r="AW137" s="511" t="s">
        <v>161</v>
      </c>
      <c r="AX137" s="484">
        <v>0.0969999999999998</v>
      </c>
      <c r="AY137" s="482">
        <v>0.593587999999999</v>
      </c>
      <c r="AZ137" s="494"/>
      <c r="BA137" s="426"/>
      <c r="BB137" s="423"/>
      <c r="BC137" s="423"/>
      <c r="BD137" s="423"/>
      <c r="BE137" s="423"/>
      <c r="BF137" s="423"/>
      <c r="BG137" s="425"/>
      <c r="BH137" s="425"/>
      <c r="BI137" s="423"/>
      <c r="BJ137" s="494"/>
      <c r="BK137" s="425"/>
      <c r="BL137" s="494"/>
      <c r="BM137" s="423"/>
      <c r="BN137" s="428"/>
      <c r="BO137" s="423"/>
      <c r="BP137" s="423"/>
      <c r="BQ137" s="423"/>
      <c r="BR137" s="423"/>
      <c r="BS137" s="423"/>
      <c r="BT137" s="429"/>
      <c r="BU137" s="495"/>
      <c r="BV137" s="423"/>
      <c r="BW137" s="423"/>
      <c r="BX137" s="428"/>
      <c r="BY137" s="429"/>
      <c r="BZ137" s="495"/>
      <c r="CA137" s="423"/>
      <c r="CB137" s="428"/>
      <c r="CC137" s="431"/>
      <c r="CD137" s="425"/>
      <c r="CE137" s="423"/>
      <c r="CF137" s="494"/>
      <c r="CG137" s="423"/>
      <c r="CH137" s="426"/>
      <c r="CI137" s="432"/>
      <c r="CJ137" s="433"/>
      <c r="CK137" s="433"/>
      <c r="CL137" s="496"/>
      <c r="CM137" s="496"/>
      <c r="CN137" s="497"/>
      <c r="CO137" s="425"/>
      <c r="CP137" s="425"/>
      <c r="CQ137" s="423"/>
      <c r="CR137" s="494"/>
      <c r="CS137" s="425"/>
      <c r="CT137" s="425"/>
      <c r="CU137" s="425"/>
      <c r="CV137" s="423"/>
      <c r="CW137" s="425"/>
      <c r="CX137" s="426"/>
      <c r="CY137" s="425"/>
      <c r="CZ137" s="425"/>
      <c r="DA137" s="423"/>
      <c r="DB137" s="425"/>
      <c r="DC137" s="426"/>
      <c r="DD137" s="425"/>
      <c r="DE137" s="425"/>
      <c r="DF137" s="423"/>
      <c r="DG137" s="425"/>
      <c r="DH137" s="426"/>
      <c r="DI137" s="423"/>
      <c r="DJ137" s="423"/>
      <c r="DK137" s="423"/>
      <c r="DL137" s="423"/>
      <c r="DM137" s="423"/>
      <c r="DN137" s="425"/>
      <c r="DO137" s="425"/>
      <c r="DP137" s="423"/>
      <c r="DQ137" s="494"/>
      <c r="DR137" s="425"/>
      <c r="DS137" s="425"/>
      <c r="DT137" s="425"/>
      <c r="DU137" s="423"/>
      <c r="DV137" s="494"/>
      <c r="DW137" s="425"/>
      <c r="DX137" s="425"/>
      <c r="DY137" s="425"/>
      <c r="DZ137" s="423"/>
      <c r="EA137" s="494"/>
      <c r="EB137" s="425"/>
      <c r="EC137" s="425"/>
      <c r="ED137" s="425"/>
      <c r="EE137" s="427"/>
      <c r="EF137" s="494"/>
      <c r="EG137" s="425"/>
      <c r="EH137" s="425"/>
      <c r="EI137" s="494"/>
      <c r="EJ137" s="423"/>
      <c r="EK137" s="494"/>
      <c r="EL137" s="426"/>
      <c r="EM137" s="423"/>
      <c r="EN137" s="423"/>
      <c r="EO137" s="423"/>
      <c r="EP137" s="423"/>
      <c r="EQ137" s="423"/>
      <c r="ER137" s="425"/>
      <c r="ES137" s="425"/>
      <c r="ET137" s="423"/>
      <c r="EU137" s="494"/>
      <c r="EV137" s="425"/>
      <c r="EW137" s="494"/>
      <c r="EX137" s="423"/>
      <c r="EY137" s="428"/>
      <c r="EZ137" s="423"/>
      <c r="FA137" s="423"/>
      <c r="FB137" s="423"/>
      <c r="FC137" s="423"/>
      <c r="FD137" s="423"/>
      <c r="FE137" s="429"/>
      <c r="FF137" s="495"/>
      <c r="FG137" s="423"/>
      <c r="FH137" s="423"/>
      <c r="FI137" s="428"/>
      <c r="FJ137" s="429"/>
      <c r="FK137" s="495"/>
      <c r="FL137" s="423"/>
      <c r="FM137" s="428"/>
      <c r="FN137" s="431"/>
      <c r="FO137" s="425"/>
      <c r="FP137" s="423"/>
      <c r="FQ137" s="494"/>
      <c r="FR137" s="423"/>
      <c r="FS137" s="426"/>
      <c r="FT137" s="432"/>
      <c r="FU137" s="433"/>
      <c r="FV137" s="433"/>
      <c r="FW137" s="496"/>
      <c r="FX137" s="496"/>
      <c r="FY137" s="497"/>
      <c r="FZ137" s="425"/>
      <c r="GA137" s="425"/>
      <c r="GB137" s="423"/>
      <c r="GC137" s="494"/>
      <c r="GD137" s="425"/>
      <c r="GE137" s="425"/>
      <c r="GF137" s="425"/>
      <c r="GG137" s="423"/>
      <c r="GH137" s="425"/>
      <c r="GI137" s="426"/>
      <c r="GJ137" s="425"/>
      <c r="GK137" s="425"/>
      <c r="GL137" s="423"/>
      <c r="GM137" s="425"/>
      <c r="GN137" s="426"/>
      <c r="GO137" s="425"/>
      <c r="GP137" s="425"/>
      <c r="GQ137" s="423"/>
      <c r="GR137" s="425"/>
      <c r="GS137" s="426"/>
      <c r="GT137" s="423"/>
      <c r="GU137" s="423"/>
      <c r="GV137" s="423"/>
      <c r="GW137" s="423"/>
      <c r="GX137" s="423"/>
      <c r="GY137" s="425"/>
      <c r="GZ137" s="425"/>
      <c r="HA137" s="423"/>
      <c r="HB137" s="494"/>
      <c r="HC137" s="425"/>
      <c r="HD137" s="425"/>
      <c r="HE137" s="425"/>
      <c r="HF137" s="423"/>
      <c r="HG137" s="494"/>
      <c r="HH137" s="425"/>
      <c r="HI137" s="425"/>
      <c r="HJ137" s="425"/>
      <c r="HK137" s="423"/>
      <c r="HL137" s="494"/>
      <c r="HM137" s="425"/>
      <c r="HN137" s="425"/>
      <c r="HO137" s="425"/>
      <c r="HP137" s="427"/>
      <c r="HQ137" s="494"/>
      <c r="HR137" s="425"/>
      <c r="HS137" s="425"/>
      <c r="HT137" s="494"/>
      <c r="HU137" s="423"/>
      <c r="HV137" s="494"/>
      <c r="HW137" s="426"/>
      <c r="HX137" s="423"/>
      <c r="HY137" s="423"/>
      <c r="HZ137" s="423"/>
      <c r="IA137" s="423"/>
      <c r="IB137" s="423"/>
      <c r="IC137" s="425"/>
      <c r="ID137" s="425"/>
      <c r="IE137" s="423"/>
      <c r="IF137" s="494"/>
      <c r="IG137" s="425"/>
      <c r="IH137" s="494"/>
      <c r="II137" s="423"/>
      <c r="IJ137" s="428"/>
      <c r="IK137" s="423"/>
      <c r="IL137" s="423"/>
      <c r="IM137" s="423"/>
      <c r="IN137" s="423"/>
      <c r="IO137" s="423"/>
      <c r="IP137" s="429"/>
      <c r="IQ137" s="495"/>
      <c r="IR137" s="423"/>
      <c r="IS137" s="423"/>
      <c r="IT137" s="428"/>
      <c r="IU137" s="429"/>
      <c r="IV137" s="495"/>
      <c r="IW137" s="423"/>
      <c r="IX137" s="428"/>
      <c r="IY137" s="431"/>
      <c r="IZ137" s="425"/>
      <c r="JA137" s="423"/>
      <c r="JB137" s="494"/>
      <c r="JC137" s="423"/>
      <c r="JD137" s="426"/>
      <c r="JE137" s="432"/>
      <c r="JF137" s="433"/>
      <c r="JG137" s="433"/>
      <c r="JH137" s="496"/>
      <c r="JI137" s="496"/>
      <c r="JJ137" s="497"/>
      <c r="JK137" s="425"/>
      <c r="JL137" s="425"/>
      <c r="JM137" s="423"/>
      <c r="JN137" s="494"/>
      <c r="JO137" s="425"/>
      <c r="JP137" s="425"/>
      <c r="JQ137" s="425"/>
      <c r="JR137" s="423"/>
      <c r="JS137" s="425"/>
      <c r="JT137" s="426"/>
      <c r="JU137" s="425"/>
      <c r="JV137" s="425"/>
      <c r="JW137" s="423"/>
      <c r="JX137" s="425"/>
      <c r="JY137" s="426"/>
      <c r="JZ137" s="425"/>
      <c r="KA137" s="425"/>
      <c r="KB137" s="423"/>
      <c r="KC137" s="425"/>
      <c r="KD137" s="426"/>
      <c r="KE137" s="423"/>
      <c r="KF137" s="423"/>
      <c r="KG137" s="423"/>
      <c r="KH137" s="423"/>
      <c r="KI137" s="423"/>
      <c r="KJ137" s="425"/>
      <c r="KK137" s="425"/>
      <c r="KL137" s="423"/>
      <c r="KM137" s="494"/>
      <c r="KN137" s="425"/>
      <c r="KO137" s="425"/>
      <c r="KP137" s="425"/>
      <c r="KQ137" s="423"/>
      <c r="KR137" s="494"/>
      <c r="KS137" s="425"/>
      <c r="KT137" s="425"/>
      <c r="KU137" s="425"/>
      <c r="KV137" s="423"/>
      <c r="KW137" s="494"/>
      <c r="KX137" s="425"/>
      <c r="KY137" s="425"/>
      <c r="KZ137" s="425"/>
      <c r="LA137" s="427"/>
      <c r="LB137" s="494"/>
      <c r="LC137" s="425"/>
      <c r="LD137" s="425"/>
      <c r="LE137" s="494"/>
      <c r="LF137" s="423"/>
      <c r="LG137" s="494"/>
      <c r="LH137" s="426"/>
      <c r="LI137" s="423"/>
      <c r="LJ137" s="423"/>
      <c r="LK137" s="423"/>
      <c r="LL137" s="423"/>
      <c r="LM137" s="423"/>
      <c r="LN137" s="425"/>
      <c r="LO137" s="425"/>
      <c r="LP137" s="423"/>
      <c r="LQ137" s="494"/>
      <c r="LR137" s="425"/>
      <c r="LS137" s="494"/>
      <c r="LT137" s="423"/>
      <c r="LU137" s="428"/>
      <c r="LV137" s="423"/>
      <c r="LW137" s="423"/>
      <c r="LX137" s="423"/>
      <c r="LY137" s="423"/>
      <c r="LZ137" s="423"/>
      <c r="MA137" s="429"/>
      <c r="MB137" s="495"/>
      <c r="MC137" s="423"/>
      <c r="MD137" s="423"/>
      <c r="ME137" s="428"/>
      <c r="MF137" s="429"/>
      <c r="MG137" s="495"/>
      <c r="MH137" s="423"/>
      <c r="MI137" s="428"/>
      <c r="MJ137" s="431"/>
      <c r="MK137" s="425"/>
      <c r="ML137" s="423"/>
      <c r="MM137" s="494"/>
      <c r="MN137" s="423"/>
      <c r="MO137" s="426"/>
      <c r="MP137" s="432"/>
      <c r="MQ137" s="433"/>
      <c r="MR137" s="433"/>
      <c r="MS137" s="496"/>
      <c r="MT137" s="496"/>
      <c r="MU137" s="497"/>
      <c r="MV137" s="425"/>
      <c r="MW137" s="425"/>
      <c r="MX137" s="423"/>
      <c r="MY137" s="494"/>
      <c r="MZ137" s="425"/>
      <c r="NA137" s="425"/>
      <c r="NB137" s="425"/>
      <c r="NC137" s="423"/>
      <c r="ND137" s="425"/>
      <c r="NE137" s="426"/>
      <c r="NF137" s="425"/>
      <c r="NG137" s="425"/>
      <c r="NH137" s="423"/>
      <c r="NI137" s="425"/>
      <c r="NJ137" s="426"/>
      <c r="NK137" s="425"/>
      <c r="NL137" s="425"/>
      <c r="NM137" s="423"/>
      <c r="NN137" s="425"/>
      <c r="NO137" s="426"/>
      <c r="NP137" s="423"/>
      <c r="NQ137" s="423"/>
      <c r="NR137" s="423"/>
      <c r="NS137" s="423"/>
      <c r="NT137" s="423"/>
      <c r="NU137" s="425"/>
      <c r="NV137" s="425"/>
      <c r="NW137" s="423"/>
      <c r="NX137" s="494"/>
      <c r="NY137" s="425"/>
      <c r="NZ137" s="425"/>
      <c r="OA137" s="425"/>
      <c r="OB137" s="423"/>
      <c r="OC137" s="494"/>
      <c r="OD137" s="425"/>
      <c r="OE137" s="425"/>
      <c r="OF137" s="425"/>
      <c r="OG137" s="423"/>
      <c r="OH137" s="494"/>
      <c r="OI137" s="425"/>
      <c r="OJ137" s="425"/>
      <c r="OK137" s="425"/>
      <c r="OL137" s="427"/>
      <c r="OM137" s="494"/>
      <c r="ON137" s="425"/>
      <c r="OO137" s="425"/>
      <c r="OP137" s="494"/>
      <c r="OQ137" s="423"/>
      <c r="OR137" s="494"/>
      <c r="OS137" s="426"/>
      <c r="OT137" s="423"/>
      <c r="OU137" s="423"/>
      <c r="OV137" s="423"/>
      <c r="OW137" s="423"/>
      <c r="OX137" s="423"/>
      <c r="OY137" s="425"/>
      <c r="OZ137" s="425"/>
      <c r="PA137" s="423"/>
      <c r="PB137" s="494"/>
      <c r="PC137" s="425"/>
      <c r="PD137" s="494"/>
      <c r="PE137" s="423"/>
      <c r="PF137" s="428"/>
      <c r="PG137" s="423"/>
      <c r="PH137" s="423"/>
      <c r="PI137" s="423"/>
      <c r="PJ137" s="423"/>
      <c r="PK137" s="423"/>
      <c r="PL137" s="429"/>
      <c r="PM137" s="495"/>
      <c r="PN137" s="423"/>
      <c r="PO137" s="423"/>
      <c r="PP137" s="428"/>
      <c r="PQ137" s="429"/>
      <c r="PR137" s="495"/>
      <c r="PS137" s="423"/>
      <c r="PT137" s="428"/>
      <c r="PU137" s="431"/>
      <c r="PV137" s="425"/>
      <c r="PW137" s="423"/>
      <c r="PX137" s="494"/>
      <c r="PY137" s="423"/>
      <c r="PZ137" s="426"/>
      <c r="QA137" s="432"/>
      <c r="QB137" s="433"/>
      <c r="QC137" s="433"/>
      <c r="QD137" s="496"/>
      <c r="QE137" s="496"/>
      <c r="QF137" s="497"/>
      <c r="QG137" s="425"/>
      <c r="QH137" s="425"/>
      <c r="QI137" s="423"/>
      <c r="QJ137" s="494"/>
      <c r="QK137" s="425"/>
      <c r="QL137" s="425"/>
      <c r="QM137" s="425"/>
      <c r="QN137" s="423"/>
      <c r="QO137" s="425"/>
      <c r="QP137" s="426"/>
      <c r="QQ137" s="425"/>
      <c r="QR137" s="425"/>
      <c r="QS137" s="423"/>
      <c r="QT137" s="425"/>
      <c r="QU137" s="426"/>
      <c r="QV137" s="425"/>
      <c r="QW137" s="425"/>
      <c r="QX137" s="423"/>
      <c r="QY137" s="425"/>
      <c r="QZ137" s="426"/>
      <c r="RA137" s="423"/>
      <c r="RB137" s="423"/>
      <c r="RC137" s="423"/>
      <c r="RD137" s="423"/>
      <c r="RE137" s="423"/>
      <c r="RF137" s="425"/>
      <c r="RG137" s="425"/>
      <c r="RH137" s="423"/>
      <c r="RI137" s="494"/>
      <c r="RJ137" s="425"/>
      <c r="RK137" s="425"/>
      <c r="RL137" s="425"/>
      <c r="RM137" s="423"/>
      <c r="RN137" s="494"/>
      <c r="RO137" s="425"/>
      <c r="RP137" s="425"/>
      <c r="RQ137" s="425"/>
      <c r="RR137" s="423"/>
      <c r="RS137" s="494"/>
      <c r="RT137" s="425"/>
      <c r="RU137" s="425"/>
      <c r="RV137" s="425"/>
      <c r="RW137" s="427"/>
      <c r="RX137" s="494"/>
      <c r="RY137" s="425"/>
      <c r="RZ137" s="425"/>
      <c r="SA137" s="494"/>
      <c r="SB137" s="423"/>
      <c r="SC137" s="494"/>
      <c r="SD137" s="426"/>
      <c r="SE137" s="423"/>
      <c r="SF137" s="423"/>
      <c r="SG137" s="423"/>
      <c r="SH137" s="423"/>
      <c r="SI137" s="423"/>
      <c r="SJ137" s="425"/>
      <c r="SK137" s="425"/>
      <c r="SL137" s="423"/>
      <c r="SM137" s="494"/>
      <c r="SN137" s="425"/>
      <c r="SO137" s="494"/>
      <c r="SP137" s="423"/>
      <c r="SQ137" s="428"/>
      <c r="SR137" s="423"/>
      <c r="SS137" s="423"/>
      <c r="ST137" s="423"/>
      <c r="SU137" s="423"/>
      <c r="SV137" s="423"/>
      <c r="SW137" s="429"/>
      <c r="SX137" s="495"/>
      <c r="SY137" s="423"/>
      <c r="SZ137" s="423"/>
      <c r="TA137" s="428"/>
      <c r="TB137" s="429"/>
      <c r="TC137" s="495"/>
      <c r="TD137" s="423"/>
      <c r="TE137" s="428"/>
      <c r="TF137" s="431"/>
      <c r="TG137" s="425"/>
      <c r="TH137" s="423"/>
      <c r="TI137" s="494"/>
      <c r="TJ137" s="423"/>
      <c r="TK137" s="426"/>
      <c r="TL137" s="432"/>
      <c r="TM137" s="433"/>
      <c r="TN137" s="433"/>
      <c r="TO137" s="496"/>
      <c r="TP137" s="496"/>
      <c r="TQ137" s="497"/>
      <c r="TR137" s="425"/>
      <c r="TS137" s="425"/>
      <c r="TT137" s="423"/>
      <c r="TU137" s="494"/>
      <c r="TV137" s="425"/>
      <c r="TW137" s="425"/>
      <c r="TX137" s="425"/>
      <c r="TY137" s="423"/>
      <c r="TZ137" s="425"/>
      <c r="UA137" s="426"/>
      <c r="UB137" s="425"/>
      <c r="UC137" s="425"/>
      <c r="UD137" s="423"/>
      <c r="UE137" s="425"/>
      <c r="UF137" s="426"/>
      <c r="UG137" s="425"/>
      <c r="UH137" s="425"/>
      <c r="UI137" s="423"/>
      <c r="UJ137" s="425"/>
      <c r="UK137" s="426"/>
      <c r="UL137" s="423"/>
      <c r="UM137" s="423"/>
      <c r="UN137" s="423"/>
      <c r="UO137" s="423"/>
      <c r="UP137" s="423"/>
      <c r="UQ137" s="425"/>
      <c r="UR137" s="425"/>
      <c r="US137" s="423"/>
      <c r="UT137" s="494"/>
      <c r="UU137" s="425"/>
      <c r="UV137" s="425"/>
      <c r="UW137" s="425"/>
      <c r="UX137" s="423"/>
      <c r="UY137" s="494"/>
      <c r="UZ137" s="425"/>
      <c r="VA137" s="425"/>
      <c r="VB137" s="425"/>
      <c r="VC137" s="423"/>
      <c r="VD137" s="494"/>
      <c r="VE137" s="425"/>
      <c r="VF137" s="425"/>
      <c r="VG137" s="425"/>
      <c r="VH137" s="427"/>
      <c r="VI137" s="494"/>
      <c r="VJ137" s="425"/>
      <c r="VK137" s="425"/>
      <c r="VL137" s="494"/>
      <c r="VM137" s="423"/>
      <c r="VN137" s="494"/>
      <c r="VO137" s="426"/>
      <c r="VP137" s="423"/>
      <c r="VQ137" s="423"/>
      <c r="VR137" s="423"/>
      <c r="VS137" s="423"/>
      <c r="VT137" s="423"/>
      <c r="VU137" s="425"/>
      <c r="VV137" s="425"/>
      <c r="VW137" s="423"/>
      <c r="VX137" s="494"/>
      <c r="VY137" s="425"/>
      <c r="VZ137" s="494"/>
      <c r="WA137" s="423"/>
      <c r="WB137" s="428"/>
      <c r="WC137" s="423"/>
      <c r="WD137" s="423"/>
      <c r="WE137" s="423"/>
      <c r="WF137" s="423"/>
      <c r="WG137" s="423"/>
      <c r="WH137" s="429"/>
      <c r="WI137" s="495"/>
      <c r="WJ137" s="423"/>
      <c r="WK137" s="423"/>
      <c r="WL137" s="428"/>
      <c r="WM137" s="429"/>
      <c r="WN137" s="495"/>
      <c r="WO137" s="423"/>
      <c r="WP137" s="428"/>
      <c r="WQ137" s="431"/>
      <c r="WR137" s="425"/>
      <c r="WS137" s="423"/>
      <c r="WT137" s="494"/>
      <c r="WU137" s="423"/>
      <c r="WV137" s="426"/>
      <c r="WW137" s="432"/>
      <c r="WX137" s="433"/>
      <c r="WY137" s="433"/>
      <c r="WZ137" s="496"/>
      <c r="XA137" s="496"/>
      <c r="XB137" s="497"/>
      <c r="XC137" s="425"/>
      <c r="XD137" s="425"/>
      <c r="XE137" s="423"/>
      <c r="XF137" s="494"/>
      <c r="XG137" s="425"/>
      <c r="XH137" s="425"/>
      <c r="XI137" s="425"/>
      <c r="XJ137" s="423"/>
      <c r="XK137" s="425"/>
      <c r="XL137" s="426"/>
      <c r="XM137" s="425"/>
      <c r="XN137" s="425"/>
      <c r="XO137" s="423"/>
      <c r="XP137" s="425"/>
      <c r="XQ137" s="426"/>
      <c r="XR137" s="425"/>
      <c r="XS137" s="425"/>
      <c r="XT137" s="423"/>
      <c r="XU137" s="425"/>
      <c r="XV137" s="426"/>
      <c r="XW137" s="423"/>
      <c r="XX137" s="423"/>
      <c r="XY137" s="423"/>
      <c r="XZ137" s="423"/>
      <c r="YA137" s="423"/>
      <c r="YB137" s="425"/>
      <c r="YC137" s="425"/>
      <c r="YD137" s="423"/>
      <c r="YE137" s="494"/>
      <c r="YF137" s="425"/>
      <c r="YG137" s="425"/>
      <c r="YH137" s="425"/>
      <c r="YI137" s="423"/>
      <c r="YJ137" s="494"/>
      <c r="YK137" s="425"/>
      <c r="YL137" s="425"/>
      <c r="YM137" s="425"/>
      <c r="YN137" s="423"/>
      <c r="YO137" s="494"/>
      <c r="YP137" s="425"/>
      <c r="YQ137" s="425"/>
      <c r="YR137" s="425"/>
      <c r="YS137" s="427"/>
      <c r="YT137" s="494"/>
      <c r="YU137" s="425"/>
      <c r="YV137" s="425"/>
      <c r="YW137" s="494"/>
      <c r="YX137" s="423"/>
      <c r="YY137" s="494"/>
      <c r="YZ137" s="426"/>
      <c r="ZA137" s="423"/>
      <c r="ZB137" s="423"/>
      <c r="ZC137" s="423"/>
      <c r="ZD137" s="423"/>
      <c r="ZE137" s="423"/>
      <c r="ZF137" s="425"/>
      <c r="ZG137" s="425"/>
      <c r="ZH137" s="423"/>
      <c r="ZI137" s="494"/>
      <c r="ZJ137" s="425"/>
      <c r="ZK137" s="494"/>
      <c r="ZL137" s="423"/>
      <c r="ZM137" s="428"/>
      <c r="ZN137" s="423"/>
      <c r="ZO137" s="423"/>
      <c r="ZP137" s="423"/>
      <c r="ZQ137" s="423"/>
      <c r="ZR137" s="423"/>
      <c r="ZS137" s="429"/>
      <c r="ZT137" s="495"/>
      <c r="ZU137" s="423"/>
      <c r="ZV137" s="423"/>
      <c r="ZW137" s="428"/>
      <c r="ZX137" s="429"/>
      <c r="ZY137" s="495"/>
      <c r="ZZ137" s="423"/>
      <c r="AAA137" s="428"/>
      <c r="AAB137" s="431"/>
      <c r="AAC137" s="425"/>
      <c r="AAD137" s="423"/>
      <c r="AAE137" s="494"/>
      <c r="AAF137" s="423"/>
      <c r="AAG137" s="426"/>
      <c r="AAH137" s="432"/>
      <c r="AAI137" s="433"/>
      <c r="AAJ137" s="433"/>
      <c r="AAK137" s="496"/>
      <c r="AAL137" s="496"/>
      <c r="AAM137" s="497"/>
      <c r="AAN137" s="425"/>
      <c r="AAO137" s="425"/>
      <c r="AAP137" s="423"/>
      <c r="AAQ137" s="494"/>
      <c r="AAR137" s="425"/>
      <c r="AAS137" s="425"/>
      <c r="AAT137" s="425"/>
      <c r="AAU137" s="423"/>
      <c r="AAV137" s="425"/>
      <c r="AAW137" s="426"/>
      <c r="AAX137" s="425"/>
      <c r="AAY137" s="425"/>
      <c r="AAZ137" s="423"/>
      <c r="ABA137" s="425"/>
      <c r="ABB137" s="426"/>
      <c r="ABC137" s="425"/>
      <c r="ABD137" s="425"/>
      <c r="ABE137" s="423"/>
      <c r="ABF137" s="425"/>
      <c r="ABG137" s="426"/>
      <c r="ABH137" s="423"/>
      <c r="ABI137" s="423"/>
      <c r="ABJ137" s="423"/>
      <c r="ABK137" s="423"/>
      <c r="ABL137" s="423"/>
      <c r="ABM137" s="425"/>
      <c r="ABN137" s="425"/>
      <c r="ABO137" s="423"/>
      <c r="ABP137" s="494"/>
      <c r="ABQ137" s="425"/>
      <c r="ABR137" s="425"/>
      <c r="ABS137" s="425"/>
      <c r="ABT137" s="423"/>
      <c r="ABU137" s="494"/>
      <c r="ABV137" s="425"/>
      <c r="ABW137" s="425"/>
      <c r="ABX137" s="425"/>
      <c r="ABY137" s="423"/>
      <c r="ABZ137" s="494"/>
      <c r="ACA137" s="425"/>
      <c r="ACB137" s="425"/>
      <c r="ACC137" s="425"/>
      <c r="ACD137" s="427"/>
      <c r="ACE137" s="494"/>
      <c r="ACF137" s="425"/>
      <c r="ACG137" s="425"/>
      <c r="ACH137" s="494"/>
      <c r="ACI137" s="423"/>
      <c r="ACJ137" s="494"/>
      <c r="ACK137" s="426"/>
      <c r="ACL137" s="423"/>
      <c r="ACM137" s="423"/>
      <c r="ACN137" s="423"/>
      <c r="ACO137" s="423"/>
      <c r="ACP137" s="423"/>
      <c r="ACQ137" s="425"/>
      <c r="ACR137" s="425"/>
      <c r="ACS137" s="423"/>
      <c r="ACT137" s="494"/>
      <c r="ACU137" s="425"/>
      <c r="ACV137" s="494"/>
      <c r="ACW137" s="423"/>
      <c r="ACX137" s="428"/>
      <c r="ACY137" s="423"/>
      <c r="ACZ137" s="423"/>
      <c r="ADA137" s="423"/>
      <c r="ADB137" s="423"/>
      <c r="ADC137" s="423"/>
      <c r="ADD137" s="429"/>
      <c r="ADE137" s="495"/>
      <c r="ADF137" s="423"/>
      <c r="ADG137" s="423"/>
      <c r="ADH137" s="428"/>
      <c r="ADI137" s="429"/>
      <c r="ADJ137" s="495"/>
      <c r="ADK137" s="423"/>
      <c r="ADL137" s="428"/>
      <c r="ADM137" s="431"/>
      <c r="ADN137" s="425"/>
      <c r="ADO137" s="423"/>
      <c r="ADP137" s="494"/>
      <c r="ADQ137" s="423"/>
      <c r="ADR137" s="426"/>
      <c r="ADS137" s="432"/>
      <c r="ADT137" s="433"/>
      <c r="ADU137" s="433"/>
      <c r="ADV137" s="496"/>
      <c r="ADW137" s="496"/>
      <c r="ADX137" s="497"/>
      <c r="ADY137" s="425"/>
      <c r="ADZ137" s="425"/>
      <c r="AEA137" s="423"/>
      <c r="AEB137" s="494"/>
      <c r="AEC137" s="425"/>
      <c r="AED137" s="425"/>
      <c r="AEE137" s="425"/>
      <c r="AEF137" s="423"/>
      <c r="AEG137" s="425"/>
      <c r="AEH137" s="426"/>
      <c r="AEI137" s="425"/>
      <c r="AEJ137" s="425"/>
      <c r="AEK137" s="423"/>
      <c r="AEL137" s="425"/>
      <c r="AEM137" s="426"/>
      <c r="AEN137" s="425"/>
      <c r="AEO137" s="425"/>
      <c r="AEP137" s="423"/>
      <c r="AEQ137" s="425"/>
      <c r="AER137" s="426"/>
      <c r="AES137" s="423"/>
      <c r="AET137" s="423"/>
      <c r="AEU137" s="423"/>
      <c r="AEV137" s="423"/>
      <c r="AEW137" s="423"/>
      <c r="AEX137" s="425"/>
      <c r="AEY137" s="425"/>
      <c r="AEZ137" s="423"/>
      <c r="AFA137" s="494"/>
      <c r="AFB137" s="425"/>
      <c r="AFC137" s="425"/>
      <c r="AFD137" s="425"/>
      <c r="AFE137" s="423"/>
      <c r="AFF137" s="494"/>
      <c r="AFG137" s="425"/>
      <c r="AFH137" s="425"/>
      <c r="AFI137" s="425"/>
      <c r="AFJ137" s="423"/>
      <c r="AFK137" s="494"/>
      <c r="AFL137" s="425"/>
      <c r="AFM137" s="425"/>
      <c r="AFN137" s="425"/>
      <c r="AFO137" s="427"/>
      <c r="AFP137" s="494"/>
      <c r="AFQ137" s="425"/>
      <c r="AFR137" s="425"/>
      <c r="AFS137" s="494"/>
      <c r="AFT137" s="423"/>
      <c r="AFU137" s="494"/>
      <c r="AFV137" s="426"/>
      <c r="AFW137" s="423"/>
      <c r="AFX137" s="423"/>
      <c r="AFY137" s="423"/>
      <c r="AFZ137" s="423"/>
      <c r="AGA137" s="423"/>
      <c r="AGB137" s="425"/>
      <c r="AGC137" s="425"/>
      <c r="AGD137" s="423"/>
      <c r="AGE137" s="494"/>
      <c r="AGF137" s="425"/>
      <c r="AGG137" s="494"/>
      <c r="AGH137" s="423"/>
      <c r="AGI137" s="428"/>
      <c r="AGJ137" s="423"/>
      <c r="AGK137" s="423"/>
      <c r="AGL137" s="423"/>
      <c r="AGM137" s="423"/>
      <c r="AGN137" s="423"/>
      <c r="AGO137" s="429"/>
      <c r="AGP137" s="495"/>
      <c r="AGQ137" s="423"/>
      <c r="AGR137" s="423"/>
      <c r="AGS137" s="428"/>
      <c r="AGT137" s="429"/>
      <c r="AGU137" s="495"/>
      <c r="AGV137" s="423"/>
      <c r="AGW137" s="428"/>
      <c r="AGX137" s="431"/>
      <c r="AGY137" s="425"/>
      <c r="AGZ137" s="423"/>
      <c r="AHA137" s="494"/>
      <c r="AHB137" s="423"/>
      <c r="AHC137" s="426"/>
      <c r="AHD137" s="432"/>
      <c r="AHE137" s="433"/>
      <c r="AHF137" s="433"/>
      <c r="AHG137" s="496"/>
      <c r="AHH137" s="496"/>
      <c r="AHI137" s="497"/>
      <c r="AHJ137" s="425"/>
      <c r="AHK137" s="425"/>
      <c r="AHL137" s="423"/>
      <c r="AHM137" s="494"/>
      <c r="AHN137" s="425"/>
      <c r="AHO137" s="425"/>
      <c r="AHP137" s="425"/>
      <c r="AHQ137" s="423"/>
      <c r="AHR137" s="425"/>
      <c r="AHS137" s="426"/>
      <c r="AHT137" s="425"/>
      <c r="AHU137" s="425"/>
      <c r="AHV137" s="423"/>
      <c r="AHW137" s="425"/>
      <c r="AHX137" s="426"/>
      <c r="AHY137" s="425"/>
      <c r="AHZ137" s="425"/>
      <c r="AIA137" s="423"/>
      <c r="AIB137" s="425"/>
      <c r="AIC137" s="426"/>
      <c r="AID137" s="423"/>
      <c r="AIE137" s="423"/>
      <c r="AIF137" s="423"/>
      <c r="AIG137" s="423"/>
      <c r="AIH137" s="423"/>
      <c r="AII137" s="425"/>
      <c r="AIJ137" s="425"/>
      <c r="AIK137" s="423"/>
      <c r="AIL137" s="494"/>
      <c r="AIM137" s="425"/>
      <c r="AIN137" s="425"/>
      <c r="AIO137" s="425"/>
      <c r="AIP137" s="423"/>
      <c r="AIQ137" s="494"/>
      <c r="AIR137" s="425"/>
      <c r="AIS137" s="425"/>
      <c r="AIT137" s="425"/>
      <c r="AIU137" s="423"/>
      <c r="AIV137" s="494"/>
      <c r="AIW137" s="425"/>
      <c r="AIX137" s="425"/>
      <c r="AIY137" s="425"/>
      <c r="AIZ137" s="427"/>
      <c r="AJA137" s="494"/>
      <c r="AJB137" s="425"/>
      <c r="AJC137" s="425"/>
      <c r="AJD137" s="494"/>
      <c r="AJE137" s="423"/>
      <c r="AJF137" s="494"/>
      <c r="AJG137" s="426"/>
      <c r="AJH137" s="423"/>
      <c r="AJI137" s="423"/>
      <c r="AJJ137" s="423"/>
      <c r="AJK137" s="423"/>
      <c r="AJL137" s="423"/>
      <c r="AJM137" s="425"/>
      <c r="AJN137" s="425"/>
      <c r="AJO137" s="423"/>
      <c r="AJP137" s="494"/>
      <c r="AJQ137" s="425"/>
      <c r="AJR137" s="494"/>
      <c r="AJS137" s="423"/>
      <c r="AJT137" s="428"/>
      <c r="AJU137" s="423"/>
      <c r="AJV137" s="423"/>
      <c r="AJW137" s="423"/>
      <c r="AJX137" s="423"/>
      <c r="AJY137" s="423"/>
      <c r="AJZ137" s="429"/>
      <c r="AKA137" s="495"/>
      <c r="AKB137" s="423"/>
      <c r="AKC137" s="423"/>
      <c r="AKD137" s="428"/>
      <c r="AKE137" s="429"/>
      <c r="AKF137" s="495"/>
      <c r="AKG137" s="423"/>
      <c r="AKH137" s="428"/>
      <c r="AKI137" s="431"/>
      <c r="AKJ137" s="425"/>
      <c r="AKK137" s="423"/>
      <c r="AKL137" s="494"/>
      <c r="AKM137" s="423"/>
      <c r="AKN137" s="426"/>
      <c r="AKO137" s="432"/>
      <c r="AKP137" s="433"/>
      <c r="AKQ137" s="433"/>
      <c r="AKR137" s="496"/>
      <c r="AKS137" s="496"/>
      <c r="AKT137" s="497"/>
      <c r="AKU137" s="425"/>
      <c r="AKV137" s="425"/>
      <c r="AKW137" s="423"/>
      <c r="AKX137" s="494"/>
      <c r="AKY137" s="425"/>
      <c r="AKZ137" s="425"/>
      <c r="ALA137" s="425"/>
      <c r="ALB137" s="423"/>
      <c r="ALC137" s="425"/>
      <c r="ALD137" s="426"/>
      <c r="ALE137" s="425"/>
      <c r="ALF137" s="425"/>
      <c r="ALG137" s="423"/>
      <c r="ALH137" s="425"/>
      <c r="ALI137" s="426"/>
      <c r="ALJ137" s="425"/>
      <c r="ALK137" s="425"/>
      <c r="ALL137" s="423"/>
      <c r="ALM137" s="425"/>
      <c r="ALN137" s="426"/>
      <c r="ALO137" s="423"/>
      <c r="ALP137" s="423"/>
      <c r="ALQ137" s="423"/>
      <c r="ALR137" s="423"/>
      <c r="ALS137" s="423"/>
      <c r="ALT137" s="425"/>
      <c r="ALU137" s="425"/>
      <c r="ALV137" s="423"/>
      <c r="ALW137" s="494"/>
      <c r="ALX137" s="425"/>
      <c r="ALY137" s="425"/>
      <c r="ALZ137" s="425"/>
      <c r="AMA137" s="423"/>
      <c r="AMB137" s="494"/>
      <c r="AMC137" s="425"/>
      <c r="AMD137" s="425"/>
      <c r="AME137" s="425"/>
      <c r="AMF137" s="423"/>
      <c r="AMG137" s="494"/>
      <c r="AMH137" s="425"/>
      <c r="AMI137" s="425"/>
      <c r="AMJ137" s="425"/>
      <c r="AMK137" s="427"/>
      <c r="AML137" s="494"/>
      <c r="AMM137" s="425"/>
      <c r="AMN137" s="425"/>
      <c r="AMO137" s="494"/>
      <c r="AMP137" s="423"/>
      <c r="AMQ137" s="494"/>
      <c r="AMR137" s="426"/>
      <c r="AMS137" s="423"/>
      <c r="AMT137" s="423"/>
      <c r="AMU137" s="423"/>
      <c r="AMV137" s="423"/>
      <c r="AMW137" s="423"/>
      <c r="AMX137" s="425"/>
      <c r="AMY137" s="425"/>
      <c r="AMZ137" s="423"/>
      <c r="ANA137" s="494"/>
      <c r="ANB137" s="425"/>
      <c r="ANC137" s="494"/>
      <c r="AND137" s="423"/>
      <c r="ANE137" s="428"/>
      <c r="ANF137" s="423"/>
      <c r="ANG137" s="423"/>
      <c r="ANH137" s="423"/>
      <c r="ANI137" s="423"/>
      <c r="ANJ137" s="423"/>
      <c r="ANK137" s="429"/>
      <c r="ANL137" s="495"/>
      <c r="ANM137" s="423"/>
      <c r="ANN137" s="423"/>
      <c r="ANO137" s="428"/>
      <c r="ANP137" s="429"/>
      <c r="ANQ137" s="495"/>
      <c r="ANR137" s="423"/>
      <c r="ANS137" s="428"/>
      <c r="ANT137" s="431"/>
      <c r="ANU137" s="425"/>
      <c r="ANV137" s="423"/>
      <c r="ANW137" s="494"/>
      <c r="ANX137" s="423"/>
      <c r="ANY137" s="426"/>
      <c r="ANZ137" s="432"/>
      <c r="AOA137" s="433"/>
      <c r="AOB137" s="433"/>
      <c r="AOC137" s="496"/>
      <c r="AOD137" s="496"/>
      <c r="AOE137" s="497"/>
      <c r="AOF137" s="425"/>
      <c r="AOG137" s="425"/>
      <c r="AOH137" s="423"/>
      <c r="AOI137" s="494"/>
      <c r="AOJ137" s="425"/>
      <c r="AOK137" s="425"/>
      <c r="AOL137" s="425"/>
      <c r="AOM137" s="423"/>
      <c r="AON137" s="425"/>
      <c r="AOO137" s="426"/>
      <c r="AOP137" s="425"/>
      <c r="AOQ137" s="425"/>
      <c r="AOR137" s="423"/>
      <c r="AOS137" s="425"/>
      <c r="AOT137" s="426"/>
      <c r="AOU137" s="425"/>
      <c r="AOV137" s="425"/>
      <c r="AOW137" s="423"/>
      <c r="AOX137" s="425"/>
      <c r="AOY137" s="426"/>
      <c r="AOZ137" s="423"/>
      <c r="APA137" s="423"/>
      <c r="APB137" s="423"/>
      <c r="APC137" s="423"/>
      <c r="APD137" s="423"/>
      <c r="APE137" s="425"/>
      <c r="APF137" s="425"/>
      <c r="APG137" s="423"/>
      <c r="APH137" s="494"/>
      <c r="API137" s="425"/>
      <c r="APJ137" s="425"/>
      <c r="APK137" s="425"/>
      <c r="APL137" s="423"/>
      <c r="APM137" s="494"/>
      <c r="APN137" s="425"/>
      <c r="APO137" s="425"/>
      <c r="APP137" s="425"/>
      <c r="APQ137" s="423"/>
      <c r="APR137" s="494"/>
      <c r="APS137" s="425"/>
      <c r="APT137" s="425"/>
      <c r="APU137" s="425"/>
      <c r="APV137" s="427"/>
      <c r="APW137" s="494"/>
      <c r="APX137" s="425"/>
      <c r="APY137" s="425"/>
      <c r="APZ137" s="494"/>
      <c r="AQA137" s="423"/>
      <c r="AQB137" s="494"/>
      <c r="AQC137" s="426"/>
      <c r="AQD137" s="423"/>
      <c r="AQE137" s="423"/>
      <c r="AQF137" s="423"/>
      <c r="AQG137" s="423"/>
      <c r="AQH137" s="423"/>
      <c r="AQI137" s="425"/>
      <c r="AQJ137" s="425"/>
      <c r="AQK137" s="423"/>
      <c r="AQL137" s="494"/>
      <c r="AQM137" s="425"/>
      <c r="AQN137" s="494"/>
      <c r="AQO137" s="423"/>
      <c r="AQP137" s="428"/>
      <c r="AQQ137" s="423"/>
      <c r="AQR137" s="423"/>
      <c r="AQS137" s="423"/>
      <c r="AQT137" s="423"/>
      <c r="AQU137" s="423"/>
      <c r="AQV137" s="429"/>
      <c r="AQW137" s="495"/>
      <c r="AQX137" s="423"/>
      <c r="AQY137" s="423"/>
      <c r="AQZ137" s="428"/>
      <c r="ARA137" s="429"/>
      <c r="ARB137" s="495"/>
      <c r="ARC137" s="423"/>
      <c r="ARD137" s="428"/>
      <c r="ARE137" s="431"/>
      <c r="ARF137" s="425"/>
      <c r="ARG137" s="423"/>
      <c r="ARH137" s="494"/>
      <c r="ARI137" s="423"/>
      <c r="ARJ137" s="426"/>
      <c r="ARK137" s="432"/>
      <c r="ARL137" s="433"/>
      <c r="ARM137" s="433"/>
      <c r="ARN137" s="496"/>
      <c r="ARO137" s="496"/>
      <c r="ARP137" s="497"/>
      <c r="ARQ137" s="425"/>
      <c r="ARR137" s="425"/>
      <c r="ARS137" s="423"/>
      <c r="ART137" s="494"/>
      <c r="ARU137" s="425"/>
      <c r="ARV137" s="425"/>
      <c r="ARW137" s="425"/>
      <c r="ARX137" s="423"/>
      <c r="ARY137" s="425"/>
      <c r="ARZ137" s="426"/>
      <c r="ASA137" s="425"/>
      <c r="ASB137" s="425"/>
      <c r="ASC137" s="423"/>
      <c r="ASD137" s="425"/>
      <c r="ASE137" s="426"/>
      <c r="ASF137" s="425"/>
      <c r="ASG137" s="425"/>
      <c r="ASH137" s="423"/>
      <c r="ASI137" s="425"/>
      <c r="ASJ137" s="426"/>
      <c r="ASK137" s="423"/>
      <c r="ASL137" s="423"/>
      <c r="ASM137" s="423"/>
      <c r="ASN137" s="423"/>
      <c r="ASO137" s="423"/>
      <c r="ASP137" s="425"/>
      <c r="ASQ137" s="425"/>
      <c r="ASR137" s="423"/>
      <c r="ASS137" s="494"/>
      <c r="AST137" s="425"/>
      <c r="ASU137" s="425"/>
      <c r="ASV137" s="425"/>
      <c r="ASW137" s="423"/>
      <c r="ASX137" s="494"/>
      <c r="ASY137" s="425"/>
      <c r="ASZ137" s="425"/>
      <c r="ATA137" s="425"/>
      <c r="ATB137" s="423"/>
      <c r="ATC137" s="494"/>
      <c r="ATD137" s="425"/>
      <c r="ATE137" s="425"/>
      <c r="ATF137" s="425"/>
      <c r="ATG137" s="427"/>
      <c r="ATH137" s="494"/>
      <c r="ATI137" s="425"/>
      <c r="ATJ137" s="425"/>
      <c r="ATK137" s="494"/>
      <c r="ATL137" s="423"/>
      <c r="ATM137" s="494"/>
      <c r="ATN137" s="426"/>
      <c r="ATO137" s="423"/>
      <c r="ATP137" s="423"/>
      <c r="ATQ137" s="423"/>
      <c r="ATR137" s="423"/>
      <c r="ATS137" s="423"/>
      <c r="ATT137" s="425"/>
      <c r="ATU137" s="425"/>
      <c r="ATV137" s="423"/>
      <c r="ATW137" s="494"/>
      <c r="ATX137" s="425"/>
      <c r="ATY137" s="494"/>
      <c r="ATZ137" s="423"/>
      <c r="AUA137" s="428"/>
      <c r="AUB137" s="423"/>
      <c r="AUC137" s="423"/>
      <c r="AUD137" s="423"/>
      <c r="AUE137" s="423"/>
      <c r="AUF137" s="423"/>
      <c r="AUG137" s="429"/>
      <c r="AUH137" s="495"/>
      <c r="AUI137" s="423"/>
      <c r="AUJ137" s="423"/>
      <c r="AUK137" s="428"/>
      <c r="AUL137" s="429"/>
      <c r="AUM137" s="495"/>
      <c r="AUN137" s="423"/>
      <c r="AUO137" s="428"/>
      <c r="AUP137" s="431"/>
      <c r="AUQ137" s="425"/>
      <c r="AUR137" s="423"/>
      <c r="AUS137" s="494"/>
      <c r="AUT137" s="423"/>
      <c r="AUU137" s="426"/>
      <c r="AUV137" s="432"/>
      <c r="AUW137" s="433"/>
      <c r="AUX137" s="433"/>
      <c r="AUY137" s="496"/>
      <c r="AUZ137" s="496"/>
      <c r="AVA137" s="497"/>
      <c r="AVB137" s="425"/>
      <c r="AVC137" s="425"/>
      <c r="AVD137" s="423"/>
      <c r="AVE137" s="494"/>
      <c r="AVF137" s="425"/>
      <c r="AVG137" s="425"/>
      <c r="AVH137" s="425"/>
      <c r="AVI137" s="423"/>
      <c r="AVJ137" s="425"/>
      <c r="AVK137" s="426"/>
      <c r="AVL137" s="425"/>
      <c r="AVM137" s="425"/>
      <c r="AVN137" s="423"/>
      <c r="AVO137" s="425"/>
      <c r="AVP137" s="426"/>
      <c r="AVQ137" s="425"/>
      <c r="AVR137" s="425"/>
      <c r="AVS137" s="423"/>
      <c r="AVT137" s="425"/>
      <c r="AVU137" s="426"/>
      <c r="AVV137" s="423"/>
      <c r="AVW137" s="423"/>
      <c r="AVX137" s="423"/>
      <c r="AVY137" s="423"/>
      <c r="AVZ137" s="423"/>
      <c r="AWA137" s="425"/>
      <c r="AWB137" s="425"/>
      <c r="AWC137" s="423"/>
      <c r="AWD137" s="494"/>
      <c r="AWE137" s="425"/>
      <c r="AWF137" s="425"/>
      <c r="AWG137" s="425"/>
      <c r="AWH137" s="423"/>
      <c r="AWI137" s="494"/>
      <c r="AWJ137" s="425"/>
      <c r="AWK137" s="425"/>
      <c r="AWL137" s="425"/>
      <c r="AWM137" s="423"/>
      <c r="AWN137" s="494"/>
      <c r="AWO137" s="425"/>
      <c r="AWP137" s="425"/>
      <c r="AWQ137" s="425"/>
      <c r="AWR137" s="427"/>
      <c r="AWS137" s="494"/>
      <c r="AWT137" s="425"/>
      <c r="AWU137" s="425"/>
      <c r="AWV137" s="494"/>
      <c r="AWW137" s="423"/>
      <c r="AWX137" s="494"/>
      <c r="AWY137" s="426"/>
      <c r="AWZ137" s="423"/>
      <c r="AXA137" s="423"/>
      <c r="AXB137" s="423"/>
      <c r="AXC137" s="423"/>
      <c r="AXD137" s="423"/>
      <c r="AXE137" s="425"/>
      <c r="AXF137" s="425"/>
      <c r="AXG137" s="423"/>
      <c r="AXH137" s="494"/>
      <c r="AXI137" s="425"/>
      <c r="AXJ137" s="494"/>
      <c r="AXK137" s="423"/>
      <c r="AXL137" s="428"/>
      <c r="AXM137" s="423"/>
      <c r="AXN137" s="423"/>
      <c r="AXO137" s="423"/>
      <c r="AXP137" s="423"/>
      <c r="AXQ137" s="423"/>
      <c r="AXR137" s="429"/>
      <c r="AXS137" s="495"/>
      <c r="AXT137" s="423"/>
      <c r="AXU137" s="423"/>
      <c r="AXV137" s="428"/>
      <c r="AXW137" s="429"/>
      <c r="AXX137" s="495"/>
      <c r="AXY137" s="423"/>
      <c r="AXZ137" s="428"/>
      <c r="AYA137" s="431"/>
      <c r="AYB137" s="425"/>
      <c r="AYC137" s="423"/>
      <c r="AYD137" s="494"/>
      <c r="AYE137" s="423"/>
      <c r="AYF137" s="426"/>
      <c r="AYG137" s="432"/>
      <c r="AYH137" s="433"/>
      <c r="AYI137" s="433"/>
      <c r="AYJ137" s="496"/>
      <c r="AYK137" s="496"/>
      <c r="AYL137" s="497"/>
      <c r="AYM137" s="425"/>
      <c r="AYN137" s="425"/>
      <c r="AYO137" s="423"/>
      <c r="AYP137" s="494"/>
      <c r="AYQ137" s="425"/>
      <c r="AYR137" s="425"/>
      <c r="AYS137" s="425"/>
      <c r="AYT137" s="423"/>
      <c r="AYU137" s="425"/>
      <c r="AYV137" s="426"/>
      <c r="AYW137" s="425"/>
      <c r="AYX137" s="425"/>
      <c r="AYY137" s="423"/>
      <c r="AYZ137" s="425"/>
      <c r="AZA137" s="426"/>
      <c r="AZB137" s="425"/>
      <c r="AZC137" s="425"/>
      <c r="AZD137" s="423"/>
      <c r="AZE137" s="425"/>
      <c r="AZF137" s="426"/>
      <c r="AZG137" s="423"/>
      <c r="AZH137" s="423"/>
      <c r="AZI137" s="423"/>
      <c r="AZJ137" s="423"/>
      <c r="AZK137" s="423"/>
      <c r="AZL137" s="425"/>
      <c r="AZM137" s="425"/>
      <c r="AZN137" s="423"/>
      <c r="AZO137" s="494"/>
      <c r="AZP137" s="425"/>
      <c r="AZQ137" s="425"/>
      <c r="AZR137" s="425"/>
      <c r="AZS137" s="423"/>
      <c r="AZT137" s="494"/>
      <c r="AZU137" s="425"/>
      <c r="AZV137" s="425"/>
      <c r="AZW137" s="425"/>
      <c r="AZX137" s="423"/>
      <c r="AZY137" s="494"/>
      <c r="AZZ137" s="425"/>
      <c r="BAA137" s="425"/>
      <c r="BAB137" s="425"/>
      <c r="BAC137" s="427"/>
      <c r="BAD137" s="494"/>
      <c r="BAE137" s="425"/>
      <c r="BAF137" s="425"/>
      <c r="BAG137" s="494"/>
      <c r="BAH137" s="423"/>
      <c r="BAI137" s="494"/>
      <c r="BAJ137" s="426"/>
      <c r="BAK137" s="423"/>
      <c r="BAL137" s="423"/>
      <c r="BAM137" s="423"/>
      <c r="BAN137" s="423"/>
      <c r="BAO137" s="423"/>
      <c r="BAP137" s="425"/>
      <c r="BAQ137" s="425"/>
      <c r="BAR137" s="423"/>
      <c r="BAS137" s="494"/>
      <c r="BAT137" s="425"/>
      <c r="BAU137" s="494"/>
      <c r="BAV137" s="423"/>
      <c r="BAW137" s="428"/>
      <c r="BAX137" s="423"/>
      <c r="BAY137" s="423"/>
      <c r="BAZ137" s="423"/>
      <c r="BBA137" s="423"/>
      <c r="BBB137" s="423"/>
      <c r="BBC137" s="429"/>
      <c r="BBD137" s="495"/>
      <c r="BBE137" s="423"/>
      <c r="BBF137" s="423"/>
      <c r="BBG137" s="428"/>
      <c r="BBH137" s="429"/>
      <c r="BBI137" s="495"/>
      <c r="BBJ137" s="423"/>
      <c r="BBK137" s="428"/>
      <c r="BBL137" s="431"/>
      <c r="BBM137" s="425"/>
      <c r="BBN137" s="423"/>
      <c r="BBO137" s="494"/>
      <c r="BBP137" s="423"/>
      <c r="BBQ137" s="426"/>
      <c r="BBR137" s="432"/>
      <c r="BBS137" s="433"/>
      <c r="BBT137" s="433"/>
      <c r="BBU137" s="496"/>
      <c r="BBV137" s="496"/>
      <c r="BBW137" s="497"/>
      <c r="BBX137" s="425"/>
      <c r="BBY137" s="425"/>
      <c r="BBZ137" s="423"/>
      <c r="BCA137" s="494"/>
      <c r="BCB137" s="425"/>
      <c r="BCC137" s="425"/>
      <c r="BCD137" s="425"/>
      <c r="BCE137" s="423"/>
      <c r="BCF137" s="425"/>
      <c r="BCG137" s="426"/>
      <c r="BCH137" s="425"/>
      <c r="BCI137" s="425"/>
      <c r="BCJ137" s="423"/>
      <c r="BCK137" s="425"/>
      <c r="BCL137" s="426"/>
      <c r="BCM137" s="425"/>
      <c r="BCN137" s="425"/>
      <c r="BCO137" s="423"/>
      <c r="BCP137" s="425"/>
      <c r="BCQ137" s="426"/>
      <c r="BCR137" s="423"/>
      <c r="BCS137" s="423"/>
      <c r="BCT137" s="423"/>
      <c r="BCU137" s="423"/>
      <c r="BCV137" s="423"/>
      <c r="BCW137" s="425"/>
      <c r="BCX137" s="425"/>
      <c r="BCY137" s="423"/>
      <c r="BCZ137" s="494"/>
      <c r="BDA137" s="425"/>
      <c r="BDB137" s="425"/>
      <c r="BDC137" s="425"/>
      <c r="BDD137" s="423"/>
      <c r="BDE137" s="494"/>
      <c r="BDF137" s="425"/>
      <c r="BDG137" s="425"/>
      <c r="BDH137" s="425"/>
      <c r="BDI137" s="423"/>
      <c r="BDJ137" s="494"/>
      <c r="BDK137" s="425"/>
      <c r="BDL137" s="425"/>
      <c r="BDM137" s="425"/>
      <c r="BDN137" s="427"/>
      <c r="BDO137" s="494"/>
      <c r="BDP137" s="425"/>
      <c r="BDQ137" s="425"/>
      <c r="BDR137" s="494"/>
      <c r="BDS137" s="423"/>
      <c r="BDT137" s="494"/>
      <c r="BDU137" s="426"/>
      <c r="BDV137" s="423"/>
      <c r="BDW137" s="423"/>
      <c r="BDX137" s="423"/>
      <c r="BDY137" s="423"/>
      <c r="BDZ137" s="423"/>
      <c r="BEA137" s="425"/>
      <c r="BEB137" s="425"/>
      <c r="BEC137" s="423"/>
      <c r="BED137" s="494"/>
      <c r="BEE137" s="425"/>
      <c r="BEF137" s="494"/>
      <c r="BEG137" s="423"/>
      <c r="BEH137" s="428"/>
      <c r="BEI137" s="423"/>
      <c r="BEJ137" s="423"/>
      <c r="BEK137" s="423"/>
      <c r="BEL137" s="423"/>
      <c r="BEM137" s="423"/>
      <c r="BEN137" s="429"/>
      <c r="BEO137" s="495"/>
      <c r="BEP137" s="423"/>
      <c r="BEQ137" s="423"/>
      <c r="BER137" s="428"/>
      <c r="BES137" s="429"/>
      <c r="BET137" s="495"/>
      <c r="BEU137" s="423"/>
      <c r="BEV137" s="428"/>
      <c r="BEW137" s="431"/>
      <c r="BEX137" s="425"/>
      <c r="BEY137" s="423"/>
      <c r="BEZ137" s="494"/>
      <c r="BFA137" s="423"/>
      <c r="BFB137" s="426"/>
      <c r="BFC137" s="432"/>
      <c r="BFD137" s="433"/>
      <c r="BFE137" s="433"/>
      <c r="BFF137" s="496"/>
      <c r="BFG137" s="496"/>
      <c r="BFH137" s="497"/>
      <c r="BFI137" s="425"/>
      <c r="BFJ137" s="425"/>
      <c r="BFK137" s="423"/>
      <c r="BFL137" s="494"/>
      <c r="BFM137" s="425"/>
      <c r="BFN137" s="425"/>
      <c r="BFO137" s="425"/>
      <c r="BFP137" s="423"/>
      <c r="BFQ137" s="425"/>
      <c r="BFR137" s="426"/>
      <c r="BFS137" s="425"/>
      <c r="BFT137" s="425"/>
      <c r="BFU137" s="423"/>
      <c r="BFV137" s="425"/>
      <c r="BFW137" s="426"/>
      <c r="BFX137" s="425"/>
      <c r="BFY137" s="425"/>
      <c r="BFZ137" s="423"/>
      <c r="BGA137" s="425"/>
      <c r="BGB137" s="426"/>
      <c r="BGC137" s="423"/>
      <c r="BGD137" s="423"/>
      <c r="BGE137" s="423"/>
      <c r="BGF137" s="423"/>
      <c r="BGG137" s="423"/>
      <c r="BGH137" s="425"/>
      <c r="BGI137" s="425"/>
      <c r="BGJ137" s="423"/>
      <c r="BGK137" s="494"/>
      <c r="BGL137" s="425"/>
      <c r="BGM137" s="425"/>
      <c r="BGN137" s="425"/>
      <c r="BGO137" s="423"/>
      <c r="BGP137" s="494"/>
      <c r="BGQ137" s="425"/>
      <c r="BGR137" s="425"/>
      <c r="BGS137" s="425"/>
      <c r="BGT137" s="423"/>
      <c r="BGU137" s="494"/>
      <c r="BGV137" s="425"/>
      <c r="BGW137" s="425"/>
      <c r="BGX137" s="425"/>
      <c r="BGY137" s="427"/>
      <c r="BGZ137" s="494"/>
      <c r="BHA137" s="425"/>
      <c r="BHB137" s="425"/>
      <c r="BHC137" s="494"/>
      <c r="BHD137" s="423"/>
      <c r="BHE137" s="494"/>
      <c r="BHF137" s="426"/>
      <c r="BHG137" s="423"/>
      <c r="BHH137" s="423"/>
      <c r="BHI137" s="423"/>
      <c r="BHJ137" s="423"/>
      <c r="BHK137" s="423"/>
      <c r="BHL137" s="425"/>
      <c r="BHM137" s="425"/>
      <c r="BHN137" s="423"/>
      <c r="BHO137" s="494"/>
      <c r="BHP137" s="425"/>
      <c r="BHQ137" s="494"/>
      <c r="BHR137" s="423"/>
      <c r="BHS137" s="428"/>
      <c r="BHT137" s="423"/>
      <c r="BHU137" s="423"/>
      <c r="BHV137" s="423"/>
      <c r="BHW137" s="423"/>
      <c r="BHX137" s="423"/>
      <c r="BHY137" s="429"/>
      <c r="BHZ137" s="495"/>
      <c r="BIA137" s="423"/>
      <c r="BIB137" s="423"/>
      <c r="BIC137" s="428"/>
      <c r="BID137" s="429"/>
      <c r="BIE137" s="495"/>
      <c r="BIF137" s="423"/>
      <c r="BIG137" s="428"/>
      <c r="BIH137" s="431"/>
      <c r="BII137" s="425"/>
      <c r="BIJ137" s="423"/>
      <c r="BIK137" s="494"/>
      <c r="BIL137" s="423"/>
      <c r="BIM137" s="426"/>
      <c r="BIN137" s="432"/>
      <c r="BIO137" s="433"/>
      <c r="BIP137" s="433"/>
      <c r="BIQ137" s="496"/>
      <c r="BIR137" s="496"/>
      <c r="BIS137" s="497"/>
      <c r="BIT137" s="425"/>
      <c r="BIU137" s="425"/>
      <c r="BIV137" s="423"/>
      <c r="BIW137" s="494"/>
      <c r="BIX137" s="425"/>
      <c r="BIY137" s="425"/>
      <c r="BIZ137" s="425"/>
      <c r="BJA137" s="423"/>
      <c r="BJB137" s="425"/>
      <c r="BJC137" s="426"/>
      <c r="BJD137" s="425"/>
      <c r="BJE137" s="425"/>
      <c r="BJF137" s="423"/>
      <c r="BJG137" s="425"/>
      <c r="BJH137" s="426"/>
      <c r="BJI137" s="425"/>
      <c r="BJJ137" s="425"/>
      <c r="BJK137" s="423"/>
      <c r="BJL137" s="425"/>
      <c r="BJM137" s="426"/>
      <c r="BJN137" s="423"/>
      <c r="BJO137" s="423"/>
      <c r="BJP137" s="423"/>
      <c r="BJQ137" s="423"/>
      <c r="BJR137" s="423"/>
      <c r="BJS137" s="425"/>
      <c r="BJT137" s="425"/>
      <c r="BJU137" s="423"/>
      <c r="BJV137" s="494"/>
      <c r="BJW137" s="425"/>
      <c r="BJX137" s="425"/>
      <c r="BJY137" s="425"/>
      <c r="BJZ137" s="423"/>
      <c r="BKA137" s="494"/>
      <c r="BKB137" s="425"/>
      <c r="BKC137" s="425"/>
      <c r="BKD137" s="425"/>
      <c r="BKE137" s="423"/>
      <c r="BKF137" s="494"/>
      <c r="BKG137" s="425"/>
      <c r="BKH137" s="425"/>
      <c r="BKI137" s="425"/>
      <c r="BKJ137" s="427"/>
      <c r="BKK137" s="494"/>
      <c r="BKL137" s="425"/>
      <c r="BKM137" s="425"/>
      <c r="BKN137" s="494"/>
      <c r="BKO137" s="423"/>
      <c r="BKP137" s="494"/>
      <c r="BKQ137" s="426"/>
      <c r="BKR137" s="423"/>
      <c r="BKS137" s="423"/>
      <c r="BKT137" s="423"/>
      <c r="BKU137" s="423"/>
      <c r="BKV137" s="423"/>
      <c r="BKW137" s="425"/>
      <c r="BKX137" s="425"/>
      <c r="BKY137" s="423"/>
      <c r="BKZ137" s="494"/>
      <c r="BLA137" s="425"/>
      <c r="BLB137" s="494"/>
      <c r="BLC137" s="423"/>
      <c r="BLD137" s="428"/>
      <c r="BLE137" s="423"/>
      <c r="BLF137" s="423"/>
      <c r="BLG137" s="423"/>
      <c r="BLH137" s="423"/>
      <c r="BLI137" s="423"/>
      <c r="BLJ137" s="429"/>
      <c r="BLK137" s="495"/>
      <c r="BLL137" s="423"/>
      <c r="BLM137" s="423"/>
      <c r="BLN137" s="428"/>
      <c r="BLO137" s="429"/>
      <c r="BLP137" s="495"/>
      <c r="BLQ137" s="423"/>
      <c r="BLR137" s="428"/>
      <c r="BLS137" s="431"/>
      <c r="BLT137" s="425"/>
      <c r="BLU137" s="423"/>
      <c r="BLV137" s="494"/>
      <c r="BLW137" s="423"/>
      <c r="BLX137" s="426"/>
      <c r="BLY137" s="432"/>
      <c r="BLZ137" s="433"/>
      <c r="BMA137" s="433"/>
      <c r="BMB137" s="496"/>
      <c r="BMC137" s="496"/>
      <c r="BMD137" s="497"/>
      <c r="BME137" s="425"/>
      <c r="BMF137" s="425"/>
      <c r="BMG137" s="423"/>
      <c r="BMH137" s="494"/>
      <c r="BMI137" s="425"/>
      <c r="BMJ137" s="425"/>
      <c r="BMK137" s="425"/>
      <c r="BML137" s="423"/>
      <c r="BMM137" s="425"/>
      <c r="BMN137" s="426"/>
      <c r="BMO137" s="425"/>
      <c r="BMP137" s="425"/>
      <c r="BMQ137" s="423"/>
      <c r="BMR137" s="425"/>
      <c r="BMS137" s="426"/>
      <c r="BMT137" s="425"/>
      <c r="BMU137" s="425"/>
      <c r="BMV137" s="423"/>
      <c r="BMW137" s="425"/>
      <c r="BMX137" s="426"/>
      <c r="BMY137" s="423"/>
      <c r="BMZ137" s="423"/>
      <c r="BNA137" s="423"/>
      <c r="BNB137" s="423"/>
      <c r="BNC137" s="423"/>
      <c r="BND137" s="425"/>
      <c r="BNE137" s="425"/>
      <c r="BNF137" s="423"/>
      <c r="BNG137" s="494"/>
      <c r="BNH137" s="425"/>
      <c r="BNI137" s="425"/>
      <c r="BNJ137" s="425"/>
      <c r="BNK137" s="423"/>
      <c r="BNL137" s="494"/>
      <c r="BNM137" s="425"/>
      <c r="BNN137" s="425"/>
      <c r="BNO137" s="425"/>
      <c r="BNP137" s="423"/>
      <c r="BNQ137" s="494"/>
      <c r="BNR137" s="425"/>
      <c r="BNS137" s="425"/>
      <c r="BNT137" s="425"/>
      <c r="BNU137" s="427"/>
      <c r="BNV137" s="494"/>
      <c r="BNW137" s="425"/>
      <c r="BNX137" s="425"/>
      <c r="BNY137" s="494"/>
      <c r="BNZ137" s="423"/>
      <c r="BOA137" s="494"/>
      <c r="BOB137" s="426"/>
      <c r="BOC137" s="423"/>
      <c r="BOD137" s="423"/>
      <c r="BOE137" s="423"/>
      <c r="BOF137" s="423"/>
      <c r="BOG137" s="423"/>
      <c r="BOH137" s="425"/>
      <c r="BOI137" s="425"/>
      <c r="BOJ137" s="423"/>
      <c r="BOK137" s="494"/>
      <c r="BOL137" s="425"/>
      <c r="BOM137" s="494"/>
      <c r="BON137" s="423"/>
      <c r="BOO137" s="428"/>
      <c r="BOP137" s="423"/>
      <c r="BOQ137" s="423"/>
      <c r="BOR137" s="423"/>
      <c r="BOS137" s="423"/>
      <c r="BOT137" s="423"/>
      <c r="BOU137" s="429"/>
      <c r="BOV137" s="495"/>
      <c r="BOW137" s="423"/>
      <c r="BOX137" s="423"/>
      <c r="BOY137" s="428"/>
      <c r="BOZ137" s="429"/>
      <c r="BPA137" s="495"/>
      <c r="BPB137" s="423"/>
      <c r="BPC137" s="428"/>
      <c r="BPD137" s="431"/>
      <c r="BPE137" s="425"/>
      <c r="BPF137" s="423"/>
      <c r="BPG137" s="494"/>
      <c r="BPH137" s="423"/>
      <c r="BPI137" s="426"/>
      <c r="BPJ137" s="432"/>
      <c r="BPK137" s="433"/>
      <c r="BPL137" s="433"/>
      <c r="BPM137" s="496"/>
      <c r="BPN137" s="496"/>
      <c r="BPO137" s="497"/>
      <c r="BPP137" s="425"/>
      <c r="BPQ137" s="425"/>
      <c r="BPR137" s="423"/>
      <c r="BPS137" s="494"/>
      <c r="BPT137" s="425"/>
      <c r="BPU137" s="425"/>
      <c r="BPV137" s="425"/>
      <c r="BPW137" s="423"/>
      <c r="BPX137" s="425"/>
      <c r="BPY137" s="426"/>
      <c r="BPZ137" s="425"/>
      <c r="BQA137" s="425"/>
      <c r="BQB137" s="423"/>
      <c r="BQC137" s="425"/>
      <c r="BQD137" s="426"/>
      <c r="BQE137" s="425"/>
      <c r="BQF137" s="425"/>
      <c r="BQG137" s="423"/>
      <c r="BQH137" s="425"/>
      <c r="BQI137" s="426"/>
      <c r="BQJ137" s="423"/>
      <c r="BQK137" s="423"/>
      <c r="BQL137" s="423"/>
      <c r="BQM137" s="423"/>
      <c r="BQN137" s="423"/>
      <c r="BQO137" s="425"/>
      <c r="BQP137" s="425"/>
      <c r="BQQ137" s="423"/>
      <c r="BQR137" s="494"/>
      <c r="BQS137" s="425"/>
      <c r="BQT137" s="425"/>
      <c r="BQU137" s="425"/>
      <c r="BQV137" s="423"/>
      <c r="BQW137" s="494"/>
      <c r="BQX137" s="425"/>
      <c r="BQY137" s="425"/>
      <c r="BQZ137" s="425"/>
      <c r="BRA137" s="423"/>
      <c r="BRB137" s="494"/>
      <c r="BRC137" s="425"/>
      <c r="BRD137" s="425"/>
      <c r="BRE137" s="425"/>
      <c r="BRF137" s="427"/>
      <c r="BRG137" s="494"/>
      <c r="BRH137" s="425"/>
      <c r="BRI137" s="425"/>
      <c r="BRJ137" s="494"/>
      <c r="BRK137" s="423"/>
      <c r="BRL137" s="494"/>
      <c r="BRM137" s="426"/>
      <c r="BRN137" s="423"/>
      <c r="BRO137" s="423"/>
      <c r="BRP137" s="423"/>
      <c r="BRQ137" s="423"/>
      <c r="BRR137" s="423"/>
      <c r="BRS137" s="425"/>
      <c r="BRT137" s="425"/>
      <c r="BRU137" s="423"/>
      <c r="BRV137" s="494"/>
      <c r="BRW137" s="425"/>
      <c r="BRX137" s="494"/>
      <c r="BRY137" s="423"/>
      <c r="BRZ137" s="428"/>
      <c r="BSA137" s="423"/>
      <c r="BSB137" s="423"/>
      <c r="BSC137" s="423"/>
      <c r="BSD137" s="423"/>
      <c r="BSE137" s="423"/>
      <c r="BSF137" s="429"/>
      <c r="BSG137" s="495"/>
      <c r="BSH137" s="423"/>
      <c r="BSI137" s="423"/>
      <c r="BSJ137" s="428"/>
      <c r="BSK137" s="429"/>
      <c r="BSL137" s="495"/>
      <c r="BSM137" s="423"/>
      <c r="BSN137" s="428"/>
      <c r="BSO137" s="431"/>
      <c r="BSP137" s="425"/>
      <c r="BSQ137" s="423"/>
      <c r="BSR137" s="494"/>
      <c r="BSS137" s="423"/>
      <c r="BST137" s="426"/>
      <c r="BSU137" s="432"/>
      <c r="BSV137" s="433"/>
      <c r="BSW137" s="433"/>
      <c r="BSX137" s="496"/>
      <c r="BSY137" s="496"/>
      <c r="BSZ137" s="497"/>
      <c r="BTA137" s="425"/>
      <c r="BTB137" s="425"/>
      <c r="BTC137" s="423"/>
      <c r="BTD137" s="494"/>
      <c r="BTE137" s="425"/>
      <c r="BTF137" s="425"/>
      <c r="BTG137" s="425"/>
      <c r="BTH137" s="423"/>
      <c r="BTI137" s="425"/>
      <c r="BTJ137" s="426"/>
      <c r="BTK137" s="425"/>
      <c r="BTL137" s="425"/>
      <c r="BTM137" s="423"/>
      <c r="BTN137" s="425"/>
      <c r="BTO137" s="426"/>
      <c r="BTP137" s="425"/>
      <c r="BTQ137" s="425"/>
      <c r="BTR137" s="423"/>
      <c r="BTS137" s="425"/>
      <c r="BTT137" s="426"/>
      <c r="BTU137" s="423"/>
      <c r="BTV137" s="423"/>
      <c r="BTW137" s="423"/>
      <c r="BTX137" s="423"/>
      <c r="BTY137" s="423"/>
      <c r="BTZ137" s="425"/>
      <c r="BUA137" s="425"/>
      <c r="BUB137" s="423"/>
      <c r="BUC137" s="494"/>
      <c r="BUD137" s="425"/>
      <c r="BUE137" s="425"/>
      <c r="BUF137" s="425"/>
      <c r="BUG137" s="423"/>
      <c r="BUH137" s="494"/>
      <c r="BUI137" s="425"/>
      <c r="BUJ137" s="425"/>
      <c r="BUK137" s="425"/>
      <c r="BUL137" s="423"/>
      <c r="BUM137" s="494"/>
      <c r="BUN137" s="425"/>
      <c r="BUO137" s="425"/>
      <c r="BUP137" s="425"/>
      <c r="BUQ137" s="427"/>
      <c r="BUR137" s="494"/>
      <c r="BUS137" s="425"/>
      <c r="BUT137" s="425"/>
      <c r="BUU137" s="494"/>
      <c r="BUV137" s="423"/>
      <c r="BUW137" s="494"/>
      <c r="BUX137" s="426"/>
      <c r="BUY137" s="423"/>
      <c r="BUZ137" s="423"/>
      <c r="BVA137" s="423"/>
      <c r="BVB137" s="423"/>
      <c r="BVC137" s="423"/>
      <c r="BVD137" s="425"/>
      <c r="BVE137" s="425"/>
      <c r="BVF137" s="423"/>
      <c r="BVG137" s="494"/>
      <c r="BVH137" s="425"/>
      <c r="BVI137" s="494"/>
      <c r="BVJ137" s="423"/>
      <c r="BVK137" s="428"/>
      <c r="BVL137" s="423"/>
      <c r="BVM137" s="423"/>
      <c r="BVN137" s="423"/>
      <c r="BVO137" s="423"/>
      <c r="BVP137" s="423"/>
      <c r="BVQ137" s="429"/>
      <c r="BVR137" s="495"/>
      <c r="BVS137" s="423"/>
      <c r="BVT137" s="423"/>
      <c r="BVU137" s="428"/>
      <c r="BVV137" s="429"/>
      <c r="BVW137" s="495"/>
      <c r="BVX137" s="423"/>
      <c r="BVY137" s="428"/>
      <c r="BVZ137" s="431"/>
      <c r="BWA137" s="425"/>
      <c r="BWB137" s="423"/>
      <c r="BWC137" s="494"/>
      <c r="BWD137" s="423"/>
      <c r="BWE137" s="426"/>
      <c r="BWF137" s="432"/>
      <c r="BWG137" s="433"/>
      <c r="BWH137" s="433"/>
      <c r="BWI137" s="496"/>
      <c r="BWJ137" s="496"/>
      <c r="BWK137" s="497"/>
      <c r="BWL137" s="425"/>
      <c r="BWM137" s="425"/>
      <c r="BWN137" s="423"/>
      <c r="BWO137" s="494"/>
      <c r="BWP137" s="425"/>
      <c r="BWQ137" s="425"/>
      <c r="BWR137" s="425"/>
      <c r="BWS137" s="423"/>
      <c r="BWT137" s="425"/>
      <c r="BWU137" s="426"/>
      <c r="BWV137" s="425"/>
      <c r="BWW137" s="425"/>
      <c r="BWX137" s="423"/>
      <c r="BWY137" s="425"/>
      <c r="BWZ137" s="426"/>
      <c r="BXA137" s="425"/>
      <c r="BXB137" s="425"/>
      <c r="BXC137" s="423"/>
      <c r="BXD137" s="425"/>
      <c r="BXE137" s="426"/>
      <c r="BXF137" s="423"/>
      <c r="BXG137" s="423"/>
      <c r="BXH137" s="423"/>
      <c r="BXI137" s="423"/>
      <c r="BXJ137" s="423"/>
      <c r="BXK137" s="425"/>
      <c r="BXL137" s="425"/>
      <c r="BXM137" s="423"/>
      <c r="BXN137" s="494"/>
      <c r="BXO137" s="425"/>
      <c r="BXP137" s="425"/>
      <c r="BXQ137" s="425"/>
      <c r="BXR137" s="423"/>
      <c r="BXS137" s="494"/>
      <c r="BXT137" s="425"/>
      <c r="BXU137" s="425"/>
      <c r="BXV137" s="425"/>
      <c r="BXW137" s="423"/>
      <c r="BXX137" s="494"/>
      <c r="BXY137" s="425"/>
      <c r="BXZ137" s="425"/>
      <c r="BYA137" s="425"/>
      <c r="BYB137" s="427"/>
      <c r="BYC137" s="494"/>
      <c r="BYD137" s="425"/>
      <c r="BYE137" s="425"/>
      <c r="BYF137" s="494"/>
      <c r="BYG137" s="423"/>
      <c r="BYH137" s="494"/>
      <c r="BYI137" s="426"/>
      <c r="BYJ137" s="423"/>
      <c r="BYK137" s="423"/>
      <c r="BYL137" s="423"/>
      <c r="BYM137" s="423"/>
      <c r="BYN137" s="423"/>
      <c r="BYO137" s="425"/>
      <c r="BYP137" s="425"/>
      <c r="BYQ137" s="423"/>
      <c r="BYR137" s="494"/>
      <c r="BYS137" s="425"/>
      <c r="BYT137" s="494"/>
      <c r="BYU137" s="423"/>
      <c r="BYV137" s="428"/>
      <c r="BYW137" s="423"/>
      <c r="BYX137" s="423"/>
      <c r="BYY137" s="423"/>
      <c r="BYZ137" s="423"/>
      <c r="BZA137" s="423"/>
      <c r="BZB137" s="429"/>
      <c r="BZC137" s="495"/>
      <c r="BZD137" s="423"/>
      <c r="BZE137" s="423"/>
      <c r="BZF137" s="428"/>
      <c r="BZG137" s="429"/>
      <c r="BZH137" s="495"/>
      <c r="BZI137" s="423"/>
      <c r="BZJ137" s="428"/>
      <c r="BZK137" s="431"/>
      <c r="BZL137" s="425"/>
      <c r="BZM137" s="423"/>
      <c r="BZN137" s="494"/>
      <c r="BZO137" s="423"/>
      <c r="BZP137" s="426"/>
      <c r="BZQ137" s="432"/>
      <c r="BZR137" s="433"/>
      <c r="BZS137" s="433"/>
      <c r="BZT137" s="496"/>
      <c r="BZU137" s="496"/>
      <c r="BZV137" s="497"/>
      <c r="BZW137" s="425"/>
      <c r="BZX137" s="425"/>
      <c r="BZY137" s="423"/>
      <c r="BZZ137" s="494"/>
      <c r="CAA137" s="425"/>
      <c r="CAB137" s="425"/>
      <c r="CAC137" s="425"/>
      <c r="CAD137" s="423"/>
      <c r="CAE137" s="425"/>
      <c r="CAF137" s="426"/>
      <c r="CAG137" s="425"/>
      <c r="CAH137" s="425"/>
      <c r="CAI137" s="423"/>
      <c r="CAJ137" s="425"/>
      <c r="CAK137" s="426"/>
      <c r="CAL137" s="425"/>
      <c r="CAM137" s="425"/>
      <c r="CAN137" s="423"/>
      <c r="CAO137" s="425"/>
      <c r="CAP137" s="426"/>
      <c r="CAQ137" s="423"/>
      <c r="CAR137" s="423"/>
      <c r="CAS137" s="423"/>
      <c r="CAT137" s="423"/>
      <c r="CAU137" s="423"/>
      <c r="CAV137" s="425"/>
      <c r="CAW137" s="425"/>
      <c r="CAX137" s="423"/>
      <c r="CAY137" s="494"/>
      <c r="CAZ137" s="425"/>
      <c r="CBA137" s="425"/>
      <c r="CBB137" s="425"/>
      <c r="CBC137" s="423"/>
      <c r="CBD137" s="494"/>
      <c r="CBE137" s="425"/>
      <c r="CBF137" s="425"/>
      <c r="CBG137" s="425"/>
      <c r="CBH137" s="423"/>
      <c r="CBI137" s="494"/>
      <c r="CBJ137" s="425"/>
      <c r="CBK137" s="425"/>
      <c r="CBL137" s="425"/>
      <c r="CBM137" s="427"/>
      <c r="CBN137" s="494"/>
      <c r="CBO137" s="425"/>
      <c r="CBP137" s="425"/>
      <c r="CBQ137" s="494"/>
      <c r="CBR137" s="423"/>
      <c r="CBS137" s="494"/>
      <c r="CBT137" s="426"/>
      <c r="CBU137" s="423"/>
      <c r="CBV137" s="423"/>
      <c r="CBW137" s="423"/>
      <c r="CBX137" s="423"/>
      <c r="CBY137" s="423"/>
      <c r="CBZ137" s="425"/>
      <c r="CCA137" s="425"/>
      <c r="CCB137" s="423"/>
      <c r="CCC137" s="494"/>
      <c r="CCD137" s="425"/>
      <c r="CCE137" s="494"/>
      <c r="CCF137" s="423"/>
      <c r="CCG137" s="428"/>
      <c r="CCH137" s="423"/>
      <c r="CCI137" s="423"/>
      <c r="CCJ137" s="423"/>
      <c r="CCK137" s="423"/>
      <c r="CCL137" s="423"/>
      <c r="CCM137" s="429"/>
      <c r="CCN137" s="495"/>
      <c r="CCO137" s="423"/>
      <c r="CCP137" s="423"/>
      <c r="CCQ137" s="428"/>
      <c r="CCR137" s="429"/>
      <c r="CCS137" s="495"/>
      <c r="CCT137" s="423"/>
      <c r="CCU137" s="428"/>
      <c r="CCV137" s="431"/>
      <c r="CCW137" s="425"/>
      <c r="CCX137" s="423"/>
      <c r="CCY137" s="494"/>
      <c r="CCZ137" s="423"/>
      <c r="CDA137" s="426"/>
      <c r="CDB137" s="432"/>
      <c r="CDC137" s="433"/>
      <c r="CDD137" s="433"/>
      <c r="CDE137" s="496"/>
      <c r="CDF137" s="496"/>
      <c r="CDG137" s="497"/>
      <c r="CDH137" s="425"/>
      <c r="CDI137" s="425"/>
      <c r="CDJ137" s="423"/>
      <c r="CDK137" s="494"/>
      <c r="CDL137" s="425"/>
      <c r="CDM137" s="425"/>
      <c r="CDN137" s="425"/>
      <c r="CDO137" s="423"/>
      <c r="CDP137" s="425"/>
      <c r="CDQ137" s="426"/>
      <c r="CDR137" s="425"/>
      <c r="CDS137" s="425"/>
      <c r="CDT137" s="423"/>
      <c r="CDU137" s="425"/>
      <c r="CDV137" s="426"/>
      <c r="CDW137" s="425"/>
      <c r="CDX137" s="425"/>
      <c r="CDY137" s="423"/>
      <c r="CDZ137" s="425"/>
      <c r="CEA137" s="426"/>
      <c r="CEB137" s="423"/>
      <c r="CEC137" s="423"/>
      <c r="CED137" s="423"/>
      <c r="CEE137" s="423"/>
      <c r="CEF137" s="423"/>
      <c r="CEG137" s="425"/>
      <c r="CEH137" s="425"/>
      <c r="CEI137" s="423"/>
      <c r="CEJ137" s="494"/>
      <c r="CEK137" s="425"/>
      <c r="CEL137" s="425"/>
      <c r="CEM137" s="425"/>
      <c r="CEN137" s="423"/>
      <c r="CEO137" s="494"/>
      <c r="CEP137" s="425"/>
      <c r="CEQ137" s="425"/>
      <c r="CER137" s="425"/>
      <c r="CES137" s="423"/>
      <c r="CET137" s="494"/>
      <c r="CEU137" s="425"/>
      <c r="CEV137" s="425"/>
      <c r="CEW137" s="425"/>
      <c r="CEX137" s="427"/>
      <c r="CEY137" s="494"/>
      <c r="CEZ137" s="425"/>
      <c r="CFA137" s="425"/>
      <c r="CFB137" s="494"/>
      <c r="CFC137" s="423"/>
      <c r="CFD137" s="494"/>
      <c r="CFE137" s="426"/>
      <c r="CFF137" s="423"/>
      <c r="CFG137" s="423"/>
      <c r="CFH137" s="423"/>
      <c r="CFI137" s="423"/>
      <c r="CFJ137" s="423"/>
      <c r="CFK137" s="425"/>
      <c r="CFL137" s="425"/>
      <c r="CFM137" s="423"/>
      <c r="CFN137" s="494"/>
      <c r="CFO137" s="425"/>
      <c r="CFP137" s="494"/>
      <c r="CFQ137" s="423"/>
      <c r="CFR137" s="428"/>
      <c r="CFS137" s="423"/>
      <c r="CFT137" s="423"/>
      <c r="CFU137" s="423"/>
      <c r="CFV137" s="423"/>
      <c r="CFW137" s="423"/>
      <c r="CFX137" s="429"/>
      <c r="CFY137" s="495"/>
      <c r="CFZ137" s="423"/>
      <c r="CGA137" s="423"/>
      <c r="CGB137" s="428"/>
      <c r="CGC137" s="429"/>
      <c r="CGD137" s="495"/>
      <c r="CGE137" s="423"/>
      <c r="CGF137" s="428"/>
      <c r="CGG137" s="431"/>
      <c r="CGH137" s="425"/>
      <c r="CGI137" s="423"/>
      <c r="CGJ137" s="494"/>
      <c r="CGK137" s="423"/>
      <c r="CGL137" s="426"/>
      <c r="CGM137" s="432"/>
      <c r="CGN137" s="433"/>
      <c r="CGO137" s="433"/>
      <c r="CGP137" s="496"/>
      <c r="CGQ137" s="496"/>
      <c r="CGR137" s="497"/>
      <c r="CGS137" s="425"/>
      <c r="CGT137" s="425"/>
      <c r="CGU137" s="423"/>
      <c r="CGV137" s="494"/>
      <c r="CGW137" s="425"/>
      <c r="CGX137" s="425"/>
      <c r="CGY137" s="425"/>
      <c r="CGZ137" s="423"/>
      <c r="CHA137" s="425"/>
      <c r="CHB137" s="426"/>
      <c r="CHC137" s="425"/>
      <c r="CHD137" s="425"/>
      <c r="CHE137" s="423"/>
      <c r="CHF137" s="425"/>
      <c r="CHG137" s="426"/>
      <c r="CHH137" s="425"/>
      <c r="CHI137" s="425"/>
      <c r="CHJ137" s="423"/>
      <c r="CHK137" s="425"/>
      <c r="CHL137" s="426"/>
      <c r="CHM137" s="423"/>
      <c r="CHN137" s="423"/>
      <c r="CHO137" s="423"/>
      <c r="CHP137" s="423"/>
      <c r="CHQ137" s="423"/>
      <c r="CHR137" s="425"/>
      <c r="CHS137" s="425"/>
      <c r="CHT137" s="423"/>
      <c r="CHU137" s="494"/>
      <c r="CHV137" s="425"/>
      <c r="CHW137" s="425"/>
      <c r="CHX137" s="425"/>
      <c r="CHY137" s="423"/>
      <c r="CHZ137" s="494"/>
      <c r="CIA137" s="425"/>
      <c r="CIB137" s="425"/>
      <c r="CIC137" s="425"/>
      <c r="CID137" s="423"/>
      <c r="CIE137" s="494"/>
      <c r="CIF137" s="425"/>
      <c r="CIG137" s="425"/>
      <c r="CIH137" s="425"/>
      <c r="CII137" s="427"/>
      <c r="CIJ137" s="494"/>
      <c r="CIK137" s="425"/>
      <c r="CIL137" s="425"/>
      <c r="CIM137" s="494"/>
      <c r="CIN137" s="423"/>
      <c r="CIO137" s="494"/>
      <c r="CIP137" s="426"/>
      <c r="CIQ137" s="423"/>
      <c r="CIR137" s="423"/>
      <c r="CIS137" s="423"/>
      <c r="CIT137" s="423"/>
      <c r="CIU137" s="423"/>
      <c r="CIV137" s="425"/>
      <c r="CIW137" s="425"/>
      <c r="CIX137" s="423"/>
      <c r="CIY137" s="494"/>
      <c r="CIZ137" s="425"/>
      <c r="CJA137" s="494"/>
      <c r="CJB137" s="423"/>
      <c r="CJC137" s="428"/>
      <c r="CJD137" s="423"/>
      <c r="CJE137" s="423"/>
      <c r="CJF137" s="423"/>
      <c r="CJG137" s="423"/>
      <c r="CJH137" s="423"/>
      <c r="CJI137" s="429"/>
      <c r="CJJ137" s="495"/>
      <c r="CJK137" s="423"/>
      <c r="CJL137" s="423"/>
      <c r="CJM137" s="428"/>
      <c r="CJN137" s="429"/>
    </row>
    <row r="138" ht="16.2" spans="1:51">
      <c r="A138" s="204" t="s">
        <v>135</v>
      </c>
      <c r="B138" s="205">
        <v>1984.48222</v>
      </c>
      <c r="C138" s="206">
        <v>2038.38549152</v>
      </c>
      <c r="D138" s="234">
        <v>0.973555899144569</v>
      </c>
      <c r="E138" s="469">
        <v>-53.9032715200024</v>
      </c>
      <c r="F138" s="206">
        <v>1177.051289</v>
      </c>
      <c r="G138" s="205">
        <v>777.459241999999</v>
      </c>
      <c r="H138" s="206">
        <v>877.06422326</v>
      </c>
      <c r="I138" s="234">
        <v>0.886433651472209</v>
      </c>
      <c r="J138" s="469">
        <v>-99.6049812600011</v>
      </c>
      <c r="K138" s="206">
        <v>612.690545999999</v>
      </c>
      <c r="L138" s="205">
        <v>181.471685</v>
      </c>
      <c r="M138" s="206">
        <v>201.42972869</v>
      </c>
      <c r="N138" s="234">
        <v>0.900918082848061</v>
      </c>
      <c r="O138" s="469">
        <v>-19.9580436900001</v>
      </c>
      <c r="P138" s="206">
        <v>140.08086</v>
      </c>
      <c r="Q138" s="205">
        <v>33.0742</v>
      </c>
      <c r="R138" s="206">
        <v>35.80066667</v>
      </c>
      <c r="S138" s="234">
        <v>0.923843131326805</v>
      </c>
      <c r="T138" s="469">
        <v>-2.72646667000004</v>
      </c>
      <c r="U138" s="206">
        <v>21.3077</v>
      </c>
      <c r="V138" s="205">
        <v>880.650554999999</v>
      </c>
      <c r="W138" s="206">
        <v>868.56236274</v>
      </c>
      <c r="X138" s="234">
        <v>1.01391747188062</v>
      </c>
      <c r="Y138" s="469">
        <v>12.0881922599988</v>
      </c>
      <c r="Z138" s="206">
        <v>340.080086</v>
      </c>
      <c r="AA138" s="205">
        <v>111.826538</v>
      </c>
      <c r="AB138" s="206">
        <v>55.52851016</v>
      </c>
      <c r="AC138" s="234">
        <v>2.01385806458309</v>
      </c>
      <c r="AD138" s="469">
        <v>56.2980278399999</v>
      </c>
      <c r="AE138" s="206">
        <v>62.892097</v>
      </c>
      <c r="AF138" s="205">
        <v>243.4522</v>
      </c>
      <c r="AG138" s="206">
        <v>308.1</v>
      </c>
      <c r="AH138" s="234">
        <v>0.790172671210645</v>
      </c>
      <c r="AI138" s="469">
        <v>-64.6478000000002</v>
      </c>
      <c r="AJ138" s="206">
        <v>153.061054</v>
      </c>
      <c r="AK138" s="205">
        <v>37.5823749999999</v>
      </c>
      <c r="AL138" s="206">
        <v>59.30866474</v>
      </c>
      <c r="AM138" s="234">
        <v>0.633674272802385</v>
      </c>
      <c r="AN138" s="469">
        <v>-21.7262897400001</v>
      </c>
      <c r="AO138" s="206">
        <v>26.488094</v>
      </c>
      <c r="AP138" s="205">
        <v>64.135784</v>
      </c>
      <c r="AQ138" s="206">
        <v>57.52600001</v>
      </c>
      <c r="AR138" s="234">
        <v>1.11490080987468</v>
      </c>
      <c r="AS138" s="469">
        <v>6.60978398999996</v>
      </c>
      <c r="AT138" s="206">
        <v>49.3827829999999</v>
      </c>
      <c r="AU138" s="205">
        <v>28.787889</v>
      </c>
      <c r="AV138" s="206">
        <v>39.57500001</v>
      </c>
      <c r="AW138" s="234">
        <v>0.727426127422001</v>
      </c>
      <c r="AX138" s="469">
        <v>-10.78711101</v>
      </c>
      <c r="AY138" s="206">
        <v>34.021382</v>
      </c>
    </row>
    <row r="139" ht="16.95" spans="1:51">
      <c r="A139" s="487" t="s">
        <v>136</v>
      </c>
      <c r="B139" s="491">
        <v>3381.477075</v>
      </c>
      <c r="C139" s="492">
        <v>3436.68308234</v>
      </c>
      <c r="D139" s="363">
        <v>0.983936253062236</v>
      </c>
      <c r="E139" s="492">
        <v>-55.2060073400035</v>
      </c>
      <c r="F139" s="492">
        <v>2593.653239</v>
      </c>
      <c r="G139" s="491">
        <v>1571.239335</v>
      </c>
      <c r="H139" s="492">
        <v>1669.71285726</v>
      </c>
      <c r="I139" s="363">
        <v>0.941023678513444</v>
      </c>
      <c r="J139" s="492">
        <v>-98.4735222600018</v>
      </c>
      <c r="K139" s="492">
        <v>1482.519535</v>
      </c>
      <c r="L139" s="491">
        <v>342.239872</v>
      </c>
      <c r="M139" s="492">
        <v>384.43609669</v>
      </c>
      <c r="N139" s="363">
        <v>0.890238650706033</v>
      </c>
      <c r="O139" s="492">
        <v>-42.1962246900002</v>
      </c>
      <c r="P139" s="492">
        <v>308.251183</v>
      </c>
      <c r="Q139" s="491">
        <v>78.2092999999999</v>
      </c>
      <c r="R139" s="492">
        <v>83.26196667</v>
      </c>
      <c r="S139" s="363">
        <v>0.939316030210699</v>
      </c>
      <c r="T139" s="492">
        <v>-5.05266667000011</v>
      </c>
      <c r="U139" s="492">
        <v>63.9223979999999</v>
      </c>
      <c r="V139" s="491">
        <v>1046.875341</v>
      </c>
      <c r="W139" s="492">
        <v>1067.03306274</v>
      </c>
      <c r="X139" s="363">
        <v>0.981108624986522</v>
      </c>
      <c r="Y139" s="492">
        <v>-20.1577217400013</v>
      </c>
      <c r="Z139" s="492">
        <v>469.80108</v>
      </c>
      <c r="AA139" s="491">
        <v>342.913227</v>
      </c>
      <c r="AB139" s="492">
        <v>232.23909898</v>
      </c>
      <c r="AC139" s="363">
        <v>1.47655252068271</v>
      </c>
      <c r="AD139" s="492">
        <v>110.67412802</v>
      </c>
      <c r="AE139" s="492">
        <v>269.159043</v>
      </c>
      <c r="AF139" s="491">
        <v>322.665732</v>
      </c>
      <c r="AG139" s="492">
        <v>342.24</v>
      </c>
      <c r="AH139" s="363">
        <v>0.942805434782608</v>
      </c>
      <c r="AI139" s="492">
        <v>-19.5742680000001</v>
      </c>
      <c r="AJ139" s="492">
        <v>225.92074</v>
      </c>
      <c r="AK139" s="491">
        <v>210.210184</v>
      </c>
      <c r="AL139" s="492">
        <v>329.56077474</v>
      </c>
      <c r="AM139" s="363">
        <v>0.637849526133202</v>
      </c>
      <c r="AN139" s="492">
        <v>-119.35059074</v>
      </c>
      <c r="AO139" s="492">
        <v>308.497939999999</v>
      </c>
      <c r="AP139" s="491">
        <v>70.5008539999999</v>
      </c>
      <c r="AQ139" s="492">
        <v>82.20900002</v>
      </c>
      <c r="AR139" s="363">
        <v>0.857580726962356</v>
      </c>
      <c r="AS139" s="492">
        <v>-11.70814602</v>
      </c>
      <c r="AT139" s="492">
        <v>67.6420139999999</v>
      </c>
      <c r="AU139" s="491">
        <v>39.6080889999999</v>
      </c>
      <c r="AV139" s="492">
        <v>52.28000001</v>
      </c>
      <c r="AW139" s="363">
        <v>0.757614556090738</v>
      </c>
      <c r="AX139" s="492">
        <v>-12.67191101</v>
      </c>
      <c r="AY139" s="492">
        <v>43.920382</v>
      </c>
    </row>
    <row r="140" s="437" customFormat="1" ht="16.2" spans="1:51">
      <c r="A140" s="513"/>
      <c r="B140" s="513">
        <v>0</v>
      </c>
      <c r="C140" s="513">
        <v>0</v>
      </c>
      <c r="D140" s="513"/>
      <c r="E140" s="513">
        <v>-1.98951966012828e-13</v>
      </c>
      <c r="F140" s="513">
        <v>0</v>
      </c>
      <c r="G140" s="513"/>
      <c r="H140" s="513"/>
      <c r="I140" s="513"/>
      <c r="J140" s="513"/>
      <c r="K140" s="513"/>
      <c r="L140" s="513"/>
      <c r="M140" s="513"/>
      <c r="N140" s="513"/>
      <c r="O140" s="513"/>
      <c r="P140" s="513"/>
      <c r="Q140" s="513"/>
      <c r="R140" s="513"/>
      <c r="S140" s="513"/>
      <c r="T140" s="513"/>
      <c r="U140" s="513"/>
      <c r="V140" s="513"/>
      <c r="W140" s="513"/>
      <c r="X140" s="513"/>
      <c r="Y140" s="513"/>
      <c r="Z140" s="513"/>
      <c r="AA140" s="513"/>
      <c r="AB140" s="513"/>
      <c r="AC140" s="513"/>
      <c r="AD140" s="513"/>
      <c r="AE140" s="513"/>
      <c r="AF140" s="513"/>
      <c r="AG140" s="513"/>
      <c r="AH140" s="513"/>
      <c r="AI140" s="513"/>
      <c r="AJ140" s="513"/>
      <c r="AK140" s="513"/>
      <c r="AL140" s="513"/>
      <c r="AM140" s="513"/>
      <c r="AN140" s="513"/>
      <c r="AO140" s="513"/>
      <c r="AP140" s="513"/>
      <c r="AQ140" s="513"/>
      <c r="AR140" s="513"/>
      <c r="AS140" s="513"/>
      <c r="AT140" s="513"/>
      <c r="AU140" s="513"/>
      <c r="AV140" s="513"/>
      <c r="AW140" s="513"/>
      <c r="AX140" s="513"/>
      <c r="AY140" s="513"/>
    </row>
    <row r="141" spans="1:6">
      <c r="A141" s="172"/>
      <c r="B141" s="172"/>
      <c r="C141" s="172"/>
      <c r="D141" s="172"/>
      <c r="E141" s="172"/>
      <c r="F141" s="172"/>
    </row>
    <row r="142" spans="1:6">
      <c r="A142" s="172"/>
      <c r="B142" s="172"/>
      <c r="C142" s="172"/>
      <c r="D142" s="172"/>
      <c r="E142" s="172"/>
      <c r="F142" s="172"/>
    </row>
    <row r="143" spans="1:6">
      <c r="A143" s="172"/>
      <c r="B143" s="172"/>
      <c r="C143" s="172"/>
      <c r="D143" s="172"/>
      <c r="E143" s="172"/>
      <c r="F143" s="172"/>
    </row>
    <row r="171" spans="2:4">
      <c r="B171" s="448"/>
      <c r="C171" s="448"/>
      <c r="D171" s="448"/>
    </row>
    <row r="172" spans="2:4">
      <c r="B172" s="448"/>
      <c r="C172" s="448"/>
      <c r="D172" s="448"/>
    </row>
    <row r="173" spans="2:4">
      <c r="B173" s="448"/>
      <c r="C173" s="448"/>
      <c r="D173" s="448"/>
    </row>
    <row r="174" spans="2:4">
      <c r="B174" s="448"/>
      <c r="C174" s="448"/>
      <c r="D174" s="448"/>
    </row>
    <row r="175" spans="2:4">
      <c r="B175" s="448"/>
      <c r="C175" s="448"/>
      <c r="D175" s="448"/>
    </row>
    <row r="176" spans="2:4">
      <c r="B176" s="448"/>
      <c r="C176" s="448"/>
      <c r="D176" s="448"/>
    </row>
    <row r="177" spans="2:4">
      <c r="B177" s="448"/>
      <c r="C177" s="448"/>
      <c r="D177" s="448"/>
    </row>
    <row r="179" spans="2:2">
      <c r="B179" s="493"/>
    </row>
    <row r="183" spans="2:2">
      <c r="B183" s="493"/>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6">
    <cfRule type="duplicateValues" dxfId="1" priority="3"/>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6"/>
  <sheetViews>
    <sheetView zoomScale="85" zoomScaleNormal="85" topLeftCell="A3" workbookViewId="0">
      <pane xSplit="1" ySplit="5" topLeftCell="B8" activePane="bottomRight" state="frozen"/>
      <selection/>
      <selection pane="topRight"/>
      <selection pane="bottomLeft"/>
      <selection pane="bottomRight" activeCell="B5" sqref="B5:AY5"/>
    </sheetView>
  </sheetViews>
  <sheetFormatPr defaultColWidth="10.1018518518519" defaultRowHeight="15.6"/>
  <cols>
    <col min="1" max="1" width="27.6111111111111" style="443" customWidth="1"/>
    <col min="2" max="2" width="9.37962962962963" style="443" customWidth="1"/>
    <col min="3" max="6" width="10.1018518518519" style="443" customWidth="1"/>
    <col min="7" max="31" width="10.1018518518519" style="443" customWidth="1" outlineLevel="1"/>
    <col min="32" max="36" width="10.1018518518519" style="443" customWidth="1"/>
    <col min="37" max="16108" width="10.1018518518519" style="437" customWidth="1"/>
    <col min="16109" max="16110" width="10.1018518518519" style="444" customWidth="1"/>
    <col min="16111" max="16118" width="10.1018518518519" style="172" customWidth="1"/>
    <col min="16119" max="16130" width="10.1018518518519" style="164" customWidth="1"/>
    <col min="16131" max="16384" width="10.1018518518519" style="164"/>
  </cols>
  <sheetData>
    <row r="1" s="437" customFormat="1" hidden="1" spans="1:36">
      <c r="A1" s="443"/>
      <c r="B1" s="445"/>
      <c r="C1" s="167"/>
      <c r="D1" s="443"/>
      <c r="E1" s="443"/>
      <c r="F1" s="446"/>
      <c r="G1" s="443"/>
      <c r="H1" s="443"/>
      <c r="I1" s="443"/>
      <c r="J1" s="443"/>
      <c r="K1" s="443"/>
      <c r="L1" s="443"/>
      <c r="M1" s="443"/>
      <c r="N1" s="443"/>
      <c r="O1" s="443"/>
      <c r="P1" s="443"/>
      <c r="Q1" s="443"/>
      <c r="R1" s="443"/>
      <c r="S1" s="443"/>
      <c r="T1" s="443"/>
      <c r="U1" s="443"/>
      <c r="V1" s="443"/>
      <c r="W1" s="443"/>
      <c r="X1" s="443"/>
      <c r="Y1" s="443"/>
      <c r="Z1" s="443"/>
      <c r="AA1" s="443"/>
      <c r="AB1" s="443"/>
      <c r="AC1" s="443"/>
      <c r="AD1" s="443"/>
      <c r="AE1" s="443"/>
      <c r="AF1" s="443"/>
      <c r="AG1" s="443"/>
      <c r="AH1" s="443"/>
      <c r="AI1" s="443"/>
      <c r="AJ1" s="443"/>
    </row>
    <row r="2" s="437" customFormat="1" hidden="1" spans="1:36">
      <c r="A2" s="443"/>
      <c r="B2" s="444"/>
      <c r="C2" s="444"/>
      <c r="D2" s="443"/>
      <c r="E2" s="443"/>
      <c r="F2" s="446"/>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row>
    <row r="3" s="437" customFormat="1" spans="1:36">
      <c r="A3" s="174" t="s">
        <v>138</v>
      </c>
      <c r="B3" s="174">
        <v>202603</v>
      </c>
      <c r="C3" s="174">
        <v>202503</v>
      </c>
      <c r="D3" s="443"/>
      <c r="E3" s="448"/>
      <c r="F3" s="446"/>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row>
    <row r="4" s="438" customFormat="1" ht="16.35" spans="1:36">
      <c r="A4" s="445"/>
      <c r="B4" s="449"/>
      <c r="C4" s="449"/>
      <c r="D4" s="498"/>
      <c r="E4" s="499"/>
      <c r="F4" s="446"/>
      <c r="G4" s="443"/>
      <c r="H4" s="443"/>
      <c r="I4" s="443"/>
      <c r="J4" s="443"/>
      <c r="K4" s="443"/>
      <c r="L4" s="443"/>
      <c r="M4" s="443"/>
      <c r="N4" s="443"/>
      <c r="O4" s="443"/>
      <c r="P4" s="443"/>
      <c r="Q4" s="443"/>
      <c r="R4" s="443"/>
      <c r="S4" s="443"/>
      <c r="T4" s="443"/>
      <c r="U4" s="443"/>
      <c r="V4" s="443"/>
      <c r="W4" s="443"/>
      <c r="X4" s="443"/>
      <c r="Y4" s="443"/>
      <c r="Z4" s="443"/>
      <c r="AA4" s="443"/>
      <c r="AB4" s="443"/>
      <c r="AC4" s="443"/>
      <c r="AD4" s="443"/>
      <c r="AE4" s="443"/>
      <c r="AF4" s="443"/>
      <c r="AG4" s="443"/>
      <c r="AH4" s="443"/>
      <c r="AI4" s="443"/>
      <c r="AJ4" s="443"/>
    </row>
    <row r="5" s="439" customFormat="1" ht="18.15" spans="1:51">
      <c r="A5" s="178"/>
      <c r="B5" s="500" t="s">
        <v>0</v>
      </c>
      <c r="C5" s="500"/>
      <c r="D5" s="500"/>
      <c r="E5" s="500"/>
      <c r="F5" s="500"/>
      <c r="G5" s="500"/>
      <c r="H5" s="500"/>
      <c r="I5" s="500"/>
      <c r="J5" s="500"/>
      <c r="K5" s="500"/>
      <c r="L5" s="500"/>
      <c r="M5" s="500"/>
      <c r="N5" s="500"/>
      <c r="O5" s="500"/>
      <c r="P5" s="500"/>
      <c r="Q5" s="500"/>
      <c r="R5" s="500"/>
      <c r="S5" s="500"/>
      <c r="T5" s="500"/>
      <c r="U5" s="500"/>
      <c r="V5" s="500"/>
      <c r="W5" s="500"/>
      <c r="X5" s="500"/>
      <c r="Y5" s="500"/>
      <c r="Z5" s="500"/>
      <c r="AA5" s="500"/>
      <c r="AB5" s="500"/>
      <c r="AC5" s="500"/>
      <c r="AD5" s="500"/>
      <c r="AE5" s="500"/>
      <c r="AF5" s="500"/>
      <c r="AG5" s="500"/>
      <c r="AH5" s="500"/>
      <c r="AI5" s="500"/>
      <c r="AJ5" s="500"/>
      <c r="AK5" s="508"/>
      <c r="AL5" s="508"/>
      <c r="AM5" s="508"/>
      <c r="AN5" s="508"/>
      <c r="AO5" s="508"/>
      <c r="AP5" s="508"/>
      <c r="AQ5" s="508"/>
      <c r="AR5" s="508"/>
      <c r="AS5" s="508"/>
      <c r="AT5" s="508"/>
      <c r="AU5" s="508"/>
      <c r="AV5" s="508"/>
      <c r="AW5" s="508"/>
      <c r="AX5" s="508"/>
      <c r="AY5" s="508"/>
    </row>
    <row r="6" ht="21" customHeight="1" spans="1:51">
      <c r="A6" s="451" t="s">
        <v>1</v>
      </c>
      <c r="B6" s="241" t="s">
        <v>146</v>
      </c>
      <c r="C6" s="242"/>
      <c r="D6" s="243"/>
      <c r="E6" s="242"/>
      <c r="F6" s="244"/>
      <c r="G6" s="181" t="s">
        <v>192</v>
      </c>
      <c r="H6" s="182"/>
      <c r="I6" s="182"/>
      <c r="J6" s="182"/>
      <c r="K6" s="183"/>
      <c r="L6" s="181" t="s">
        <v>193</v>
      </c>
      <c r="M6" s="182"/>
      <c r="N6" s="182"/>
      <c r="O6" s="182"/>
      <c r="P6" s="183"/>
      <c r="Q6" s="181" t="s">
        <v>194</v>
      </c>
      <c r="R6" s="182"/>
      <c r="S6" s="182"/>
      <c r="T6" s="182"/>
      <c r="U6" s="183"/>
      <c r="V6" s="181" t="s">
        <v>195</v>
      </c>
      <c r="W6" s="182"/>
      <c r="X6" s="182"/>
      <c r="Y6" s="182"/>
      <c r="Z6" s="183"/>
      <c r="AA6" s="181" t="s">
        <v>196</v>
      </c>
      <c r="AB6" s="182"/>
      <c r="AC6" s="182"/>
      <c r="AD6" s="182"/>
      <c r="AE6" s="183"/>
      <c r="AF6" s="181" t="s">
        <v>197</v>
      </c>
      <c r="AG6" s="182"/>
      <c r="AH6" s="182"/>
      <c r="AI6" s="182"/>
      <c r="AJ6" s="183"/>
      <c r="AK6" s="181" t="s">
        <v>198</v>
      </c>
      <c r="AL6" s="182"/>
      <c r="AM6" s="182"/>
      <c r="AN6" s="182"/>
      <c r="AO6" s="183"/>
      <c r="AP6" s="181" t="s">
        <v>199</v>
      </c>
      <c r="AQ6" s="182"/>
      <c r="AR6" s="182"/>
      <c r="AS6" s="182"/>
      <c r="AT6" s="183"/>
      <c r="AU6" s="181" t="s">
        <v>200</v>
      </c>
      <c r="AV6" s="182"/>
      <c r="AW6" s="182"/>
      <c r="AX6" s="182"/>
      <c r="AY6" s="183"/>
    </row>
    <row r="7" ht="32.4" spans="1:51">
      <c r="A7" s="452"/>
      <c r="B7" s="246" t="s">
        <v>156</v>
      </c>
      <c r="C7" s="453" t="s">
        <v>188</v>
      </c>
      <c r="D7" s="226" t="s">
        <v>158</v>
      </c>
      <c r="E7" s="453" t="s">
        <v>159</v>
      </c>
      <c r="F7" s="453" t="s">
        <v>160</v>
      </c>
      <c r="G7" s="187" t="s">
        <v>156</v>
      </c>
      <c r="H7" s="454" t="s">
        <v>188</v>
      </c>
      <c r="I7" s="189" t="s">
        <v>158</v>
      </c>
      <c r="J7" s="454" t="s">
        <v>159</v>
      </c>
      <c r="K7" s="190" t="s">
        <v>160</v>
      </c>
      <c r="L7" s="187" t="s">
        <v>156</v>
      </c>
      <c r="M7" s="454" t="s">
        <v>188</v>
      </c>
      <c r="N7" s="189" t="s">
        <v>158</v>
      </c>
      <c r="O7" s="454" t="s">
        <v>159</v>
      </c>
      <c r="P7" s="190" t="s">
        <v>160</v>
      </c>
      <c r="Q7" s="187" t="s">
        <v>156</v>
      </c>
      <c r="R7" s="454" t="s">
        <v>188</v>
      </c>
      <c r="S7" s="189" t="s">
        <v>158</v>
      </c>
      <c r="T7" s="454" t="s">
        <v>159</v>
      </c>
      <c r="U7" s="190" t="s">
        <v>160</v>
      </c>
      <c r="V7" s="187" t="s">
        <v>156</v>
      </c>
      <c r="W7" s="454" t="s">
        <v>188</v>
      </c>
      <c r="X7" s="189" t="s">
        <v>158</v>
      </c>
      <c r="Y7" s="454" t="s">
        <v>159</v>
      </c>
      <c r="Z7" s="190" t="s">
        <v>160</v>
      </c>
      <c r="AA7" s="187" t="s">
        <v>156</v>
      </c>
      <c r="AB7" s="454" t="s">
        <v>188</v>
      </c>
      <c r="AC7" s="189" t="s">
        <v>158</v>
      </c>
      <c r="AD7" s="454" t="s">
        <v>159</v>
      </c>
      <c r="AE7" s="190" t="s">
        <v>160</v>
      </c>
      <c r="AF7" s="187" t="s">
        <v>156</v>
      </c>
      <c r="AG7" s="454" t="s">
        <v>188</v>
      </c>
      <c r="AH7" s="189" t="s">
        <v>158</v>
      </c>
      <c r="AI7" s="454" t="s">
        <v>159</v>
      </c>
      <c r="AJ7" s="190" t="s">
        <v>160</v>
      </c>
      <c r="AK7" s="187" t="s">
        <v>156</v>
      </c>
      <c r="AL7" s="454" t="s">
        <v>188</v>
      </c>
      <c r="AM7" s="189" t="s">
        <v>158</v>
      </c>
      <c r="AN7" s="454" t="s">
        <v>159</v>
      </c>
      <c r="AO7" s="190" t="s">
        <v>160</v>
      </c>
      <c r="AP7" s="187" t="s">
        <v>156</v>
      </c>
      <c r="AQ7" s="454" t="s">
        <v>188</v>
      </c>
      <c r="AR7" s="189" t="s">
        <v>158</v>
      </c>
      <c r="AS7" s="454" t="s">
        <v>159</v>
      </c>
      <c r="AT7" s="190" t="s">
        <v>160</v>
      </c>
      <c r="AU7" s="187" t="s">
        <v>156</v>
      </c>
      <c r="AV7" s="454" t="s">
        <v>188</v>
      </c>
      <c r="AW7" s="189" t="s">
        <v>158</v>
      </c>
      <c r="AX7" s="454" t="s">
        <v>159</v>
      </c>
      <c r="AY7" s="190" t="s">
        <v>160</v>
      </c>
    </row>
    <row r="8" s="437" customFormat="1" outlineLevel="1" spans="1:51">
      <c r="A8" s="455" t="s">
        <v>5</v>
      </c>
      <c r="B8" s="456">
        <v>38.247319</v>
      </c>
      <c r="C8" s="457">
        <v>31.49420911</v>
      </c>
      <c r="D8" s="450">
        <v>1.21442386015833</v>
      </c>
      <c r="E8" s="459">
        <v>6.75310988999996</v>
      </c>
      <c r="F8" s="460">
        <v>33.6848870000001</v>
      </c>
      <c r="G8" s="456">
        <v>19.860654</v>
      </c>
      <c r="H8" s="460">
        <v>17.8185</v>
      </c>
      <c r="I8" s="450">
        <v>1.11460863709066</v>
      </c>
      <c r="J8" s="459">
        <v>2.04215399999999</v>
      </c>
      <c r="K8" s="460">
        <v>20.0824500000001</v>
      </c>
      <c r="L8" s="456">
        <v>4.12668699999999</v>
      </c>
      <c r="M8" s="460">
        <v>4.294084</v>
      </c>
      <c r="N8" s="450">
        <v>0.961016831529144</v>
      </c>
      <c r="O8" s="459">
        <v>-0.167397000000009</v>
      </c>
      <c r="P8" s="460">
        <v>4.38943700000001</v>
      </c>
      <c r="Q8" s="456">
        <v>1.0838</v>
      </c>
      <c r="R8" s="460">
        <v>1.089</v>
      </c>
      <c r="S8" s="450">
        <v>0.995224977043159</v>
      </c>
      <c r="T8" s="459">
        <v>-0.00519999999999987</v>
      </c>
      <c r="U8" s="460">
        <v>1.098</v>
      </c>
      <c r="V8" s="456">
        <v>6.818578</v>
      </c>
      <c r="W8" s="460">
        <v>7.1322</v>
      </c>
      <c r="X8" s="450">
        <v>0.956027312750623</v>
      </c>
      <c r="Y8" s="459">
        <v>-0.313622000000004</v>
      </c>
      <c r="Z8" s="460">
        <v>7.2</v>
      </c>
      <c r="AA8" s="456">
        <v>6.35759999999999</v>
      </c>
      <c r="AB8" s="460">
        <v>1.16042511</v>
      </c>
      <c r="AC8" s="450">
        <v>5.47868185996078</v>
      </c>
      <c r="AD8" s="459">
        <v>5.19717488999999</v>
      </c>
      <c r="AE8" s="460">
        <v>0.915</v>
      </c>
      <c r="AF8" s="456">
        <v>0</v>
      </c>
      <c r="AG8" s="460">
        <v>0</v>
      </c>
      <c r="AH8" s="450" t="s">
        <v>161</v>
      </c>
      <c r="AI8" s="459">
        <v>0</v>
      </c>
      <c r="AJ8" s="460">
        <v>0</v>
      </c>
      <c r="AK8" s="456">
        <v>5.162486</v>
      </c>
      <c r="AL8" s="460">
        <v>6.69517</v>
      </c>
      <c r="AM8" s="450">
        <v>0.77107616386141</v>
      </c>
      <c r="AN8" s="459">
        <v>-1.532684</v>
      </c>
      <c r="AO8" s="460">
        <v>9.17925599999999</v>
      </c>
      <c r="AP8" s="456">
        <v>0</v>
      </c>
      <c r="AQ8" s="460">
        <v>0.12</v>
      </c>
      <c r="AR8" s="450">
        <v>0</v>
      </c>
      <c r="AS8" s="459">
        <v>-0.12</v>
      </c>
      <c r="AT8" s="460">
        <v>0</v>
      </c>
      <c r="AU8" s="456">
        <v>0</v>
      </c>
      <c r="AV8" s="460">
        <v>0</v>
      </c>
      <c r="AW8" s="450" t="s">
        <v>161</v>
      </c>
      <c r="AX8" s="459">
        <v>0</v>
      </c>
      <c r="AY8" s="460">
        <v>0</v>
      </c>
    </row>
    <row r="9" s="440" customFormat="1" outlineLevel="1" spans="1:51">
      <c r="A9" s="455" t="s">
        <v>6</v>
      </c>
      <c r="B9" s="456">
        <v>15.538581</v>
      </c>
      <c r="C9" s="457">
        <v>15.24167905</v>
      </c>
      <c r="D9" s="450">
        <v>1.01947960910514</v>
      </c>
      <c r="E9" s="459">
        <v>0.296901950000004</v>
      </c>
      <c r="F9" s="460">
        <v>14.4364920000001</v>
      </c>
      <c r="G9" s="456">
        <v>7.587457</v>
      </c>
      <c r="H9" s="460">
        <v>8.463</v>
      </c>
      <c r="I9" s="450">
        <v>0.896544605931703</v>
      </c>
      <c r="J9" s="459">
        <v>-0.875543</v>
      </c>
      <c r="K9" s="460">
        <v>7.94087100000009</v>
      </c>
      <c r="L9" s="456">
        <v>2.072592</v>
      </c>
      <c r="M9" s="460">
        <v>2.565504</v>
      </c>
      <c r="N9" s="450">
        <v>0.807869330938482</v>
      </c>
      <c r="O9" s="459">
        <v>-0.492912</v>
      </c>
      <c r="P9" s="460">
        <v>2.120629</v>
      </c>
      <c r="Q9" s="456">
        <v>0.496799999999999</v>
      </c>
      <c r="R9" s="460">
        <v>0.6252</v>
      </c>
      <c r="S9" s="450">
        <v>0.794625719769672</v>
      </c>
      <c r="T9" s="459">
        <v>-0.128400000000001</v>
      </c>
      <c r="U9" s="460">
        <v>0.5558</v>
      </c>
      <c r="V9" s="456">
        <v>2.368932</v>
      </c>
      <c r="W9" s="460">
        <v>2.9213</v>
      </c>
      <c r="X9" s="450">
        <v>0.810917057474412</v>
      </c>
      <c r="Y9" s="459">
        <v>-0.552368</v>
      </c>
      <c r="Z9" s="460">
        <v>3.289192</v>
      </c>
      <c r="AA9" s="456">
        <v>3.01280000000001</v>
      </c>
      <c r="AB9" s="460">
        <v>0.66667505</v>
      </c>
      <c r="AC9" s="450">
        <v>4.51914317177463</v>
      </c>
      <c r="AD9" s="459">
        <v>2.34612495000001</v>
      </c>
      <c r="AE9" s="460">
        <v>0.53</v>
      </c>
      <c r="AF9" s="456">
        <v>0</v>
      </c>
      <c r="AG9" s="460">
        <v>0</v>
      </c>
      <c r="AH9" s="450" t="s">
        <v>161</v>
      </c>
      <c r="AI9" s="459">
        <v>0</v>
      </c>
      <c r="AJ9" s="460">
        <v>0</v>
      </c>
      <c r="AK9" s="456">
        <v>1.37321</v>
      </c>
      <c r="AL9" s="460">
        <v>1.32</v>
      </c>
      <c r="AM9" s="450">
        <v>1.0403106060606</v>
      </c>
      <c r="AN9" s="459">
        <v>0.0532099999999978</v>
      </c>
      <c r="AO9" s="460">
        <v>1.53858</v>
      </c>
      <c r="AP9" s="456">
        <v>0.026321</v>
      </c>
      <c r="AQ9" s="460">
        <v>0.12</v>
      </c>
      <c r="AR9" s="450">
        <v>0.219341666666667</v>
      </c>
      <c r="AS9" s="459">
        <v>-0.093679</v>
      </c>
      <c r="AT9" s="460">
        <v>0.149922</v>
      </c>
      <c r="AU9" s="456">
        <v>0</v>
      </c>
      <c r="AV9" s="460">
        <v>0</v>
      </c>
      <c r="AW9" s="450" t="s">
        <v>161</v>
      </c>
      <c r="AX9" s="459">
        <v>0</v>
      </c>
      <c r="AY9" s="460">
        <v>0</v>
      </c>
    </row>
    <row r="10" s="441" customFormat="1" spans="1:51">
      <c r="A10" s="462" t="s">
        <v>7</v>
      </c>
      <c r="B10" s="463">
        <v>53.7859</v>
      </c>
      <c r="C10" s="464">
        <v>46.73588816</v>
      </c>
      <c r="D10" s="474">
        <v>1.1508479268836</v>
      </c>
      <c r="E10" s="464">
        <v>7.05001183999997</v>
      </c>
      <c r="F10" s="467">
        <v>48.1213790000002</v>
      </c>
      <c r="G10" s="463">
        <v>27.448111</v>
      </c>
      <c r="H10" s="467">
        <v>26.2815</v>
      </c>
      <c r="I10" s="474">
        <v>1.04438905694119</v>
      </c>
      <c r="J10" s="464">
        <v>1.16661099999998</v>
      </c>
      <c r="K10" s="467">
        <v>28.0233210000002</v>
      </c>
      <c r="L10" s="463">
        <v>6.19927899999999</v>
      </c>
      <c r="M10" s="467">
        <v>6.859588</v>
      </c>
      <c r="N10" s="474">
        <v>0.903739262474655</v>
      </c>
      <c r="O10" s="464">
        <v>-0.660309000000009</v>
      </c>
      <c r="P10" s="467">
        <v>6.51006600000001</v>
      </c>
      <c r="Q10" s="463">
        <v>1.5806</v>
      </c>
      <c r="R10" s="467">
        <v>1.7142</v>
      </c>
      <c r="S10" s="474">
        <v>0.922062769805156</v>
      </c>
      <c r="T10" s="464">
        <v>-0.133600000000001</v>
      </c>
      <c r="U10" s="467">
        <v>1.6538</v>
      </c>
      <c r="V10" s="463">
        <v>9.18751</v>
      </c>
      <c r="W10" s="467">
        <v>10.0535</v>
      </c>
      <c r="X10" s="474">
        <v>0.913861839160491</v>
      </c>
      <c r="Y10" s="464">
        <v>-0.865990000000004</v>
      </c>
      <c r="Z10" s="467">
        <v>10.489192</v>
      </c>
      <c r="AA10" s="463">
        <v>9.3704</v>
      </c>
      <c r="AB10" s="467">
        <v>1.82710016</v>
      </c>
      <c r="AC10" s="474">
        <v>5.12856394254817</v>
      </c>
      <c r="AD10" s="464">
        <v>7.54329984</v>
      </c>
      <c r="AE10" s="467">
        <v>1.445</v>
      </c>
      <c r="AF10" s="463">
        <v>0</v>
      </c>
      <c r="AG10" s="467">
        <v>0</v>
      </c>
      <c r="AH10" s="474" t="s">
        <v>161</v>
      </c>
      <c r="AI10" s="464">
        <v>0</v>
      </c>
      <c r="AJ10" s="467">
        <v>0</v>
      </c>
      <c r="AK10" s="463">
        <v>6.535696</v>
      </c>
      <c r="AL10" s="467">
        <v>8.01517</v>
      </c>
      <c r="AM10" s="474">
        <v>0.815415767850214</v>
      </c>
      <c r="AN10" s="464">
        <v>-1.479474</v>
      </c>
      <c r="AO10" s="467">
        <v>10.717836</v>
      </c>
      <c r="AP10" s="463">
        <v>0.026321</v>
      </c>
      <c r="AQ10" s="467">
        <v>0.24</v>
      </c>
      <c r="AR10" s="474">
        <v>0.109670833333333</v>
      </c>
      <c r="AS10" s="464">
        <v>-0.213679</v>
      </c>
      <c r="AT10" s="467">
        <v>0.149922</v>
      </c>
      <c r="AU10" s="463">
        <v>0</v>
      </c>
      <c r="AV10" s="467">
        <v>0</v>
      </c>
      <c r="AW10" s="474" t="s">
        <v>161</v>
      </c>
      <c r="AX10" s="464">
        <v>0</v>
      </c>
      <c r="AY10" s="467">
        <v>0</v>
      </c>
    </row>
    <row r="11" s="164" customFormat="1" outlineLevel="1" spans="1:51">
      <c r="A11" s="455" t="s">
        <v>8</v>
      </c>
      <c r="B11" s="456">
        <v>12.963136</v>
      </c>
      <c r="C11" s="457">
        <v>10.89666239</v>
      </c>
      <c r="D11" s="450">
        <v>1.18964280401092</v>
      </c>
      <c r="E11" s="459">
        <v>2.06647360999998</v>
      </c>
      <c r="F11" s="460">
        <v>9.833948</v>
      </c>
      <c r="G11" s="456">
        <v>7.50609999999999</v>
      </c>
      <c r="H11" s="460">
        <v>7.197</v>
      </c>
      <c r="I11" s="450">
        <v>1.04294845074336</v>
      </c>
      <c r="J11" s="459">
        <v>0.309099999999988</v>
      </c>
      <c r="K11" s="460">
        <v>6.6216</v>
      </c>
      <c r="L11" s="456">
        <v>1.864344</v>
      </c>
      <c r="M11" s="460">
        <v>2.169354</v>
      </c>
      <c r="N11" s="450">
        <v>0.859400540437383</v>
      </c>
      <c r="O11" s="459">
        <v>-0.305010000000001</v>
      </c>
      <c r="P11" s="460">
        <v>2.145748</v>
      </c>
      <c r="Q11" s="456">
        <v>0.437799999999999</v>
      </c>
      <c r="R11" s="460">
        <v>0.5303</v>
      </c>
      <c r="S11" s="450">
        <v>0.825570431831037</v>
      </c>
      <c r="T11" s="459">
        <v>-0.0925000000000012</v>
      </c>
      <c r="U11" s="460">
        <v>0.455600000000001</v>
      </c>
      <c r="V11" s="456">
        <v>0.822191999999999</v>
      </c>
      <c r="W11" s="460">
        <v>0.43</v>
      </c>
      <c r="X11" s="450">
        <v>1.91207441860465</v>
      </c>
      <c r="Y11" s="459">
        <v>0.392191999999999</v>
      </c>
      <c r="Z11" s="460">
        <v>0.5</v>
      </c>
      <c r="AA11" s="456">
        <v>2.3327</v>
      </c>
      <c r="AB11" s="460">
        <v>0.57000839</v>
      </c>
      <c r="AC11" s="450">
        <v>4.09239590315504</v>
      </c>
      <c r="AD11" s="459">
        <v>1.76269161</v>
      </c>
      <c r="AE11" s="460">
        <v>0.111</v>
      </c>
      <c r="AF11" s="456">
        <v>0</v>
      </c>
      <c r="AG11" s="460">
        <v>0</v>
      </c>
      <c r="AH11" s="450" t="s">
        <v>161</v>
      </c>
      <c r="AI11" s="459">
        <v>0</v>
      </c>
      <c r="AJ11" s="460">
        <v>0</v>
      </c>
      <c r="AK11" s="456">
        <v>3.493654</v>
      </c>
      <c r="AL11" s="460">
        <v>3.87</v>
      </c>
      <c r="AM11" s="450">
        <v>0.902752971576227</v>
      </c>
      <c r="AN11" s="459">
        <v>-0.376346</v>
      </c>
      <c r="AO11" s="460">
        <v>0.49586700000001</v>
      </c>
      <c r="AP11" s="456">
        <v>0</v>
      </c>
      <c r="AQ11" s="460">
        <v>0</v>
      </c>
      <c r="AR11" s="450" t="s">
        <v>161</v>
      </c>
      <c r="AS11" s="459">
        <v>0</v>
      </c>
      <c r="AT11" s="460">
        <v>0</v>
      </c>
      <c r="AU11" s="456">
        <v>0</v>
      </c>
      <c r="AV11" s="460">
        <v>0</v>
      </c>
      <c r="AW11" s="450" t="s">
        <v>161</v>
      </c>
      <c r="AX11" s="459">
        <v>0</v>
      </c>
      <c r="AY11" s="460">
        <v>0</v>
      </c>
    </row>
    <row r="12" s="437" customFormat="1" outlineLevel="1" spans="1:51">
      <c r="A12" s="455" t="s">
        <v>9</v>
      </c>
      <c r="B12" s="456">
        <v>7.76924399999998</v>
      </c>
      <c r="C12" s="457">
        <v>5.95566803</v>
      </c>
      <c r="D12" s="450">
        <v>1.30451260225798</v>
      </c>
      <c r="E12" s="459">
        <v>1.81357596999998</v>
      </c>
      <c r="F12" s="460">
        <v>6.85959699999999</v>
      </c>
      <c r="G12" s="456">
        <v>2.87185</v>
      </c>
      <c r="H12" s="460">
        <v>2.824</v>
      </c>
      <c r="I12" s="450">
        <v>1.0169440509915</v>
      </c>
      <c r="J12" s="459">
        <v>0.0478499999999986</v>
      </c>
      <c r="K12" s="460">
        <v>2.7725</v>
      </c>
      <c r="L12" s="456">
        <v>0.777222</v>
      </c>
      <c r="M12" s="460">
        <v>0.807318</v>
      </c>
      <c r="N12" s="450">
        <v>0.962721009565004</v>
      </c>
      <c r="O12" s="459">
        <v>-0.0300960000000002</v>
      </c>
      <c r="P12" s="460">
        <v>0.847396999999999</v>
      </c>
      <c r="Q12" s="456">
        <v>0.2003</v>
      </c>
      <c r="R12" s="460">
        <v>0.2006</v>
      </c>
      <c r="S12" s="450">
        <v>0.998504486540379</v>
      </c>
      <c r="T12" s="459">
        <v>-0.000299999999999995</v>
      </c>
      <c r="U12" s="460">
        <v>0.2247</v>
      </c>
      <c r="V12" s="456">
        <v>2.71367199999999</v>
      </c>
      <c r="W12" s="460">
        <v>1.905</v>
      </c>
      <c r="X12" s="450">
        <v>1.4244997375328</v>
      </c>
      <c r="Y12" s="459">
        <v>0.80867199999999</v>
      </c>
      <c r="Z12" s="460">
        <v>2.79999999999999</v>
      </c>
      <c r="AA12" s="456">
        <v>1.2062</v>
      </c>
      <c r="AB12" s="460">
        <v>0.21875003</v>
      </c>
      <c r="AC12" s="450">
        <v>5.51405638664368</v>
      </c>
      <c r="AD12" s="459">
        <v>0.987449969999997</v>
      </c>
      <c r="AE12" s="460">
        <v>0.215</v>
      </c>
      <c r="AF12" s="456">
        <v>0</v>
      </c>
      <c r="AG12" s="460">
        <v>0</v>
      </c>
      <c r="AH12" s="450" t="s">
        <v>161</v>
      </c>
      <c r="AI12" s="459">
        <v>0</v>
      </c>
      <c r="AJ12" s="460">
        <v>0</v>
      </c>
      <c r="AK12" s="456">
        <v>1.78728</v>
      </c>
      <c r="AL12" s="460">
        <v>1.71</v>
      </c>
      <c r="AM12" s="450">
        <v>1.04519298245614</v>
      </c>
      <c r="AN12" s="459">
        <v>0.0772799999999989</v>
      </c>
      <c r="AO12" s="460">
        <v>3.67235899999999</v>
      </c>
      <c r="AP12" s="456">
        <v>0</v>
      </c>
      <c r="AQ12" s="460">
        <v>0</v>
      </c>
      <c r="AR12" s="450" t="s">
        <v>161</v>
      </c>
      <c r="AS12" s="459">
        <v>0</v>
      </c>
      <c r="AT12" s="460">
        <v>0</v>
      </c>
      <c r="AU12" s="456">
        <v>0</v>
      </c>
      <c r="AV12" s="460">
        <v>0</v>
      </c>
      <c r="AW12" s="450" t="s">
        <v>161</v>
      </c>
      <c r="AX12" s="459">
        <v>0</v>
      </c>
      <c r="AY12" s="460">
        <v>0</v>
      </c>
    </row>
    <row r="13" s="164" customFormat="1" outlineLevel="1" spans="1:51">
      <c r="A13" s="455" t="s">
        <v>10</v>
      </c>
      <c r="B13" s="501">
        <v>17.629601</v>
      </c>
      <c r="C13" s="457">
        <v>17.21445138</v>
      </c>
      <c r="D13" s="450">
        <v>1.0241163433464</v>
      </c>
      <c r="E13" s="459">
        <v>0.415149619999994</v>
      </c>
      <c r="F13" s="460">
        <v>15.754414</v>
      </c>
      <c r="G13" s="501">
        <v>9.884695</v>
      </c>
      <c r="H13" s="460">
        <v>8.721</v>
      </c>
      <c r="I13" s="450">
        <v>1.13343595917899</v>
      </c>
      <c r="J13" s="459">
        <v>1.163695</v>
      </c>
      <c r="K13" s="460">
        <v>9.55228599999997</v>
      </c>
      <c r="L13" s="501">
        <v>1.714714</v>
      </c>
      <c r="M13" s="460">
        <v>1.952693</v>
      </c>
      <c r="N13" s="450">
        <v>0.87812779581839</v>
      </c>
      <c r="O13" s="459">
        <v>-0.237979</v>
      </c>
      <c r="P13" s="460">
        <v>1.91697800000001</v>
      </c>
      <c r="Q13" s="501">
        <v>0.571999999999999</v>
      </c>
      <c r="R13" s="460">
        <v>0.5905</v>
      </c>
      <c r="S13" s="450">
        <v>0.968670618120235</v>
      </c>
      <c r="T13" s="459">
        <v>-0.0185000000000011</v>
      </c>
      <c r="U13" s="460">
        <v>0.499400000000001</v>
      </c>
      <c r="V13" s="501">
        <v>3.298492</v>
      </c>
      <c r="W13" s="460">
        <v>5.664</v>
      </c>
      <c r="X13" s="450">
        <v>0.582360875706215</v>
      </c>
      <c r="Y13" s="459">
        <v>-2.365508</v>
      </c>
      <c r="Z13" s="460">
        <v>3.13474999999999</v>
      </c>
      <c r="AA13" s="501">
        <v>2.1597</v>
      </c>
      <c r="AB13" s="460">
        <v>0.28625838</v>
      </c>
      <c r="AC13" s="450">
        <v>7.54458262496978</v>
      </c>
      <c r="AD13" s="459">
        <v>1.87344162</v>
      </c>
      <c r="AE13" s="460">
        <v>0.651</v>
      </c>
      <c r="AF13" s="501">
        <v>0</v>
      </c>
      <c r="AG13" s="460">
        <v>0</v>
      </c>
      <c r="AH13" s="450" t="s">
        <v>161</v>
      </c>
      <c r="AI13" s="459">
        <v>0</v>
      </c>
      <c r="AJ13" s="460">
        <v>0</v>
      </c>
      <c r="AK13" s="501">
        <v>2.821495</v>
      </c>
      <c r="AL13" s="460">
        <v>4.1</v>
      </c>
      <c r="AM13" s="450">
        <v>0.688169512195122</v>
      </c>
      <c r="AN13" s="459">
        <v>-1.278505</v>
      </c>
      <c r="AO13" s="460">
        <v>6.13688999999998</v>
      </c>
      <c r="AP13" s="501">
        <v>0</v>
      </c>
      <c r="AQ13" s="460">
        <v>0.15</v>
      </c>
      <c r="AR13" s="450">
        <v>0</v>
      </c>
      <c r="AS13" s="459">
        <v>-0.15</v>
      </c>
      <c r="AT13" s="460">
        <v>0</v>
      </c>
      <c r="AU13" s="501">
        <v>0</v>
      </c>
      <c r="AV13" s="460">
        <v>0</v>
      </c>
      <c r="AW13" s="450" t="s">
        <v>161</v>
      </c>
      <c r="AX13" s="459">
        <v>0</v>
      </c>
      <c r="AY13" s="460">
        <v>0</v>
      </c>
    </row>
    <row r="14" s="441" customFormat="1" spans="1:51">
      <c r="A14" s="462" t="s">
        <v>11</v>
      </c>
      <c r="B14" s="463">
        <v>38.361981</v>
      </c>
      <c r="C14" s="464">
        <v>34.0667818</v>
      </c>
      <c r="D14" s="474">
        <v>1.12608174218558</v>
      </c>
      <c r="E14" s="464">
        <v>4.29519919999996</v>
      </c>
      <c r="F14" s="467">
        <v>32.447959</v>
      </c>
      <c r="G14" s="463">
        <v>20.262645</v>
      </c>
      <c r="H14" s="467">
        <v>18.742</v>
      </c>
      <c r="I14" s="474">
        <v>1.08113568455874</v>
      </c>
      <c r="J14" s="464">
        <v>1.52064499999999</v>
      </c>
      <c r="K14" s="467">
        <v>18.946386</v>
      </c>
      <c r="L14" s="463">
        <v>4.35628</v>
      </c>
      <c r="M14" s="467">
        <v>4.929365</v>
      </c>
      <c r="N14" s="474">
        <v>0.883740603505725</v>
      </c>
      <c r="O14" s="464">
        <v>-0.573085000000002</v>
      </c>
      <c r="P14" s="467">
        <v>4.91012300000001</v>
      </c>
      <c r="Q14" s="463">
        <v>1.2101</v>
      </c>
      <c r="R14" s="467">
        <v>1.3214</v>
      </c>
      <c r="S14" s="474">
        <v>0.915771151808686</v>
      </c>
      <c r="T14" s="464">
        <v>-0.111300000000002</v>
      </c>
      <c r="U14" s="467">
        <v>1.1797</v>
      </c>
      <c r="V14" s="463">
        <v>6.83435599999999</v>
      </c>
      <c r="W14" s="467">
        <v>7.999</v>
      </c>
      <c r="X14" s="474">
        <v>0.854401300162519</v>
      </c>
      <c r="Y14" s="464">
        <v>-1.16464400000001</v>
      </c>
      <c r="Z14" s="467">
        <v>6.43474999999998</v>
      </c>
      <c r="AA14" s="463">
        <v>5.69859999999999</v>
      </c>
      <c r="AB14" s="467">
        <v>1.0750168</v>
      </c>
      <c r="AC14" s="474">
        <v>5.30094041321028</v>
      </c>
      <c r="AD14" s="464">
        <v>4.62358319999999</v>
      </c>
      <c r="AE14" s="467">
        <v>0.977</v>
      </c>
      <c r="AF14" s="463">
        <v>0</v>
      </c>
      <c r="AG14" s="467">
        <v>0</v>
      </c>
      <c r="AH14" s="474" t="s">
        <v>161</v>
      </c>
      <c r="AI14" s="464">
        <v>0</v>
      </c>
      <c r="AJ14" s="467">
        <v>0</v>
      </c>
      <c r="AK14" s="463">
        <v>8.102429</v>
      </c>
      <c r="AL14" s="467">
        <v>9.68</v>
      </c>
      <c r="AM14" s="474">
        <v>0.837027789256198</v>
      </c>
      <c r="AN14" s="464">
        <v>-1.577571</v>
      </c>
      <c r="AO14" s="467">
        <v>10.305116</v>
      </c>
      <c r="AP14" s="463">
        <v>0</v>
      </c>
      <c r="AQ14" s="467">
        <v>0.15</v>
      </c>
      <c r="AR14" s="474">
        <v>0</v>
      </c>
      <c r="AS14" s="464">
        <v>-0.15</v>
      </c>
      <c r="AT14" s="467">
        <v>0</v>
      </c>
      <c r="AU14" s="463">
        <v>0</v>
      </c>
      <c r="AV14" s="467">
        <v>0</v>
      </c>
      <c r="AW14" s="474" t="s">
        <v>161</v>
      </c>
      <c r="AX14" s="464">
        <v>0</v>
      </c>
      <c r="AY14" s="467">
        <v>0</v>
      </c>
    </row>
    <row r="15" s="441" customFormat="1" spans="1:51">
      <c r="A15" s="462" t="s">
        <v>12</v>
      </c>
      <c r="B15" s="463">
        <v>63.482675</v>
      </c>
      <c r="C15" s="464">
        <v>93.3002559</v>
      </c>
      <c r="D15" s="474">
        <v>0.680412656831737</v>
      </c>
      <c r="E15" s="464">
        <v>-29.8175809</v>
      </c>
      <c r="F15" s="467">
        <v>94.0799779999999</v>
      </c>
      <c r="G15" s="463">
        <v>24.367236</v>
      </c>
      <c r="H15" s="467">
        <v>46.4952</v>
      </c>
      <c r="I15" s="474">
        <v>0.524080679295927</v>
      </c>
      <c r="J15" s="464">
        <v>-22.127964</v>
      </c>
      <c r="K15" s="467">
        <v>24.5222509999999</v>
      </c>
      <c r="L15" s="463">
        <v>8.05622599999999</v>
      </c>
      <c r="M15" s="467">
        <v>9.066814</v>
      </c>
      <c r="N15" s="474">
        <v>0.888539899461927</v>
      </c>
      <c r="O15" s="464">
        <v>-1.01058800000001</v>
      </c>
      <c r="P15" s="467">
        <v>8.08345999999999</v>
      </c>
      <c r="Q15" s="463">
        <v>2.5858</v>
      </c>
      <c r="R15" s="467">
        <v>1.892</v>
      </c>
      <c r="S15" s="474">
        <v>1.36670190274841</v>
      </c>
      <c r="T15" s="464">
        <v>0.6938</v>
      </c>
      <c r="U15" s="467">
        <v>1.8838</v>
      </c>
      <c r="V15" s="463">
        <v>0</v>
      </c>
      <c r="W15" s="467">
        <v>0</v>
      </c>
      <c r="X15" s="474" t="s">
        <v>161</v>
      </c>
      <c r="Y15" s="464">
        <v>0</v>
      </c>
      <c r="Z15" s="467">
        <v>0</v>
      </c>
      <c r="AA15" s="463">
        <v>28.473413</v>
      </c>
      <c r="AB15" s="467">
        <v>35.8462419</v>
      </c>
      <c r="AC15" s="474">
        <v>0.794320729058072</v>
      </c>
      <c r="AD15" s="464">
        <v>-7.37282889999999</v>
      </c>
      <c r="AE15" s="467">
        <v>59.590467</v>
      </c>
      <c r="AF15" s="463">
        <v>29.176807</v>
      </c>
      <c r="AG15" s="467">
        <v>16.94</v>
      </c>
      <c r="AH15" s="474">
        <v>1.72236168831169</v>
      </c>
      <c r="AI15" s="464">
        <v>12.236807</v>
      </c>
      <c r="AJ15" s="467">
        <v>35.023858</v>
      </c>
      <c r="AK15" s="463">
        <v>0</v>
      </c>
      <c r="AL15" s="467">
        <v>37.79</v>
      </c>
      <c r="AM15" s="474">
        <v>0</v>
      </c>
      <c r="AN15" s="464">
        <v>-37.79</v>
      </c>
      <c r="AO15" s="467">
        <v>76.3798849999999</v>
      </c>
      <c r="AP15" s="463">
        <v>0.00915</v>
      </c>
      <c r="AQ15" s="467">
        <v>3.91266667</v>
      </c>
      <c r="AR15" s="474">
        <v>0.00233855852586594</v>
      </c>
      <c r="AS15" s="464">
        <v>-3.90351667</v>
      </c>
      <c r="AT15" s="467">
        <v>2.9136</v>
      </c>
      <c r="AU15" s="463">
        <v>0</v>
      </c>
      <c r="AV15" s="467">
        <v>0</v>
      </c>
      <c r="AW15" s="474" t="s">
        <v>161</v>
      </c>
      <c r="AX15" s="464">
        <v>0</v>
      </c>
      <c r="AY15" s="467">
        <v>0</v>
      </c>
    </row>
    <row r="16" s="441" customFormat="1" spans="1:51">
      <c r="A16" s="462" t="s">
        <v>13</v>
      </c>
      <c r="B16" s="463">
        <v>83.8507929999998</v>
      </c>
      <c r="C16" s="464">
        <v>84.51461243</v>
      </c>
      <c r="D16" s="474">
        <v>0.992145507020457</v>
      </c>
      <c r="E16" s="464">
        <v>-0.663819430000217</v>
      </c>
      <c r="F16" s="467">
        <v>82.4860989999998</v>
      </c>
      <c r="G16" s="463">
        <v>59.8773999999999</v>
      </c>
      <c r="H16" s="467">
        <v>65.5745</v>
      </c>
      <c r="I16" s="474">
        <v>0.913120191537867</v>
      </c>
      <c r="J16" s="464">
        <v>-5.69710000000013</v>
      </c>
      <c r="K16" s="467">
        <v>66.3694459999998</v>
      </c>
      <c r="L16" s="463">
        <v>9.73929299999999</v>
      </c>
      <c r="M16" s="467">
        <v>10.720162</v>
      </c>
      <c r="N16" s="474">
        <v>0.908502408825537</v>
      </c>
      <c r="O16" s="464">
        <v>-0.980869000000014</v>
      </c>
      <c r="P16" s="467">
        <v>10.436853</v>
      </c>
      <c r="Q16" s="463">
        <v>3.7678</v>
      </c>
      <c r="R16" s="467">
        <v>4.4767</v>
      </c>
      <c r="S16" s="474">
        <v>0.841646748721156</v>
      </c>
      <c r="T16" s="464">
        <v>-0.708900000000002</v>
      </c>
      <c r="U16" s="467">
        <v>3.2898</v>
      </c>
      <c r="V16" s="463">
        <v>0</v>
      </c>
      <c r="W16" s="467">
        <v>0</v>
      </c>
      <c r="X16" s="474" t="s">
        <v>161</v>
      </c>
      <c r="Y16" s="464">
        <v>0</v>
      </c>
      <c r="Z16" s="467">
        <v>0</v>
      </c>
      <c r="AA16" s="463">
        <v>10.4663</v>
      </c>
      <c r="AB16" s="467">
        <v>3.74325043</v>
      </c>
      <c r="AC16" s="474">
        <v>2.79604589533167</v>
      </c>
      <c r="AD16" s="464">
        <v>6.72304957</v>
      </c>
      <c r="AE16" s="467">
        <v>2.39</v>
      </c>
      <c r="AF16" s="463">
        <v>0</v>
      </c>
      <c r="AG16" s="467">
        <v>0</v>
      </c>
      <c r="AH16" s="474" t="s">
        <v>161</v>
      </c>
      <c r="AI16" s="464">
        <v>0</v>
      </c>
      <c r="AJ16" s="467">
        <v>0</v>
      </c>
      <c r="AK16" s="463">
        <v>0.982896999999999</v>
      </c>
      <c r="AL16" s="467">
        <v>1.55</v>
      </c>
      <c r="AM16" s="474">
        <v>0.634127096774193</v>
      </c>
      <c r="AN16" s="464">
        <v>-0.567103000000001</v>
      </c>
      <c r="AO16" s="467">
        <v>1.521545</v>
      </c>
      <c r="AP16" s="463">
        <v>0.824</v>
      </c>
      <c r="AQ16" s="467">
        <v>0.117</v>
      </c>
      <c r="AR16" s="474">
        <v>7.04273504273504</v>
      </c>
      <c r="AS16" s="464">
        <v>0.707</v>
      </c>
      <c r="AT16" s="467">
        <v>0.1173</v>
      </c>
      <c r="AU16" s="463">
        <v>0.0914999999999999</v>
      </c>
      <c r="AV16" s="467">
        <v>0</v>
      </c>
      <c r="AW16" s="474" t="s">
        <v>161</v>
      </c>
      <c r="AX16" s="464">
        <v>0.0914999999999999</v>
      </c>
      <c r="AY16" s="467">
        <v>0</v>
      </c>
    </row>
    <row r="17" s="164" customFormat="1" outlineLevel="1" spans="1:51">
      <c r="A17" s="468" t="s">
        <v>14</v>
      </c>
      <c r="B17" s="501">
        <v>3.43755299999998</v>
      </c>
      <c r="C17" s="457">
        <v>15.1740287</v>
      </c>
      <c r="D17" s="450">
        <v>0.22654188073336</v>
      </c>
      <c r="E17" s="459">
        <v>-11.7364757</v>
      </c>
      <c r="F17" s="460">
        <v>0.191876999999968</v>
      </c>
      <c r="G17" s="501">
        <v>2.97594999999999</v>
      </c>
      <c r="H17" s="460">
        <v>0.88</v>
      </c>
      <c r="I17" s="450">
        <v>3.38176136363635</v>
      </c>
      <c r="J17" s="459">
        <v>2.09594999999999</v>
      </c>
      <c r="K17" s="460">
        <v>2.26799999999997</v>
      </c>
      <c r="L17" s="501">
        <v>0.681504999999998</v>
      </c>
      <c r="M17" s="460">
        <v>0.746962</v>
      </c>
      <c r="N17" s="450">
        <v>0.912369036175867</v>
      </c>
      <c r="O17" s="459">
        <v>-0.0654570000000023</v>
      </c>
      <c r="P17" s="460">
        <v>0.743243999999999</v>
      </c>
      <c r="Q17" s="501">
        <v>0.150899999999999</v>
      </c>
      <c r="R17" s="460">
        <v>0.1402</v>
      </c>
      <c r="S17" s="450">
        <v>1.07631954350927</v>
      </c>
      <c r="T17" s="459">
        <v>0.010699999999999</v>
      </c>
      <c r="U17" s="460">
        <v>0.1171</v>
      </c>
      <c r="V17" s="501">
        <v>-2.570302</v>
      </c>
      <c r="W17" s="460">
        <v>13.2927</v>
      </c>
      <c r="X17" s="450">
        <v>-0.193361920452579</v>
      </c>
      <c r="Y17" s="459">
        <v>-15.863002</v>
      </c>
      <c r="Z17" s="460">
        <v>-2.994267</v>
      </c>
      <c r="AA17" s="501">
        <v>2.1995</v>
      </c>
      <c r="AB17" s="460">
        <v>0.1141667</v>
      </c>
      <c r="AC17" s="450">
        <v>19.2656878056386</v>
      </c>
      <c r="AD17" s="459">
        <v>2.0853333</v>
      </c>
      <c r="AE17" s="460">
        <v>0.0577999999999999</v>
      </c>
      <c r="AF17" s="501">
        <v>0</v>
      </c>
      <c r="AG17" s="460">
        <v>0.3</v>
      </c>
      <c r="AH17" s="450">
        <v>0</v>
      </c>
      <c r="AI17" s="459">
        <v>-0.3</v>
      </c>
      <c r="AJ17" s="460">
        <v>0</v>
      </c>
      <c r="AK17" s="501">
        <v>0.747246</v>
      </c>
      <c r="AL17" s="460">
        <v>1.5</v>
      </c>
      <c r="AM17" s="450">
        <v>0.498164</v>
      </c>
      <c r="AN17" s="459">
        <v>-0.752754</v>
      </c>
      <c r="AO17" s="460">
        <v>0</v>
      </c>
      <c r="AP17" s="501">
        <v>0.0225259999999999</v>
      </c>
      <c r="AQ17" s="460">
        <v>0</v>
      </c>
      <c r="AR17" s="450" t="s">
        <v>161</v>
      </c>
      <c r="AS17" s="459">
        <v>0.0225259999999999</v>
      </c>
      <c r="AT17" s="460">
        <v>0.000857</v>
      </c>
      <c r="AU17" s="501">
        <v>0</v>
      </c>
      <c r="AV17" s="460">
        <v>0</v>
      </c>
      <c r="AW17" s="450" t="s">
        <v>161</v>
      </c>
      <c r="AX17" s="459">
        <v>0</v>
      </c>
      <c r="AY17" s="460">
        <v>0</v>
      </c>
    </row>
    <row r="18" s="164" customFormat="1" outlineLevel="1" spans="1:51">
      <c r="A18" s="468" t="s">
        <v>15</v>
      </c>
      <c r="B18" s="501">
        <v>26.6778589999999</v>
      </c>
      <c r="C18" s="457">
        <v>26.35319803</v>
      </c>
      <c r="D18" s="450">
        <v>1.01231960423286</v>
      </c>
      <c r="E18" s="459">
        <v>0.324660969999883</v>
      </c>
      <c r="F18" s="460">
        <v>25.74591</v>
      </c>
      <c r="G18" s="501">
        <v>7.78169299999999</v>
      </c>
      <c r="H18" s="460">
        <v>6.7453</v>
      </c>
      <c r="I18" s="450">
        <v>1.15364668732302</v>
      </c>
      <c r="J18" s="459">
        <v>1.03639299999999</v>
      </c>
      <c r="K18" s="460">
        <v>7.59213299999999</v>
      </c>
      <c r="L18" s="501">
        <v>1.045064</v>
      </c>
      <c r="M18" s="460">
        <v>1.109448</v>
      </c>
      <c r="N18" s="450">
        <v>0.941967537009396</v>
      </c>
      <c r="O18" s="459">
        <v>-0.064384</v>
      </c>
      <c r="P18" s="460">
        <v>1.008592</v>
      </c>
      <c r="Q18" s="501">
        <v>0.276399999999999</v>
      </c>
      <c r="R18" s="460">
        <v>0.3894</v>
      </c>
      <c r="S18" s="450">
        <v>0.709809964047249</v>
      </c>
      <c r="T18" s="459">
        <v>-0.113000000000001</v>
      </c>
      <c r="U18" s="460">
        <v>0.268799999999999</v>
      </c>
      <c r="V18" s="501">
        <v>15.7657019999999</v>
      </c>
      <c r="W18" s="460">
        <v>17.9513</v>
      </c>
      <c r="X18" s="450">
        <v>0.87824848339674</v>
      </c>
      <c r="Y18" s="459">
        <v>-2.1855980000001</v>
      </c>
      <c r="Z18" s="460">
        <v>16.778385</v>
      </c>
      <c r="AA18" s="501">
        <v>1.809</v>
      </c>
      <c r="AB18" s="460">
        <v>0.15775003</v>
      </c>
      <c r="AC18" s="450">
        <v>11.4675097050695</v>
      </c>
      <c r="AD18" s="459">
        <v>1.65124997</v>
      </c>
      <c r="AE18" s="460">
        <v>0.098</v>
      </c>
      <c r="AF18" s="501">
        <v>0</v>
      </c>
      <c r="AG18" s="460">
        <v>0</v>
      </c>
      <c r="AH18" s="450" t="s">
        <v>161</v>
      </c>
      <c r="AI18" s="459">
        <v>0</v>
      </c>
      <c r="AJ18" s="460">
        <v>0</v>
      </c>
      <c r="AK18" s="501">
        <v>3.64586399999999</v>
      </c>
      <c r="AL18" s="460">
        <v>3.68</v>
      </c>
      <c r="AM18" s="450">
        <v>0.990723913043475</v>
      </c>
      <c r="AN18" s="459">
        <v>-0.0341360000000113</v>
      </c>
      <c r="AO18" s="460">
        <v>2.733558</v>
      </c>
      <c r="AP18" s="501">
        <v>0</v>
      </c>
      <c r="AQ18" s="460">
        <v>0</v>
      </c>
      <c r="AR18" s="450" t="s">
        <v>161</v>
      </c>
      <c r="AS18" s="459">
        <v>0</v>
      </c>
      <c r="AT18" s="460">
        <v>0</v>
      </c>
      <c r="AU18" s="501">
        <v>0</v>
      </c>
      <c r="AV18" s="460">
        <v>0</v>
      </c>
      <c r="AW18" s="450" t="s">
        <v>161</v>
      </c>
      <c r="AX18" s="459">
        <v>0</v>
      </c>
      <c r="AY18" s="460">
        <v>0</v>
      </c>
    </row>
    <row r="19" s="164" customFormat="1" outlineLevel="1" spans="1:51">
      <c r="A19" s="468" t="s">
        <v>16</v>
      </c>
      <c r="B19" s="501">
        <v>0</v>
      </c>
      <c r="C19" s="457">
        <v>0</v>
      </c>
      <c r="D19" s="450" t="s">
        <v>161</v>
      </c>
      <c r="E19" s="459">
        <v>0</v>
      </c>
      <c r="F19" s="460">
        <v>0</v>
      </c>
      <c r="G19" s="501">
        <v>0</v>
      </c>
      <c r="H19" s="460">
        <v>0</v>
      </c>
      <c r="I19" s="450" t="s">
        <v>161</v>
      </c>
      <c r="J19" s="459">
        <v>0</v>
      </c>
      <c r="K19" s="460">
        <v>0</v>
      </c>
      <c r="L19" s="501">
        <v>0</v>
      </c>
      <c r="M19" s="460">
        <v>0</v>
      </c>
      <c r="N19" s="450" t="s">
        <v>161</v>
      </c>
      <c r="O19" s="459">
        <v>0</v>
      </c>
      <c r="P19" s="460">
        <v>0</v>
      </c>
      <c r="Q19" s="501">
        <v>0</v>
      </c>
      <c r="R19" s="460">
        <v>0</v>
      </c>
      <c r="S19" s="450" t="s">
        <v>161</v>
      </c>
      <c r="T19" s="459">
        <v>0</v>
      </c>
      <c r="U19" s="460">
        <v>0</v>
      </c>
      <c r="V19" s="501">
        <v>0</v>
      </c>
      <c r="W19" s="460">
        <v>0</v>
      </c>
      <c r="X19" s="450" t="s">
        <v>161</v>
      </c>
      <c r="Y19" s="459">
        <v>0</v>
      </c>
      <c r="Z19" s="460">
        <v>0</v>
      </c>
      <c r="AA19" s="501">
        <v>0</v>
      </c>
      <c r="AB19" s="460">
        <v>0</v>
      </c>
      <c r="AC19" s="450" t="s">
        <v>161</v>
      </c>
      <c r="AD19" s="459">
        <v>0</v>
      </c>
      <c r="AE19" s="460">
        <v>0</v>
      </c>
      <c r="AF19" s="501">
        <v>0</v>
      </c>
      <c r="AG19" s="460">
        <v>0</v>
      </c>
      <c r="AH19" s="450" t="s">
        <v>161</v>
      </c>
      <c r="AI19" s="459">
        <v>0</v>
      </c>
      <c r="AJ19" s="460">
        <v>0</v>
      </c>
      <c r="AK19" s="501">
        <v>0</v>
      </c>
      <c r="AL19" s="460">
        <v>0</v>
      </c>
      <c r="AM19" s="450" t="s">
        <v>161</v>
      </c>
      <c r="AN19" s="459">
        <v>0</v>
      </c>
      <c r="AO19" s="460">
        <v>0</v>
      </c>
      <c r="AP19" s="501">
        <v>0</v>
      </c>
      <c r="AQ19" s="460">
        <v>0</v>
      </c>
      <c r="AR19" s="450" t="s">
        <v>161</v>
      </c>
      <c r="AS19" s="459">
        <v>0</v>
      </c>
      <c r="AT19" s="460">
        <v>0</v>
      </c>
      <c r="AU19" s="501">
        <v>0</v>
      </c>
      <c r="AV19" s="460">
        <v>0</v>
      </c>
      <c r="AW19" s="450" t="s">
        <v>161</v>
      </c>
      <c r="AX19" s="459">
        <v>0</v>
      </c>
      <c r="AY19" s="460">
        <v>0</v>
      </c>
    </row>
    <row r="20" s="164" customFormat="1" outlineLevel="1" spans="1:51">
      <c r="A20" s="468" t="s">
        <v>17</v>
      </c>
      <c r="B20" s="501">
        <v>28.720492</v>
      </c>
      <c r="C20" s="457">
        <v>25.31305472</v>
      </c>
      <c r="D20" s="450">
        <v>1.13461185612291</v>
      </c>
      <c r="E20" s="459">
        <v>3.40743727999998</v>
      </c>
      <c r="F20" s="460">
        <v>22.670347</v>
      </c>
      <c r="G20" s="501">
        <v>7.29469999999998</v>
      </c>
      <c r="H20" s="460">
        <v>7.0222</v>
      </c>
      <c r="I20" s="450">
        <v>1.03880550254906</v>
      </c>
      <c r="J20" s="459">
        <v>0.272499999999979</v>
      </c>
      <c r="K20" s="460">
        <v>6.10713999999999</v>
      </c>
      <c r="L20" s="501">
        <v>2.018286</v>
      </c>
      <c r="M20" s="460">
        <v>1.957588</v>
      </c>
      <c r="N20" s="450">
        <v>1.03100652435548</v>
      </c>
      <c r="O20" s="459">
        <v>0.0606980000000006</v>
      </c>
      <c r="P20" s="460">
        <v>1.613584</v>
      </c>
      <c r="Q20" s="501">
        <v>0.515499999999999</v>
      </c>
      <c r="R20" s="460">
        <v>0.4605</v>
      </c>
      <c r="S20" s="450">
        <v>1.11943539630836</v>
      </c>
      <c r="T20" s="459">
        <v>0.0549999999999989</v>
      </c>
      <c r="U20" s="460">
        <v>0.4187</v>
      </c>
      <c r="V20" s="501">
        <v>16.397006</v>
      </c>
      <c r="W20" s="460">
        <v>15.5641</v>
      </c>
      <c r="X20" s="450">
        <v>1.05351456235825</v>
      </c>
      <c r="Y20" s="459">
        <v>0.832906000000001</v>
      </c>
      <c r="Z20" s="460">
        <v>13.096923</v>
      </c>
      <c r="AA20" s="501">
        <v>2.495</v>
      </c>
      <c r="AB20" s="460">
        <v>0.30866672</v>
      </c>
      <c r="AC20" s="450">
        <v>8.08315195107525</v>
      </c>
      <c r="AD20" s="459">
        <v>2.18633328</v>
      </c>
      <c r="AE20" s="460">
        <v>1.434</v>
      </c>
      <c r="AF20" s="501">
        <v>0</v>
      </c>
      <c r="AG20" s="460">
        <v>0</v>
      </c>
      <c r="AH20" s="450" t="s">
        <v>161</v>
      </c>
      <c r="AI20" s="459">
        <v>0</v>
      </c>
      <c r="AJ20" s="460">
        <v>0</v>
      </c>
      <c r="AK20" s="501">
        <v>0</v>
      </c>
      <c r="AL20" s="460">
        <v>0</v>
      </c>
      <c r="AM20" s="450" t="s">
        <v>161</v>
      </c>
      <c r="AN20" s="459">
        <v>0</v>
      </c>
      <c r="AO20" s="460">
        <v>0</v>
      </c>
      <c r="AP20" s="501">
        <v>0</v>
      </c>
      <c r="AQ20" s="460">
        <v>0</v>
      </c>
      <c r="AR20" s="450" t="s">
        <v>161</v>
      </c>
      <c r="AS20" s="459">
        <v>0</v>
      </c>
      <c r="AT20" s="460">
        <v>0</v>
      </c>
      <c r="AU20" s="501">
        <v>0</v>
      </c>
      <c r="AV20" s="460">
        <v>0</v>
      </c>
      <c r="AW20" s="450" t="s">
        <v>161</v>
      </c>
      <c r="AX20" s="459">
        <v>0</v>
      </c>
      <c r="AY20" s="460">
        <v>0</v>
      </c>
    </row>
    <row r="21" s="441" customFormat="1" spans="1:51">
      <c r="A21" s="462" t="s">
        <v>18</v>
      </c>
      <c r="B21" s="463">
        <v>58.8359039999998</v>
      </c>
      <c r="C21" s="464">
        <v>66.84028145</v>
      </c>
      <c r="D21" s="474">
        <v>0.880246203690991</v>
      </c>
      <c r="E21" s="464">
        <v>-8.00437745000015</v>
      </c>
      <c r="F21" s="467">
        <v>48.6081339999999</v>
      </c>
      <c r="G21" s="463">
        <v>18.052343</v>
      </c>
      <c r="H21" s="467">
        <v>14.6475</v>
      </c>
      <c r="I21" s="474">
        <v>1.23245215907151</v>
      </c>
      <c r="J21" s="464">
        <v>3.40484299999995</v>
      </c>
      <c r="K21" s="467">
        <v>15.9672729999999</v>
      </c>
      <c r="L21" s="463">
        <v>3.744855</v>
      </c>
      <c r="M21" s="467">
        <v>3.813998</v>
      </c>
      <c r="N21" s="474">
        <v>0.981871254258654</v>
      </c>
      <c r="O21" s="464">
        <v>-0.0691430000000013</v>
      </c>
      <c r="P21" s="467">
        <v>3.36542</v>
      </c>
      <c r="Q21" s="463">
        <v>0.942799999999997</v>
      </c>
      <c r="R21" s="467">
        <v>0.9901</v>
      </c>
      <c r="S21" s="474">
        <v>0.952227047772949</v>
      </c>
      <c r="T21" s="464">
        <v>-0.0473000000000031</v>
      </c>
      <c r="U21" s="467">
        <v>0.804599999999999</v>
      </c>
      <c r="V21" s="463">
        <v>29.5924059999999</v>
      </c>
      <c r="W21" s="467">
        <v>46.8081</v>
      </c>
      <c r="X21" s="474">
        <v>0.632206947088215</v>
      </c>
      <c r="Y21" s="464">
        <v>-17.2156940000001</v>
      </c>
      <c r="Z21" s="467">
        <v>26.881041</v>
      </c>
      <c r="AA21" s="463">
        <v>6.5035</v>
      </c>
      <c r="AB21" s="467">
        <v>0.58058345</v>
      </c>
      <c r="AC21" s="474">
        <v>11.2016627411615</v>
      </c>
      <c r="AD21" s="464">
        <v>5.92291655</v>
      </c>
      <c r="AE21" s="467">
        <v>1.5898</v>
      </c>
      <c r="AF21" s="463">
        <v>0</v>
      </c>
      <c r="AG21" s="467">
        <v>0.3</v>
      </c>
      <c r="AH21" s="474">
        <v>0</v>
      </c>
      <c r="AI21" s="464">
        <v>-0.3</v>
      </c>
      <c r="AJ21" s="467">
        <v>0</v>
      </c>
      <c r="AK21" s="463">
        <v>4.39310999999999</v>
      </c>
      <c r="AL21" s="467">
        <v>5.18</v>
      </c>
      <c r="AM21" s="474">
        <v>0.848090733590732</v>
      </c>
      <c r="AN21" s="464">
        <v>-0.78689000000001</v>
      </c>
      <c r="AO21" s="467">
        <v>2.733558</v>
      </c>
      <c r="AP21" s="463">
        <v>0.0225259999999999</v>
      </c>
      <c r="AQ21" s="467">
        <v>0</v>
      </c>
      <c r="AR21" s="474" t="s">
        <v>161</v>
      </c>
      <c r="AS21" s="464">
        <v>0.0225259999999999</v>
      </c>
      <c r="AT21" s="467">
        <v>0.000857</v>
      </c>
      <c r="AU21" s="463">
        <v>0</v>
      </c>
      <c r="AV21" s="467">
        <v>0</v>
      </c>
      <c r="AW21" s="474" t="s">
        <v>161</v>
      </c>
      <c r="AX21" s="464">
        <v>0</v>
      </c>
      <c r="AY21" s="467">
        <v>0</v>
      </c>
    </row>
    <row r="22" s="164" customFormat="1" outlineLevel="1" spans="1:51">
      <c r="A22" s="468" t="s">
        <v>19</v>
      </c>
      <c r="B22" s="501">
        <v>68.7884939999999</v>
      </c>
      <c r="C22" s="457">
        <v>53.8809636</v>
      </c>
      <c r="D22" s="450">
        <v>1.27667527460478</v>
      </c>
      <c r="E22" s="459">
        <v>14.9075303999999</v>
      </c>
      <c r="F22" s="460">
        <v>50.974675</v>
      </c>
      <c r="G22" s="501">
        <v>40.5731629999999</v>
      </c>
      <c r="H22" s="460">
        <v>36.894</v>
      </c>
      <c r="I22" s="450">
        <v>1.09972252940857</v>
      </c>
      <c r="J22" s="459">
        <v>3.67916299999994</v>
      </c>
      <c r="K22" s="460">
        <v>36.704577</v>
      </c>
      <c r="L22" s="501">
        <v>9.99726</v>
      </c>
      <c r="M22" s="460">
        <v>11.040705</v>
      </c>
      <c r="N22" s="450">
        <v>0.905491089563574</v>
      </c>
      <c r="O22" s="459">
        <v>-1.04344500000001</v>
      </c>
      <c r="P22" s="460">
        <v>9.50046599999997</v>
      </c>
      <c r="Q22" s="501">
        <v>2.3167</v>
      </c>
      <c r="R22" s="460">
        <v>2.139</v>
      </c>
      <c r="S22" s="450">
        <v>1.08307620383357</v>
      </c>
      <c r="T22" s="459">
        <v>0.177699999999998</v>
      </c>
      <c r="U22" s="460">
        <v>1.97980000000001</v>
      </c>
      <c r="V22" s="501">
        <v>3.137271</v>
      </c>
      <c r="W22" s="460">
        <v>1.172</v>
      </c>
      <c r="X22" s="450">
        <v>2.6768523890785</v>
      </c>
      <c r="Y22" s="459">
        <v>1.965271</v>
      </c>
      <c r="Z22" s="460">
        <v>0.287903</v>
      </c>
      <c r="AA22" s="501">
        <v>12.7641</v>
      </c>
      <c r="AB22" s="460">
        <v>2.6352586</v>
      </c>
      <c r="AC22" s="450">
        <v>4.84358536957245</v>
      </c>
      <c r="AD22" s="459">
        <v>10.1288414</v>
      </c>
      <c r="AE22" s="460">
        <v>2.501929</v>
      </c>
      <c r="AF22" s="501">
        <v>1.43564399999999</v>
      </c>
      <c r="AG22" s="460">
        <v>0</v>
      </c>
      <c r="AH22" s="450" t="s">
        <v>161</v>
      </c>
      <c r="AI22" s="459">
        <v>1.43564399999999</v>
      </c>
      <c r="AJ22" s="460">
        <v>-0.019925</v>
      </c>
      <c r="AK22" s="501">
        <v>0.247729999999999</v>
      </c>
      <c r="AL22" s="460">
        <v>0.47</v>
      </c>
      <c r="AM22" s="450">
        <v>0.527085106382977</v>
      </c>
      <c r="AN22" s="459">
        <v>-0.222270000000001</v>
      </c>
      <c r="AO22" s="460">
        <v>0.531147</v>
      </c>
      <c r="AP22" s="501">
        <v>0.0217</v>
      </c>
      <c r="AQ22" s="460">
        <v>0.81</v>
      </c>
      <c r="AR22" s="450">
        <v>0.0267901234567901</v>
      </c>
      <c r="AS22" s="459">
        <v>-0.7883</v>
      </c>
      <c r="AT22" s="460">
        <v>0.0604339999999999</v>
      </c>
      <c r="AU22" s="501">
        <v>5.87119999999999</v>
      </c>
      <c r="AV22" s="460">
        <v>0.36</v>
      </c>
      <c r="AW22" s="450">
        <v>16.3088888888889</v>
      </c>
      <c r="AX22" s="459">
        <v>5.51119999999999</v>
      </c>
      <c r="AY22" s="460">
        <v>0.195</v>
      </c>
    </row>
    <row r="23" s="164" customFormat="1" outlineLevel="1" spans="1:51">
      <c r="A23" s="468" t="s">
        <v>20</v>
      </c>
      <c r="B23" s="501">
        <v>23.56608</v>
      </c>
      <c r="C23" s="457">
        <v>18.10603212</v>
      </c>
      <c r="D23" s="450">
        <v>1.30155960421438</v>
      </c>
      <c r="E23" s="459">
        <v>5.46004787999999</v>
      </c>
      <c r="F23" s="460">
        <v>23.278686</v>
      </c>
      <c r="G23" s="501">
        <v>15.73855</v>
      </c>
      <c r="H23" s="460">
        <v>12.113778</v>
      </c>
      <c r="I23" s="450">
        <v>1.29922721053663</v>
      </c>
      <c r="J23" s="459">
        <v>3.62477199999998</v>
      </c>
      <c r="K23" s="460">
        <v>15.009538</v>
      </c>
      <c r="L23" s="501">
        <v>3.52063</v>
      </c>
      <c r="M23" s="460">
        <v>4.138829</v>
      </c>
      <c r="N23" s="450">
        <v>0.850634321930188</v>
      </c>
      <c r="O23" s="459">
        <v>-0.618199</v>
      </c>
      <c r="P23" s="460">
        <v>3.880048</v>
      </c>
      <c r="Q23" s="501">
        <v>0.951599999999999</v>
      </c>
      <c r="R23" s="460">
        <v>0.8412</v>
      </c>
      <c r="S23" s="450">
        <v>1.13124108416548</v>
      </c>
      <c r="T23" s="459">
        <v>0.110399999999999</v>
      </c>
      <c r="U23" s="460">
        <v>0.767599999999999</v>
      </c>
      <c r="V23" s="501">
        <v>0</v>
      </c>
      <c r="W23" s="460">
        <v>0</v>
      </c>
      <c r="X23" s="450" t="s">
        <v>161</v>
      </c>
      <c r="Y23" s="459">
        <v>0</v>
      </c>
      <c r="Z23" s="460">
        <v>0</v>
      </c>
      <c r="AA23" s="501">
        <v>3.3553</v>
      </c>
      <c r="AB23" s="460">
        <v>1.01222512</v>
      </c>
      <c r="AC23" s="450">
        <v>3.31477646000328</v>
      </c>
      <c r="AD23" s="459">
        <v>2.34307488</v>
      </c>
      <c r="AE23" s="460">
        <v>3.6215</v>
      </c>
      <c r="AF23" s="501">
        <v>0</v>
      </c>
      <c r="AG23" s="460">
        <v>0</v>
      </c>
      <c r="AH23" s="450" t="s">
        <v>161</v>
      </c>
      <c r="AI23" s="459">
        <v>0</v>
      </c>
      <c r="AJ23" s="460">
        <v>0</v>
      </c>
      <c r="AK23" s="501">
        <v>0</v>
      </c>
      <c r="AL23" s="460">
        <v>0</v>
      </c>
      <c r="AM23" s="450" t="s">
        <v>161</v>
      </c>
      <c r="AN23" s="459">
        <v>0</v>
      </c>
      <c r="AO23" s="460">
        <v>0</v>
      </c>
      <c r="AP23" s="501">
        <v>0.2963</v>
      </c>
      <c r="AQ23" s="460">
        <v>0.48</v>
      </c>
      <c r="AR23" s="450">
        <v>0.617291666666667</v>
      </c>
      <c r="AS23" s="459">
        <v>-0.1837</v>
      </c>
      <c r="AT23" s="460">
        <v>0.176282</v>
      </c>
      <c r="AU23" s="501">
        <v>0.2454</v>
      </c>
      <c r="AV23" s="460">
        <v>0.12</v>
      </c>
      <c r="AW23" s="450">
        <v>2.045</v>
      </c>
      <c r="AX23" s="459">
        <v>0.1254</v>
      </c>
      <c r="AY23" s="460">
        <v>0.1832</v>
      </c>
    </row>
    <row r="24" s="164" customFormat="1" outlineLevel="1" spans="1:51">
      <c r="A24" s="468" t="s">
        <v>21</v>
      </c>
      <c r="B24" s="501">
        <v>2.99351600000001</v>
      </c>
      <c r="C24" s="457">
        <v>3.21445267</v>
      </c>
      <c r="D24" s="450">
        <v>0.931267717188073</v>
      </c>
      <c r="E24" s="459">
        <v>-0.220936669999992</v>
      </c>
      <c r="F24" s="460">
        <v>2.93946900000001</v>
      </c>
      <c r="G24" s="501">
        <v>2.25360000000001</v>
      </c>
      <c r="H24" s="460">
        <v>2.5</v>
      </c>
      <c r="I24" s="450">
        <v>0.901440000000004</v>
      </c>
      <c r="J24" s="459">
        <v>-0.246399999999991</v>
      </c>
      <c r="K24" s="460">
        <v>2.50000000000001</v>
      </c>
      <c r="L24" s="501">
        <v>0.376312</v>
      </c>
      <c r="M24" s="460">
        <v>0.382261</v>
      </c>
      <c r="N24" s="450">
        <v>0.984437334700637</v>
      </c>
      <c r="O24" s="459">
        <v>-0.00594899999999998</v>
      </c>
      <c r="P24" s="460">
        <v>0.382261</v>
      </c>
      <c r="Q24" s="501">
        <v>0.164399999999999</v>
      </c>
      <c r="R24" s="460">
        <v>0.1762</v>
      </c>
      <c r="S24" s="450">
        <v>0.933030646992049</v>
      </c>
      <c r="T24" s="459">
        <v>-0.011800000000001</v>
      </c>
      <c r="U24" s="460">
        <v>0.1762</v>
      </c>
      <c r="V24" s="501">
        <v>0</v>
      </c>
      <c r="W24" s="460">
        <v>0</v>
      </c>
      <c r="X24" s="450" t="s">
        <v>161</v>
      </c>
      <c r="Y24" s="459">
        <v>0</v>
      </c>
      <c r="Z24" s="460">
        <v>0</v>
      </c>
      <c r="AA24" s="501">
        <v>0.199204</v>
      </c>
      <c r="AB24" s="460">
        <v>0.15599167</v>
      </c>
      <c r="AC24" s="450">
        <v>1.27701690737717</v>
      </c>
      <c r="AD24" s="459">
        <v>0.04321233</v>
      </c>
      <c r="AE24" s="460">
        <v>-0.118992</v>
      </c>
      <c r="AF24" s="501">
        <v>0</v>
      </c>
      <c r="AG24" s="460">
        <v>0</v>
      </c>
      <c r="AH24" s="450" t="s">
        <v>161</v>
      </c>
      <c r="AI24" s="459">
        <v>0</v>
      </c>
      <c r="AJ24" s="460">
        <v>0</v>
      </c>
      <c r="AK24" s="501">
        <v>0</v>
      </c>
      <c r="AL24" s="460">
        <v>0</v>
      </c>
      <c r="AM24" s="450" t="s">
        <v>161</v>
      </c>
      <c r="AN24" s="459">
        <v>0</v>
      </c>
      <c r="AO24" s="460">
        <v>0</v>
      </c>
      <c r="AP24" s="501">
        <v>0</v>
      </c>
      <c r="AQ24" s="460">
        <v>0</v>
      </c>
      <c r="AR24" s="450" t="s">
        <v>161</v>
      </c>
      <c r="AS24" s="459">
        <v>0</v>
      </c>
      <c r="AT24" s="460">
        <v>0</v>
      </c>
      <c r="AU24" s="501">
        <v>0</v>
      </c>
      <c r="AV24" s="460">
        <v>0</v>
      </c>
      <c r="AW24" s="450" t="s">
        <v>161</v>
      </c>
      <c r="AX24" s="459">
        <v>0</v>
      </c>
      <c r="AY24" s="460">
        <v>0</v>
      </c>
    </row>
    <row r="25" s="164" customFormat="1" outlineLevel="1" spans="1:51">
      <c r="A25" s="468" t="s">
        <v>22</v>
      </c>
      <c r="B25" s="501">
        <v>75.0984139999998</v>
      </c>
      <c r="C25" s="457">
        <v>65.9218047</v>
      </c>
      <c r="D25" s="450">
        <v>1.13920446113029</v>
      </c>
      <c r="E25" s="459">
        <v>9.17660929999982</v>
      </c>
      <c r="F25" s="460">
        <v>62.170699</v>
      </c>
      <c r="G25" s="501">
        <v>47.0335029999999</v>
      </c>
      <c r="H25" s="460">
        <v>49.6697</v>
      </c>
      <c r="I25" s="450">
        <v>0.946925449519525</v>
      </c>
      <c r="J25" s="459">
        <v>-2.63619700000007</v>
      </c>
      <c r="K25" s="460">
        <v>46.834873</v>
      </c>
      <c r="L25" s="501">
        <v>7.41909799999999</v>
      </c>
      <c r="M25" s="460">
        <v>10.177821</v>
      </c>
      <c r="N25" s="450">
        <v>0.728947581216057</v>
      </c>
      <c r="O25" s="459">
        <v>-2.75872300000001</v>
      </c>
      <c r="P25" s="460">
        <v>8.85670499999998</v>
      </c>
      <c r="Q25" s="501">
        <v>1.8558</v>
      </c>
      <c r="R25" s="460">
        <v>2.3013</v>
      </c>
      <c r="S25" s="450">
        <v>0.806413766132185</v>
      </c>
      <c r="T25" s="459">
        <v>-0.445500000000004</v>
      </c>
      <c r="U25" s="460">
        <v>2.2625</v>
      </c>
      <c r="V25" s="501">
        <v>0.0287129999999999</v>
      </c>
      <c r="W25" s="460">
        <v>0</v>
      </c>
      <c r="X25" s="450" t="s">
        <v>161</v>
      </c>
      <c r="Y25" s="459">
        <v>0.0287129999999999</v>
      </c>
      <c r="Z25" s="460">
        <v>1.825471</v>
      </c>
      <c r="AA25" s="501">
        <v>18.7613</v>
      </c>
      <c r="AB25" s="460">
        <v>3.7729837</v>
      </c>
      <c r="AC25" s="450">
        <v>4.97253672206428</v>
      </c>
      <c r="AD25" s="459">
        <v>14.9883163</v>
      </c>
      <c r="AE25" s="460">
        <v>2.39115</v>
      </c>
      <c r="AF25" s="501">
        <v>0</v>
      </c>
      <c r="AG25" s="460">
        <v>0</v>
      </c>
      <c r="AH25" s="450" t="s">
        <v>161</v>
      </c>
      <c r="AI25" s="459">
        <v>0</v>
      </c>
      <c r="AJ25" s="460">
        <v>0</v>
      </c>
      <c r="AK25" s="501">
        <v>25.4736909999999</v>
      </c>
      <c r="AL25" s="460">
        <v>30</v>
      </c>
      <c r="AM25" s="450">
        <v>0.849123033333329</v>
      </c>
      <c r="AN25" s="459">
        <v>-4.52630900000012</v>
      </c>
      <c r="AO25" s="460">
        <v>20.356439</v>
      </c>
      <c r="AP25" s="501">
        <v>0</v>
      </c>
      <c r="AQ25" s="460">
        <v>0.66</v>
      </c>
      <c r="AR25" s="450">
        <v>0</v>
      </c>
      <c r="AS25" s="459">
        <v>-0.66</v>
      </c>
      <c r="AT25" s="460">
        <v>0.576462</v>
      </c>
      <c r="AU25" s="501">
        <v>0.289999999999999</v>
      </c>
      <c r="AV25" s="460">
        <v>0.98</v>
      </c>
      <c r="AW25" s="450">
        <v>0.295918367346938</v>
      </c>
      <c r="AX25" s="459">
        <v>-0.690000000000001</v>
      </c>
      <c r="AY25" s="460">
        <v>0.112</v>
      </c>
    </row>
    <row r="26" s="164" customFormat="1" outlineLevel="1" spans="1:51">
      <c r="A26" s="468" t="s">
        <v>23</v>
      </c>
      <c r="B26" s="501">
        <v>0</v>
      </c>
      <c r="C26" s="457">
        <v>0</v>
      </c>
      <c r="D26" s="450" t="s">
        <v>161</v>
      </c>
      <c r="E26" s="459">
        <v>0</v>
      </c>
      <c r="F26" s="460">
        <v>-0.005</v>
      </c>
      <c r="G26" s="501">
        <v>0</v>
      </c>
      <c r="H26" s="460">
        <v>0</v>
      </c>
      <c r="I26" s="450" t="s">
        <v>161</v>
      </c>
      <c r="J26" s="459">
        <v>0</v>
      </c>
      <c r="K26" s="460">
        <v>0</v>
      </c>
      <c r="L26" s="501">
        <v>0</v>
      </c>
      <c r="M26" s="460">
        <v>0</v>
      </c>
      <c r="N26" s="450" t="s">
        <v>161</v>
      </c>
      <c r="O26" s="459">
        <v>0</v>
      </c>
      <c r="P26" s="460">
        <v>0</v>
      </c>
      <c r="Q26" s="501">
        <v>0</v>
      </c>
      <c r="R26" s="460">
        <v>0</v>
      </c>
      <c r="S26" s="450" t="s">
        <v>161</v>
      </c>
      <c r="T26" s="459">
        <v>0</v>
      </c>
      <c r="U26" s="460">
        <v>0</v>
      </c>
      <c r="V26" s="501">
        <v>0</v>
      </c>
      <c r="W26" s="460">
        <v>0</v>
      </c>
      <c r="X26" s="450" t="s">
        <v>161</v>
      </c>
      <c r="Y26" s="459">
        <v>0</v>
      </c>
      <c r="Z26" s="460">
        <v>0</v>
      </c>
      <c r="AA26" s="501">
        <v>0</v>
      </c>
      <c r="AB26" s="460">
        <v>0</v>
      </c>
      <c r="AC26" s="450" t="s">
        <v>161</v>
      </c>
      <c r="AD26" s="459">
        <v>0</v>
      </c>
      <c r="AE26" s="460">
        <v>-0.005</v>
      </c>
      <c r="AF26" s="501">
        <v>0</v>
      </c>
      <c r="AG26" s="460">
        <v>0</v>
      </c>
      <c r="AH26" s="450" t="s">
        <v>161</v>
      </c>
      <c r="AI26" s="459">
        <v>0</v>
      </c>
      <c r="AJ26" s="460">
        <v>0</v>
      </c>
      <c r="AK26" s="501">
        <v>0</v>
      </c>
      <c r="AL26" s="460">
        <v>0</v>
      </c>
      <c r="AM26" s="450" t="s">
        <v>161</v>
      </c>
      <c r="AN26" s="459">
        <v>0</v>
      </c>
      <c r="AO26" s="460">
        <v>0</v>
      </c>
      <c r="AP26" s="501">
        <v>0</v>
      </c>
      <c r="AQ26" s="460">
        <v>0</v>
      </c>
      <c r="AR26" s="450" t="s">
        <v>161</v>
      </c>
      <c r="AS26" s="459">
        <v>0</v>
      </c>
      <c r="AT26" s="460">
        <v>0</v>
      </c>
      <c r="AU26" s="501">
        <v>0</v>
      </c>
      <c r="AV26" s="460">
        <v>0</v>
      </c>
      <c r="AW26" s="450" t="s">
        <v>161</v>
      </c>
      <c r="AX26" s="459">
        <v>0</v>
      </c>
      <c r="AY26" s="460">
        <v>0</v>
      </c>
    </row>
    <row r="27" s="441" customFormat="1" spans="1:51">
      <c r="A27" s="462" t="s">
        <v>24</v>
      </c>
      <c r="B27" s="463">
        <v>170.446504</v>
      </c>
      <c r="C27" s="464">
        <v>141.12325309</v>
      </c>
      <c r="D27" s="474">
        <v>1.2077846865626</v>
      </c>
      <c r="E27" s="464">
        <v>29.3232509099998</v>
      </c>
      <c r="F27" s="467">
        <v>139.358529</v>
      </c>
      <c r="G27" s="463">
        <v>105.598816</v>
      </c>
      <c r="H27" s="467">
        <v>101.177478</v>
      </c>
      <c r="I27" s="474">
        <v>1.04369883582194</v>
      </c>
      <c r="J27" s="464">
        <v>4.42133799999985</v>
      </c>
      <c r="K27" s="467">
        <v>101.048988</v>
      </c>
      <c r="L27" s="463">
        <v>21.3133</v>
      </c>
      <c r="M27" s="467">
        <v>25.739616</v>
      </c>
      <c r="N27" s="474">
        <v>0.828034885990529</v>
      </c>
      <c r="O27" s="464">
        <v>-4.42631600000001</v>
      </c>
      <c r="P27" s="467">
        <v>22.61948</v>
      </c>
      <c r="Q27" s="463">
        <v>5.28849999999999</v>
      </c>
      <c r="R27" s="467">
        <v>5.4577</v>
      </c>
      <c r="S27" s="474">
        <v>0.968997929530753</v>
      </c>
      <c r="T27" s="464">
        <v>-0.169200000000008</v>
      </c>
      <c r="U27" s="467">
        <v>5.18610000000001</v>
      </c>
      <c r="V27" s="463">
        <v>3.165984</v>
      </c>
      <c r="W27" s="467">
        <v>1.172</v>
      </c>
      <c r="X27" s="474">
        <v>2.70135153583618</v>
      </c>
      <c r="Y27" s="464">
        <v>1.993984</v>
      </c>
      <c r="Z27" s="467">
        <v>2.113374</v>
      </c>
      <c r="AA27" s="463">
        <v>35.0799039999999</v>
      </c>
      <c r="AB27" s="467">
        <v>7.57645909</v>
      </c>
      <c r="AC27" s="474">
        <v>4.63011857957514</v>
      </c>
      <c r="AD27" s="464">
        <v>27.5034449099999</v>
      </c>
      <c r="AE27" s="467">
        <v>8.390587</v>
      </c>
      <c r="AF27" s="463">
        <v>1.43564399999999</v>
      </c>
      <c r="AG27" s="467">
        <v>0</v>
      </c>
      <c r="AH27" s="474" t="s">
        <v>161</v>
      </c>
      <c r="AI27" s="464">
        <v>1.43564399999999</v>
      </c>
      <c r="AJ27" s="467">
        <v>-0.019925</v>
      </c>
      <c r="AK27" s="463">
        <v>25.7214209999999</v>
      </c>
      <c r="AL27" s="467">
        <v>30.47</v>
      </c>
      <c r="AM27" s="474">
        <v>0.844155595667866</v>
      </c>
      <c r="AN27" s="464">
        <v>-4.74857900000012</v>
      </c>
      <c r="AO27" s="467">
        <v>20.887586</v>
      </c>
      <c r="AP27" s="463">
        <v>0.318</v>
      </c>
      <c r="AQ27" s="467">
        <v>1.95</v>
      </c>
      <c r="AR27" s="474">
        <v>0.163076923076923</v>
      </c>
      <c r="AS27" s="464">
        <v>-1.632</v>
      </c>
      <c r="AT27" s="467">
        <v>0.813178</v>
      </c>
      <c r="AU27" s="463">
        <v>6.40659999999999</v>
      </c>
      <c r="AV27" s="467">
        <v>1.46</v>
      </c>
      <c r="AW27" s="474">
        <v>4.38808219178082</v>
      </c>
      <c r="AX27" s="464">
        <v>4.94659999999999</v>
      </c>
      <c r="AY27" s="467">
        <v>0.4902</v>
      </c>
    </row>
    <row r="28" ht="16.2" spans="1:51">
      <c r="A28" s="204" t="s">
        <v>25</v>
      </c>
      <c r="B28" s="205">
        <v>468.763756999999</v>
      </c>
      <c r="C28" s="206">
        <v>466.58107283</v>
      </c>
      <c r="D28" s="234">
        <v>1.0046780383884</v>
      </c>
      <c r="E28" s="206">
        <v>2.18268416999933</v>
      </c>
      <c r="F28" s="209">
        <v>445.102078</v>
      </c>
      <c r="G28" s="205">
        <v>255.606551</v>
      </c>
      <c r="H28" s="206">
        <v>272.918178</v>
      </c>
      <c r="I28" s="234">
        <v>0.936568435540412</v>
      </c>
      <c r="J28" s="206">
        <v>-17.3116270000004</v>
      </c>
      <c r="K28" s="209">
        <v>254.877665</v>
      </c>
      <c r="L28" s="205">
        <v>53.409233</v>
      </c>
      <c r="M28" s="206">
        <v>61.129543</v>
      </c>
      <c r="N28" s="234">
        <v>0.873705746499691</v>
      </c>
      <c r="O28" s="206">
        <v>-7.72031000000004</v>
      </c>
      <c r="P28" s="209">
        <v>55.925402</v>
      </c>
      <c r="Q28" s="205">
        <v>15.3756</v>
      </c>
      <c r="R28" s="206">
        <v>15.8521</v>
      </c>
      <c r="S28" s="234">
        <v>0.969940891112217</v>
      </c>
      <c r="T28" s="206">
        <v>-0.476500000000017</v>
      </c>
      <c r="U28" s="209">
        <v>13.9978</v>
      </c>
      <c r="V28" s="205">
        <v>48.7802559999999</v>
      </c>
      <c r="W28" s="206">
        <v>66.0326</v>
      </c>
      <c r="X28" s="234">
        <v>0.738729900079656</v>
      </c>
      <c r="Y28" s="206">
        <v>-17.2523440000001</v>
      </c>
      <c r="Z28" s="209">
        <v>45.918357</v>
      </c>
      <c r="AA28" s="205">
        <v>95.5921169999999</v>
      </c>
      <c r="AB28" s="206">
        <v>50.64865183</v>
      </c>
      <c r="AC28" s="234">
        <v>1.88735758102409</v>
      </c>
      <c r="AD28" s="206">
        <v>44.9434651699999</v>
      </c>
      <c r="AE28" s="209">
        <v>74.382854</v>
      </c>
      <c r="AF28" s="205">
        <v>30.612451</v>
      </c>
      <c r="AG28" s="206">
        <v>17.24</v>
      </c>
      <c r="AH28" s="234">
        <v>1.77566421113689</v>
      </c>
      <c r="AI28" s="206">
        <v>13.372451</v>
      </c>
      <c r="AJ28" s="209">
        <v>35.003933</v>
      </c>
      <c r="AK28" s="205">
        <v>45.7355529999999</v>
      </c>
      <c r="AL28" s="206">
        <v>92.68517</v>
      </c>
      <c r="AM28" s="234">
        <v>0.493450602723174</v>
      </c>
      <c r="AN28" s="206">
        <v>-46.9496170000001</v>
      </c>
      <c r="AO28" s="209">
        <v>122.545526</v>
      </c>
      <c r="AP28" s="205">
        <v>1.199997</v>
      </c>
      <c r="AQ28" s="206">
        <v>6.36966667</v>
      </c>
      <c r="AR28" s="234">
        <v>0.18839243278644</v>
      </c>
      <c r="AS28" s="206">
        <v>-5.16966967</v>
      </c>
      <c r="AT28" s="209">
        <v>3.994857</v>
      </c>
      <c r="AU28" s="205">
        <v>6.49809999999999</v>
      </c>
      <c r="AV28" s="206">
        <v>1.46</v>
      </c>
      <c r="AW28" s="234">
        <v>4.45075342465753</v>
      </c>
      <c r="AX28" s="206">
        <v>5.03809999999999</v>
      </c>
      <c r="AY28" s="209">
        <v>0.4902</v>
      </c>
    </row>
    <row r="29" s="437" customFormat="1" outlineLevel="2" spans="1:51">
      <c r="A29" s="468" t="s">
        <v>26</v>
      </c>
      <c r="B29" s="456">
        <v>15.696308</v>
      </c>
      <c r="C29" s="457">
        <v>21.15002445</v>
      </c>
      <c r="D29" s="450">
        <v>0.742141364285752</v>
      </c>
      <c r="E29" s="459">
        <v>-5.45371644999999</v>
      </c>
      <c r="F29" s="460">
        <v>15.548144</v>
      </c>
      <c r="G29" s="456">
        <v>8.88206100000001</v>
      </c>
      <c r="H29" s="460">
        <v>15.9922</v>
      </c>
      <c r="I29" s="450">
        <v>0.555399569790274</v>
      </c>
      <c r="J29" s="459">
        <v>-7.11013899999999</v>
      </c>
      <c r="K29" s="460">
        <v>9.78097199999999</v>
      </c>
      <c r="L29" s="456">
        <v>1.636866</v>
      </c>
      <c r="M29" s="460">
        <v>3.743411</v>
      </c>
      <c r="N29" s="450">
        <v>0.437265905346754</v>
      </c>
      <c r="O29" s="459">
        <v>-2.106545</v>
      </c>
      <c r="P29" s="460">
        <v>1.698478</v>
      </c>
      <c r="Q29" s="456">
        <v>0.657199999999999</v>
      </c>
      <c r="R29" s="460">
        <v>0.6404</v>
      </c>
      <c r="S29" s="450">
        <v>1.0262336039975</v>
      </c>
      <c r="T29" s="459">
        <v>0.0167999999999988</v>
      </c>
      <c r="U29" s="460">
        <v>-0.0264999999999999</v>
      </c>
      <c r="V29" s="456">
        <v>3.890123</v>
      </c>
      <c r="W29" s="460">
        <v>0.17843</v>
      </c>
      <c r="X29" s="450">
        <v>21.8019559491117</v>
      </c>
      <c r="Y29" s="459">
        <v>3.711693</v>
      </c>
      <c r="Z29" s="460">
        <v>3.887794</v>
      </c>
      <c r="AA29" s="456">
        <v>0.630057999999998</v>
      </c>
      <c r="AB29" s="460">
        <v>0.59558345</v>
      </c>
      <c r="AC29" s="450">
        <v>1.05788366013192</v>
      </c>
      <c r="AD29" s="459">
        <v>0.0344745499999978</v>
      </c>
      <c r="AE29" s="460">
        <v>0.2074</v>
      </c>
      <c r="AF29" s="456">
        <v>21.4654819999999</v>
      </c>
      <c r="AG29" s="460">
        <v>21.56</v>
      </c>
      <c r="AH29" s="450">
        <v>0.995616048237472</v>
      </c>
      <c r="AI29" s="459">
        <v>-0.0945180000001002</v>
      </c>
      <c r="AJ29" s="460">
        <v>150.880388</v>
      </c>
      <c r="AK29" s="456">
        <v>0</v>
      </c>
      <c r="AL29" s="460">
        <v>0.06</v>
      </c>
      <c r="AM29" s="450">
        <v>0</v>
      </c>
      <c r="AN29" s="459">
        <v>-0.06</v>
      </c>
      <c r="AO29" s="460">
        <v>0.0609999999999999</v>
      </c>
      <c r="AP29" s="456">
        <v>-0.320737999999999</v>
      </c>
      <c r="AQ29" s="460">
        <v>0.66666667</v>
      </c>
      <c r="AR29" s="450">
        <v>-0.481106997594463</v>
      </c>
      <c r="AS29" s="459">
        <v>-0.987404669999999</v>
      </c>
      <c r="AT29" s="460">
        <v>1.783186</v>
      </c>
      <c r="AU29" s="456">
        <v>0.276</v>
      </c>
      <c r="AV29" s="460">
        <v>0.06666667</v>
      </c>
      <c r="AW29" s="450">
        <v>4.13999979300001</v>
      </c>
      <c r="AX29" s="459">
        <v>0.20933333</v>
      </c>
      <c r="AY29" s="460">
        <v>0.188</v>
      </c>
    </row>
    <row r="30" s="437" customFormat="1" outlineLevel="2" spans="1:51">
      <c r="A30" s="468" t="s">
        <v>27</v>
      </c>
      <c r="B30" s="456">
        <v>17.925829</v>
      </c>
      <c r="C30" s="457">
        <v>17.27284005</v>
      </c>
      <c r="D30" s="450">
        <v>1.03780437658832</v>
      </c>
      <c r="E30" s="459">
        <v>0.652988949999987</v>
      </c>
      <c r="F30" s="502">
        <v>18.144916</v>
      </c>
      <c r="G30" s="456">
        <v>6.74377599999999</v>
      </c>
      <c r="H30" s="502">
        <v>6.1912</v>
      </c>
      <c r="I30" s="450">
        <v>1.08925184132317</v>
      </c>
      <c r="J30" s="459">
        <v>0.552575999999988</v>
      </c>
      <c r="K30" s="502">
        <v>6.97328</v>
      </c>
      <c r="L30" s="456">
        <v>1.26559</v>
      </c>
      <c r="M30" s="502">
        <v>1.803765</v>
      </c>
      <c r="N30" s="450">
        <v>0.701637962816663</v>
      </c>
      <c r="O30" s="459">
        <v>-0.538175000000001</v>
      </c>
      <c r="P30" s="502">
        <v>1.99289</v>
      </c>
      <c r="Q30" s="456">
        <v>0.0541999999999998</v>
      </c>
      <c r="R30" s="502">
        <v>0</v>
      </c>
      <c r="S30" s="450" t="s">
        <v>161</v>
      </c>
      <c r="T30" s="459">
        <v>0.0541999999999998</v>
      </c>
      <c r="U30" s="502">
        <v>0.0734</v>
      </c>
      <c r="V30" s="456">
        <v>8.515515</v>
      </c>
      <c r="W30" s="502">
        <v>9.1185</v>
      </c>
      <c r="X30" s="450">
        <v>0.933872347425564</v>
      </c>
      <c r="Y30" s="459">
        <v>-0.602984999999999</v>
      </c>
      <c r="Z30" s="502">
        <v>8.973346</v>
      </c>
      <c r="AA30" s="456">
        <v>1.346748</v>
      </c>
      <c r="AB30" s="502">
        <v>0.15937505</v>
      </c>
      <c r="AC30" s="450">
        <v>8.45018087837462</v>
      </c>
      <c r="AD30" s="459">
        <v>1.18737295</v>
      </c>
      <c r="AE30" s="502">
        <v>0.132</v>
      </c>
      <c r="AF30" s="456">
        <v>0</v>
      </c>
      <c r="AG30" s="502">
        <v>0</v>
      </c>
      <c r="AH30" s="450" t="s">
        <v>161</v>
      </c>
      <c r="AI30" s="459">
        <v>0</v>
      </c>
      <c r="AJ30" s="502">
        <v>0</v>
      </c>
      <c r="AK30" s="456">
        <v>0.76977800000001</v>
      </c>
      <c r="AL30" s="502">
        <v>2</v>
      </c>
      <c r="AM30" s="450">
        <v>0.384889000000005</v>
      </c>
      <c r="AN30" s="459">
        <v>-1.23022199999999</v>
      </c>
      <c r="AO30" s="502">
        <v>11.8</v>
      </c>
      <c r="AP30" s="456">
        <v>0.253039</v>
      </c>
      <c r="AQ30" s="502">
        <v>0</v>
      </c>
      <c r="AR30" s="450" t="s">
        <v>161</v>
      </c>
      <c r="AS30" s="459">
        <v>0.253039</v>
      </c>
      <c r="AT30" s="502">
        <v>0.261377</v>
      </c>
      <c r="AU30" s="456">
        <v>0</v>
      </c>
      <c r="AV30" s="502">
        <v>0</v>
      </c>
      <c r="AW30" s="450" t="s">
        <v>161</v>
      </c>
      <c r="AX30" s="459">
        <v>0</v>
      </c>
      <c r="AY30" s="502">
        <v>0</v>
      </c>
    </row>
    <row r="31" s="437" customFormat="1" outlineLevel="2" spans="1:51">
      <c r="A31" s="468" t="s">
        <v>28</v>
      </c>
      <c r="B31" s="456">
        <v>15.708978</v>
      </c>
      <c r="C31" s="457">
        <v>11.99090534</v>
      </c>
      <c r="D31" s="450">
        <v>1.31007439009605</v>
      </c>
      <c r="E31" s="459">
        <v>3.71807265999999</v>
      </c>
      <c r="F31" s="460">
        <v>12.4596610000001</v>
      </c>
      <c r="G31" s="456">
        <v>1.339045</v>
      </c>
      <c r="H31" s="460">
        <v>0.9809</v>
      </c>
      <c r="I31" s="450">
        <v>1.36511876847793</v>
      </c>
      <c r="J31" s="459">
        <v>0.358144999999999</v>
      </c>
      <c r="K31" s="460">
        <v>0.933832999999999</v>
      </c>
      <c r="L31" s="456">
        <v>0.155891999999999</v>
      </c>
      <c r="M31" s="460">
        <v>0.238672</v>
      </c>
      <c r="N31" s="450">
        <v>0.653164175102227</v>
      </c>
      <c r="O31" s="459">
        <v>-0.0827800000000012</v>
      </c>
      <c r="P31" s="460">
        <v>0.224084</v>
      </c>
      <c r="Q31" s="456">
        <v>0</v>
      </c>
      <c r="R31" s="460">
        <v>0</v>
      </c>
      <c r="S31" s="450" t="s">
        <v>161</v>
      </c>
      <c r="T31" s="459">
        <v>0</v>
      </c>
      <c r="U31" s="460">
        <v>0</v>
      </c>
      <c r="V31" s="456">
        <v>13.998041</v>
      </c>
      <c r="W31" s="460">
        <v>10.7365</v>
      </c>
      <c r="X31" s="450">
        <v>1.30378065477576</v>
      </c>
      <c r="Y31" s="459">
        <v>3.26154099999999</v>
      </c>
      <c r="Z31" s="460">
        <v>11.2897440000001</v>
      </c>
      <c r="AA31" s="456">
        <v>0.216</v>
      </c>
      <c r="AB31" s="460">
        <v>0.03483334</v>
      </c>
      <c r="AC31" s="450">
        <v>6.20095575101326</v>
      </c>
      <c r="AD31" s="459">
        <v>0.18116666</v>
      </c>
      <c r="AE31" s="460">
        <v>0.012</v>
      </c>
      <c r="AF31" s="456">
        <v>0</v>
      </c>
      <c r="AG31" s="460">
        <v>0</v>
      </c>
      <c r="AH31" s="450" t="s">
        <v>161</v>
      </c>
      <c r="AI31" s="459">
        <v>0</v>
      </c>
      <c r="AJ31" s="460">
        <v>0</v>
      </c>
      <c r="AK31" s="456">
        <v>1.8</v>
      </c>
      <c r="AL31" s="460">
        <v>1.9</v>
      </c>
      <c r="AM31" s="450">
        <v>0.947368421052632</v>
      </c>
      <c r="AN31" s="459">
        <v>-0.0999999999999999</v>
      </c>
      <c r="AO31" s="460">
        <v>11.416984</v>
      </c>
      <c r="AP31" s="456">
        <v>0.881479999999999</v>
      </c>
      <c r="AQ31" s="460">
        <v>0</v>
      </c>
      <c r="AR31" s="450" t="s">
        <v>161</v>
      </c>
      <c r="AS31" s="459">
        <v>0.881479999999999</v>
      </c>
      <c r="AT31" s="460">
        <v>0</v>
      </c>
      <c r="AU31" s="456">
        <v>0.183</v>
      </c>
      <c r="AV31" s="460">
        <v>0</v>
      </c>
      <c r="AW31" s="450" t="s">
        <v>161</v>
      </c>
      <c r="AX31" s="459">
        <v>0.183</v>
      </c>
      <c r="AY31" s="460">
        <v>0.1366</v>
      </c>
    </row>
    <row r="32" s="437" customFormat="1" outlineLevel="2" spans="1:51">
      <c r="A32" s="468" t="s">
        <v>29</v>
      </c>
      <c r="B32" s="456">
        <v>1.611288</v>
      </c>
      <c r="C32" s="457">
        <v>0.867</v>
      </c>
      <c r="D32" s="450">
        <v>1.85846366782007</v>
      </c>
      <c r="E32" s="459">
        <v>0.744287999999998</v>
      </c>
      <c r="F32" s="460">
        <v>0.539011</v>
      </c>
      <c r="G32" s="456">
        <v>0.754595999999998</v>
      </c>
      <c r="H32" s="460">
        <v>0</v>
      </c>
      <c r="I32" s="450" t="s">
        <v>161</v>
      </c>
      <c r="J32" s="459">
        <v>0.754595999999998</v>
      </c>
      <c r="K32" s="460">
        <v>0</v>
      </c>
      <c r="L32" s="456">
        <v>0.155891999999999</v>
      </c>
      <c r="M32" s="460">
        <v>0</v>
      </c>
      <c r="N32" s="450" t="s">
        <v>161</v>
      </c>
      <c r="O32" s="459">
        <v>0.155891999999999</v>
      </c>
      <c r="P32" s="460">
        <v>0</v>
      </c>
      <c r="Q32" s="456">
        <v>0</v>
      </c>
      <c r="R32" s="460">
        <v>0</v>
      </c>
      <c r="S32" s="450" t="s">
        <v>161</v>
      </c>
      <c r="T32" s="459">
        <v>0</v>
      </c>
      <c r="U32" s="460">
        <v>0</v>
      </c>
      <c r="V32" s="456">
        <v>0.660800000000001</v>
      </c>
      <c r="W32" s="460">
        <v>0.867</v>
      </c>
      <c r="X32" s="450">
        <v>0.762168396770474</v>
      </c>
      <c r="Y32" s="459">
        <v>-0.206199999999999</v>
      </c>
      <c r="Z32" s="460">
        <v>0.519011</v>
      </c>
      <c r="AA32" s="456">
        <v>0.04</v>
      </c>
      <c r="AB32" s="460">
        <v>0</v>
      </c>
      <c r="AC32" s="450" t="s">
        <v>161</v>
      </c>
      <c r="AD32" s="459">
        <v>0.04</v>
      </c>
      <c r="AE32" s="460">
        <v>0.02</v>
      </c>
      <c r="AF32" s="456">
        <v>0</v>
      </c>
      <c r="AG32" s="460">
        <v>0</v>
      </c>
      <c r="AH32" s="450" t="s">
        <v>161</v>
      </c>
      <c r="AI32" s="459">
        <v>0</v>
      </c>
      <c r="AJ32" s="460">
        <v>0</v>
      </c>
      <c r="AK32" s="456">
        <v>0</v>
      </c>
      <c r="AL32" s="460">
        <v>0.3</v>
      </c>
      <c r="AM32" s="450">
        <v>0</v>
      </c>
      <c r="AN32" s="459">
        <v>-0.3</v>
      </c>
      <c r="AO32" s="460">
        <v>0</v>
      </c>
      <c r="AP32" s="456">
        <v>0</v>
      </c>
      <c r="AQ32" s="460">
        <v>0</v>
      </c>
      <c r="AR32" s="450" t="s">
        <v>161</v>
      </c>
      <c r="AS32" s="459">
        <v>0</v>
      </c>
      <c r="AT32" s="460">
        <v>0.0909999999999999</v>
      </c>
      <c r="AU32" s="456">
        <v>0</v>
      </c>
      <c r="AV32" s="460">
        <v>0</v>
      </c>
      <c r="AW32" s="450" t="s">
        <v>161</v>
      </c>
      <c r="AX32" s="459">
        <v>0</v>
      </c>
      <c r="AY32" s="460">
        <v>0</v>
      </c>
    </row>
    <row r="33" s="437" customFormat="1" outlineLevel="2" spans="1:51">
      <c r="A33" s="468" t="s">
        <v>30</v>
      </c>
      <c r="B33" s="456">
        <v>2.013954</v>
      </c>
      <c r="C33" s="457">
        <v>3.45660835</v>
      </c>
      <c r="D33" s="450">
        <v>0.582638759175595</v>
      </c>
      <c r="E33" s="459">
        <v>-1.44265435</v>
      </c>
      <c r="F33" s="460">
        <v>2.52911099999999</v>
      </c>
      <c r="G33" s="456">
        <v>0.808835999999999</v>
      </c>
      <c r="H33" s="460">
        <v>2.6544</v>
      </c>
      <c r="I33" s="450">
        <v>0.304715189873417</v>
      </c>
      <c r="J33" s="459">
        <v>-1.845564</v>
      </c>
      <c r="K33" s="460">
        <v>2.22913399999999</v>
      </c>
      <c r="L33" s="456">
        <v>-0.366337999999998</v>
      </c>
      <c r="M33" s="460">
        <v>0.5905</v>
      </c>
      <c r="N33" s="450">
        <v>-0.620386113463164</v>
      </c>
      <c r="O33" s="459">
        <v>-0.956837999999998</v>
      </c>
      <c r="P33" s="460">
        <v>0.277477</v>
      </c>
      <c r="Q33" s="456">
        <v>0</v>
      </c>
      <c r="R33" s="460">
        <v>0</v>
      </c>
      <c r="S33" s="450" t="s">
        <v>161</v>
      </c>
      <c r="T33" s="459">
        <v>0</v>
      </c>
      <c r="U33" s="460">
        <v>-0.1125</v>
      </c>
      <c r="V33" s="456">
        <v>1.511456</v>
      </c>
      <c r="W33" s="460">
        <v>0</v>
      </c>
      <c r="X33" s="450" t="s">
        <v>161</v>
      </c>
      <c r="Y33" s="459">
        <v>1.511456</v>
      </c>
      <c r="Z33" s="460">
        <v>0</v>
      </c>
      <c r="AA33" s="456">
        <v>0.0599999999999999</v>
      </c>
      <c r="AB33" s="460">
        <v>0.21170835</v>
      </c>
      <c r="AC33" s="450">
        <v>0.283408755488387</v>
      </c>
      <c r="AD33" s="459">
        <v>-0.15170835</v>
      </c>
      <c r="AE33" s="460">
        <v>0.135</v>
      </c>
      <c r="AF33" s="456">
        <v>0</v>
      </c>
      <c r="AG33" s="460">
        <v>0</v>
      </c>
      <c r="AH33" s="450" t="s">
        <v>161</v>
      </c>
      <c r="AI33" s="459">
        <v>0</v>
      </c>
      <c r="AJ33" s="460">
        <v>0</v>
      </c>
      <c r="AK33" s="456">
        <v>0</v>
      </c>
      <c r="AL33" s="460">
        <v>0.32</v>
      </c>
      <c r="AM33" s="450">
        <v>0</v>
      </c>
      <c r="AN33" s="459">
        <v>-0.32</v>
      </c>
      <c r="AO33" s="460">
        <v>0</v>
      </c>
      <c r="AP33" s="456">
        <v>0</v>
      </c>
      <c r="AQ33" s="460">
        <v>0</v>
      </c>
      <c r="AR33" s="450" t="s">
        <v>161</v>
      </c>
      <c r="AS33" s="459">
        <v>0</v>
      </c>
      <c r="AT33" s="460">
        <v>0.606363999999999</v>
      </c>
      <c r="AU33" s="456">
        <v>0</v>
      </c>
      <c r="AV33" s="460">
        <v>0</v>
      </c>
      <c r="AW33" s="450" t="s">
        <v>161</v>
      </c>
      <c r="AX33" s="459">
        <v>0</v>
      </c>
      <c r="AY33" s="460">
        <v>0</v>
      </c>
    </row>
    <row r="34" s="437" customFormat="1" outlineLevel="2" spans="1:51">
      <c r="A34" s="468" t="s">
        <v>31</v>
      </c>
      <c r="B34" s="456">
        <v>2.310174</v>
      </c>
      <c r="C34" s="457">
        <v>2.89407602</v>
      </c>
      <c r="D34" s="450">
        <v>0.798242335044121</v>
      </c>
      <c r="E34" s="459">
        <v>-0.583902020000004</v>
      </c>
      <c r="F34" s="460">
        <v>2.504389</v>
      </c>
      <c r="G34" s="456">
        <v>1.758058</v>
      </c>
      <c r="H34" s="460">
        <v>2.021</v>
      </c>
      <c r="I34" s="450">
        <v>0.869895101434932</v>
      </c>
      <c r="J34" s="459">
        <v>-0.262942000000002</v>
      </c>
      <c r="K34" s="460">
        <v>1.718137</v>
      </c>
      <c r="L34" s="456">
        <v>0.467675999999998</v>
      </c>
      <c r="M34" s="460">
        <v>0.706326</v>
      </c>
      <c r="N34" s="450">
        <v>0.662124854528925</v>
      </c>
      <c r="O34" s="459">
        <v>-0.238650000000002</v>
      </c>
      <c r="P34" s="460">
        <v>0.672252</v>
      </c>
      <c r="Q34" s="456">
        <v>0</v>
      </c>
      <c r="R34" s="460">
        <v>0</v>
      </c>
      <c r="S34" s="450" t="s">
        <v>161</v>
      </c>
      <c r="T34" s="459">
        <v>0</v>
      </c>
      <c r="U34" s="460">
        <v>0</v>
      </c>
      <c r="V34" s="456">
        <v>0</v>
      </c>
      <c r="W34" s="460">
        <v>0</v>
      </c>
      <c r="X34" s="450" t="s">
        <v>161</v>
      </c>
      <c r="Y34" s="459">
        <v>0</v>
      </c>
      <c r="Z34" s="460">
        <v>0</v>
      </c>
      <c r="AA34" s="456">
        <v>0.0844399999999998</v>
      </c>
      <c r="AB34" s="460">
        <v>0.16675002</v>
      </c>
      <c r="AC34" s="450">
        <v>0.506386745860659</v>
      </c>
      <c r="AD34" s="459">
        <v>-0.0823100200000002</v>
      </c>
      <c r="AE34" s="460">
        <v>0.114</v>
      </c>
      <c r="AF34" s="456">
        <v>0</v>
      </c>
      <c r="AG34" s="460">
        <v>0</v>
      </c>
      <c r="AH34" s="450" t="s">
        <v>161</v>
      </c>
      <c r="AI34" s="459">
        <v>0</v>
      </c>
      <c r="AJ34" s="460">
        <v>0</v>
      </c>
      <c r="AK34" s="456">
        <v>0</v>
      </c>
      <c r="AL34" s="460">
        <v>0.32</v>
      </c>
      <c r="AM34" s="450">
        <v>0</v>
      </c>
      <c r="AN34" s="459">
        <v>-0.32</v>
      </c>
      <c r="AO34" s="460">
        <v>0</v>
      </c>
      <c r="AP34" s="456">
        <v>0</v>
      </c>
      <c r="AQ34" s="460">
        <v>0</v>
      </c>
      <c r="AR34" s="450" t="s">
        <v>161</v>
      </c>
      <c r="AS34" s="459">
        <v>0</v>
      </c>
      <c r="AT34" s="460">
        <v>0.31347</v>
      </c>
      <c r="AU34" s="456">
        <v>0</v>
      </c>
      <c r="AV34" s="460">
        <v>0</v>
      </c>
      <c r="AW34" s="450" t="s">
        <v>161</v>
      </c>
      <c r="AX34" s="459">
        <v>0</v>
      </c>
      <c r="AY34" s="460">
        <v>0</v>
      </c>
    </row>
    <row r="35" s="437" customFormat="1" outlineLevel="2" spans="1:51">
      <c r="A35" s="468" t="s">
        <v>32</v>
      </c>
      <c r="B35" s="456">
        <v>1.84809099999999</v>
      </c>
      <c r="C35" s="457">
        <v>2.41140901</v>
      </c>
      <c r="D35" s="450">
        <v>0.76639466483539</v>
      </c>
      <c r="E35" s="459">
        <v>-0.56331801000001</v>
      </c>
      <c r="F35" s="460">
        <v>1.884681</v>
      </c>
      <c r="G35" s="456">
        <v>0.491077</v>
      </c>
      <c r="H35" s="460">
        <v>1.054</v>
      </c>
      <c r="I35" s="450">
        <v>0.465917457305503</v>
      </c>
      <c r="J35" s="459">
        <v>-0.562923</v>
      </c>
      <c r="K35" s="460">
        <v>1.008077</v>
      </c>
      <c r="L35" s="456">
        <v>-0.018</v>
      </c>
      <c r="M35" s="460">
        <v>0.309159</v>
      </c>
      <c r="N35" s="450">
        <v>-0.0582224680504207</v>
      </c>
      <c r="O35" s="459">
        <v>-0.327159</v>
      </c>
      <c r="P35" s="460">
        <v>0.255132</v>
      </c>
      <c r="Q35" s="456">
        <v>0</v>
      </c>
      <c r="R35" s="460">
        <v>0</v>
      </c>
      <c r="S35" s="450" t="s">
        <v>161</v>
      </c>
      <c r="T35" s="459">
        <v>0</v>
      </c>
      <c r="U35" s="460">
        <v>0</v>
      </c>
      <c r="V35" s="456">
        <v>1.31457199999999</v>
      </c>
      <c r="W35" s="460">
        <v>0.987</v>
      </c>
      <c r="X35" s="450">
        <v>1.33188652482268</v>
      </c>
      <c r="Y35" s="459">
        <v>0.32757199999999</v>
      </c>
      <c r="Z35" s="460">
        <v>0.559471999999999</v>
      </c>
      <c r="AA35" s="456">
        <v>0.060442</v>
      </c>
      <c r="AB35" s="460">
        <v>0.06125001</v>
      </c>
      <c r="AC35" s="450">
        <v>0.986808002153796</v>
      </c>
      <c r="AD35" s="459">
        <v>-0.000808009999999998</v>
      </c>
      <c r="AE35" s="460">
        <v>0.062</v>
      </c>
      <c r="AF35" s="456">
        <v>0</v>
      </c>
      <c r="AG35" s="460">
        <v>0</v>
      </c>
      <c r="AH35" s="450" t="s">
        <v>161</v>
      </c>
      <c r="AI35" s="459">
        <v>0</v>
      </c>
      <c r="AJ35" s="460">
        <v>0</v>
      </c>
      <c r="AK35" s="456">
        <v>0.037162</v>
      </c>
      <c r="AL35" s="460">
        <v>0.03</v>
      </c>
      <c r="AM35" s="450">
        <v>1.23873333333333</v>
      </c>
      <c r="AN35" s="459">
        <v>0.007162</v>
      </c>
      <c r="AO35" s="460">
        <v>0.015257</v>
      </c>
      <c r="AP35" s="456">
        <v>0</v>
      </c>
      <c r="AQ35" s="460">
        <v>0</v>
      </c>
      <c r="AR35" s="450" t="s">
        <v>161</v>
      </c>
      <c r="AS35" s="459">
        <v>0</v>
      </c>
      <c r="AT35" s="460">
        <v>0</v>
      </c>
      <c r="AU35" s="456">
        <v>0</v>
      </c>
      <c r="AV35" s="460">
        <v>0</v>
      </c>
      <c r="AW35" s="450" t="s">
        <v>161</v>
      </c>
      <c r="AX35" s="459">
        <v>0</v>
      </c>
      <c r="AY35" s="460">
        <v>0</v>
      </c>
    </row>
    <row r="36" s="437" customFormat="1" outlineLevel="2" spans="1:51">
      <c r="A36" s="468" t="s">
        <v>33</v>
      </c>
      <c r="B36" s="456">
        <v>20.239312</v>
      </c>
      <c r="C36" s="457">
        <v>19.32422</v>
      </c>
      <c r="D36" s="450">
        <v>1.04735466683778</v>
      </c>
      <c r="E36" s="459">
        <v>0.915092000000008</v>
      </c>
      <c r="F36" s="460">
        <v>18.880452</v>
      </c>
      <c r="G36" s="456">
        <v>8.83986300000001</v>
      </c>
      <c r="H36" s="460">
        <v>14.1936</v>
      </c>
      <c r="I36" s="450">
        <v>0.622806264795401</v>
      </c>
      <c r="J36" s="459">
        <v>-5.35373699999999</v>
      </c>
      <c r="K36" s="460">
        <v>7.290769</v>
      </c>
      <c r="L36" s="456">
        <v>2.55693599999999</v>
      </c>
      <c r="M36" s="460">
        <v>3.610061</v>
      </c>
      <c r="N36" s="450">
        <v>0.708280552600079</v>
      </c>
      <c r="O36" s="459">
        <v>-1.05312500000001</v>
      </c>
      <c r="P36" s="460">
        <v>2.365218</v>
      </c>
      <c r="Q36" s="456">
        <v>0.1179</v>
      </c>
      <c r="R36" s="460">
        <v>0.2165</v>
      </c>
      <c r="S36" s="450">
        <v>0.544572748267897</v>
      </c>
      <c r="T36" s="459">
        <v>-0.0986000000000003</v>
      </c>
      <c r="U36" s="460">
        <v>0.145</v>
      </c>
      <c r="V36" s="456">
        <v>7.788249</v>
      </c>
      <c r="W36" s="460">
        <v>1.11447558</v>
      </c>
      <c r="X36" s="450">
        <v>6.98826348442736</v>
      </c>
      <c r="Y36" s="459">
        <v>6.67377342</v>
      </c>
      <c r="Z36" s="460">
        <v>8.97660499999999</v>
      </c>
      <c r="AA36" s="456">
        <v>0.936363999999999</v>
      </c>
      <c r="AB36" s="460">
        <v>0.18958342</v>
      </c>
      <c r="AC36" s="450">
        <v>4.93906059928658</v>
      </c>
      <c r="AD36" s="459">
        <v>0.746780579999999</v>
      </c>
      <c r="AE36" s="460">
        <v>0.102859999999999</v>
      </c>
      <c r="AF36" s="456">
        <v>10.598165</v>
      </c>
      <c r="AG36" s="460">
        <v>14.6</v>
      </c>
      <c r="AH36" s="450">
        <v>0.725901712328767</v>
      </c>
      <c r="AI36" s="459">
        <v>-4.001835</v>
      </c>
      <c r="AJ36" s="460">
        <v>0</v>
      </c>
      <c r="AK36" s="456">
        <v>1.744413</v>
      </c>
      <c r="AL36" s="460">
        <v>2.1</v>
      </c>
      <c r="AM36" s="450">
        <v>0.830672857142859</v>
      </c>
      <c r="AN36" s="459">
        <v>-0.355586999999996</v>
      </c>
      <c r="AO36" s="460">
        <v>-0.499999999999999</v>
      </c>
      <c r="AP36" s="456">
        <v>0.392156</v>
      </c>
      <c r="AQ36" s="460">
        <v>0.25</v>
      </c>
      <c r="AR36" s="450">
        <v>1.568624</v>
      </c>
      <c r="AS36" s="459">
        <v>0.142156</v>
      </c>
      <c r="AT36" s="460">
        <v>0.698599999999999</v>
      </c>
      <c r="AU36" s="456">
        <v>0.358699999999999</v>
      </c>
      <c r="AV36" s="460">
        <v>0.25</v>
      </c>
      <c r="AW36" s="450">
        <v>1.4348</v>
      </c>
      <c r="AX36" s="459">
        <v>0.108699999999999</v>
      </c>
      <c r="AY36" s="460">
        <v>0.53</v>
      </c>
    </row>
    <row r="37" s="437" customFormat="1" outlineLevel="2" spans="1:51">
      <c r="A37" s="468" t="s">
        <v>34</v>
      </c>
      <c r="B37" s="456">
        <v>11.483712</v>
      </c>
      <c r="C37" s="457">
        <v>19.16382409</v>
      </c>
      <c r="D37" s="450">
        <v>0.599239063459802</v>
      </c>
      <c r="E37" s="459">
        <v>-7.68011209000001</v>
      </c>
      <c r="F37" s="460">
        <v>19.083491</v>
      </c>
      <c r="G37" s="456">
        <v>9.00164999999999</v>
      </c>
      <c r="H37" s="460">
        <v>14.3465</v>
      </c>
      <c r="I37" s="450">
        <v>0.627445718467918</v>
      </c>
      <c r="J37" s="459">
        <v>-5.34485000000001</v>
      </c>
      <c r="K37" s="460">
        <v>8.72369299999997</v>
      </c>
      <c r="L37" s="456">
        <v>1.559408</v>
      </c>
      <c r="M37" s="460">
        <v>2.839024</v>
      </c>
      <c r="N37" s="450">
        <v>0.549276089247572</v>
      </c>
      <c r="O37" s="459">
        <v>-1.279616</v>
      </c>
      <c r="P37" s="460">
        <v>2.426852</v>
      </c>
      <c r="Q37" s="456">
        <v>0.116</v>
      </c>
      <c r="R37" s="460">
        <v>0.1053</v>
      </c>
      <c r="S37" s="450">
        <v>1.10161443494777</v>
      </c>
      <c r="T37" s="459">
        <v>0.0106999999999999</v>
      </c>
      <c r="U37" s="460">
        <v>0.1725</v>
      </c>
      <c r="V37" s="456">
        <v>0.065719</v>
      </c>
      <c r="W37" s="460">
        <v>1.658</v>
      </c>
      <c r="X37" s="450">
        <v>0.0396375150784077</v>
      </c>
      <c r="Y37" s="459">
        <v>-1.592281</v>
      </c>
      <c r="Z37" s="460">
        <v>7.76044599999999</v>
      </c>
      <c r="AA37" s="456">
        <v>0.740935000000001</v>
      </c>
      <c r="AB37" s="460">
        <v>0.21500009</v>
      </c>
      <c r="AC37" s="450">
        <v>3.44620785972695</v>
      </c>
      <c r="AD37" s="459">
        <v>0.525934910000001</v>
      </c>
      <c r="AE37" s="460">
        <v>0</v>
      </c>
      <c r="AF37" s="456">
        <v>16.738107</v>
      </c>
      <c r="AG37" s="460">
        <v>19</v>
      </c>
      <c r="AH37" s="450">
        <v>0.880953</v>
      </c>
      <c r="AI37" s="459">
        <v>-2.261893</v>
      </c>
      <c r="AJ37" s="460">
        <v>0.17175</v>
      </c>
      <c r="AK37" s="456">
        <v>0</v>
      </c>
      <c r="AL37" s="460">
        <v>0.9</v>
      </c>
      <c r="AM37" s="450">
        <v>0</v>
      </c>
      <c r="AN37" s="459">
        <v>-0.9</v>
      </c>
      <c r="AO37" s="460">
        <v>2.183349</v>
      </c>
      <c r="AP37" s="456">
        <v>0.176975</v>
      </c>
      <c r="AQ37" s="460">
        <v>0.5</v>
      </c>
      <c r="AR37" s="450">
        <v>0.353949999999999</v>
      </c>
      <c r="AS37" s="459">
        <v>-0.323025</v>
      </c>
      <c r="AT37" s="460">
        <v>0.012637</v>
      </c>
      <c r="AU37" s="456">
        <v>0.132</v>
      </c>
      <c r="AV37" s="460">
        <v>0.6</v>
      </c>
      <c r="AW37" s="450">
        <v>0.22</v>
      </c>
      <c r="AX37" s="459">
        <v>-0.468</v>
      </c>
      <c r="AY37" s="460">
        <v>0.47809</v>
      </c>
    </row>
    <row r="38" s="437" customFormat="1" outlineLevel="2" spans="1:51">
      <c r="A38" s="468" t="s">
        <v>35</v>
      </c>
      <c r="B38" s="456">
        <v>0</v>
      </c>
      <c r="C38" s="457">
        <v>0</v>
      </c>
      <c r="D38" s="450" t="s">
        <v>161</v>
      </c>
      <c r="E38" s="459">
        <v>0</v>
      </c>
      <c r="F38" s="460">
        <v>5.13936599999999</v>
      </c>
      <c r="G38" s="456">
        <v>0</v>
      </c>
      <c r="H38" s="460">
        <v>0</v>
      </c>
      <c r="I38" s="450" t="s">
        <v>161</v>
      </c>
      <c r="J38" s="459">
        <v>0</v>
      </c>
      <c r="K38" s="460">
        <v>0.520000000000001</v>
      </c>
      <c r="L38" s="456">
        <v>0</v>
      </c>
      <c r="M38" s="460">
        <v>0</v>
      </c>
      <c r="N38" s="450" t="s">
        <v>161</v>
      </c>
      <c r="O38" s="459">
        <v>0</v>
      </c>
      <c r="P38" s="460">
        <v>0.112042</v>
      </c>
      <c r="Q38" s="456">
        <v>0</v>
      </c>
      <c r="R38" s="460">
        <v>0</v>
      </c>
      <c r="S38" s="450" t="s">
        <v>161</v>
      </c>
      <c r="T38" s="459">
        <v>0</v>
      </c>
      <c r="U38" s="460">
        <v>0.014</v>
      </c>
      <c r="V38" s="456">
        <v>0</v>
      </c>
      <c r="W38" s="460">
        <v>0</v>
      </c>
      <c r="X38" s="450" t="s">
        <v>161</v>
      </c>
      <c r="Y38" s="459">
        <v>0</v>
      </c>
      <c r="Z38" s="460">
        <v>4.48132399999999</v>
      </c>
      <c r="AA38" s="456">
        <v>0</v>
      </c>
      <c r="AB38" s="460">
        <v>0</v>
      </c>
      <c r="AC38" s="450" t="s">
        <v>161</v>
      </c>
      <c r="AD38" s="459">
        <v>0</v>
      </c>
      <c r="AE38" s="460">
        <v>0.012</v>
      </c>
      <c r="AF38" s="456">
        <v>0</v>
      </c>
      <c r="AG38" s="460">
        <v>0</v>
      </c>
      <c r="AH38" s="450" t="s">
        <v>161</v>
      </c>
      <c r="AI38" s="459">
        <v>0</v>
      </c>
      <c r="AJ38" s="460">
        <v>0</v>
      </c>
      <c r="AK38" s="456">
        <v>0</v>
      </c>
      <c r="AL38" s="460">
        <v>0</v>
      </c>
      <c r="AM38" s="450" t="s">
        <v>161</v>
      </c>
      <c r="AN38" s="459">
        <v>0</v>
      </c>
      <c r="AO38" s="460">
        <v>1.09363999999999</v>
      </c>
      <c r="AP38" s="456">
        <v>0</v>
      </c>
      <c r="AQ38" s="460">
        <v>0</v>
      </c>
      <c r="AR38" s="450" t="s">
        <v>161</v>
      </c>
      <c r="AS38" s="459">
        <v>0</v>
      </c>
      <c r="AT38" s="460">
        <v>0</v>
      </c>
      <c r="AU38" s="456">
        <v>0</v>
      </c>
      <c r="AV38" s="460">
        <v>0</v>
      </c>
      <c r="AW38" s="450" t="s">
        <v>161</v>
      </c>
      <c r="AX38" s="459">
        <v>0</v>
      </c>
      <c r="AY38" s="460">
        <v>0</v>
      </c>
    </row>
    <row r="39" s="437" customFormat="1" outlineLevel="2" spans="1:51">
      <c r="A39" s="468" t="s">
        <v>36</v>
      </c>
      <c r="B39" s="456">
        <v>0</v>
      </c>
      <c r="C39" s="457">
        <v>0</v>
      </c>
      <c r="D39" s="450" t="s">
        <v>161</v>
      </c>
      <c r="E39" s="459">
        <v>0</v>
      </c>
      <c r="F39" s="460">
        <v>0</v>
      </c>
      <c r="G39" s="456">
        <v>0</v>
      </c>
      <c r="H39" s="460">
        <v>0</v>
      </c>
      <c r="I39" s="450" t="s">
        <v>161</v>
      </c>
      <c r="J39" s="459">
        <v>0</v>
      </c>
      <c r="K39" s="460">
        <v>0</v>
      </c>
      <c r="L39" s="456">
        <v>0</v>
      </c>
      <c r="M39" s="460">
        <v>0</v>
      </c>
      <c r="N39" s="450" t="s">
        <v>161</v>
      </c>
      <c r="O39" s="459">
        <v>0</v>
      </c>
      <c r="P39" s="460">
        <v>0</v>
      </c>
      <c r="Q39" s="456">
        <v>0</v>
      </c>
      <c r="R39" s="460">
        <v>0</v>
      </c>
      <c r="S39" s="450" t="s">
        <v>161</v>
      </c>
      <c r="T39" s="459">
        <v>0</v>
      </c>
      <c r="U39" s="460">
        <v>0</v>
      </c>
      <c r="V39" s="456">
        <v>0</v>
      </c>
      <c r="W39" s="460">
        <v>0</v>
      </c>
      <c r="X39" s="450" t="s">
        <v>161</v>
      </c>
      <c r="Y39" s="459">
        <v>0</v>
      </c>
      <c r="Z39" s="460">
        <v>0</v>
      </c>
      <c r="AA39" s="456">
        <v>0</v>
      </c>
      <c r="AB39" s="460">
        <v>0</v>
      </c>
      <c r="AC39" s="450" t="s">
        <v>161</v>
      </c>
      <c r="AD39" s="459">
        <v>0</v>
      </c>
      <c r="AE39" s="460">
        <v>0</v>
      </c>
      <c r="AF39" s="456">
        <v>0</v>
      </c>
      <c r="AG39" s="460">
        <v>0</v>
      </c>
      <c r="AH39" s="450" t="s">
        <v>161</v>
      </c>
      <c r="AI39" s="459">
        <v>0</v>
      </c>
      <c r="AJ39" s="460">
        <v>0</v>
      </c>
      <c r="AK39" s="456">
        <v>0</v>
      </c>
      <c r="AL39" s="460">
        <v>0</v>
      </c>
      <c r="AM39" s="450" t="s">
        <v>161</v>
      </c>
      <c r="AN39" s="459">
        <v>0</v>
      </c>
      <c r="AO39" s="460">
        <v>0</v>
      </c>
      <c r="AP39" s="456">
        <v>0</v>
      </c>
      <c r="AQ39" s="460">
        <v>0</v>
      </c>
      <c r="AR39" s="450" t="s">
        <v>161</v>
      </c>
      <c r="AS39" s="459">
        <v>0</v>
      </c>
      <c r="AT39" s="460">
        <v>0</v>
      </c>
      <c r="AU39" s="456">
        <v>0</v>
      </c>
      <c r="AV39" s="460">
        <v>0</v>
      </c>
      <c r="AW39" s="450" t="s">
        <v>161</v>
      </c>
      <c r="AX39" s="459">
        <v>0</v>
      </c>
      <c r="AY39" s="460">
        <v>0</v>
      </c>
    </row>
    <row r="40" s="437" customFormat="1" outlineLevel="2" spans="1:51">
      <c r="A40" s="468" t="s">
        <v>37</v>
      </c>
      <c r="B40" s="456">
        <v>0</v>
      </c>
      <c r="C40" s="457">
        <v>0</v>
      </c>
      <c r="D40" s="450" t="s">
        <v>161</v>
      </c>
      <c r="E40" s="459">
        <v>0</v>
      </c>
      <c r="F40" s="460">
        <v>0</v>
      </c>
      <c r="G40" s="456">
        <v>0</v>
      </c>
      <c r="H40" s="460">
        <v>0</v>
      </c>
      <c r="I40" s="450" t="s">
        <v>161</v>
      </c>
      <c r="J40" s="459">
        <v>0</v>
      </c>
      <c r="K40" s="460">
        <v>0</v>
      </c>
      <c r="L40" s="456">
        <v>0</v>
      </c>
      <c r="M40" s="460">
        <v>0</v>
      </c>
      <c r="N40" s="450" t="s">
        <v>161</v>
      </c>
      <c r="O40" s="459">
        <v>0</v>
      </c>
      <c r="P40" s="460">
        <v>0</v>
      </c>
      <c r="Q40" s="456">
        <v>0</v>
      </c>
      <c r="R40" s="460">
        <v>0</v>
      </c>
      <c r="S40" s="450" t="s">
        <v>161</v>
      </c>
      <c r="T40" s="459">
        <v>0</v>
      </c>
      <c r="U40" s="460">
        <v>0</v>
      </c>
      <c r="V40" s="456">
        <v>0</v>
      </c>
      <c r="W40" s="460">
        <v>0</v>
      </c>
      <c r="X40" s="450" t="s">
        <v>161</v>
      </c>
      <c r="Y40" s="459">
        <v>0</v>
      </c>
      <c r="Z40" s="460">
        <v>0</v>
      </c>
      <c r="AA40" s="456">
        <v>0</v>
      </c>
      <c r="AB40" s="460">
        <v>0</v>
      </c>
      <c r="AC40" s="450" t="s">
        <v>161</v>
      </c>
      <c r="AD40" s="459">
        <v>0</v>
      </c>
      <c r="AE40" s="460">
        <v>0</v>
      </c>
      <c r="AF40" s="456">
        <v>0</v>
      </c>
      <c r="AG40" s="460">
        <v>0</v>
      </c>
      <c r="AH40" s="450" t="s">
        <v>161</v>
      </c>
      <c r="AI40" s="459">
        <v>0</v>
      </c>
      <c r="AJ40" s="460">
        <v>0</v>
      </c>
      <c r="AK40" s="456">
        <v>0</v>
      </c>
      <c r="AL40" s="460">
        <v>0</v>
      </c>
      <c r="AM40" s="450" t="s">
        <v>161</v>
      </c>
      <c r="AN40" s="459">
        <v>0</v>
      </c>
      <c r="AO40" s="460">
        <v>0</v>
      </c>
      <c r="AP40" s="456">
        <v>0</v>
      </c>
      <c r="AQ40" s="460">
        <v>0</v>
      </c>
      <c r="AR40" s="450" t="s">
        <v>161</v>
      </c>
      <c r="AS40" s="459">
        <v>0</v>
      </c>
      <c r="AT40" s="460">
        <v>0</v>
      </c>
      <c r="AU40" s="456">
        <v>0</v>
      </c>
      <c r="AV40" s="460">
        <v>0</v>
      </c>
      <c r="AW40" s="450" t="s">
        <v>161</v>
      </c>
      <c r="AX40" s="459">
        <v>0</v>
      </c>
      <c r="AY40" s="460">
        <v>0</v>
      </c>
    </row>
    <row r="41" s="441" customFormat="1" spans="1:51">
      <c r="A41" s="462" t="s">
        <v>38</v>
      </c>
      <c r="B41" s="463">
        <v>88.8376459999999</v>
      </c>
      <c r="C41" s="464">
        <v>98.53090731</v>
      </c>
      <c r="D41" s="474">
        <v>0.901622124725768</v>
      </c>
      <c r="E41" s="464">
        <v>-9.69326131000005</v>
      </c>
      <c r="F41" s="467">
        <v>96.713222</v>
      </c>
      <c r="G41" s="463">
        <v>38.618962</v>
      </c>
      <c r="H41" s="467">
        <v>57.4338</v>
      </c>
      <c r="I41" s="474">
        <v>0.672408268301941</v>
      </c>
      <c r="J41" s="464">
        <v>-18.814838</v>
      </c>
      <c r="K41" s="467">
        <v>39.1778949999999</v>
      </c>
      <c r="L41" s="463">
        <v>7.41392199999999</v>
      </c>
      <c r="M41" s="467">
        <v>13.840918</v>
      </c>
      <c r="N41" s="474">
        <v>0.535652476230261</v>
      </c>
      <c r="O41" s="464">
        <v>-6.42699600000001</v>
      </c>
      <c r="P41" s="467">
        <v>10.024425</v>
      </c>
      <c r="Q41" s="463">
        <v>0.945299999999998</v>
      </c>
      <c r="R41" s="467">
        <v>0.9622</v>
      </c>
      <c r="S41" s="474">
        <v>0.982436083974224</v>
      </c>
      <c r="T41" s="464">
        <v>-0.0169000000000018</v>
      </c>
      <c r="U41" s="467">
        <v>0.2659</v>
      </c>
      <c r="V41" s="463">
        <v>37.744475</v>
      </c>
      <c r="W41" s="467">
        <v>24.65990558</v>
      </c>
      <c r="X41" s="474">
        <v>1.53060095374461</v>
      </c>
      <c r="Y41" s="464">
        <v>13.08456942</v>
      </c>
      <c r="Z41" s="467">
        <v>46.4477420000001</v>
      </c>
      <c r="AA41" s="463">
        <v>4.114987</v>
      </c>
      <c r="AB41" s="467">
        <v>1.63408373</v>
      </c>
      <c r="AC41" s="474">
        <v>2.51822285752762</v>
      </c>
      <c r="AD41" s="464">
        <v>2.48090327</v>
      </c>
      <c r="AE41" s="467">
        <v>0.797259999999998</v>
      </c>
      <c r="AF41" s="463">
        <v>48.8017539999999</v>
      </c>
      <c r="AG41" s="467">
        <v>55.16</v>
      </c>
      <c r="AH41" s="474">
        <v>0.884730855692529</v>
      </c>
      <c r="AI41" s="464">
        <v>-6.3582460000001</v>
      </c>
      <c r="AJ41" s="467">
        <v>151.052138</v>
      </c>
      <c r="AK41" s="463">
        <v>4.35135300000001</v>
      </c>
      <c r="AL41" s="467">
        <v>7.93</v>
      </c>
      <c r="AM41" s="474">
        <v>0.548720428751578</v>
      </c>
      <c r="AN41" s="464">
        <v>-3.57864699999999</v>
      </c>
      <c r="AO41" s="467">
        <v>26.07023</v>
      </c>
      <c r="AP41" s="463">
        <v>1.382912</v>
      </c>
      <c r="AQ41" s="467">
        <v>1.41666667</v>
      </c>
      <c r="AR41" s="474">
        <v>0.97617317417371</v>
      </c>
      <c r="AS41" s="464">
        <v>-0.0337546700000002</v>
      </c>
      <c r="AT41" s="467">
        <v>3.76663399999999</v>
      </c>
      <c r="AU41" s="463">
        <v>0.949699999999999</v>
      </c>
      <c r="AV41" s="467">
        <v>0.91666667</v>
      </c>
      <c r="AW41" s="474">
        <v>1.03603635986896</v>
      </c>
      <c r="AX41" s="464">
        <v>0.0330333299999989</v>
      </c>
      <c r="AY41" s="467">
        <v>1.33269</v>
      </c>
    </row>
    <row r="42" s="437" customFormat="1" outlineLevel="2" spans="1:51">
      <c r="A42" s="468" t="s">
        <v>39</v>
      </c>
      <c r="B42" s="456">
        <v>0</v>
      </c>
      <c r="C42" s="457">
        <v>0</v>
      </c>
      <c r="D42" s="450" t="s">
        <v>161</v>
      </c>
      <c r="E42" s="459">
        <v>0</v>
      </c>
      <c r="F42" s="460">
        <v>0</v>
      </c>
      <c r="G42" s="456">
        <v>0</v>
      </c>
      <c r="H42" s="460">
        <v>0</v>
      </c>
      <c r="I42" s="450" t="s">
        <v>161</v>
      </c>
      <c r="J42" s="459">
        <v>0</v>
      </c>
      <c r="K42" s="460">
        <v>0</v>
      </c>
      <c r="L42" s="456">
        <v>0</v>
      </c>
      <c r="M42" s="460">
        <v>0</v>
      </c>
      <c r="N42" s="450" t="s">
        <v>161</v>
      </c>
      <c r="O42" s="459">
        <v>0</v>
      </c>
      <c r="P42" s="460">
        <v>0</v>
      </c>
      <c r="Q42" s="456">
        <v>0</v>
      </c>
      <c r="R42" s="460">
        <v>0</v>
      </c>
      <c r="S42" s="450" t="s">
        <v>161</v>
      </c>
      <c r="T42" s="459">
        <v>0</v>
      </c>
      <c r="U42" s="460">
        <v>0</v>
      </c>
      <c r="V42" s="456">
        <v>0</v>
      </c>
      <c r="W42" s="460">
        <v>0</v>
      </c>
      <c r="X42" s="450" t="s">
        <v>161</v>
      </c>
      <c r="Y42" s="459">
        <v>0</v>
      </c>
      <c r="Z42" s="460">
        <v>0</v>
      </c>
      <c r="AA42" s="456">
        <v>0</v>
      </c>
      <c r="AB42" s="460">
        <v>0</v>
      </c>
      <c r="AC42" s="450" t="s">
        <v>161</v>
      </c>
      <c r="AD42" s="459">
        <v>0</v>
      </c>
      <c r="AE42" s="460">
        <v>0</v>
      </c>
      <c r="AF42" s="456">
        <v>0</v>
      </c>
      <c r="AG42" s="460">
        <v>0</v>
      </c>
      <c r="AH42" s="450" t="s">
        <v>161</v>
      </c>
      <c r="AI42" s="459">
        <v>0</v>
      </c>
      <c r="AJ42" s="460">
        <v>0</v>
      </c>
      <c r="AK42" s="456">
        <v>0.048708</v>
      </c>
      <c r="AL42" s="460">
        <v>1.45</v>
      </c>
      <c r="AM42" s="450">
        <v>0.033591724137931</v>
      </c>
      <c r="AN42" s="459">
        <v>-1.401292</v>
      </c>
      <c r="AO42" s="460">
        <v>0</v>
      </c>
      <c r="AP42" s="456">
        <v>0</v>
      </c>
      <c r="AQ42" s="460">
        <v>0</v>
      </c>
      <c r="AR42" s="450" t="s">
        <v>161</v>
      </c>
      <c r="AS42" s="459">
        <v>0</v>
      </c>
      <c r="AT42" s="460">
        <v>0</v>
      </c>
      <c r="AU42" s="456">
        <v>0</v>
      </c>
      <c r="AV42" s="460">
        <v>0</v>
      </c>
      <c r="AW42" s="450" t="s">
        <v>161</v>
      </c>
      <c r="AX42" s="459">
        <v>0</v>
      </c>
      <c r="AY42" s="460">
        <v>0</v>
      </c>
    </row>
    <row r="43" s="437" customFormat="1" outlineLevel="2" spans="1:51">
      <c r="A43" s="468" t="s">
        <v>40</v>
      </c>
      <c r="B43" s="456">
        <v>14.814051</v>
      </c>
      <c r="C43" s="457">
        <v>14</v>
      </c>
      <c r="D43" s="450">
        <v>1.0581465</v>
      </c>
      <c r="E43" s="459">
        <v>0.814050999999996</v>
      </c>
      <c r="F43" s="460">
        <v>0</v>
      </c>
      <c r="G43" s="456">
        <v>1.445652</v>
      </c>
      <c r="H43" s="460">
        <v>3.33222222</v>
      </c>
      <c r="I43" s="450">
        <v>0.433840213693791</v>
      </c>
      <c r="J43" s="459">
        <v>-1.88657022</v>
      </c>
      <c r="K43" s="460">
        <v>0</v>
      </c>
      <c r="L43" s="456">
        <v>0.263036</v>
      </c>
      <c r="M43" s="460">
        <v>0.30555556</v>
      </c>
      <c r="N43" s="450">
        <v>0.860845078387708</v>
      </c>
      <c r="O43" s="459">
        <v>-0.04251956</v>
      </c>
      <c r="P43" s="460">
        <v>0</v>
      </c>
      <c r="Q43" s="456">
        <v>0</v>
      </c>
      <c r="R43" s="460">
        <v>0</v>
      </c>
      <c r="S43" s="450" t="s">
        <v>161</v>
      </c>
      <c r="T43" s="459">
        <v>0</v>
      </c>
      <c r="U43" s="460">
        <v>0</v>
      </c>
      <c r="V43" s="456">
        <v>13.105363</v>
      </c>
      <c r="W43" s="460">
        <v>10.34888889</v>
      </c>
      <c r="X43" s="450">
        <v>1.26635459509702</v>
      </c>
      <c r="Y43" s="459">
        <v>2.75647411</v>
      </c>
      <c r="Z43" s="460">
        <v>0</v>
      </c>
      <c r="AA43" s="456">
        <v>0</v>
      </c>
      <c r="AB43" s="460">
        <v>0.01333333</v>
      </c>
      <c r="AC43" s="450">
        <v>0</v>
      </c>
      <c r="AD43" s="459">
        <v>-0.01333333</v>
      </c>
      <c r="AE43" s="460">
        <v>0</v>
      </c>
      <c r="AF43" s="456">
        <v>0</v>
      </c>
      <c r="AG43" s="460">
        <v>0</v>
      </c>
      <c r="AH43" s="450" t="s">
        <v>161</v>
      </c>
      <c r="AI43" s="459">
        <v>0</v>
      </c>
      <c r="AJ43" s="460">
        <v>0</v>
      </c>
      <c r="AK43" s="456">
        <v>0</v>
      </c>
      <c r="AL43" s="460">
        <v>0</v>
      </c>
      <c r="AM43" s="450" t="s">
        <v>161</v>
      </c>
      <c r="AN43" s="459">
        <v>0</v>
      </c>
      <c r="AO43" s="460">
        <v>0</v>
      </c>
      <c r="AP43" s="456">
        <v>0.152619</v>
      </c>
      <c r="AQ43" s="460">
        <v>0.2</v>
      </c>
      <c r="AR43" s="450">
        <v>0.763095</v>
      </c>
      <c r="AS43" s="459">
        <v>-0.047381</v>
      </c>
      <c r="AT43" s="460">
        <v>0</v>
      </c>
      <c r="AU43" s="456">
        <v>0</v>
      </c>
      <c r="AV43" s="460">
        <v>0</v>
      </c>
      <c r="AW43" s="450" t="s">
        <v>161</v>
      </c>
      <c r="AX43" s="459">
        <v>0</v>
      </c>
      <c r="AY43" s="460">
        <v>0</v>
      </c>
    </row>
    <row r="44" s="437" customFormat="1" outlineLevel="2" spans="1:51">
      <c r="A44" s="468" t="s">
        <v>41</v>
      </c>
      <c r="B44" s="456">
        <v>111.807755</v>
      </c>
      <c r="C44" s="457">
        <v>104</v>
      </c>
      <c r="D44" s="450">
        <v>1.07507456730769</v>
      </c>
      <c r="E44" s="459">
        <v>7.80775499999997</v>
      </c>
      <c r="F44" s="460">
        <v>0</v>
      </c>
      <c r="G44" s="456">
        <v>9.24874699999999</v>
      </c>
      <c r="H44" s="460">
        <v>14.13666667</v>
      </c>
      <c r="I44" s="450">
        <v>0.65423817480447</v>
      </c>
      <c r="J44" s="459">
        <v>-4.88791967000001</v>
      </c>
      <c r="K44" s="460">
        <v>0</v>
      </c>
      <c r="L44" s="456">
        <v>2.38651</v>
      </c>
      <c r="M44" s="460">
        <v>3.27666667</v>
      </c>
      <c r="N44" s="450">
        <v>0.7283346889844</v>
      </c>
      <c r="O44" s="459">
        <v>-0.890156670000001</v>
      </c>
      <c r="P44" s="460">
        <v>0</v>
      </c>
      <c r="Q44" s="456">
        <v>0.0727</v>
      </c>
      <c r="R44" s="460">
        <v>0.05888889</v>
      </c>
      <c r="S44" s="450">
        <v>1.23452827859381</v>
      </c>
      <c r="T44" s="459">
        <v>0.01381111</v>
      </c>
      <c r="U44" s="460">
        <v>0</v>
      </c>
      <c r="V44" s="456">
        <v>98.004045</v>
      </c>
      <c r="W44" s="460">
        <v>86.35444444</v>
      </c>
      <c r="X44" s="450">
        <v>1.13490447000784</v>
      </c>
      <c r="Y44" s="459">
        <v>11.64960056</v>
      </c>
      <c r="Z44" s="460">
        <v>0</v>
      </c>
      <c r="AA44" s="456">
        <v>2.095753</v>
      </c>
      <c r="AB44" s="460">
        <v>0.17333333</v>
      </c>
      <c r="AC44" s="450">
        <v>12.0908829248247</v>
      </c>
      <c r="AD44" s="459">
        <v>1.92241967</v>
      </c>
      <c r="AE44" s="460">
        <v>0</v>
      </c>
      <c r="AF44" s="456">
        <v>0</v>
      </c>
      <c r="AG44" s="460">
        <v>0</v>
      </c>
      <c r="AH44" s="450" t="s">
        <v>161</v>
      </c>
      <c r="AI44" s="459">
        <v>0</v>
      </c>
      <c r="AJ44" s="460">
        <v>0</v>
      </c>
      <c r="AK44" s="456">
        <v>0.105287</v>
      </c>
      <c r="AL44" s="460">
        <v>0.4</v>
      </c>
      <c r="AM44" s="450">
        <v>0.2632175</v>
      </c>
      <c r="AN44" s="459">
        <v>-0.294713</v>
      </c>
      <c r="AO44" s="460">
        <v>0</v>
      </c>
      <c r="AP44" s="456">
        <v>0.515018</v>
      </c>
      <c r="AQ44" s="460">
        <v>0.3</v>
      </c>
      <c r="AR44" s="450">
        <v>1.71672666666667</v>
      </c>
      <c r="AS44" s="459">
        <v>0.215018</v>
      </c>
      <c r="AT44" s="460">
        <v>0</v>
      </c>
      <c r="AU44" s="456">
        <v>0.1341</v>
      </c>
      <c r="AV44" s="460">
        <v>0.3</v>
      </c>
      <c r="AW44" s="450">
        <v>0.447</v>
      </c>
      <c r="AX44" s="459">
        <v>-0.1659</v>
      </c>
      <c r="AY44" s="460">
        <v>0</v>
      </c>
    </row>
    <row r="45" s="437" customFormat="1" outlineLevel="2" spans="1:51">
      <c r="A45" s="503" t="s">
        <v>42</v>
      </c>
      <c r="B45" s="504">
        <v>1.646998</v>
      </c>
      <c r="C45" s="505">
        <v>2.12555556</v>
      </c>
      <c r="D45" s="314">
        <v>0.774855304182214</v>
      </c>
      <c r="E45" s="506">
        <v>-0.478557560000003</v>
      </c>
      <c r="F45" s="507">
        <v>0</v>
      </c>
      <c r="G45" s="504">
        <v>1.353452</v>
      </c>
      <c r="H45" s="507">
        <v>2.12555556</v>
      </c>
      <c r="I45" s="314">
        <v>0.636752115762149</v>
      </c>
      <c r="J45" s="506">
        <v>-0.772103560000001</v>
      </c>
      <c r="K45" s="507">
        <v>0</v>
      </c>
      <c r="L45" s="504">
        <v>0.253645999999998</v>
      </c>
      <c r="M45" s="507">
        <v>0</v>
      </c>
      <c r="N45" s="314" t="s">
        <v>161</v>
      </c>
      <c r="O45" s="506">
        <v>0.253645999999998</v>
      </c>
      <c r="P45" s="507">
        <v>0</v>
      </c>
      <c r="Q45" s="504">
        <v>0.0508999999999999</v>
      </c>
      <c r="R45" s="507">
        <v>0</v>
      </c>
      <c r="S45" s="314" t="s">
        <v>161</v>
      </c>
      <c r="T45" s="506">
        <v>0.0508999999999999</v>
      </c>
      <c r="U45" s="507">
        <v>0</v>
      </c>
      <c r="V45" s="504">
        <v>0</v>
      </c>
      <c r="W45" s="507">
        <v>0</v>
      </c>
      <c r="X45" s="314" t="s">
        <v>161</v>
      </c>
      <c r="Y45" s="506">
        <v>0</v>
      </c>
      <c r="Z45" s="507">
        <v>0</v>
      </c>
      <c r="AA45" s="504">
        <v>-0.0109999999999998</v>
      </c>
      <c r="AB45" s="507">
        <v>0</v>
      </c>
      <c r="AC45" s="314" t="s">
        <v>161</v>
      </c>
      <c r="AD45" s="506">
        <v>-0.0109999999999998</v>
      </c>
      <c r="AE45" s="507">
        <v>0</v>
      </c>
      <c r="AF45" s="504">
        <v>0</v>
      </c>
      <c r="AG45" s="507">
        <v>0</v>
      </c>
      <c r="AH45" s="314" t="s">
        <v>161</v>
      </c>
      <c r="AI45" s="506">
        <v>0</v>
      </c>
      <c r="AJ45" s="507">
        <v>0</v>
      </c>
      <c r="AK45" s="504">
        <v>0</v>
      </c>
      <c r="AL45" s="507">
        <v>0</v>
      </c>
      <c r="AM45" s="314" t="s">
        <v>161</v>
      </c>
      <c r="AN45" s="506">
        <v>0</v>
      </c>
      <c r="AO45" s="507">
        <v>0</v>
      </c>
      <c r="AP45" s="504">
        <v>0.46332</v>
      </c>
      <c r="AQ45" s="507">
        <v>0.1</v>
      </c>
      <c r="AR45" s="314">
        <v>4.6332</v>
      </c>
      <c r="AS45" s="506">
        <v>0.36332</v>
      </c>
      <c r="AT45" s="507">
        <v>0</v>
      </c>
      <c r="AU45" s="504">
        <v>0</v>
      </c>
      <c r="AV45" s="507">
        <v>0</v>
      </c>
      <c r="AW45" s="314" t="s">
        <v>161</v>
      </c>
      <c r="AX45" s="506">
        <v>0</v>
      </c>
      <c r="AY45" s="507">
        <v>0</v>
      </c>
    </row>
    <row r="46" s="437" customFormat="1" outlineLevel="2" spans="1:51">
      <c r="A46" s="503" t="s">
        <v>162</v>
      </c>
      <c r="B46" s="504">
        <v>14.910687</v>
      </c>
      <c r="C46" s="505">
        <v>0</v>
      </c>
      <c r="D46" s="314" t="s">
        <v>161</v>
      </c>
      <c r="E46" s="506">
        <v>14.910687</v>
      </c>
      <c r="F46" s="507">
        <v>0</v>
      </c>
      <c r="G46" s="504">
        <v>0.137254999999999</v>
      </c>
      <c r="H46" s="507">
        <v>0</v>
      </c>
      <c r="I46" s="314" t="s">
        <v>161</v>
      </c>
      <c r="J46" s="506">
        <v>0.137254999999999</v>
      </c>
      <c r="K46" s="507">
        <v>0</v>
      </c>
      <c r="L46" s="504">
        <v>0</v>
      </c>
      <c r="M46" s="507">
        <v>0</v>
      </c>
      <c r="N46" s="314" t="s">
        <v>161</v>
      </c>
      <c r="O46" s="506">
        <v>0</v>
      </c>
      <c r="P46" s="507">
        <v>0</v>
      </c>
      <c r="Q46" s="504">
        <v>0</v>
      </c>
      <c r="R46" s="507">
        <v>0</v>
      </c>
      <c r="S46" s="314" t="s">
        <v>161</v>
      </c>
      <c r="T46" s="506">
        <v>0</v>
      </c>
      <c r="U46" s="507">
        <v>0</v>
      </c>
      <c r="V46" s="504">
        <v>14.773432</v>
      </c>
      <c r="W46" s="507">
        <v>0</v>
      </c>
      <c r="X46" s="314" t="s">
        <v>161</v>
      </c>
      <c r="Y46" s="506">
        <v>14.773432</v>
      </c>
      <c r="Z46" s="507">
        <v>0</v>
      </c>
      <c r="AA46" s="504">
        <v>0</v>
      </c>
      <c r="AB46" s="507">
        <v>0</v>
      </c>
      <c r="AC46" s="314" t="s">
        <v>161</v>
      </c>
      <c r="AD46" s="506">
        <v>0</v>
      </c>
      <c r="AE46" s="507">
        <v>0</v>
      </c>
      <c r="AF46" s="504">
        <v>0</v>
      </c>
      <c r="AG46" s="507">
        <v>0</v>
      </c>
      <c r="AH46" s="314" t="s">
        <v>161</v>
      </c>
      <c r="AI46" s="506">
        <v>0</v>
      </c>
      <c r="AJ46" s="507">
        <v>0</v>
      </c>
      <c r="AK46" s="504">
        <v>1.6</v>
      </c>
      <c r="AL46" s="507">
        <v>0</v>
      </c>
      <c r="AM46" s="314" t="s">
        <v>161</v>
      </c>
      <c r="AN46" s="506">
        <v>1.6</v>
      </c>
      <c r="AO46" s="507">
        <v>0</v>
      </c>
      <c r="AP46" s="504">
        <v>0.027435</v>
      </c>
      <c r="AQ46" s="507">
        <v>0</v>
      </c>
      <c r="AR46" s="314" t="s">
        <v>161</v>
      </c>
      <c r="AS46" s="506">
        <v>0.027435</v>
      </c>
      <c r="AT46" s="507">
        <v>0</v>
      </c>
      <c r="AU46" s="504">
        <v>0</v>
      </c>
      <c r="AV46" s="507">
        <v>0</v>
      </c>
      <c r="AW46" s="314" t="s">
        <v>161</v>
      </c>
      <c r="AX46" s="506">
        <v>0</v>
      </c>
      <c r="AY46" s="507">
        <v>0</v>
      </c>
    </row>
    <row r="47" s="437" customFormat="1" outlineLevel="2" spans="1:51">
      <c r="A47" s="503" t="s">
        <v>43</v>
      </c>
      <c r="B47" s="504">
        <v>0.670686999999999</v>
      </c>
      <c r="C47" s="505">
        <v>10</v>
      </c>
      <c r="D47" s="314">
        <v>0.0670686999999999</v>
      </c>
      <c r="E47" s="506">
        <v>-9.329313</v>
      </c>
      <c r="F47" s="507">
        <v>0</v>
      </c>
      <c r="G47" s="504">
        <v>0.40673</v>
      </c>
      <c r="H47" s="507">
        <v>0</v>
      </c>
      <c r="I47" s="314" t="s">
        <v>161</v>
      </c>
      <c r="J47" s="506">
        <v>0.40673</v>
      </c>
      <c r="K47" s="507">
        <v>0</v>
      </c>
      <c r="L47" s="504">
        <v>0.263956999999999</v>
      </c>
      <c r="M47" s="507">
        <v>0</v>
      </c>
      <c r="N47" s="314" t="s">
        <v>161</v>
      </c>
      <c r="O47" s="506">
        <v>0.263956999999999</v>
      </c>
      <c r="P47" s="507">
        <v>0</v>
      </c>
      <c r="Q47" s="504">
        <v>0</v>
      </c>
      <c r="R47" s="507">
        <v>0</v>
      </c>
      <c r="S47" s="314" t="s">
        <v>161</v>
      </c>
      <c r="T47" s="506">
        <v>0</v>
      </c>
      <c r="U47" s="507">
        <v>0</v>
      </c>
      <c r="V47" s="504">
        <v>0</v>
      </c>
      <c r="W47" s="507">
        <v>10</v>
      </c>
      <c r="X47" s="314">
        <v>0</v>
      </c>
      <c r="Y47" s="506">
        <v>-10</v>
      </c>
      <c r="Z47" s="507">
        <v>0</v>
      </c>
      <c r="AA47" s="504">
        <v>0</v>
      </c>
      <c r="AB47" s="507">
        <v>0</v>
      </c>
      <c r="AC47" s="314" t="s">
        <v>161</v>
      </c>
      <c r="AD47" s="506">
        <v>0</v>
      </c>
      <c r="AE47" s="507">
        <v>0</v>
      </c>
      <c r="AF47" s="504">
        <v>0</v>
      </c>
      <c r="AG47" s="507">
        <v>11.2</v>
      </c>
      <c r="AH47" s="314">
        <v>0</v>
      </c>
      <c r="AI47" s="506">
        <v>-11.2</v>
      </c>
      <c r="AJ47" s="507">
        <v>0</v>
      </c>
      <c r="AK47" s="504">
        <v>0</v>
      </c>
      <c r="AL47" s="507">
        <v>1</v>
      </c>
      <c r="AM47" s="314">
        <v>0</v>
      </c>
      <c r="AN47" s="506">
        <v>-1</v>
      </c>
      <c r="AO47" s="507">
        <v>0</v>
      </c>
      <c r="AP47" s="504">
        <v>0.922700999999999</v>
      </c>
      <c r="AQ47" s="507">
        <v>3</v>
      </c>
      <c r="AR47" s="314">
        <v>0.307567</v>
      </c>
      <c r="AS47" s="506">
        <v>-2.077299</v>
      </c>
      <c r="AT47" s="507">
        <v>0</v>
      </c>
      <c r="AU47" s="504">
        <v>0</v>
      </c>
      <c r="AV47" s="507">
        <v>0</v>
      </c>
      <c r="AW47" s="314" t="s">
        <v>161</v>
      </c>
      <c r="AX47" s="506">
        <v>0</v>
      </c>
      <c r="AY47" s="507">
        <v>0</v>
      </c>
    </row>
    <row r="48" s="437" customFormat="1" outlineLevel="2" spans="1:51">
      <c r="A48" s="503" t="s">
        <v>201</v>
      </c>
      <c r="B48" s="504">
        <v>0</v>
      </c>
      <c r="C48" s="505">
        <v>0</v>
      </c>
      <c r="D48" s="314" t="s">
        <v>161</v>
      </c>
      <c r="E48" s="506">
        <v>0</v>
      </c>
      <c r="F48" s="507">
        <v>0</v>
      </c>
      <c r="G48" s="504">
        <v>0</v>
      </c>
      <c r="H48" s="507">
        <v>0</v>
      </c>
      <c r="I48" s="314" t="s">
        <v>161</v>
      </c>
      <c r="J48" s="506">
        <v>0</v>
      </c>
      <c r="K48" s="507">
        <v>0</v>
      </c>
      <c r="L48" s="504">
        <v>0</v>
      </c>
      <c r="M48" s="507">
        <v>0</v>
      </c>
      <c r="N48" s="314" t="s">
        <v>161</v>
      </c>
      <c r="O48" s="506">
        <v>0</v>
      </c>
      <c r="P48" s="507">
        <v>0</v>
      </c>
      <c r="Q48" s="504">
        <v>0</v>
      </c>
      <c r="R48" s="507">
        <v>0</v>
      </c>
      <c r="S48" s="314" t="s">
        <v>161</v>
      </c>
      <c r="T48" s="506">
        <v>0</v>
      </c>
      <c r="U48" s="507">
        <v>0</v>
      </c>
      <c r="V48" s="504">
        <v>0</v>
      </c>
      <c r="W48" s="507">
        <v>0</v>
      </c>
      <c r="X48" s="314" t="s">
        <v>161</v>
      </c>
      <c r="Y48" s="506">
        <v>0</v>
      </c>
      <c r="Z48" s="507">
        <v>0</v>
      </c>
      <c r="AA48" s="504">
        <v>0</v>
      </c>
      <c r="AB48" s="507">
        <v>0</v>
      </c>
      <c r="AC48" s="314" t="s">
        <v>161</v>
      </c>
      <c r="AD48" s="506">
        <v>0</v>
      </c>
      <c r="AE48" s="507">
        <v>0</v>
      </c>
      <c r="AF48" s="504">
        <v>0</v>
      </c>
      <c r="AG48" s="507">
        <v>0</v>
      </c>
      <c r="AH48" s="314" t="s">
        <v>161</v>
      </c>
      <c r="AI48" s="506">
        <v>0</v>
      </c>
      <c r="AJ48" s="507">
        <v>0</v>
      </c>
      <c r="AK48" s="504">
        <v>0</v>
      </c>
      <c r="AL48" s="507">
        <v>0</v>
      </c>
      <c r="AM48" s="314" t="s">
        <v>161</v>
      </c>
      <c r="AN48" s="506">
        <v>0</v>
      </c>
      <c r="AO48" s="507">
        <v>0</v>
      </c>
      <c r="AP48" s="504">
        <v>0</v>
      </c>
      <c r="AQ48" s="507">
        <v>0</v>
      </c>
      <c r="AR48" s="314" t="s">
        <v>161</v>
      </c>
      <c r="AS48" s="506">
        <v>0</v>
      </c>
      <c r="AT48" s="507">
        <v>0</v>
      </c>
      <c r="AU48" s="504">
        <v>0</v>
      </c>
      <c r="AV48" s="507">
        <v>0</v>
      </c>
      <c r="AW48" s="314" t="s">
        <v>161</v>
      </c>
      <c r="AX48" s="506">
        <v>0</v>
      </c>
      <c r="AY48" s="507">
        <v>0</v>
      </c>
    </row>
    <row r="49" s="437" customFormat="1" outlineLevel="2" spans="1:51">
      <c r="A49" s="468" t="s">
        <v>44</v>
      </c>
      <c r="B49" s="456">
        <v>0</v>
      </c>
      <c r="C49" s="457">
        <v>-0.248</v>
      </c>
      <c r="D49" s="450">
        <v>0</v>
      </c>
      <c r="E49" s="459">
        <v>0.248</v>
      </c>
      <c r="F49" s="460">
        <v>0</v>
      </c>
      <c r="G49" s="456">
        <v>0</v>
      </c>
      <c r="H49" s="460">
        <v>0</v>
      </c>
      <c r="I49" s="450" t="s">
        <v>161</v>
      </c>
      <c r="J49" s="459">
        <v>0</v>
      </c>
      <c r="K49" s="460">
        <v>0</v>
      </c>
      <c r="L49" s="456">
        <v>0</v>
      </c>
      <c r="M49" s="460">
        <v>0</v>
      </c>
      <c r="N49" s="450" t="s">
        <v>161</v>
      </c>
      <c r="O49" s="459">
        <v>0</v>
      </c>
      <c r="P49" s="460">
        <v>0</v>
      </c>
      <c r="Q49" s="456">
        <v>0</v>
      </c>
      <c r="R49" s="460">
        <v>0</v>
      </c>
      <c r="S49" s="450" t="s">
        <v>161</v>
      </c>
      <c r="T49" s="459">
        <v>0</v>
      </c>
      <c r="U49" s="460">
        <v>0</v>
      </c>
      <c r="V49" s="456">
        <v>0</v>
      </c>
      <c r="W49" s="460">
        <v>-0.248</v>
      </c>
      <c r="X49" s="450">
        <v>0</v>
      </c>
      <c r="Y49" s="459">
        <v>0.248</v>
      </c>
      <c r="Z49" s="460">
        <v>0</v>
      </c>
      <c r="AA49" s="456">
        <v>0</v>
      </c>
      <c r="AB49" s="460">
        <v>0</v>
      </c>
      <c r="AC49" s="450" t="s">
        <v>161</v>
      </c>
      <c r="AD49" s="459">
        <v>0</v>
      </c>
      <c r="AE49" s="460">
        <v>0</v>
      </c>
      <c r="AF49" s="456">
        <v>0</v>
      </c>
      <c r="AG49" s="460">
        <v>0</v>
      </c>
      <c r="AH49" s="450" t="s">
        <v>161</v>
      </c>
      <c r="AI49" s="459">
        <v>0</v>
      </c>
      <c r="AJ49" s="460">
        <v>0</v>
      </c>
      <c r="AK49" s="456">
        <v>0</v>
      </c>
      <c r="AL49" s="460">
        <v>0</v>
      </c>
      <c r="AM49" s="450" t="s">
        <v>161</v>
      </c>
      <c r="AN49" s="459">
        <v>0</v>
      </c>
      <c r="AO49" s="460">
        <v>0</v>
      </c>
      <c r="AP49" s="456">
        <v>0</v>
      </c>
      <c r="AQ49" s="460">
        <v>0</v>
      </c>
      <c r="AR49" s="450" t="s">
        <v>161</v>
      </c>
      <c r="AS49" s="459">
        <v>0</v>
      </c>
      <c r="AT49" s="460">
        <v>0</v>
      </c>
      <c r="AU49" s="456">
        <v>0</v>
      </c>
      <c r="AV49" s="460">
        <v>0</v>
      </c>
      <c r="AW49" s="450" t="s">
        <v>161</v>
      </c>
      <c r="AX49" s="459">
        <v>0</v>
      </c>
      <c r="AY49" s="460">
        <v>0</v>
      </c>
    </row>
    <row r="50" s="437" customFormat="1" outlineLevel="2" spans="1:51">
      <c r="A50" s="468" t="s">
        <v>45</v>
      </c>
      <c r="B50" s="456">
        <v>0</v>
      </c>
      <c r="C50" s="457">
        <v>1.2555</v>
      </c>
      <c r="D50" s="450">
        <v>0</v>
      </c>
      <c r="E50" s="459">
        <v>-1.2555</v>
      </c>
      <c r="F50" s="460">
        <v>0</v>
      </c>
      <c r="G50" s="456">
        <v>0</v>
      </c>
      <c r="H50" s="460">
        <v>0</v>
      </c>
      <c r="I50" s="450" t="s">
        <v>161</v>
      </c>
      <c r="J50" s="459">
        <v>0</v>
      </c>
      <c r="K50" s="460">
        <v>0</v>
      </c>
      <c r="L50" s="456">
        <v>0</v>
      </c>
      <c r="M50" s="460">
        <v>0</v>
      </c>
      <c r="N50" s="450" t="s">
        <v>161</v>
      </c>
      <c r="O50" s="459">
        <v>0</v>
      </c>
      <c r="P50" s="460">
        <v>0</v>
      </c>
      <c r="Q50" s="456">
        <v>0</v>
      </c>
      <c r="R50" s="460">
        <v>0</v>
      </c>
      <c r="S50" s="450" t="s">
        <v>161</v>
      </c>
      <c r="T50" s="459">
        <v>0</v>
      </c>
      <c r="U50" s="460">
        <v>0</v>
      </c>
      <c r="V50" s="456">
        <v>0</v>
      </c>
      <c r="W50" s="460">
        <v>1.2555</v>
      </c>
      <c r="X50" s="450">
        <v>0</v>
      </c>
      <c r="Y50" s="459">
        <v>-1.2555</v>
      </c>
      <c r="Z50" s="460">
        <v>0</v>
      </c>
      <c r="AA50" s="456">
        <v>0</v>
      </c>
      <c r="AB50" s="460">
        <v>0</v>
      </c>
      <c r="AC50" s="450" t="s">
        <v>161</v>
      </c>
      <c r="AD50" s="459">
        <v>0</v>
      </c>
      <c r="AE50" s="460">
        <v>0</v>
      </c>
      <c r="AF50" s="456">
        <v>0</v>
      </c>
      <c r="AG50" s="460">
        <v>0</v>
      </c>
      <c r="AH50" s="450" t="s">
        <v>161</v>
      </c>
      <c r="AI50" s="459">
        <v>0</v>
      </c>
      <c r="AJ50" s="460">
        <v>0</v>
      </c>
      <c r="AK50" s="456">
        <v>0</v>
      </c>
      <c r="AL50" s="460">
        <v>0</v>
      </c>
      <c r="AM50" s="450" t="s">
        <v>161</v>
      </c>
      <c r="AN50" s="459">
        <v>0</v>
      </c>
      <c r="AO50" s="460">
        <v>0</v>
      </c>
      <c r="AP50" s="456">
        <v>0</v>
      </c>
      <c r="AQ50" s="460">
        <v>0.2</v>
      </c>
      <c r="AR50" s="450">
        <v>0</v>
      </c>
      <c r="AS50" s="459">
        <v>-0.2</v>
      </c>
      <c r="AT50" s="460">
        <v>0</v>
      </c>
      <c r="AU50" s="456">
        <v>0</v>
      </c>
      <c r="AV50" s="460">
        <v>0</v>
      </c>
      <c r="AW50" s="450" t="s">
        <v>161</v>
      </c>
      <c r="AX50" s="459">
        <v>0</v>
      </c>
      <c r="AY50" s="460">
        <v>0</v>
      </c>
    </row>
    <row r="51" s="437" customFormat="1" outlineLevel="2" spans="1:51">
      <c r="A51" s="468" t="s">
        <v>46</v>
      </c>
      <c r="B51" s="456">
        <v>0</v>
      </c>
      <c r="C51" s="457">
        <v>0</v>
      </c>
      <c r="D51" s="450" t="s">
        <v>161</v>
      </c>
      <c r="E51" s="459">
        <v>0</v>
      </c>
      <c r="F51" s="460">
        <v>0</v>
      </c>
      <c r="G51" s="456">
        <v>0</v>
      </c>
      <c r="H51" s="460">
        <v>0</v>
      </c>
      <c r="I51" s="450" t="s">
        <v>161</v>
      </c>
      <c r="J51" s="459">
        <v>0</v>
      </c>
      <c r="K51" s="460">
        <v>0</v>
      </c>
      <c r="L51" s="456">
        <v>0</v>
      </c>
      <c r="M51" s="460">
        <v>0</v>
      </c>
      <c r="N51" s="450" t="s">
        <v>161</v>
      </c>
      <c r="O51" s="459">
        <v>0</v>
      </c>
      <c r="P51" s="460">
        <v>0</v>
      </c>
      <c r="Q51" s="456">
        <v>0</v>
      </c>
      <c r="R51" s="460">
        <v>0</v>
      </c>
      <c r="S51" s="450" t="s">
        <v>161</v>
      </c>
      <c r="T51" s="459">
        <v>0</v>
      </c>
      <c r="U51" s="460">
        <v>0</v>
      </c>
      <c r="V51" s="456">
        <v>0</v>
      </c>
      <c r="W51" s="460">
        <v>0</v>
      </c>
      <c r="X51" s="450" t="s">
        <v>161</v>
      </c>
      <c r="Y51" s="459">
        <v>0</v>
      </c>
      <c r="Z51" s="460">
        <v>0</v>
      </c>
      <c r="AA51" s="456">
        <v>0</v>
      </c>
      <c r="AB51" s="460">
        <v>0</v>
      </c>
      <c r="AC51" s="450" t="s">
        <v>161</v>
      </c>
      <c r="AD51" s="459">
        <v>0</v>
      </c>
      <c r="AE51" s="460">
        <v>0</v>
      </c>
      <c r="AF51" s="456">
        <v>0</v>
      </c>
      <c r="AG51" s="460">
        <v>0</v>
      </c>
      <c r="AH51" s="450" t="s">
        <v>161</v>
      </c>
      <c r="AI51" s="459">
        <v>0</v>
      </c>
      <c r="AJ51" s="460">
        <v>0</v>
      </c>
      <c r="AK51" s="456">
        <v>0</v>
      </c>
      <c r="AL51" s="460">
        <v>0</v>
      </c>
      <c r="AM51" s="450" t="s">
        <v>161</v>
      </c>
      <c r="AN51" s="459">
        <v>0</v>
      </c>
      <c r="AO51" s="460">
        <v>0</v>
      </c>
      <c r="AP51" s="456">
        <v>0</v>
      </c>
      <c r="AQ51" s="460">
        <v>0</v>
      </c>
      <c r="AR51" s="450" t="s">
        <v>161</v>
      </c>
      <c r="AS51" s="459">
        <v>0</v>
      </c>
      <c r="AT51" s="460">
        <v>0</v>
      </c>
      <c r="AU51" s="456">
        <v>0</v>
      </c>
      <c r="AV51" s="460">
        <v>0</v>
      </c>
      <c r="AW51" s="450" t="s">
        <v>161</v>
      </c>
      <c r="AX51" s="459">
        <v>0</v>
      </c>
      <c r="AY51" s="460">
        <v>0</v>
      </c>
    </row>
    <row r="52" s="441" customFormat="1" spans="1:51">
      <c r="A52" s="462" t="s">
        <v>47</v>
      </c>
      <c r="B52" s="463">
        <v>143.850178</v>
      </c>
      <c r="C52" s="464">
        <v>131.13305556</v>
      </c>
      <c r="D52" s="474">
        <v>1.09697877004156</v>
      </c>
      <c r="E52" s="464">
        <v>12.7171224399999</v>
      </c>
      <c r="F52" s="467">
        <v>0</v>
      </c>
      <c r="G52" s="463">
        <v>12.591836</v>
      </c>
      <c r="H52" s="467">
        <v>19.59444445</v>
      </c>
      <c r="I52" s="474">
        <v>0.642622761371527</v>
      </c>
      <c r="J52" s="464">
        <v>-7.00260845000001</v>
      </c>
      <c r="K52" s="467">
        <v>0</v>
      </c>
      <c r="L52" s="463">
        <v>3.167149</v>
      </c>
      <c r="M52" s="467">
        <v>3.58222223</v>
      </c>
      <c r="N52" s="474">
        <v>0.884129681703191</v>
      </c>
      <c r="O52" s="464">
        <v>-0.415073230000004</v>
      </c>
      <c r="P52" s="467">
        <v>0</v>
      </c>
      <c r="Q52" s="463">
        <v>0.1236</v>
      </c>
      <c r="R52" s="467">
        <v>0.05888889</v>
      </c>
      <c r="S52" s="474">
        <v>2.09886788492702</v>
      </c>
      <c r="T52" s="464">
        <v>0.0647111099999999</v>
      </c>
      <c r="U52" s="467">
        <v>0</v>
      </c>
      <c r="V52" s="463">
        <v>125.88284</v>
      </c>
      <c r="W52" s="467">
        <v>107.71083333</v>
      </c>
      <c r="X52" s="474">
        <v>1.16871103962519</v>
      </c>
      <c r="Y52" s="464">
        <v>18.17200667</v>
      </c>
      <c r="Z52" s="467">
        <v>0</v>
      </c>
      <c r="AA52" s="463">
        <v>2.084753</v>
      </c>
      <c r="AB52" s="467">
        <v>0.18666666</v>
      </c>
      <c r="AC52" s="474">
        <v>11.1683200417257</v>
      </c>
      <c r="AD52" s="464">
        <v>1.89808634</v>
      </c>
      <c r="AE52" s="467">
        <v>0</v>
      </c>
      <c r="AF52" s="463">
        <v>0</v>
      </c>
      <c r="AG52" s="467">
        <v>11.2</v>
      </c>
      <c r="AH52" s="474">
        <v>0</v>
      </c>
      <c r="AI52" s="464">
        <v>-11.2</v>
      </c>
      <c r="AJ52" s="467">
        <v>0</v>
      </c>
      <c r="AK52" s="463">
        <v>1.753995</v>
      </c>
      <c r="AL52" s="467">
        <v>2.85</v>
      </c>
      <c r="AM52" s="474">
        <v>0.615436842105263</v>
      </c>
      <c r="AN52" s="464">
        <v>-1.096005</v>
      </c>
      <c r="AO52" s="467">
        <v>0</v>
      </c>
      <c r="AP52" s="463">
        <v>2.081093</v>
      </c>
      <c r="AQ52" s="467">
        <v>3.8</v>
      </c>
      <c r="AR52" s="474">
        <v>0.547656052631579</v>
      </c>
      <c r="AS52" s="464">
        <v>-1.718907</v>
      </c>
      <c r="AT52" s="467">
        <v>0</v>
      </c>
      <c r="AU52" s="463">
        <v>0.1341</v>
      </c>
      <c r="AV52" s="467">
        <v>0.3</v>
      </c>
      <c r="AW52" s="474">
        <v>0.447</v>
      </c>
      <c r="AX52" s="464">
        <v>-0.1659</v>
      </c>
      <c r="AY52" s="467">
        <v>0</v>
      </c>
    </row>
    <row r="53" s="441" customFormat="1" spans="1:51">
      <c r="A53" s="462" t="s">
        <v>48</v>
      </c>
      <c r="B53" s="463">
        <v>11.225871</v>
      </c>
      <c r="C53" s="464">
        <v>15.92356039</v>
      </c>
      <c r="D53" s="474">
        <v>0.704984986087022</v>
      </c>
      <c r="E53" s="464">
        <v>-4.69768939</v>
      </c>
      <c r="F53" s="467">
        <v>9.837896</v>
      </c>
      <c r="G53" s="463">
        <v>7.536933</v>
      </c>
      <c r="H53" s="467">
        <v>10.95703967</v>
      </c>
      <c r="I53" s="474">
        <v>0.687862162317059</v>
      </c>
      <c r="J53" s="464">
        <v>-3.42010667</v>
      </c>
      <c r="K53" s="467">
        <v>7.176023</v>
      </c>
      <c r="L53" s="463">
        <v>1.891738</v>
      </c>
      <c r="M53" s="467">
        <v>3.405554</v>
      </c>
      <c r="N53" s="474">
        <v>0.555486126486322</v>
      </c>
      <c r="O53" s="464">
        <v>-1.513816</v>
      </c>
      <c r="P53" s="467">
        <v>2.161773</v>
      </c>
      <c r="Q53" s="463">
        <v>0.7118</v>
      </c>
      <c r="R53" s="467">
        <v>0.9555</v>
      </c>
      <c r="S53" s="474">
        <v>0.744950287807431</v>
      </c>
      <c r="T53" s="464">
        <v>-0.2437</v>
      </c>
      <c r="U53" s="467">
        <v>0.483099999999999</v>
      </c>
      <c r="V53" s="463">
        <v>0</v>
      </c>
      <c r="W53" s="467">
        <v>0</v>
      </c>
      <c r="X53" s="474" t="s">
        <v>161</v>
      </c>
      <c r="Y53" s="464">
        <v>0</v>
      </c>
      <c r="Z53" s="467">
        <v>0</v>
      </c>
      <c r="AA53" s="463">
        <v>1.0854</v>
      </c>
      <c r="AB53" s="467">
        <v>0.60546672</v>
      </c>
      <c r="AC53" s="474">
        <v>1.79266665556779</v>
      </c>
      <c r="AD53" s="464">
        <v>0.479933279999998</v>
      </c>
      <c r="AE53" s="467">
        <v>0.017</v>
      </c>
      <c r="AF53" s="463">
        <v>0</v>
      </c>
      <c r="AG53" s="467">
        <v>0</v>
      </c>
      <c r="AH53" s="474" t="s">
        <v>161</v>
      </c>
      <c r="AI53" s="464">
        <v>0</v>
      </c>
      <c r="AJ53" s="467">
        <v>0</v>
      </c>
      <c r="AK53" s="463">
        <v>0.014049</v>
      </c>
      <c r="AL53" s="467">
        <v>0.02</v>
      </c>
      <c r="AM53" s="474">
        <v>0.70245</v>
      </c>
      <c r="AN53" s="464">
        <v>-0.005951</v>
      </c>
      <c r="AO53" s="467">
        <v>0.033529</v>
      </c>
      <c r="AP53" s="463">
        <v>9.709171</v>
      </c>
      <c r="AQ53" s="467">
        <v>1.53</v>
      </c>
      <c r="AR53" s="474">
        <v>6.34586339869281</v>
      </c>
      <c r="AS53" s="464">
        <v>8.179171</v>
      </c>
      <c r="AT53" s="467">
        <v>3.58793999999999</v>
      </c>
      <c r="AU53" s="463">
        <v>1.43093</v>
      </c>
      <c r="AV53" s="467">
        <v>1.675</v>
      </c>
      <c r="AW53" s="474">
        <v>0.854286567164178</v>
      </c>
      <c r="AX53" s="464">
        <v>-0.244070000000001</v>
      </c>
      <c r="AY53" s="467">
        <v>1.53548</v>
      </c>
    </row>
    <row r="54" s="437" customFormat="1" ht="16.2" spans="1:51">
      <c r="A54" s="213" t="s">
        <v>166</v>
      </c>
      <c r="B54" s="214">
        <v>243.913695</v>
      </c>
      <c r="C54" s="472">
        <v>245.58752326</v>
      </c>
      <c r="D54" s="238">
        <v>0.993184392114952</v>
      </c>
      <c r="E54" s="472">
        <v>-1.67382826000016</v>
      </c>
      <c r="F54" s="328">
        <v>106.551118</v>
      </c>
      <c r="G54" s="214">
        <v>58.747731</v>
      </c>
      <c r="H54" s="328">
        <v>87.98528412</v>
      </c>
      <c r="I54" s="238">
        <v>0.667699508930108</v>
      </c>
      <c r="J54" s="472">
        <v>-29.23755312</v>
      </c>
      <c r="K54" s="328">
        <v>46.3539179999999</v>
      </c>
      <c r="L54" s="214">
        <v>12.472809</v>
      </c>
      <c r="M54" s="328">
        <v>20.82869423</v>
      </c>
      <c r="N54" s="238">
        <v>0.598828177238069</v>
      </c>
      <c r="O54" s="472">
        <v>-8.35588523000002</v>
      </c>
      <c r="P54" s="328">
        <v>12.186198</v>
      </c>
      <c r="Q54" s="214">
        <v>1.7807</v>
      </c>
      <c r="R54" s="328">
        <v>1.97658889</v>
      </c>
      <c r="S54" s="238">
        <v>0.900895481609227</v>
      </c>
      <c r="T54" s="472">
        <v>-0.195888890000002</v>
      </c>
      <c r="U54" s="328">
        <v>0.748999999999999</v>
      </c>
      <c r="V54" s="214">
        <v>163.627315</v>
      </c>
      <c r="W54" s="328">
        <v>132.37073891</v>
      </c>
      <c r="X54" s="238">
        <v>1.2361290444352</v>
      </c>
      <c r="Y54" s="472">
        <v>31.25657609</v>
      </c>
      <c r="Z54" s="328">
        <v>46.4477420000001</v>
      </c>
      <c r="AA54" s="214">
        <v>7.28514</v>
      </c>
      <c r="AB54" s="328">
        <v>2.42621711</v>
      </c>
      <c r="AC54" s="238">
        <v>3.00267439792311</v>
      </c>
      <c r="AD54" s="472">
        <v>4.85892289</v>
      </c>
      <c r="AE54" s="328">
        <v>0.814259999999998</v>
      </c>
      <c r="AF54" s="214">
        <v>48.8017539999999</v>
      </c>
      <c r="AG54" s="328">
        <v>66.36</v>
      </c>
      <c r="AH54" s="238">
        <v>0.735409192284507</v>
      </c>
      <c r="AI54" s="472">
        <v>-17.5582460000001</v>
      </c>
      <c r="AJ54" s="328">
        <v>151.052138</v>
      </c>
      <c r="AK54" s="214">
        <v>6.11939700000001</v>
      </c>
      <c r="AL54" s="328">
        <v>10.8</v>
      </c>
      <c r="AM54" s="238">
        <v>0.566610833333335</v>
      </c>
      <c r="AN54" s="472">
        <v>-4.68060299999999</v>
      </c>
      <c r="AO54" s="328">
        <v>26.103759</v>
      </c>
      <c r="AP54" s="214">
        <v>13.173176</v>
      </c>
      <c r="AQ54" s="328">
        <v>6.74666667</v>
      </c>
      <c r="AR54" s="238">
        <v>1.95254584883767</v>
      </c>
      <c r="AS54" s="472">
        <v>6.42650933</v>
      </c>
      <c r="AT54" s="328">
        <v>7.35457399999998</v>
      </c>
      <c r="AU54" s="214">
        <v>2.51473</v>
      </c>
      <c r="AV54" s="328">
        <v>2.89166667</v>
      </c>
      <c r="AW54" s="238">
        <v>0.869647261245362</v>
      </c>
      <c r="AX54" s="472">
        <v>-0.376936670000003</v>
      </c>
      <c r="AY54" s="328">
        <v>2.86817</v>
      </c>
    </row>
    <row r="55" outlineLevel="2" spans="1:51">
      <c r="A55" s="468" t="s">
        <v>50</v>
      </c>
      <c r="B55" s="456">
        <v>2.716286</v>
      </c>
      <c r="C55" s="457">
        <v>2.27598434</v>
      </c>
      <c r="D55" s="450">
        <v>1.19345548748371</v>
      </c>
      <c r="E55" s="459">
        <v>0.440301659999997</v>
      </c>
      <c r="F55" s="460">
        <v>0</v>
      </c>
      <c r="G55" s="456">
        <v>2.466681</v>
      </c>
      <c r="H55" s="460">
        <v>1.7</v>
      </c>
      <c r="I55" s="450">
        <v>1.45098882352941</v>
      </c>
      <c r="J55" s="459">
        <v>0.766680999999997</v>
      </c>
      <c r="K55" s="460">
        <v>0</v>
      </c>
      <c r="L55" s="456">
        <v>0.319405</v>
      </c>
      <c r="M55" s="460">
        <v>0.336118</v>
      </c>
      <c r="N55" s="450">
        <v>0.950276391029341</v>
      </c>
      <c r="O55" s="459">
        <v>-0.0167129999999999</v>
      </c>
      <c r="P55" s="460">
        <v>0</v>
      </c>
      <c r="Q55" s="456">
        <v>0.0782</v>
      </c>
      <c r="R55" s="460">
        <v>0.0782</v>
      </c>
      <c r="S55" s="450">
        <v>1</v>
      </c>
      <c r="T55" s="459">
        <v>0</v>
      </c>
      <c r="U55" s="460">
        <v>0</v>
      </c>
      <c r="V55" s="456">
        <v>0</v>
      </c>
      <c r="W55" s="460">
        <v>0</v>
      </c>
      <c r="X55" s="450" t="s">
        <v>161</v>
      </c>
      <c r="Y55" s="459">
        <v>0</v>
      </c>
      <c r="Z55" s="460">
        <v>0</v>
      </c>
      <c r="AA55" s="456">
        <v>-0.148</v>
      </c>
      <c r="AB55" s="460">
        <v>0.16166634</v>
      </c>
      <c r="AC55" s="450">
        <v>-0.915465767332891</v>
      </c>
      <c r="AD55" s="459">
        <v>-0.30966634</v>
      </c>
      <c r="AE55" s="460">
        <v>0</v>
      </c>
      <c r="AF55" s="456">
        <v>0</v>
      </c>
      <c r="AG55" s="460">
        <v>0</v>
      </c>
      <c r="AH55" s="450" t="s">
        <v>161</v>
      </c>
      <c r="AI55" s="459">
        <v>0</v>
      </c>
      <c r="AJ55" s="460">
        <v>0</v>
      </c>
      <c r="AK55" s="456">
        <v>0</v>
      </c>
      <c r="AL55" s="460">
        <v>0</v>
      </c>
      <c r="AM55" s="450" t="s">
        <v>161</v>
      </c>
      <c r="AN55" s="459">
        <v>0</v>
      </c>
      <c r="AO55" s="460">
        <v>0</v>
      </c>
      <c r="AP55" s="456">
        <v>0</v>
      </c>
      <c r="AQ55" s="460">
        <v>0</v>
      </c>
      <c r="AR55" s="450" t="s">
        <v>161</v>
      </c>
      <c r="AS55" s="459">
        <v>0</v>
      </c>
      <c r="AT55" s="460">
        <v>0</v>
      </c>
      <c r="AU55" s="456">
        <v>0</v>
      </c>
      <c r="AV55" s="460">
        <v>0</v>
      </c>
      <c r="AW55" s="450" t="s">
        <v>161</v>
      </c>
      <c r="AX55" s="459">
        <v>0</v>
      </c>
      <c r="AY55" s="460">
        <v>0</v>
      </c>
    </row>
    <row r="56" s="437" customFormat="1" outlineLevel="2" spans="1:51">
      <c r="A56" s="468" t="s">
        <v>51</v>
      </c>
      <c r="B56" s="456">
        <v>25.357072</v>
      </c>
      <c r="C56" s="457">
        <v>27.991958</v>
      </c>
      <c r="D56" s="450">
        <v>0.905869893059999</v>
      </c>
      <c r="E56" s="459">
        <v>-2.63488600000001</v>
      </c>
      <c r="F56" s="460">
        <v>28.987771</v>
      </c>
      <c r="G56" s="456">
        <v>0.740166999999998</v>
      </c>
      <c r="H56" s="460">
        <v>0.38</v>
      </c>
      <c r="I56" s="450">
        <v>1.94780789473684</v>
      </c>
      <c r="J56" s="459">
        <v>0.360166999999998</v>
      </c>
      <c r="K56" s="460">
        <v>1.70578200000001</v>
      </c>
      <c r="L56" s="456">
        <v>0.118101</v>
      </c>
      <c r="M56" s="460">
        <v>0.145558</v>
      </c>
      <c r="N56" s="450">
        <v>0.811367290014977</v>
      </c>
      <c r="O56" s="459">
        <v>-0.027457</v>
      </c>
      <c r="P56" s="460">
        <v>0.312669</v>
      </c>
      <c r="Q56" s="456">
        <v>0</v>
      </c>
      <c r="R56" s="460">
        <v>0</v>
      </c>
      <c r="S56" s="450" t="s">
        <v>161</v>
      </c>
      <c r="T56" s="459">
        <v>0</v>
      </c>
      <c r="U56" s="460">
        <v>0.065</v>
      </c>
      <c r="V56" s="456">
        <v>24.401804</v>
      </c>
      <c r="W56" s="460">
        <v>27.4564</v>
      </c>
      <c r="X56" s="450">
        <v>0.888747395871272</v>
      </c>
      <c r="Y56" s="459">
        <v>-3.054596</v>
      </c>
      <c r="Z56" s="460">
        <v>26.49932</v>
      </c>
      <c r="AA56" s="456">
        <v>0.0970000000000001</v>
      </c>
      <c r="AB56" s="460">
        <v>0.01</v>
      </c>
      <c r="AC56" s="450">
        <v>9.70000000000001</v>
      </c>
      <c r="AD56" s="459">
        <v>0.0870000000000001</v>
      </c>
      <c r="AE56" s="460">
        <v>0.405</v>
      </c>
      <c r="AF56" s="456">
        <v>0</v>
      </c>
      <c r="AG56" s="460">
        <v>0</v>
      </c>
      <c r="AH56" s="450" t="s">
        <v>161</v>
      </c>
      <c r="AI56" s="459">
        <v>0</v>
      </c>
      <c r="AJ56" s="460">
        <v>0</v>
      </c>
      <c r="AK56" s="456">
        <v>0</v>
      </c>
      <c r="AL56" s="460">
        <v>2.8</v>
      </c>
      <c r="AM56" s="450">
        <v>0</v>
      </c>
      <c r="AN56" s="459">
        <v>-2.8</v>
      </c>
      <c r="AO56" s="460">
        <v>0</v>
      </c>
      <c r="AP56" s="456">
        <v>0</v>
      </c>
      <c r="AQ56" s="460">
        <v>0</v>
      </c>
      <c r="AR56" s="450" t="s">
        <v>161</v>
      </c>
      <c r="AS56" s="459">
        <v>0</v>
      </c>
      <c r="AT56" s="460">
        <v>0</v>
      </c>
      <c r="AU56" s="456">
        <v>0</v>
      </c>
      <c r="AV56" s="460">
        <v>0</v>
      </c>
      <c r="AW56" s="450" t="s">
        <v>161</v>
      </c>
      <c r="AX56" s="459">
        <v>0</v>
      </c>
      <c r="AY56" s="460">
        <v>1.192</v>
      </c>
    </row>
    <row r="57" outlineLevel="2" spans="1:51">
      <c r="A57" s="468" t="s">
        <v>52</v>
      </c>
      <c r="B57" s="456">
        <v>26.6188189999999</v>
      </c>
      <c r="C57" s="457">
        <v>19.4</v>
      </c>
      <c r="D57" s="450">
        <v>1.37210407216494</v>
      </c>
      <c r="E57" s="459">
        <v>7.21881899999991</v>
      </c>
      <c r="F57" s="460">
        <v>22.6085759999999</v>
      </c>
      <c r="G57" s="456">
        <v>0.91300000000001</v>
      </c>
      <c r="H57" s="460">
        <v>0</v>
      </c>
      <c r="I57" s="450" t="s">
        <v>161</v>
      </c>
      <c r="J57" s="459">
        <v>0.91300000000001</v>
      </c>
      <c r="K57" s="460">
        <v>0.387624999999998</v>
      </c>
      <c r="L57" s="456">
        <v>0.118101</v>
      </c>
      <c r="M57" s="460">
        <v>0</v>
      </c>
      <c r="N57" s="450" t="s">
        <v>161</v>
      </c>
      <c r="O57" s="459">
        <v>0.118101</v>
      </c>
      <c r="P57" s="460">
        <v>0.124259</v>
      </c>
      <c r="Q57" s="456">
        <v>0</v>
      </c>
      <c r="R57" s="460">
        <v>0</v>
      </c>
      <c r="S57" s="450" t="s">
        <v>161</v>
      </c>
      <c r="T57" s="459">
        <v>0</v>
      </c>
      <c r="U57" s="460">
        <v>0</v>
      </c>
      <c r="V57" s="456">
        <v>24.8532049999999</v>
      </c>
      <c r="W57" s="460">
        <v>19.4</v>
      </c>
      <c r="X57" s="450">
        <v>1.28109304123711</v>
      </c>
      <c r="Y57" s="459">
        <v>5.4532049999999</v>
      </c>
      <c r="Z57" s="460">
        <v>21.7156919999999</v>
      </c>
      <c r="AA57" s="456">
        <v>0.734512999999999</v>
      </c>
      <c r="AB57" s="460">
        <v>0</v>
      </c>
      <c r="AC57" s="450" t="s">
        <v>161</v>
      </c>
      <c r="AD57" s="459">
        <v>0.734512999999999</v>
      </c>
      <c r="AE57" s="460">
        <v>0.380999999999999</v>
      </c>
      <c r="AF57" s="456">
        <v>0</v>
      </c>
      <c r="AG57" s="460">
        <v>0</v>
      </c>
      <c r="AH57" s="450" t="s">
        <v>161</v>
      </c>
      <c r="AI57" s="459">
        <v>0</v>
      </c>
      <c r="AJ57" s="460">
        <v>0</v>
      </c>
      <c r="AK57" s="456">
        <v>0</v>
      </c>
      <c r="AL57" s="460">
        <v>0</v>
      </c>
      <c r="AM57" s="450" t="s">
        <v>161</v>
      </c>
      <c r="AN57" s="459">
        <v>0</v>
      </c>
      <c r="AO57" s="460">
        <v>0</v>
      </c>
      <c r="AP57" s="456">
        <v>0.3994</v>
      </c>
      <c r="AQ57" s="460">
        <v>0</v>
      </c>
      <c r="AR57" s="450" t="s">
        <v>161</v>
      </c>
      <c r="AS57" s="459">
        <v>0.3994</v>
      </c>
      <c r="AT57" s="460">
        <v>0</v>
      </c>
      <c r="AU57" s="456">
        <v>0</v>
      </c>
      <c r="AV57" s="460">
        <v>0</v>
      </c>
      <c r="AW57" s="450" t="s">
        <v>161</v>
      </c>
      <c r="AX57" s="459">
        <v>0</v>
      </c>
      <c r="AY57" s="460">
        <v>0</v>
      </c>
    </row>
    <row r="58" outlineLevel="2" spans="1:51">
      <c r="A58" s="468" t="s">
        <v>53</v>
      </c>
      <c r="B58" s="456">
        <v>3.485455</v>
      </c>
      <c r="C58" s="457">
        <v>3.366218</v>
      </c>
      <c r="D58" s="450">
        <v>1.03542165124184</v>
      </c>
      <c r="E58" s="459">
        <v>0.119236999999998</v>
      </c>
      <c r="F58" s="460">
        <v>3.21078399999999</v>
      </c>
      <c r="G58" s="456">
        <v>0.552999999999998</v>
      </c>
      <c r="H58" s="460">
        <v>0.42</v>
      </c>
      <c r="I58" s="450">
        <v>1.31666666666666</v>
      </c>
      <c r="J58" s="459">
        <v>0.132999999999998</v>
      </c>
      <c r="K58" s="460">
        <v>0.401832999999999</v>
      </c>
      <c r="L58" s="456">
        <v>0.118101</v>
      </c>
      <c r="M58" s="460">
        <v>0.141218</v>
      </c>
      <c r="N58" s="450">
        <v>0.836302737611353</v>
      </c>
      <c r="O58" s="459">
        <v>-0.023117</v>
      </c>
      <c r="P58" s="460">
        <v>0.117819</v>
      </c>
      <c r="Q58" s="456">
        <v>0</v>
      </c>
      <c r="R58" s="460">
        <v>0</v>
      </c>
      <c r="S58" s="450" t="s">
        <v>161</v>
      </c>
      <c r="T58" s="459">
        <v>0</v>
      </c>
      <c r="U58" s="460">
        <v>0</v>
      </c>
      <c r="V58" s="456">
        <v>2.814354</v>
      </c>
      <c r="W58" s="460">
        <v>2.795</v>
      </c>
      <c r="X58" s="450">
        <v>1.00692450805009</v>
      </c>
      <c r="Y58" s="459">
        <v>0.0193540000000008</v>
      </c>
      <c r="Z58" s="460">
        <v>2.61113199999999</v>
      </c>
      <c r="AA58" s="456">
        <v>0</v>
      </c>
      <c r="AB58" s="460">
        <v>0.01</v>
      </c>
      <c r="AC58" s="450">
        <v>0</v>
      </c>
      <c r="AD58" s="459">
        <v>-0.01</v>
      </c>
      <c r="AE58" s="460">
        <v>0.08</v>
      </c>
      <c r="AF58" s="456">
        <v>0</v>
      </c>
      <c r="AG58" s="460">
        <v>0</v>
      </c>
      <c r="AH58" s="450" t="s">
        <v>161</v>
      </c>
      <c r="AI58" s="459">
        <v>0</v>
      </c>
      <c r="AJ58" s="460">
        <v>0</v>
      </c>
      <c r="AK58" s="456">
        <v>0</v>
      </c>
      <c r="AL58" s="460">
        <v>0</v>
      </c>
      <c r="AM58" s="450" t="s">
        <v>161</v>
      </c>
      <c r="AN58" s="459">
        <v>0</v>
      </c>
      <c r="AO58" s="460">
        <v>0</v>
      </c>
      <c r="AP58" s="456">
        <v>0</v>
      </c>
      <c r="AQ58" s="460">
        <v>0</v>
      </c>
      <c r="AR58" s="450" t="s">
        <v>161</v>
      </c>
      <c r="AS58" s="459">
        <v>0</v>
      </c>
      <c r="AT58" s="460">
        <v>0</v>
      </c>
      <c r="AU58" s="456">
        <v>0</v>
      </c>
      <c r="AV58" s="460">
        <v>0</v>
      </c>
      <c r="AW58" s="450" t="s">
        <v>161</v>
      </c>
      <c r="AX58" s="459">
        <v>0</v>
      </c>
      <c r="AY58" s="460">
        <v>0</v>
      </c>
    </row>
    <row r="59" s="164" customFormat="1" outlineLevel="2" spans="1:51">
      <c r="A59" s="468" t="s">
        <v>54</v>
      </c>
      <c r="B59" s="456">
        <v>-0.31844</v>
      </c>
      <c r="C59" s="457">
        <v>-0.70567</v>
      </c>
      <c r="D59" s="450">
        <v>0.451259087108705</v>
      </c>
      <c r="E59" s="459">
        <v>0.38723</v>
      </c>
      <c r="F59" s="460">
        <v>13.28789</v>
      </c>
      <c r="G59" s="456">
        <v>0</v>
      </c>
      <c r="H59" s="460">
        <v>0</v>
      </c>
      <c r="I59" s="450" t="s">
        <v>161</v>
      </c>
      <c r="J59" s="459">
        <v>0</v>
      </c>
      <c r="K59" s="460">
        <v>5.52799999999999</v>
      </c>
      <c r="L59" s="456">
        <v>-0.24744</v>
      </c>
      <c r="M59" s="460">
        <v>0</v>
      </c>
      <c r="N59" s="450" t="s">
        <v>161</v>
      </c>
      <c r="O59" s="459">
        <v>-0.24744</v>
      </c>
      <c r="P59" s="460">
        <v>0.672485999999999</v>
      </c>
      <c r="Q59" s="456">
        <v>-0.12</v>
      </c>
      <c r="R59" s="460">
        <v>0</v>
      </c>
      <c r="S59" s="450" t="s">
        <v>161</v>
      </c>
      <c r="T59" s="459">
        <v>-0.12</v>
      </c>
      <c r="U59" s="460">
        <v>0.3534</v>
      </c>
      <c r="V59" s="456">
        <v>0</v>
      </c>
      <c r="W59" s="460">
        <v>-0.70567</v>
      </c>
      <c r="X59" s="450">
        <v>0</v>
      </c>
      <c r="Y59" s="459">
        <v>0.70567</v>
      </c>
      <c r="Z59" s="460">
        <v>4.33400399999999</v>
      </c>
      <c r="AA59" s="456">
        <v>0.049</v>
      </c>
      <c r="AB59" s="460">
        <v>0</v>
      </c>
      <c r="AC59" s="450" t="s">
        <v>161</v>
      </c>
      <c r="AD59" s="459">
        <v>0.049</v>
      </c>
      <c r="AE59" s="460">
        <v>2.39999999999999</v>
      </c>
      <c r="AF59" s="456">
        <v>0</v>
      </c>
      <c r="AG59" s="460">
        <v>0</v>
      </c>
      <c r="AH59" s="450" t="s">
        <v>161</v>
      </c>
      <c r="AI59" s="459">
        <v>0</v>
      </c>
      <c r="AJ59" s="460">
        <v>0</v>
      </c>
      <c r="AK59" s="456">
        <v>0</v>
      </c>
      <c r="AL59" s="460">
        <v>0</v>
      </c>
      <c r="AM59" s="450" t="s">
        <v>161</v>
      </c>
      <c r="AN59" s="459">
        <v>0</v>
      </c>
      <c r="AO59" s="460">
        <v>0</v>
      </c>
      <c r="AP59" s="456">
        <v>0</v>
      </c>
      <c r="AQ59" s="460">
        <v>0</v>
      </c>
      <c r="AR59" s="450" t="s">
        <v>161</v>
      </c>
      <c r="AS59" s="459">
        <v>0</v>
      </c>
      <c r="AT59" s="460">
        <v>0.055382</v>
      </c>
      <c r="AU59" s="456">
        <v>0</v>
      </c>
      <c r="AV59" s="460">
        <v>0</v>
      </c>
      <c r="AW59" s="450" t="s">
        <v>161</v>
      </c>
      <c r="AX59" s="459">
        <v>0</v>
      </c>
      <c r="AY59" s="460">
        <v>2.82419</v>
      </c>
    </row>
    <row r="60" s="164" customFormat="1" outlineLevel="2" spans="1:51">
      <c r="A60" s="468" t="s">
        <v>55</v>
      </c>
      <c r="B60" s="456">
        <v>0</v>
      </c>
      <c r="C60" s="457">
        <v>0</v>
      </c>
      <c r="D60" s="450" t="s">
        <v>161</v>
      </c>
      <c r="E60" s="459">
        <v>0</v>
      </c>
      <c r="F60" s="460">
        <v>0</v>
      </c>
      <c r="G60" s="456">
        <v>0</v>
      </c>
      <c r="H60" s="460">
        <v>0</v>
      </c>
      <c r="I60" s="450" t="s">
        <v>161</v>
      </c>
      <c r="J60" s="459">
        <v>0</v>
      </c>
      <c r="K60" s="460">
        <v>0</v>
      </c>
      <c r="L60" s="456">
        <v>0</v>
      </c>
      <c r="M60" s="460">
        <v>0</v>
      </c>
      <c r="N60" s="450" t="s">
        <v>161</v>
      </c>
      <c r="O60" s="459">
        <v>0</v>
      </c>
      <c r="P60" s="460">
        <v>0</v>
      </c>
      <c r="Q60" s="456">
        <v>0</v>
      </c>
      <c r="R60" s="460">
        <v>0</v>
      </c>
      <c r="S60" s="450" t="s">
        <v>161</v>
      </c>
      <c r="T60" s="459">
        <v>0</v>
      </c>
      <c r="U60" s="460">
        <v>0</v>
      </c>
      <c r="V60" s="456">
        <v>0</v>
      </c>
      <c r="W60" s="460">
        <v>0</v>
      </c>
      <c r="X60" s="450" t="s">
        <v>161</v>
      </c>
      <c r="Y60" s="459">
        <v>0</v>
      </c>
      <c r="Z60" s="460">
        <v>0</v>
      </c>
      <c r="AA60" s="456">
        <v>0</v>
      </c>
      <c r="AB60" s="460">
        <v>0</v>
      </c>
      <c r="AC60" s="450" t="s">
        <v>161</v>
      </c>
      <c r="AD60" s="459">
        <v>0</v>
      </c>
      <c r="AE60" s="460">
        <v>0</v>
      </c>
      <c r="AF60" s="456">
        <v>0</v>
      </c>
      <c r="AG60" s="460">
        <v>0</v>
      </c>
      <c r="AH60" s="450" t="s">
        <v>161</v>
      </c>
      <c r="AI60" s="459">
        <v>0</v>
      </c>
      <c r="AJ60" s="460">
        <v>0</v>
      </c>
      <c r="AK60" s="456">
        <v>0</v>
      </c>
      <c r="AL60" s="460">
        <v>0</v>
      </c>
      <c r="AM60" s="450" t="s">
        <v>161</v>
      </c>
      <c r="AN60" s="459">
        <v>0</v>
      </c>
      <c r="AO60" s="460">
        <v>0</v>
      </c>
      <c r="AP60" s="456">
        <v>0</v>
      </c>
      <c r="AQ60" s="460">
        <v>0</v>
      </c>
      <c r="AR60" s="450" t="s">
        <v>161</v>
      </c>
      <c r="AS60" s="459">
        <v>0</v>
      </c>
      <c r="AT60" s="460">
        <v>0</v>
      </c>
      <c r="AU60" s="456">
        <v>0</v>
      </c>
      <c r="AV60" s="460">
        <v>0</v>
      </c>
      <c r="AW60" s="450" t="s">
        <v>161</v>
      </c>
      <c r="AX60" s="459">
        <v>0</v>
      </c>
      <c r="AY60" s="460">
        <v>0</v>
      </c>
    </row>
    <row r="61" s="164" customFormat="1" outlineLevel="2" spans="1:51">
      <c r="A61" s="468" t="s">
        <v>56</v>
      </c>
      <c r="B61" s="456">
        <v>0</v>
      </c>
      <c r="C61" s="457">
        <v>0</v>
      </c>
      <c r="D61" s="450" t="s">
        <v>161</v>
      </c>
      <c r="E61" s="459">
        <v>0</v>
      </c>
      <c r="F61" s="460">
        <v>0</v>
      </c>
      <c r="G61" s="456">
        <v>0</v>
      </c>
      <c r="H61" s="460">
        <v>0</v>
      </c>
      <c r="I61" s="450" t="s">
        <v>161</v>
      </c>
      <c r="J61" s="459">
        <v>0</v>
      </c>
      <c r="K61" s="460">
        <v>0</v>
      </c>
      <c r="L61" s="456">
        <v>0</v>
      </c>
      <c r="M61" s="460">
        <v>0</v>
      </c>
      <c r="N61" s="450" t="s">
        <v>161</v>
      </c>
      <c r="O61" s="459">
        <v>0</v>
      </c>
      <c r="P61" s="460">
        <v>0</v>
      </c>
      <c r="Q61" s="456">
        <v>0</v>
      </c>
      <c r="R61" s="460">
        <v>0</v>
      </c>
      <c r="S61" s="450" t="s">
        <v>161</v>
      </c>
      <c r="T61" s="459">
        <v>0</v>
      </c>
      <c r="U61" s="460">
        <v>0</v>
      </c>
      <c r="V61" s="456">
        <v>0</v>
      </c>
      <c r="W61" s="460">
        <v>0</v>
      </c>
      <c r="X61" s="450" t="s">
        <v>161</v>
      </c>
      <c r="Y61" s="459">
        <v>0</v>
      </c>
      <c r="Z61" s="460">
        <v>0</v>
      </c>
      <c r="AA61" s="456">
        <v>0</v>
      </c>
      <c r="AB61" s="460">
        <v>0</v>
      </c>
      <c r="AC61" s="450" t="s">
        <v>161</v>
      </c>
      <c r="AD61" s="459">
        <v>0</v>
      </c>
      <c r="AE61" s="460">
        <v>0</v>
      </c>
      <c r="AF61" s="456">
        <v>0</v>
      </c>
      <c r="AG61" s="460">
        <v>0</v>
      </c>
      <c r="AH61" s="450" t="s">
        <v>161</v>
      </c>
      <c r="AI61" s="459">
        <v>0</v>
      </c>
      <c r="AJ61" s="460">
        <v>0</v>
      </c>
      <c r="AK61" s="456">
        <v>0</v>
      </c>
      <c r="AL61" s="460">
        <v>0</v>
      </c>
      <c r="AM61" s="450" t="s">
        <v>161</v>
      </c>
      <c r="AN61" s="459">
        <v>0</v>
      </c>
      <c r="AO61" s="460">
        <v>0</v>
      </c>
      <c r="AP61" s="456">
        <v>0</v>
      </c>
      <c r="AQ61" s="460">
        <v>0</v>
      </c>
      <c r="AR61" s="450" t="s">
        <v>161</v>
      </c>
      <c r="AS61" s="459">
        <v>0</v>
      </c>
      <c r="AT61" s="460">
        <v>0</v>
      </c>
      <c r="AU61" s="456">
        <v>0</v>
      </c>
      <c r="AV61" s="460">
        <v>0</v>
      </c>
      <c r="AW61" s="450" t="s">
        <v>161</v>
      </c>
      <c r="AX61" s="459">
        <v>0</v>
      </c>
      <c r="AY61" s="460">
        <v>0</v>
      </c>
    </row>
    <row r="62" s="437" customFormat="1" outlineLevel="2" spans="1:51">
      <c r="A62" s="468" t="s">
        <v>57</v>
      </c>
      <c r="B62" s="456">
        <v>0</v>
      </c>
      <c r="C62" s="457">
        <v>0</v>
      </c>
      <c r="D62" s="450" t="s">
        <v>161</v>
      </c>
      <c r="E62" s="459">
        <v>0</v>
      </c>
      <c r="F62" s="460">
        <v>0</v>
      </c>
      <c r="G62" s="456">
        <v>0</v>
      </c>
      <c r="H62" s="460">
        <v>0</v>
      </c>
      <c r="I62" s="450" t="s">
        <v>161</v>
      </c>
      <c r="J62" s="459">
        <v>0</v>
      </c>
      <c r="K62" s="460">
        <v>0</v>
      </c>
      <c r="L62" s="456">
        <v>0</v>
      </c>
      <c r="M62" s="460">
        <v>0</v>
      </c>
      <c r="N62" s="450" t="s">
        <v>161</v>
      </c>
      <c r="O62" s="459">
        <v>0</v>
      </c>
      <c r="P62" s="460">
        <v>0</v>
      </c>
      <c r="Q62" s="456">
        <v>0</v>
      </c>
      <c r="R62" s="460">
        <v>0</v>
      </c>
      <c r="S62" s="450" t="s">
        <v>161</v>
      </c>
      <c r="T62" s="459">
        <v>0</v>
      </c>
      <c r="U62" s="460">
        <v>0</v>
      </c>
      <c r="V62" s="456">
        <v>0</v>
      </c>
      <c r="W62" s="460">
        <v>0</v>
      </c>
      <c r="X62" s="450" t="s">
        <v>161</v>
      </c>
      <c r="Y62" s="459">
        <v>0</v>
      </c>
      <c r="Z62" s="460">
        <v>0</v>
      </c>
      <c r="AA62" s="456">
        <v>0</v>
      </c>
      <c r="AB62" s="460">
        <v>0</v>
      </c>
      <c r="AC62" s="450" t="s">
        <v>161</v>
      </c>
      <c r="AD62" s="459">
        <v>0</v>
      </c>
      <c r="AE62" s="460">
        <v>0</v>
      </c>
      <c r="AF62" s="456">
        <v>0</v>
      </c>
      <c r="AG62" s="460">
        <v>0</v>
      </c>
      <c r="AH62" s="450" t="s">
        <v>161</v>
      </c>
      <c r="AI62" s="459">
        <v>0</v>
      </c>
      <c r="AJ62" s="460">
        <v>0</v>
      </c>
      <c r="AK62" s="456">
        <v>0</v>
      </c>
      <c r="AL62" s="460">
        <v>0</v>
      </c>
      <c r="AM62" s="450" t="s">
        <v>161</v>
      </c>
      <c r="AN62" s="459">
        <v>0</v>
      </c>
      <c r="AO62" s="460">
        <v>0</v>
      </c>
      <c r="AP62" s="456">
        <v>0</v>
      </c>
      <c r="AQ62" s="460">
        <v>0</v>
      </c>
      <c r="AR62" s="450" t="s">
        <v>161</v>
      </c>
      <c r="AS62" s="459">
        <v>0</v>
      </c>
      <c r="AT62" s="460">
        <v>0</v>
      </c>
      <c r="AU62" s="456">
        <v>0</v>
      </c>
      <c r="AV62" s="460">
        <v>0</v>
      </c>
      <c r="AW62" s="450" t="s">
        <v>161</v>
      </c>
      <c r="AX62" s="459">
        <v>0</v>
      </c>
      <c r="AY62" s="460">
        <v>0</v>
      </c>
    </row>
    <row r="63" s="441" customFormat="1" spans="1:51">
      <c r="A63" s="462" t="s">
        <v>58</v>
      </c>
      <c r="B63" s="463">
        <v>57.8591919999999</v>
      </c>
      <c r="C63" s="464">
        <v>52.32849034</v>
      </c>
      <c r="D63" s="474">
        <v>1.10569197819514</v>
      </c>
      <c r="E63" s="464">
        <v>5.53070165999989</v>
      </c>
      <c r="F63" s="467">
        <v>68.0950209999999</v>
      </c>
      <c r="G63" s="463">
        <v>4.672848</v>
      </c>
      <c r="H63" s="467">
        <v>2.5</v>
      </c>
      <c r="I63" s="474">
        <v>1.8691392</v>
      </c>
      <c r="J63" s="464">
        <v>2.172848</v>
      </c>
      <c r="K63" s="467">
        <v>8.02323999999999</v>
      </c>
      <c r="L63" s="463">
        <v>0.426268</v>
      </c>
      <c r="M63" s="467">
        <v>0.622894</v>
      </c>
      <c r="N63" s="474">
        <v>0.684334734320767</v>
      </c>
      <c r="O63" s="464">
        <v>-0.196626</v>
      </c>
      <c r="P63" s="467">
        <v>1.227233</v>
      </c>
      <c r="Q63" s="463">
        <v>-0.0418</v>
      </c>
      <c r="R63" s="467">
        <v>0.0782</v>
      </c>
      <c r="S63" s="474">
        <v>-0.534526854219949</v>
      </c>
      <c r="T63" s="464">
        <v>-0.12</v>
      </c>
      <c r="U63" s="467">
        <v>0.4184</v>
      </c>
      <c r="V63" s="463">
        <v>52.0693629999999</v>
      </c>
      <c r="W63" s="467">
        <v>48.94573</v>
      </c>
      <c r="X63" s="474">
        <v>1.06381829426183</v>
      </c>
      <c r="Y63" s="464">
        <v>3.1236329999999</v>
      </c>
      <c r="Z63" s="467">
        <v>55.1601479999999</v>
      </c>
      <c r="AA63" s="463">
        <v>0.732512999999999</v>
      </c>
      <c r="AB63" s="467">
        <v>0.18166634</v>
      </c>
      <c r="AC63" s="474">
        <v>4.03218890191765</v>
      </c>
      <c r="AD63" s="464">
        <v>0.550846659999999</v>
      </c>
      <c r="AE63" s="467">
        <v>3.26599999999999</v>
      </c>
      <c r="AF63" s="463">
        <v>0</v>
      </c>
      <c r="AG63" s="467">
        <v>0</v>
      </c>
      <c r="AH63" s="474" t="s">
        <v>161</v>
      </c>
      <c r="AI63" s="464">
        <v>0</v>
      </c>
      <c r="AJ63" s="467">
        <v>0</v>
      </c>
      <c r="AK63" s="463">
        <v>0</v>
      </c>
      <c r="AL63" s="467">
        <v>2.8</v>
      </c>
      <c r="AM63" s="474">
        <v>0</v>
      </c>
      <c r="AN63" s="464">
        <v>-2.8</v>
      </c>
      <c r="AO63" s="467">
        <v>0</v>
      </c>
      <c r="AP63" s="463">
        <v>0.3994</v>
      </c>
      <c r="AQ63" s="467">
        <v>0</v>
      </c>
      <c r="AR63" s="474" t="s">
        <v>161</v>
      </c>
      <c r="AS63" s="464">
        <v>0.3994</v>
      </c>
      <c r="AT63" s="467">
        <v>0.055382</v>
      </c>
      <c r="AU63" s="463">
        <v>0</v>
      </c>
      <c r="AV63" s="467">
        <v>0</v>
      </c>
      <c r="AW63" s="474" t="s">
        <v>161</v>
      </c>
      <c r="AX63" s="464">
        <v>0</v>
      </c>
      <c r="AY63" s="467">
        <v>4.01619</v>
      </c>
    </row>
    <row r="64" s="164" customFormat="1" outlineLevel="2" spans="1:51">
      <c r="A64" s="468" t="s">
        <v>59</v>
      </c>
      <c r="B64" s="456">
        <v>17.820025</v>
      </c>
      <c r="C64" s="457">
        <v>19.12</v>
      </c>
      <c r="D64" s="450">
        <v>0.932009675732219</v>
      </c>
      <c r="E64" s="459">
        <v>-1.29997499999998</v>
      </c>
      <c r="F64" s="460">
        <v>0</v>
      </c>
      <c r="G64" s="456">
        <v>2.93359700000001</v>
      </c>
      <c r="H64" s="460">
        <v>1.61</v>
      </c>
      <c r="I64" s="450">
        <v>1.8221099378882</v>
      </c>
      <c r="J64" s="459">
        <v>1.32359700000001</v>
      </c>
      <c r="K64" s="460">
        <v>0</v>
      </c>
      <c r="L64" s="456">
        <v>0.494760000000001</v>
      </c>
      <c r="M64" s="460">
        <v>0.3</v>
      </c>
      <c r="N64" s="450">
        <v>1.6492</v>
      </c>
      <c r="O64" s="459">
        <v>0.194760000000001</v>
      </c>
      <c r="P64" s="460">
        <v>0</v>
      </c>
      <c r="Q64" s="456">
        <v>0</v>
      </c>
      <c r="R64" s="460">
        <v>0.055</v>
      </c>
      <c r="S64" s="450">
        <v>0</v>
      </c>
      <c r="T64" s="459">
        <v>-0.055</v>
      </c>
      <c r="U64" s="460">
        <v>0</v>
      </c>
      <c r="V64" s="456">
        <v>13.355868</v>
      </c>
      <c r="W64" s="460">
        <v>17.12772727</v>
      </c>
      <c r="X64" s="450">
        <v>0.77978051550327</v>
      </c>
      <c r="Y64" s="459">
        <v>-3.77185926999999</v>
      </c>
      <c r="Z64" s="460">
        <v>0</v>
      </c>
      <c r="AA64" s="456">
        <v>1.0358</v>
      </c>
      <c r="AB64" s="460">
        <v>0.02727273</v>
      </c>
      <c r="AC64" s="450">
        <v>37.9793295354004</v>
      </c>
      <c r="AD64" s="459">
        <v>1.00852727</v>
      </c>
      <c r="AE64" s="460">
        <v>0</v>
      </c>
      <c r="AF64" s="456">
        <v>0</v>
      </c>
      <c r="AG64" s="460">
        <v>0</v>
      </c>
      <c r="AH64" s="450" t="s">
        <v>161</v>
      </c>
      <c r="AI64" s="459">
        <v>0</v>
      </c>
      <c r="AJ64" s="460">
        <v>0</v>
      </c>
      <c r="AK64" s="456">
        <v>0.276876999999999</v>
      </c>
      <c r="AL64" s="460">
        <v>0.27</v>
      </c>
      <c r="AM64" s="450">
        <v>1.02547037037037</v>
      </c>
      <c r="AN64" s="459">
        <v>0.00687699999999897</v>
      </c>
      <c r="AO64" s="460">
        <v>0</v>
      </c>
      <c r="AP64" s="456">
        <v>0.40084</v>
      </c>
      <c r="AQ64" s="460">
        <v>0</v>
      </c>
      <c r="AR64" s="450" t="s">
        <v>161</v>
      </c>
      <c r="AS64" s="459">
        <v>0.40084</v>
      </c>
      <c r="AT64" s="460">
        <v>0</v>
      </c>
      <c r="AU64" s="456">
        <v>0</v>
      </c>
      <c r="AV64" s="460">
        <v>0.045</v>
      </c>
      <c r="AW64" s="450">
        <v>0</v>
      </c>
      <c r="AX64" s="459">
        <v>-0.045</v>
      </c>
      <c r="AY64" s="460">
        <v>0</v>
      </c>
    </row>
    <row r="65" s="164" customFormat="1" outlineLevel="2" spans="1:51">
      <c r="A65" s="468" t="s">
        <v>60</v>
      </c>
      <c r="B65" s="456">
        <v>1.931777</v>
      </c>
      <c r="C65" s="457">
        <v>1.932</v>
      </c>
      <c r="D65" s="450">
        <v>0.999884575569359</v>
      </c>
      <c r="E65" s="459">
        <v>-0.000222999999999196</v>
      </c>
      <c r="F65" s="460">
        <v>0</v>
      </c>
      <c r="G65" s="456">
        <v>0.426270000000001</v>
      </c>
      <c r="H65" s="460">
        <v>0</v>
      </c>
      <c r="I65" s="450" t="s">
        <v>161</v>
      </c>
      <c r="J65" s="459">
        <v>0.426270000000001</v>
      </c>
      <c r="K65" s="460">
        <v>0</v>
      </c>
      <c r="L65" s="456">
        <v>0.121234</v>
      </c>
      <c r="M65" s="460">
        <v>0</v>
      </c>
      <c r="N65" s="450" t="s">
        <v>161</v>
      </c>
      <c r="O65" s="459">
        <v>0.121234</v>
      </c>
      <c r="P65" s="460">
        <v>0</v>
      </c>
      <c r="Q65" s="456">
        <v>0</v>
      </c>
      <c r="R65" s="460">
        <v>0</v>
      </c>
      <c r="S65" s="450" t="s">
        <v>161</v>
      </c>
      <c r="T65" s="459">
        <v>0</v>
      </c>
      <c r="U65" s="460">
        <v>0</v>
      </c>
      <c r="V65" s="456">
        <v>1.384273</v>
      </c>
      <c r="W65" s="460">
        <v>1.932</v>
      </c>
      <c r="X65" s="450">
        <v>0.716497412008282</v>
      </c>
      <c r="Y65" s="459">
        <v>-0.547727</v>
      </c>
      <c r="Z65" s="460">
        <v>0</v>
      </c>
      <c r="AA65" s="456">
        <v>0</v>
      </c>
      <c r="AB65" s="460">
        <v>0</v>
      </c>
      <c r="AC65" s="450" t="s">
        <v>161</v>
      </c>
      <c r="AD65" s="459">
        <v>0</v>
      </c>
      <c r="AE65" s="460">
        <v>0</v>
      </c>
      <c r="AF65" s="456">
        <v>0</v>
      </c>
      <c r="AG65" s="460">
        <v>0</v>
      </c>
      <c r="AH65" s="450" t="s">
        <v>161</v>
      </c>
      <c r="AI65" s="459">
        <v>0</v>
      </c>
      <c r="AJ65" s="460">
        <v>0</v>
      </c>
      <c r="AK65" s="456">
        <v>0</v>
      </c>
      <c r="AL65" s="460">
        <v>0</v>
      </c>
      <c r="AM65" s="450" t="s">
        <v>161</v>
      </c>
      <c r="AN65" s="459">
        <v>0</v>
      </c>
      <c r="AO65" s="460">
        <v>0</v>
      </c>
      <c r="AP65" s="456">
        <v>0</v>
      </c>
      <c r="AQ65" s="460">
        <v>0</v>
      </c>
      <c r="AR65" s="450" t="s">
        <v>161</v>
      </c>
      <c r="AS65" s="459">
        <v>0</v>
      </c>
      <c r="AT65" s="460">
        <v>0</v>
      </c>
      <c r="AU65" s="456">
        <v>0</v>
      </c>
      <c r="AV65" s="460">
        <v>0</v>
      </c>
      <c r="AW65" s="450" t="s">
        <v>161</v>
      </c>
      <c r="AX65" s="459">
        <v>0</v>
      </c>
      <c r="AY65" s="460">
        <v>0</v>
      </c>
    </row>
    <row r="66" s="164" customFormat="1" outlineLevel="2" spans="1:51">
      <c r="A66" s="468" t="s">
        <v>61</v>
      </c>
      <c r="B66" s="456">
        <v>5.871263</v>
      </c>
      <c r="C66" s="457">
        <v>7.36</v>
      </c>
      <c r="D66" s="450">
        <v>0.797725951086956</v>
      </c>
      <c r="E66" s="459">
        <v>-1.488737</v>
      </c>
      <c r="F66" s="460">
        <v>0</v>
      </c>
      <c r="G66" s="456">
        <v>3.174593</v>
      </c>
      <c r="H66" s="460">
        <v>17.80666667</v>
      </c>
      <c r="I66" s="450">
        <v>0.17828114934888</v>
      </c>
      <c r="J66" s="459">
        <v>-14.63207367</v>
      </c>
      <c r="K66" s="460">
        <v>0</v>
      </c>
      <c r="L66" s="456">
        <v>0.907841999999998</v>
      </c>
      <c r="M66" s="460">
        <v>0</v>
      </c>
      <c r="N66" s="450" t="s">
        <v>161</v>
      </c>
      <c r="O66" s="459">
        <v>0.907841999999998</v>
      </c>
      <c r="P66" s="460">
        <v>0</v>
      </c>
      <c r="Q66" s="456">
        <v>0.0575</v>
      </c>
      <c r="R66" s="460">
        <v>0</v>
      </c>
      <c r="S66" s="450" t="s">
        <v>161</v>
      </c>
      <c r="T66" s="459">
        <v>0.0575</v>
      </c>
      <c r="U66" s="460">
        <v>0</v>
      </c>
      <c r="V66" s="456">
        <v>1.690328</v>
      </c>
      <c r="W66" s="460">
        <v>-10.44666667</v>
      </c>
      <c r="X66" s="450">
        <v>-0.161805488142372</v>
      </c>
      <c r="Y66" s="459">
        <v>12.13699467</v>
      </c>
      <c r="Z66" s="460">
        <v>0</v>
      </c>
      <c r="AA66" s="456">
        <v>0.041</v>
      </c>
      <c r="AB66" s="460">
        <v>0</v>
      </c>
      <c r="AC66" s="450" t="s">
        <v>161</v>
      </c>
      <c r="AD66" s="459">
        <v>0.041</v>
      </c>
      <c r="AE66" s="460">
        <v>0</v>
      </c>
      <c r="AF66" s="456">
        <v>4.931651</v>
      </c>
      <c r="AG66" s="460">
        <v>7.02</v>
      </c>
      <c r="AH66" s="450">
        <v>0.702514387464387</v>
      </c>
      <c r="AI66" s="459">
        <v>-2.088349</v>
      </c>
      <c r="AJ66" s="460">
        <v>0</v>
      </c>
      <c r="AK66" s="456">
        <v>0</v>
      </c>
      <c r="AL66" s="460">
        <v>0.33</v>
      </c>
      <c r="AM66" s="450">
        <v>0</v>
      </c>
      <c r="AN66" s="459">
        <v>-0.33</v>
      </c>
      <c r="AO66" s="460">
        <v>0</v>
      </c>
      <c r="AP66" s="456">
        <v>0.733069999999999</v>
      </c>
      <c r="AQ66" s="460">
        <v>0.3</v>
      </c>
      <c r="AR66" s="450">
        <v>2.44356666666666</v>
      </c>
      <c r="AS66" s="459">
        <v>0.433069999999999</v>
      </c>
      <c r="AT66" s="460">
        <v>0</v>
      </c>
      <c r="AU66" s="456">
        <v>0.5571</v>
      </c>
      <c r="AV66" s="460">
        <v>0</v>
      </c>
      <c r="AW66" s="450" t="s">
        <v>161</v>
      </c>
      <c r="AX66" s="459">
        <v>0.5571</v>
      </c>
      <c r="AY66" s="460">
        <v>0</v>
      </c>
    </row>
    <row r="67" s="164" customFormat="1" outlineLevel="2" spans="1:51">
      <c r="A67" s="468" t="s">
        <v>62</v>
      </c>
      <c r="B67" s="456">
        <v>10.873832</v>
      </c>
      <c r="C67" s="457">
        <v>9.6</v>
      </c>
      <c r="D67" s="450">
        <v>1.13269083333333</v>
      </c>
      <c r="E67" s="459">
        <v>1.273832</v>
      </c>
      <c r="F67" s="460">
        <v>0</v>
      </c>
      <c r="G67" s="456">
        <v>6.357681</v>
      </c>
      <c r="H67" s="460">
        <v>0.7143</v>
      </c>
      <c r="I67" s="450">
        <v>8.90057538849224</v>
      </c>
      <c r="J67" s="459">
        <v>5.64338100000001</v>
      </c>
      <c r="K67" s="460">
        <v>0</v>
      </c>
      <c r="L67" s="456">
        <v>2.56355699999999</v>
      </c>
      <c r="M67" s="460">
        <v>3.6277</v>
      </c>
      <c r="N67" s="450">
        <v>0.70666179673071</v>
      </c>
      <c r="O67" s="459">
        <v>-1.064143</v>
      </c>
      <c r="P67" s="460">
        <v>0</v>
      </c>
      <c r="Q67" s="456">
        <v>0.1495</v>
      </c>
      <c r="R67" s="460">
        <v>0.08</v>
      </c>
      <c r="S67" s="450">
        <v>1.86875</v>
      </c>
      <c r="T67" s="459">
        <v>0.0694999999999999</v>
      </c>
      <c r="U67" s="460">
        <v>0</v>
      </c>
      <c r="V67" s="456">
        <v>0.931704</v>
      </c>
      <c r="W67" s="460">
        <v>5</v>
      </c>
      <c r="X67" s="450">
        <v>0.1863408</v>
      </c>
      <c r="Y67" s="459">
        <v>-4.068296</v>
      </c>
      <c r="Z67" s="460">
        <v>0</v>
      </c>
      <c r="AA67" s="456">
        <v>0.871389999999998</v>
      </c>
      <c r="AB67" s="460">
        <v>0.178</v>
      </c>
      <c r="AC67" s="450">
        <v>4.89544943820223</v>
      </c>
      <c r="AD67" s="459">
        <v>0.693389999999998</v>
      </c>
      <c r="AE67" s="460">
        <v>0</v>
      </c>
      <c r="AF67" s="456">
        <v>3.78819999999999</v>
      </c>
      <c r="AG67" s="460">
        <v>6.9</v>
      </c>
      <c r="AH67" s="450">
        <v>0.549014492753622</v>
      </c>
      <c r="AI67" s="459">
        <v>-3.11180000000001</v>
      </c>
      <c r="AJ67" s="460">
        <v>0</v>
      </c>
      <c r="AK67" s="456">
        <v>0.02</v>
      </c>
      <c r="AL67" s="460">
        <v>0.3</v>
      </c>
      <c r="AM67" s="450">
        <v>0.0666666666666667</v>
      </c>
      <c r="AN67" s="459">
        <v>-0.28</v>
      </c>
      <c r="AO67" s="460">
        <v>0</v>
      </c>
      <c r="AP67" s="456">
        <v>0.321003</v>
      </c>
      <c r="AQ67" s="460">
        <v>0.8</v>
      </c>
      <c r="AR67" s="450">
        <v>0.40125375</v>
      </c>
      <c r="AS67" s="459">
        <v>-0.478997</v>
      </c>
      <c r="AT67" s="460">
        <v>0</v>
      </c>
      <c r="AU67" s="456">
        <v>0.820439999999999</v>
      </c>
      <c r="AV67" s="460">
        <v>0</v>
      </c>
      <c r="AW67" s="450" t="s">
        <v>161</v>
      </c>
      <c r="AX67" s="459">
        <v>0.820439999999999</v>
      </c>
      <c r="AY67" s="460">
        <v>0</v>
      </c>
    </row>
    <row r="68" s="164" customFormat="1" outlineLevel="2" spans="1:51">
      <c r="A68" s="468" t="s">
        <v>167</v>
      </c>
      <c r="B68" s="456">
        <v>0.2</v>
      </c>
      <c r="C68" s="457">
        <v>9.70954582</v>
      </c>
      <c r="D68" s="450">
        <v>0.020598285821777</v>
      </c>
      <c r="E68" s="459">
        <v>-9.50954582</v>
      </c>
      <c r="F68" s="460">
        <v>0</v>
      </c>
      <c r="G68" s="456">
        <v>0</v>
      </c>
      <c r="H68" s="460">
        <v>0</v>
      </c>
      <c r="I68" s="450" t="s">
        <v>161</v>
      </c>
      <c r="J68" s="459">
        <v>0</v>
      </c>
      <c r="K68" s="460">
        <v>0</v>
      </c>
      <c r="L68" s="456">
        <v>0</v>
      </c>
      <c r="M68" s="460">
        <v>0</v>
      </c>
      <c r="N68" s="450" t="s">
        <v>161</v>
      </c>
      <c r="O68" s="459">
        <v>0</v>
      </c>
      <c r="P68" s="460">
        <v>0</v>
      </c>
      <c r="Q68" s="456">
        <v>0</v>
      </c>
      <c r="R68" s="460">
        <v>0</v>
      </c>
      <c r="S68" s="450" t="s">
        <v>161</v>
      </c>
      <c r="T68" s="459">
        <v>0</v>
      </c>
      <c r="U68" s="460">
        <v>0</v>
      </c>
      <c r="V68" s="456">
        <v>0.2</v>
      </c>
      <c r="W68" s="460">
        <v>9.70954582</v>
      </c>
      <c r="X68" s="450">
        <v>0.020598285821777</v>
      </c>
      <c r="Y68" s="459">
        <v>-9.50954582</v>
      </c>
      <c r="Z68" s="460">
        <v>0</v>
      </c>
      <c r="AA68" s="456">
        <v>0</v>
      </c>
      <c r="AB68" s="460">
        <v>0</v>
      </c>
      <c r="AC68" s="450" t="s">
        <v>161</v>
      </c>
      <c r="AD68" s="459">
        <v>0</v>
      </c>
      <c r="AE68" s="460">
        <v>0</v>
      </c>
      <c r="AF68" s="456">
        <v>0.07</v>
      </c>
      <c r="AG68" s="460">
        <v>12.67</v>
      </c>
      <c r="AH68" s="450">
        <v>0.00552486187845304</v>
      </c>
      <c r="AI68" s="459">
        <v>-12.6</v>
      </c>
      <c r="AJ68" s="460">
        <v>0</v>
      </c>
      <c r="AK68" s="456">
        <v>0</v>
      </c>
      <c r="AL68" s="460">
        <v>0</v>
      </c>
      <c r="AM68" s="450" t="s">
        <v>161</v>
      </c>
      <c r="AN68" s="459">
        <v>0</v>
      </c>
      <c r="AO68" s="460">
        <v>0</v>
      </c>
      <c r="AP68" s="456">
        <v>0</v>
      </c>
      <c r="AQ68" s="460">
        <v>0</v>
      </c>
      <c r="AR68" s="450" t="s">
        <v>161</v>
      </c>
      <c r="AS68" s="459">
        <v>0</v>
      </c>
      <c r="AT68" s="460">
        <v>0</v>
      </c>
      <c r="AU68" s="456">
        <v>0</v>
      </c>
      <c r="AV68" s="460">
        <v>0</v>
      </c>
      <c r="AW68" s="450" t="s">
        <v>161</v>
      </c>
      <c r="AX68" s="459">
        <v>0</v>
      </c>
      <c r="AY68" s="460">
        <v>0</v>
      </c>
    </row>
    <row r="69" s="164" customFormat="1" outlineLevel="2" spans="1:51">
      <c r="A69" s="468" t="s">
        <v>63</v>
      </c>
      <c r="B69" s="456">
        <v>-0.414217000000001</v>
      </c>
      <c r="C69" s="457">
        <v>10.20291666</v>
      </c>
      <c r="D69" s="450">
        <v>-0.0405979009535496</v>
      </c>
      <c r="E69" s="459">
        <v>-10.61713366</v>
      </c>
      <c r="F69" s="460">
        <v>0</v>
      </c>
      <c r="G69" s="456">
        <v>0.767499999999999</v>
      </c>
      <c r="H69" s="460">
        <v>1.328</v>
      </c>
      <c r="I69" s="450">
        <v>0.577936746987951</v>
      </c>
      <c r="J69" s="459">
        <v>-0.560500000000001</v>
      </c>
      <c r="K69" s="460">
        <v>0</v>
      </c>
      <c r="L69" s="456">
        <v>0.233426</v>
      </c>
      <c r="M69" s="460">
        <v>0.286</v>
      </c>
      <c r="N69" s="450">
        <v>0.816174825174825</v>
      </c>
      <c r="O69" s="459">
        <v>-0.0525740000000001</v>
      </c>
      <c r="P69" s="460">
        <v>0</v>
      </c>
      <c r="Q69" s="456">
        <v>0.15</v>
      </c>
      <c r="R69" s="460">
        <v>0.079</v>
      </c>
      <c r="S69" s="450">
        <v>1.89873417721519</v>
      </c>
      <c r="T69" s="459">
        <v>0.071</v>
      </c>
      <c r="U69" s="460">
        <v>0</v>
      </c>
      <c r="V69" s="456">
        <v>-1.787143</v>
      </c>
      <c r="W69" s="460">
        <v>8.507</v>
      </c>
      <c r="X69" s="450">
        <v>-0.210079111320089</v>
      </c>
      <c r="Y69" s="459">
        <v>-10.294143</v>
      </c>
      <c r="Z69" s="460">
        <v>0</v>
      </c>
      <c r="AA69" s="456">
        <v>0.222</v>
      </c>
      <c r="AB69" s="460">
        <v>0.00291666</v>
      </c>
      <c r="AC69" s="450">
        <v>76.1144596901936</v>
      </c>
      <c r="AD69" s="459">
        <v>0.21908334</v>
      </c>
      <c r="AE69" s="460">
        <v>0</v>
      </c>
      <c r="AF69" s="456">
        <v>0</v>
      </c>
      <c r="AG69" s="460">
        <v>0</v>
      </c>
      <c r="AH69" s="450" t="s">
        <v>161</v>
      </c>
      <c r="AI69" s="459">
        <v>0</v>
      </c>
      <c r="AJ69" s="460">
        <v>0</v>
      </c>
      <c r="AK69" s="456">
        <v>0</v>
      </c>
      <c r="AL69" s="460">
        <v>0.8</v>
      </c>
      <c r="AM69" s="450">
        <v>0</v>
      </c>
      <c r="AN69" s="459">
        <v>-0.8</v>
      </c>
      <c r="AO69" s="460">
        <v>0</v>
      </c>
      <c r="AP69" s="456">
        <v>0</v>
      </c>
      <c r="AQ69" s="460">
        <v>0</v>
      </c>
      <c r="AR69" s="450" t="s">
        <v>161</v>
      </c>
      <c r="AS69" s="459">
        <v>0</v>
      </c>
      <c r="AT69" s="460">
        <v>0</v>
      </c>
      <c r="AU69" s="456">
        <v>0.0434</v>
      </c>
      <c r="AV69" s="460">
        <v>0</v>
      </c>
      <c r="AW69" s="450" t="s">
        <v>161</v>
      </c>
      <c r="AX69" s="459">
        <v>0.0434</v>
      </c>
      <c r="AY69" s="460">
        <v>0</v>
      </c>
    </row>
    <row r="70" s="164" customFormat="1" outlineLevel="2" spans="1:51">
      <c r="A70" s="468" t="s">
        <v>168</v>
      </c>
      <c r="B70" s="456">
        <v>33.2129769999999</v>
      </c>
      <c r="C70" s="457">
        <v>32</v>
      </c>
      <c r="D70" s="450">
        <v>1.03790553125</v>
      </c>
      <c r="E70" s="459">
        <v>1.2129769999999</v>
      </c>
      <c r="F70" s="460">
        <v>0</v>
      </c>
      <c r="G70" s="456">
        <v>2.1945</v>
      </c>
      <c r="H70" s="460">
        <v>0.51</v>
      </c>
      <c r="I70" s="450">
        <v>4.30294117647059</v>
      </c>
      <c r="J70" s="459">
        <v>1.6845</v>
      </c>
      <c r="K70" s="460">
        <v>0</v>
      </c>
      <c r="L70" s="456">
        <v>0.377476</v>
      </c>
      <c r="M70" s="460">
        <v>0.15</v>
      </c>
      <c r="N70" s="450">
        <v>2.51650666666667</v>
      </c>
      <c r="O70" s="459">
        <v>0.227476</v>
      </c>
      <c r="P70" s="460">
        <v>0</v>
      </c>
      <c r="Q70" s="456">
        <v>0.108</v>
      </c>
      <c r="R70" s="460">
        <v>0</v>
      </c>
      <c r="S70" s="450" t="s">
        <v>161</v>
      </c>
      <c r="T70" s="459">
        <v>0.108</v>
      </c>
      <c r="U70" s="460">
        <v>0</v>
      </c>
      <c r="V70" s="456">
        <v>30.4480009999999</v>
      </c>
      <c r="W70" s="460">
        <v>31.3295</v>
      </c>
      <c r="X70" s="450">
        <v>0.97186361097368</v>
      </c>
      <c r="Y70" s="459">
        <v>-0.881499000000105</v>
      </c>
      <c r="Z70" s="460">
        <v>0</v>
      </c>
      <c r="AA70" s="456">
        <v>0.085</v>
      </c>
      <c r="AB70" s="460">
        <v>0.0105</v>
      </c>
      <c r="AC70" s="450">
        <v>8.09523809523809</v>
      </c>
      <c r="AD70" s="459">
        <v>0.0745</v>
      </c>
      <c r="AE70" s="460">
        <v>0</v>
      </c>
      <c r="AF70" s="456">
        <v>0</v>
      </c>
      <c r="AG70" s="460">
        <v>0</v>
      </c>
      <c r="AH70" s="450" t="s">
        <v>161</v>
      </c>
      <c r="AI70" s="459">
        <v>0</v>
      </c>
      <c r="AJ70" s="460">
        <v>0</v>
      </c>
      <c r="AK70" s="456">
        <v>0</v>
      </c>
      <c r="AL70" s="460">
        <v>0</v>
      </c>
      <c r="AM70" s="450" t="s">
        <v>161</v>
      </c>
      <c r="AN70" s="459">
        <v>0</v>
      </c>
      <c r="AO70" s="460">
        <v>0</v>
      </c>
      <c r="AP70" s="456">
        <v>0.140144</v>
      </c>
      <c r="AQ70" s="460">
        <v>0</v>
      </c>
      <c r="AR70" s="450" t="s">
        <v>161</v>
      </c>
      <c r="AS70" s="459">
        <v>0.140144</v>
      </c>
      <c r="AT70" s="460">
        <v>0</v>
      </c>
      <c r="AU70" s="456">
        <v>0</v>
      </c>
      <c r="AV70" s="460">
        <v>0.15</v>
      </c>
      <c r="AW70" s="450">
        <v>0</v>
      </c>
      <c r="AX70" s="459">
        <v>-0.15</v>
      </c>
      <c r="AY70" s="460">
        <v>0</v>
      </c>
    </row>
    <row r="71" s="164" customFormat="1" outlineLevel="2" spans="1:51">
      <c r="A71" s="468" t="s">
        <v>65</v>
      </c>
      <c r="B71" s="456">
        <v>0.452499999999997</v>
      </c>
      <c r="C71" s="457">
        <v>3.6</v>
      </c>
      <c r="D71" s="450">
        <v>0.125694444444444</v>
      </c>
      <c r="E71" s="459">
        <v>-3.1475</v>
      </c>
      <c r="F71" s="460">
        <v>0</v>
      </c>
      <c r="G71" s="456">
        <v>-0.0225000000000022</v>
      </c>
      <c r="H71" s="460">
        <v>0</v>
      </c>
      <c r="I71" s="450" t="s">
        <v>161</v>
      </c>
      <c r="J71" s="459">
        <v>-0.0225000000000022</v>
      </c>
      <c r="K71" s="460">
        <v>0</v>
      </c>
      <c r="L71" s="456">
        <v>-1.14491749414469e-16</v>
      </c>
      <c r="M71" s="460">
        <v>0</v>
      </c>
      <c r="N71" s="450" t="s">
        <v>161</v>
      </c>
      <c r="O71" s="459">
        <v>-1.14491749414469e-16</v>
      </c>
      <c r="P71" s="460">
        <v>0</v>
      </c>
      <c r="Q71" s="456">
        <v>0</v>
      </c>
      <c r="R71" s="460">
        <v>0</v>
      </c>
      <c r="S71" s="450" t="s">
        <v>161</v>
      </c>
      <c r="T71" s="459">
        <v>0</v>
      </c>
      <c r="U71" s="460">
        <v>0</v>
      </c>
      <c r="V71" s="456">
        <v>0</v>
      </c>
      <c r="W71" s="460">
        <v>3.6</v>
      </c>
      <c r="X71" s="450">
        <v>0</v>
      </c>
      <c r="Y71" s="459">
        <v>-3.6</v>
      </c>
      <c r="Z71" s="460">
        <v>0</v>
      </c>
      <c r="AA71" s="456">
        <v>0.474999999999999</v>
      </c>
      <c r="AB71" s="460">
        <v>0</v>
      </c>
      <c r="AC71" s="450" t="s">
        <v>161</v>
      </c>
      <c r="AD71" s="459">
        <v>0.474999999999999</v>
      </c>
      <c r="AE71" s="460">
        <v>0</v>
      </c>
      <c r="AF71" s="456">
        <v>0</v>
      </c>
      <c r="AG71" s="460">
        <v>0</v>
      </c>
      <c r="AH71" s="450" t="s">
        <v>161</v>
      </c>
      <c r="AI71" s="459">
        <v>0</v>
      </c>
      <c r="AJ71" s="460">
        <v>0</v>
      </c>
      <c r="AK71" s="456">
        <v>0</v>
      </c>
      <c r="AL71" s="460">
        <v>0</v>
      </c>
      <c r="AM71" s="450" t="s">
        <v>161</v>
      </c>
      <c r="AN71" s="459">
        <v>0</v>
      </c>
      <c r="AO71" s="460">
        <v>0</v>
      </c>
      <c r="AP71" s="456">
        <v>0.126574</v>
      </c>
      <c r="AQ71" s="460">
        <v>0</v>
      </c>
      <c r="AR71" s="450" t="s">
        <v>161</v>
      </c>
      <c r="AS71" s="459">
        <v>0.126574</v>
      </c>
      <c r="AT71" s="460">
        <v>0</v>
      </c>
      <c r="AU71" s="456">
        <v>0</v>
      </c>
      <c r="AV71" s="460">
        <v>0</v>
      </c>
      <c r="AW71" s="450" t="s">
        <v>161</v>
      </c>
      <c r="AX71" s="459">
        <v>0</v>
      </c>
      <c r="AY71" s="460">
        <v>0</v>
      </c>
    </row>
    <row r="72" s="164" customFormat="1" outlineLevel="2" spans="1:51">
      <c r="A72" s="468" t="s">
        <v>66</v>
      </c>
      <c r="B72" s="456">
        <v>0</v>
      </c>
      <c r="C72" s="457">
        <v>-7.5e-5</v>
      </c>
      <c r="D72" s="450">
        <v>0</v>
      </c>
      <c r="E72" s="459">
        <v>7.5e-5</v>
      </c>
      <c r="F72" s="460">
        <v>0</v>
      </c>
      <c r="G72" s="456">
        <v>0</v>
      </c>
      <c r="H72" s="460">
        <v>0</v>
      </c>
      <c r="I72" s="450" t="s">
        <v>161</v>
      </c>
      <c r="J72" s="459">
        <v>0</v>
      </c>
      <c r="K72" s="460">
        <v>0</v>
      </c>
      <c r="L72" s="456">
        <v>0</v>
      </c>
      <c r="M72" s="460">
        <v>0</v>
      </c>
      <c r="N72" s="450" t="s">
        <v>161</v>
      </c>
      <c r="O72" s="459">
        <v>0</v>
      </c>
      <c r="P72" s="460">
        <v>0</v>
      </c>
      <c r="Q72" s="456">
        <v>0</v>
      </c>
      <c r="R72" s="460">
        <v>0</v>
      </c>
      <c r="S72" s="450" t="s">
        <v>161</v>
      </c>
      <c r="T72" s="459">
        <v>0</v>
      </c>
      <c r="U72" s="460">
        <v>0</v>
      </c>
      <c r="V72" s="456">
        <v>0</v>
      </c>
      <c r="W72" s="460">
        <v>0</v>
      </c>
      <c r="X72" s="450" t="s">
        <v>161</v>
      </c>
      <c r="Y72" s="459">
        <v>0</v>
      </c>
      <c r="Z72" s="460">
        <v>0</v>
      </c>
      <c r="AA72" s="456">
        <v>0</v>
      </c>
      <c r="AB72" s="460">
        <v>-7.5e-5</v>
      </c>
      <c r="AC72" s="450">
        <v>0</v>
      </c>
      <c r="AD72" s="459">
        <v>7.5e-5</v>
      </c>
      <c r="AE72" s="460">
        <v>0</v>
      </c>
      <c r="AF72" s="456">
        <v>0</v>
      </c>
      <c r="AG72" s="460">
        <v>0</v>
      </c>
      <c r="AH72" s="450" t="s">
        <v>161</v>
      </c>
      <c r="AI72" s="459">
        <v>0</v>
      </c>
      <c r="AJ72" s="460">
        <v>0</v>
      </c>
      <c r="AK72" s="456">
        <v>0</v>
      </c>
      <c r="AL72" s="460">
        <v>0</v>
      </c>
      <c r="AM72" s="450" t="s">
        <v>161</v>
      </c>
      <c r="AN72" s="459">
        <v>0</v>
      </c>
      <c r="AO72" s="460">
        <v>0</v>
      </c>
      <c r="AP72" s="456">
        <v>0</v>
      </c>
      <c r="AQ72" s="460">
        <v>0</v>
      </c>
      <c r="AR72" s="450" t="s">
        <v>161</v>
      </c>
      <c r="AS72" s="459">
        <v>0</v>
      </c>
      <c r="AT72" s="460">
        <v>0</v>
      </c>
      <c r="AU72" s="456">
        <v>0</v>
      </c>
      <c r="AV72" s="460">
        <v>0</v>
      </c>
      <c r="AW72" s="450" t="s">
        <v>161</v>
      </c>
      <c r="AX72" s="459">
        <v>0</v>
      </c>
      <c r="AY72" s="460">
        <v>0</v>
      </c>
    </row>
    <row r="73" s="164" customFormat="1" outlineLevel="2" spans="1:51">
      <c r="A73" s="468" t="s">
        <v>67</v>
      </c>
      <c r="B73" s="456">
        <v>0</v>
      </c>
      <c r="C73" s="457">
        <v>0</v>
      </c>
      <c r="D73" s="450" t="s">
        <v>161</v>
      </c>
      <c r="E73" s="459">
        <v>0</v>
      </c>
      <c r="F73" s="460">
        <v>0</v>
      </c>
      <c r="G73" s="456">
        <v>0</v>
      </c>
      <c r="H73" s="460">
        <v>0</v>
      </c>
      <c r="I73" s="450" t="s">
        <v>161</v>
      </c>
      <c r="J73" s="459">
        <v>0</v>
      </c>
      <c r="K73" s="460">
        <v>0</v>
      </c>
      <c r="L73" s="456">
        <v>0</v>
      </c>
      <c r="M73" s="460">
        <v>0</v>
      </c>
      <c r="N73" s="450" t="s">
        <v>161</v>
      </c>
      <c r="O73" s="459">
        <v>0</v>
      </c>
      <c r="P73" s="460">
        <v>0</v>
      </c>
      <c r="Q73" s="456">
        <v>0</v>
      </c>
      <c r="R73" s="460">
        <v>0</v>
      </c>
      <c r="S73" s="450" t="s">
        <v>161</v>
      </c>
      <c r="T73" s="459">
        <v>0</v>
      </c>
      <c r="U73" s="460">
        <v>0</v>
      </c>
      <c r="V73" s="456">
        <v>0</v>
      </c>
      <c r="W73" s="460">
        <v>0</v>
      </c>
      <c r="X73" s="450" t="s">
        <v>161</v>
      </c>
      <c r="Y73" s="459">
        <v>0</v>
      </c>
      <c r="Z73" s="460">
        <v>0</v>
      </c>
      <c r="AA73" s="456">
        <v>0</v>
      </c>
      <c r="AB73" s="460">
        <v>0</v>
      </c>
      <c r="AC73" s="450" t="s">
        <v>161</v>
      </c>
      <c r="AD73" s="459">
        <v>0</v>
      </c>
      <c r="AE73" s="460">
        <v>0</v>
      </c>
      <c r="AF73" s="456">
        <v>0</v>
      </c>
      <c r="AG73" s="460">
        <v>0</v>
      </c>
      <c r="AH73" s="450" t="s">
        <v>161</v>
      </c>
      <c r="AI73" s="459">
        <v>0</v>
      </c>
      <c r="AJ73" s="460">
        <v>0</v>
      </c>
      <c r="AK73" s="456">
        <v>0</v>
      </c>
      <c r="AL73" s="460">
        <v>0</v>
      </c>
      <c r="AM73" s="450" t="s">
        <v>161</v>
      </c>
      <c r="AN73" s="459">
        <v>0</v>
      </c>
      <c r="AO73" s="460">
        <v>0</v>
      </c>
      <c r="AP73" s="456">
        <v>0</v>
      </c>
      <c r="AQ73" s="460">
        <v>0</v>
      </c>
      <c r="AR73" s="450" t="s">
        <v>161</v>
      </c>
      <c r="AS73" s="459">
        <v>0</v>
      </c>
      <c r="AT73" s="460">
        <v>0</v>
      </c>
      <c r="AU73" s="456">
        <v>0</v>
      </c>
      <c r="AV73" s="460">
        <v>0</v>
      </c>
      <c r="AW73" s="450" t="s">
        <v>161</v>
      </c>
      <c r="AX73" s="459">
        <v>0</v>
      </c>
      <c r="AY73" s="460">
        <v>0</v>
      </c>
    </row>
    <row r="74" s="164" customFormat="1" outlineLevel="2" spans="1:51">
      <c r="A74" s="468" t="s">
        <v>68</v>
      </c>
      <c r="B74" s="456">
        <v>0</v>
      </c>
      <c r="C74" s="457">
        <v>6</v>
      </c>
      <c r="D74" s="450">
        <v>0</v>
      </c>
      <c r="E74" s="459">
        <v>-6</v>
      </c>
      <c r="F74" s="460">
        <v>0</v>
      </c>
      <c r="G74" s="456">
        <v>0</v>
      </c>
      <c r="H74" s="460">
        <v>0</v>
      </c>
      <c r="I74" s="450" t="s">
        <v>161</v>
      </c>
      <c r="J74" s="459">
        <v>0</v>
      </c>
      <c r="K74" s="460">
        <v>0</v>
      </c>
      <c r="L74" s="456">
        <v>0</v>
      </c>
      <c r="M74" s="460">
        <v>0</v>
      </c>
      <c r="N74" s="450" t="s">
        <v>161</v>
      </c>
      <c r="O74" s="459">
        <v>0</v>
      </c>
      <c r="P74" s="460">
        <v>0</v>
      </c>
      <c r="Q74" s="456">
        <v>0</v>
      </c>
      <c r="R74" s="460">
        <v>0</v>
      </c>
      <c r="S74" s="450" t="s">
        <v>161</v>
      </c>
      <c r="T74" s="459">
        <v>0</v>
      </c>
      <c r="U74" s="460">
        <v>0</v>
      </c>
      <c r="V74" s="456">
        <v>0</v>
      </c>
      <c r="W74" s="460">
        <v>6</v>
      </c>
      <c r="X74" s="450">
        <v>0</v>
      </c>
      <c r="Y74" s="459">
        <v>-6</v>
      </c>
      <c r="Z74" s="460">
        <v>0</v>
      </c>
      <c r="AA74" s="456">
        <v>0</v>
      </c>
      <c r="AB74" s="460">
        <v>0</v>
      </c>
      <c r="AC74" s="450" t="s">
        <v>161</v>
      </c>
      <c r="AD74" s="459">
        <v>0</v>
      </c>
      <c r="AE74" s="460">
        <v>0</v>
      </c>
      <c r="AF74" s="456">
        <v>0</v>
      </c>
      <c r="AG74" s="460">
        <v>0</v>
      </c>
      <c r="AH74" s="450" t="s">
        <v>161</v>
      </c>
      <c r="AI74" s="459">
        <v>0</v>
      </c>
      <c r="AJ74" s="460">
        <v>0</v>
      </c>
      <c r="AK74" s="456">
        <v>0</v>
      </c>
      <c r="AL74" s="460">
        <v>0</v>
      </c>
      <c r="AM74" s="450" t="s">
        <v>161</v>
      </c>
      <c r="AN74" s="459">
        <v>0</v>
      </c>
      <c r="AO74" s="460">
        <v>0</v>
      </c>
      <c r="AP74" s="456">
        <v>0</v>
      </c>
      <c r="AQ74" s="460">
        <v>0</v>
      </c>
      <c r="AR74" s="450" t="s">
        <v>161</v>
      </c>
      <c r="AS74" s="459">
        <v>0</v>
      </c>
      <c r="AT74" s="460">
        <v>0</v>
      </c>
      <c r="AU74" s="456">
        <v>0</v>
      </c>
      <c r="AV74" s="460">
        <v>0</v>
      </c>
      <c r="AW74" s="450" t="s">
        <v>161</v>
      </c>
      <c r="AX74" s="459">
        <v>0</v>
      </c>
      <c r="AY74" s="460">
        <v>0</v>
      </c>
    </row>
    <row r="75" s="164" customFormat="1" outlineLevel="2" spans="1:51">
      <c r="A75" s="468" t="s">
        <v>69</v>
      </c>
      <c r="B75" s="456">
        <v>0</v>
      </c>
      <c r="C75" s="457">
        <v>0</v>
      </c>
      <c r="D75" s="450" t="s">
        <v>161</v>
      </c>
      <c r="E75" s="459">
        <v>0</v>
      </c>
      <c r="F75" s="460">
        <v>0</v>
      </c>
      <c r="G75" s="456">
        <v>0</v>
      </c>
      <c r="H75" s="460">
        <v>0</v>
      </c>
      <c r="I75" s="450" t="s">
        <v>161</v>
      </c>
      <c r="J75" s="459">
        <v>0</v>
      </c>
      <c r="K75" s="460">
        <v>0</v>
      </c>
      <c r="L75" s="456">
        <v>0</v>
      </c>
      <c r="M75" s="460">
        <v>0</v>
      </c>
      <c r="N75" s="450" t="s">
        <v>161</v>
      </c>
      <c r="O75" s="459">
        <v>0</v>
      </c>
      <c r="P75" s="460">
        <v>0</v>
      </c>
      <c r="Q75" s="456">
        <v>0</v>
      </c>
      <c r="R75" s="460">
        <v>0</v>
      </c>
      <c r="S75" s="450" t="s">
        <v>161</v>
      </c>
      <c r="T75" s="459">
        <v>0</v>
      </c>
      <c r="U75" s="460">
        <v>0</v>
      </c>
      <c r="V75" s="456">
        <v>0</v>
      </c>
      <c r="W75" s="460">
        <v>0</v>
      </c>
      <c r="X75" s="450" t="s">
        <v>161</v>
      </c>
      <c r="Y75" s="459">
        <v>0</v>
      </c>
      <c r="Z75" s="460">
        <v>0</v>
      </c>
      <c r="AA75" s="456">
        <v>0</v>
      </c>
      <c r="AB75" s="460">
        <v>0</v>
      </c>
      <c r="AC75" s="450" t="s">
        <v>161</v>
      </c>
      <c r="AD75" s="459">
        <v>0</v>
      </c>
      <c r="AE75" s="460">
        <v>0</v>
      </c>
      <c r="AF75" s="456">
        <v>0</v>
      </c>
      <c r="AG75" s="460">
        <v>0</v>
      </c>
      <c r="AH75" s="450" t="s">
        <v>161</v>
      </c>
      <c r="AI75" s="459">
        <v>0</v>
      </c>
      <c r="AJ75" s="460">
        <v>0</v>
      </c>
      <c r="AK75" s="456">
        <v>0</v>
      </c>
      <c r="AL75" s="460">
        <v>0</v>
      </c>
      <c r="AM75" s="450" t="s">
        <v>161</v>
      </c>
      <c r="AN75" s="459">
        <v>0</v>
      </c>
      <c r="AO75" s="460">
        <v>0</v>
      </c>
      <c r="AP75" s="456">
        <v>0</v>
      </c>
      <c r="AQ75" s="460">
        <v>0</v>
      </c>
      <c r="AR75" s="450" t="s">
        <v>161</v>
      </c>
      <c r="AS75" s="459">
        <v>0</v>
      </c>
      <c r="AT75" s="460">
        <v>0</v>
      </c>
      <c r="AU75" s="456">
        <v>0</v>
      </c>
      <c r="AV75" s="460">
        <v>0</v>
      </c>
      <c r="AW75" s="450" t="s">
        <v>161</v>
      </c>
      <c r="AX75" s="459">
        <v>0</v>
      </c>
      <c r="AY75" s="460">
        <v>0</v>
      </c>
    </row>
    <row r="76" s="164" customFormat="1" outlineLevel="2" spans="1:51">
      <c r="A76" s="468" t="s">
        <v>70</v>
      </c>
      <c r="B76" s="456">
        <v>0</v>
      </c>
      <c r="C76" s="457">
        <v>0</v>
      </c>
      <c r="D76" s="450" t="s">
        <v>161</v>
      </c>
      <c r="E76" s="459">
        <v>0</v>
      </c>
      <c r="F76" s="460">
        <v>0</v>
      </c>
      <c r="G76" s="456">
        <v>0</v>
      </c>
      <c r="H76" s="460">
        <v>0</v>
      </c>
      <c r="I76" s="450" t="s">
        <v>161</v>
      </c>
      <c r="J76" s="459">
        <v>0</v>
      </c>
      <c r="K76" s="460">
        <v>0</v>
      </c>
      <c r="L76" s="456">
        <v>0</v>
      </c>
      <c r="M76" s="460">
        <v>0</v>
      </c>
      <c r="N76" s="450" t="s">
        <v>161</v>
      </c>
      <c r="O76" s="459">
        <v>0</v>
      </c>
      <c r="P76" s="460">
        <v>0</v>
      </c>
      <c r="Q76" s="456">
        <v>0</v>
      </c>
      <c r="R76" s="460">
        <v>0</v>
      </c>
      <c r="S76" s="450" t="s">
        <v>161</v>
      </c>
      <c r="T76" s="459">
        <v>0</v>
      </c>
      <c r="U76" s="460">
        <v>0</v>
      </c>
      <c r="V76" s="456">
        <v>0</v>
      </c>
      <c r="W76" s="460">
        <v>0</v>
      </c>
      <c r="X76" s="450" t="s">
        <v>161</v>
      </c>
      <c r="Y76" s="459">
        <v>0</v>
      </c>
      <c r="Z76" s="460">
        <v>0</v>
      </c>
      <c r="AA76" s="456">
        <v>0</v>
      </c>
      <c r="AB76" s="460">
        <v>0</v>
      </c>
      <c r="AC76" s="450" t="s">
        <v>161</v>
      </c>
      <c r="AD76" s="459">
        <v>0</v>
      </c>
      <c r="AE76" s="460">
        <v>0</v>
      </c>
      <c r="AF76" s="456">
        <v>0</v>
      </c>
      <c r="AG76" s="460">
        <v>0</v>
      </c>
      <c r="AH76" s="450" t="s">
        <v>161</v>
      </c>
      <c r="AI76" s="459">
        <v>0</v>
      </c>
      <c r="AJ76" s="460">
        <v>0</v>
      </c>
      <c r="AK76" s="456">
        <v>0</v>
      </c>
      <c r="AL76" s="460">
        <v>0</v>
      </c>
      <c r="AM76" s="450" t="s">
        <v>161</v>
      </c>
      <c r="AN76" s="459">
        <v>0</v>
      </c>
      <c r="AO76" s="460">
        <v>0</v>
      </c>
      <c r="AP76" s="456">
        <v>0</v>
      </c>
      <c r="AQ76" s="460">
        <v>0</v>
      </c>
      <c r="AR76" s="450" t="s">
        <v>161</v>
      </c>
      <c r="AS76" s="459">
        <v>0</v>
      </c>
      <c r="AT76" s="460">
        <v>0</v>
      </c>
      <c r="AU76" s="456">
        <v>0</v>
      </c>
      <c r="AV76" s="460">
        <v>0</v>
      </c>
      <c r="AW76" s="450" t="s">
        <v>161</v>
      </c>
      <c r="AX76" s="459">
        <v>0</v>
      </c>
      <c r="AY76" s="460">
        <v>0</v>
      </c>
    </row>
    <row r="77" s="164" customFormat="1" outlineLevel="2" spans="1:51">
      <c r="A77" s="468" t="s">
        <v>71</v>
      </c>
      <c r="B77" s="456">
        <v>0</v>
      </c>
      <c r="C77" s="457">
        <v>0</v>
      </c>
      <c r="D77" s="450" t="s">
        <v>161</v>
      </c>
      <c r="E77" s="459">
        <v>0</v>
      </c>
      <c r="F77" s="460">
        <v>0</v>
      </c>
      <c r="G77" s="456">
        <v>0</v>
      </c>
      <c r="H77" s="460">
        <v>0</v>
      </c>
      <c r="I77" s="450" t="s">
        <v>161</v>
      </c>
      <c r="J77" s="459">
        <v>0</v>
      </c>
      <c r="K77" s="460">
        <v>0</v>
      </c>
      <c r="L77" s="456">
        <v>0</v>
      </c>
      <c r="M77" s="460">
        <v>0</v>
      </c>
      <c r="N77" s="450" t="s">
        <v>161</v>
      </c>
      <c r="O77" s="459">
        <v>0</v>
      </c>
      <c r="P77" s="460">
        <v>0</v>
      </c>
      <c r="Q77" s="456">
        <v>0</v>
      </c>
      <c r="R77" s="460">
        <v>0</v>
      </c>
      <c r="S77" s="450" t="s">
        <v>161</v>
      </c>
      <c r="T77" s="459">
        <v>0</v>
      </c>
      <c r="U77" s="460">
        <v>0</v>
      </c>
      <c r="V77" s="456">
        <v>0</v>
      </c>
      <c r="W77" s="460">
        <v>0</v>
      </c>
      <c r="X77" s="450" t="s">
        <v>161</v>
      </c>
      <c r="Y77" s="459">
        <v>0</v>
      </c>
      <c r="Z77" s="460">
        <v>0</v>
      </c>
      <c r="AA77" s="456">
        <v>0</v>
      </c>
      <c r="AB77" s="460">
        <v>0</v>
      </c>
      <c r="AC77" s="450" t="s">
        <v>161</v>
      </c>
      <c r="AD77" s="459">
        <v>0</v>
      </c>
      <c r="AE77" s="460">
        <v>0</v>
      </c>
      <c r="AF77" s="456">
        <v>0</v>
      </c>
      <c r="AG77" s="460">
        <v>0</v>
      </c>
      <c r="AH77" s="450" t="s">
        <v>161</v>
      </c>
      <c r="AI77" s="459">
        <v>0</v>
      </c>
      <c r="AJ77" s="460">
        <v>0</v>
      </c>
      <c r="AK77" s="456">
        <v>0</v>
      </c>
      <c r="AL77" s="460">
        <v>0</v>
      </c>
      <c r="AM77" s="450" t="s">
        <v>161</v>
      </c>
      <c r="AN77" s="459">
        <v>0</v>
      </c>
      <c r="AO77" s="460">
        <v>0</v>
      </c>
      <c r="AP77" s="456">
        <v>0</v>
      </c>
      <c r="AQ77" s="460">
        <v>0</v>
      </c>
      <c r="AR77" s="450" t="s">
        <v>161</v>
      </c>
      <c r="AS77" s="459">
        <v>0</v>
      </c>
      <c r="AT77" s="460">
        <v>0</v>
      </c>
      <c r="AU77" s="456">
        <v>0</v>
      </c>
      <c r="AV77" s="460">
        <v>0</v>
      </c>
      <c r="AW77" s="450" t="s">
        <v>161</v>
      </c>
      <c r="AX77" s="459">
        <v>0</v>
      </c>
      <c r="AY77" s="460">
        <v>0</v>
      </c>
    </row>
    <row r="78" s="164" customFormat="1" outlineLevel="2" spans="1:51">
      <c r="A78" s="468" t="s">
        <v>72</v>
      </c>
      <c r="B78" s="456">
        <v>0</v>
      </c>
      <c r="C78" s="457">
        <v>0</v>
      </c>
      <c r="D78" s="450" t="s">
        <v>161</v>
      </c>
      <c r="E78" s="459">
        <v>0</v>
      </c>
      <c r="F78" s="460">
        <v>0</v>
      </c>
      <c r="G78" s="456">
        <v>0</v>
      </c>
      <c r="H78" s="460">
        <v>0</v>
      </c>
      <c r="I78" s="450" t="s">
        <v>161</v>
      </c>
      <c r="J78" s="459">
        <v>0</v>
      </c>
      <c r="K78" s="460">
        <v>0</v>
      </c>
      <c r="L78" s="456">
        <v>0</v>
      </c>
      <c r="M78" s="460">
        <v>0</v>
      </c>
      <c r="N78" s="450" t="s">
        <v>161</v>
      </c>
      <c r="O78" s="459">
        <v>0</v>
      </c>
      <c r="P78" s="460">
        <v>0</v>
      </c>
      <c r="Q78" s="456">
        <v>0</v>
      </c>
      <c r="R78" s="460">
        <v>0</v>
      </c>
      <c r="S78" s="450" t="s">
        <v>161</v>
      </c>
      <c r="T78" s="459">
        <v>0</v>
      </c>
      <c r="U78" s="460">
        <v>0</v>
      </c>
      <c r="V78" s="456">
        <v>0</v>
      </c>
      <c r="W78" s="460">
        <v>0</v>
      </c>
      <c r="X78" s="450" t="s">
        <v>161</v>
      </c>
      <c r="Y78" s="459">
        <v>0</v>
      </c>
      <c r="Z78" s="460">
        <v>0</v>
      </c>
      <c r="AA78" s="456">
        <v>0</v>
      </c>
      <c r="AB78" s="460">
        <v>0</v>
      </c>
      <c r="AC78" s="450" t="s">
        <v>161</v>
      </c>
      <c r="AD78" s="459">
        <v>0</v>
      </c>
      <c r="AE78" s="460">
        <v>0</v>
      </c>
      <c r="AF78" s="456">
        <v>0</v>
      </c>
      <c r="AG78" s="460">
        <v>0</v>
      </c>
      <c r="AH78" s="450" t="s">
        <v>161</v>
      </c>
      <c r="AI78" s="459">
        <v>0</v>
      </c>
      <c r="AJ78" s="460">
        <v>0</v>
      </c>
      <c r="AK78" s="456">
        <v>0</v>
      </c>
      <c r="AL78" s="460">
        <v>0</v>
      </c>
      <c r="AM78" s="450" t="s">
        <v>161</v>
      </c>
      <c r="AN78" s="459">
        <v>0</v>
      </c>
      <c r="AO78" s="460">
        <v>0</v>
      </c>
      <c r="AP78" s="456">
        <v>0</v>
      </c>
      <c r="AQ78" s="460">
        <v>0</v>
      </c>
      <c r="AR78" s="450" t="s">
        <v>161</v>
      </c>
      <c r="AS78" s="459">
        <v>0</v>
      </c>
      <c r="AT78" s="460">
        <v>0</v>
      </c>
      <c r="AU78" s="456">
        <v>0</v>
      </c>
      <c r="AV78" s="460">
        <v>0</v>
      </c>
      <c r="AW78" s="450" t="s">
        <v>161</v>
      </c>
      <c r="AX78" s="459">
        <v>0</v>
      </c>
      <c r="AY78" s="460">
        <v>0</v>
      </c>
    </row>
    <row r="79" s="441" customFormat="1" spans="1:51">
      <c r="A79" s="462" t="s">
        <v>73</v>
      </c>
      <c r="B79" s="463">
        <v>69.9481569999999</v>
      </c>
      <c r="C79" s="464">
        <v>99.52438748</v>
      </c>
      <c r="D79" s="474">
        <v>0.702824290318354</v>
      </c>
      <c r="E79" s="464">
        <v>-29.5762304800001</v>
      </c>
      <c r="F79" s="467">
        <v>0</v>
      </c>
      <c r="G79" s="463">
        <v>15.831641</v>
      </c>
      <c r="H79" s="467">
        <v>21.96896667</v>
      </c>
      <c r="I79" s="474">
        <v>0.720636579672138</v>
      </c>
      <c r="J79" s="464">
        <v>-6.13732566999999</v>
      </c>
      <c r="K79" s="467">
        <v>0</v>
      </c>
      <c r="L79" s="463">
        <v>4.69829499999999</v>
      </c>
      <c r="M79" s="467">
        <v>4.3637</v>
      </c>
      <c r="N79" s="474">
        <v>1.0766769026285</v>
      </c>
      <c r="O79" s="464">
        <v>0.334594999999993</v>
      </c>
      <c r="P79" s="467">
        <v>0</v>
      </c>
      <c r="Q79" s="463">
        <v>0.465</v>
      </c>
      <c r="R79" s="467">
        <v>0.214</v>
      </c>
      <c r="S79" s="474">
        <v>2.17289719626168</v>
      </c>
      <c r="T79" s="464">
        <v>0.251</v>
      </c>
      <c r="U79" s="467">
        <v>0</v>
      </c>
      <c r="V79" s="463">
        <v>46.2230309999999</v>
      </c>
      <c r="W79" s="467">
        <v>72.75910642</v>
      </c>
      <c r="X79" s="474">
        <v>0.635288601995449</v>
      </c>
      <c r="Y79" s="464">
        <v>-26.5360754200001</v>
      </c>
      <c r="Z79" s="467">
        <v>0</v>
      </c>
      <c r="AA79" s="463">
        <v>2.73019</v>
      </c>
      <c r="AB79" s="467">
        <v>0.21861439</v>
      </c>
      <c r="AC79" s="474">
        <v>12.488610653672</v>
      </c>
      <c r="AD79" s="464">
        <v>2.51157561</v>
      </c>
      <c r="AE79" s="467">
        <v>0</v>
      </c>
      <c r="AF79" s="463">
        <v>8.78985099999999</v>
      </c>
      <c r="AG79" s="467">
        <v>26.59</v>
      </c>
      <c r="AH79" s="474">
        <v>0.330569800676946</v>
      </c>
      <c r="AI79" s="464">
        <v>-17.800149</v>
      </c>
      <c r="AJ79" s="467">
        <v>0</v>
      </c>
      <c r="AK79" s="463">
        <v>0.296876999999999</v>
      </c>
      <c r="AL79" s="467">
        <v>1.7</v>
      </c>
      <c r="AM79" s="474">
        <v>0.174633529411764</v>
      </c>
      <c r="AN79" s="464">
        <v>-1.403123</v>
      </c>
      <c r="AO79" s="467">
        <v>0</v>
      </c>
      <c r="AP79" s="463">
        <v>1.721631</v>
      </c>
      <c r="AQ79" s="467">
        <v>1.1</v>
      </c>
      <c r="AR79" s="474">
        <v>1.56511909090909</v>
      </c>
      <c r="AS79" s="464">
        <v>0.621630999999998</v>
      </c>
      <c r="AT79" s="467">
        <v>0</v>
      </c>
      <c r="AU79" s="463">
        <v>1.42094</v>
      </c>
      <c r="AV79" s="467">
        <v>0.195</v>
      </c>
      <c r="AW79" s="474">
        <v>7.28687179487179</v>
      </c>
      <c r="AX79" s="464">
        <v>1.22594</v>
      </c>
      <c r="AY79" s="467">
        <v>0</v>
      </c>
    </row>
    <row r="80" s="441" customFormat="1" spans="1:51">
      <c r="A80" s="462" t="s">
        <v>74</v>
      </c>
      <c r="B80" s="463">
        <v>12.766665</v>
      </c>
      <c r="C80" s="464">
        <v>7.64490899</v>
      </c>
      <c r="D80" s="474">
        <v>1.66995643986077</v>
      </c>
      <c r="E80" s="464">
        <v>5.12175601000002</v>
      </c>
      <c r="F80" s="467">
        <v>10.900385</v>
      </c>
      <c r="G80" s="463">
        <v>9.25821300000001</v>
      </c>
      <c r="H80" s="467">
        <v>4.34085082</v>
      </c>
      <c r="I80" s="474">
        <v>2.13281068249197</v>
      </c>
      <c r="J80" s="464">
        <v>4.91736218000001</v>
      </c>
      <c r="K80" s="467">
        <v>8.73499999999999</v>
      </c>
      <c r="L80" s="463">
        <v>1.774748</v>
      </c>
      <c r="M80" s="467">
        <v>2.334701</v>
      </c>
      <c r="N80" s="474">
        <v>0.760160722936256</v>
      </c>
      <c r="O80" s="464">
        <v>-0.559953</v>
      </c>
      <c r="P80" s="467">
        <v>1.659385</v>
      </c>
      <c r="Q80" s="463">
        <v>0.6381</v>
      </c>
      <c r="R80" s="467">
        <v>0.8195</v>
      </c>
      <c r="S80" s="474">
        <v>0.778645515558267</v>
      </c>
      <c r="T80" s="464">
        <v>-0.1814</v>
      </c>
      <c r="U80" s="467">
        <v>0.505999999999999</v>
      </c>
      <c r="V80" s="463">
        <v>0</v>
      </c>
      <c r="W80" s="467">
        <v>0</v>
      </c>
      <c r="X80" s="474" t="s">
        <v>161</v>
      </c>
      <c r="Y80" s="464">
        <v>0</v>
      </c>
      <c r="Z80" s="467">
        <v>0</v>
      </c>
      <c r="AA80" s="463">
        <v>1.095604</v>
      </c>
      <c r="AB80" s="467">
        <v>0.14985717</v>
      </c>
      <c r="AC80" s="474">
        <v>7.31098818962082</v>
      </c>
      <c r="AD80" s="464">
        <v>0.945746829999999</v>
      </c>
      <c r="AE80" s="467">
        <v>0</v>
      </c>
      <c r="AF80" s="463">
        <v>0</v>
      </c>
      <c r="AG80" s="467">
        <v>0</v>
      </c>
      <c r="AH80" s="474" t="s">
        <v>161</v>
      </c>
      <c r="AI80" s="464">
        <v>0</v>
      </c>
      <c r="AJ80" s="467">
        <v>0</v>
      </c>
      <c r="AK80" s="463">
        <v>0.014049</v>
      </c>
      <c r="AL80" s="467">
        <v>0.02</v>
      </c>
      <c r="AM80" s="474">
        <v>0.70245</v>
      </c>
      <c r="AN80" s="464">
        <v>-0.005951</v>
      </c>
      <c r="AO80" s="467">
        <v>0.033529</v>
      </c>
      <c r="AP80" s="463">
        <v>5.482454</v>
      </c>
      <c r="AQ80" s="467">
        <v>1.99</v>
      </c>
      <c r="AR80" s="474">
        <v>2.75500201005025</v>
      </c>
      <c r="AS80" s="464">
        <v>3.49245399999999</v>
      </c>
      <c r="AT80" s="467">
        <v>0.537402</v>
      </c>
      <c r="AU80" s="463">
        <v>0.057</v>
      </c>
      <c r="AV80" s="467">
        <v>1.66</v>
      </c>
      <c r="AW80" s="474">
        <v>0.0343373493975904</v>
      </c>
      <c r="AX80" s="464">
        <v>-1.603</v>
      </c>
      <c r="AY80" s="467">
        <v>0.3433</v>
      </c>
    </row>
    <row r="81" s="437" customFormat="1" ht="16.2" spans="1:51">
      <c r="A81" s="213" t="s">
        <v>75</v>
      </c>
      <c r="B81" s="214">
        <v>140.574014</v>
      </c>
      <c r="C81" s="472">
        <v>159.49778681</v>
      </c>
      <c r="D81" s="238">
        <v>0.881354010055682</v>
      </c>
      <c r="E81" s="472">
        <v>-18.9237728100002</v>
      </c>
      <c r="F81" s="328">
        <v>78.9954059999998</v>
      </c>
      <c r="G81" s="214">
        <v>29.762702</v>
      </c>
      <c r="H81" s="328">
        <v>28.80981749</v>
      </c>
      <c r="I81" s="238">
        <v>1.03307499293707</v>
      </c>
      <c r="J81" s="472">
        <v>0.952884510000025</v>
      </c>
      <c r="K81" s="328">
        <v>16.75824</v>
      </c>
      <c r="L81" s="214">
        <v>6.89931099999999</v>
      </c>
      <c r="M81" s="328">
        <v>7.321295</v>
      </c>
      <c r="N81" s="238">
        <v>0.942362109435557</v>
      </c>
      <c r="O81" s="472">
        <v>-0.421984000000007</v>
      </c>
      <c r="P81" s="328">
        <v>2.886618</v>
      </c>
      <c r="Q81" s="214">
        <v>1.0613</v>
      </c>
      <c r="R81" s="328">
        <v>1.1117</v>
      </c>
      <c r="S81" s="238">
        <v>0.954664028065125</v>
      </c>
      <c r="T81" s="472">
        <v>-0.0504000000000002</v>
      </c>
      <c r="U81" s="328">
        <v>0.924399999999999</v>
      </c>
      <c r="V81" s="214">
        <v>98.2923939999998</v>
      </c>
      <c r="W81" s="328">
        <v>121.70483642</v>
      </c>
      <c r="X81" s="238">
        <v>0.807629317710888</v>
      </c>
      <c r="Y81" s="472">
        <v>-23.4124424200002</v>
      </c>
      <c r="Z81" s="328">
        <v>55.1601479999999</v>
      </c>
      <c r="AA81" s="214">
        <v>4.55830699999999</v>
      </c>
      <c r="AB81" s="328">
        <v>0.5501379</v>
      </c>
      <c r="AC81" s="238">
        <v>8.28575344472721</v>
      </c>
      <c r="AD81" s="472">
        <v>4.00816909999999</v>
      </c>
      <c r="AE81" s="328">
        <v>3.26599999999999</v>
      </c>
      <c r="AF81" s="214">
        <v>8.78985099999999</v>
      </c>
      <c r="AG81" s="328">
        <v>26.59</v>
      </c>
      <c r="AH81" s="238">
        <v>0.330569800676946</v>
      </c>
      <c r="AI81" s="472">
        <v>-17.800149</v>
      </c>
      <c r="AJ81" s="328">
        <v>0</v>
      </c>
      <c r="AK81" s="214">
        <v>0.310925999999999</v>
      </c>
      <c r="AL81" s="328">
        <v>4.52</v>
      </c>
      <c r="AM81" s="238">
        <v>0.0687889380530971</v>
      </c>
      <c r="AN81" s="472">
        <v>-4.209074</v>
      </c>
      <c r="AO81" s="328">
        <v>0.033529</v>
      </c>
      <c r="AP81" s="214">
        <v>7.60348499999999</v>
      </c>
      <c r="AQ81" s="328">
        <v>3.09</v>
      </c>
      <c r="AR81" s="238">
        <v>2.46067475728155</v>
      </c>
      <c r="AS81" s="472">
        <v>4.51348499999999</v>
      </c>
      <c r="AT81" s="328">
        <v>0.592784</v>
      </c>
      <c r="AU81" s="214">
        <v>1.47794</v>
      </c>
      <c r="AV81" s="328">
        <v>1.855</v>
      </c>
      <c r="AW81" s="238">
        <v>0.796733153638813</v>
      </c>
      <c r="AX81" s="472">
        <v>-0.377060000000001</v>
      </c>
      <c r="AY81" s="328">
        <v>4.35949</v>
      </c>
    </row>
    <row r="82" s="437" customFormat="1" outlineLevel="2" spans="1:51">
      <c r="A82" s="468" t="s">
        <v>76</v>
      </c>
      <c r="B82" s="509">
        <v>0</v>
      </c>
      <c r="C82" s="457">
        <v>0</v>
      </c>
      <c r="D82" s="450" t="s">
        <v>161</v>
      </c>
      <c r="E82" s="457">
        <v>0</v>
      </c>
      <c r="F82" s="460">
        <v>13.006383</v>
      </c>
      <c r="G82" s="456">
        <v>0</v>
      </c>
      <c r="H82" s="460">
        <v>0</v>
      </c>
      <c r="I82" s="450" t="s">
        <v>161</v>
      </c>
      <c r="J82" s="459">
        <v>0</v>
      </c>
      <c r="K82" s="460">
        <v>9.3266</v>
      </c>
      <c r="L82" s="456">
        <v>0</v>
      </c>
      <c r="M82" s="460">
        <v>0</v>
      </c>
      <c r="N82" s="450" t="s">
        <v>161</v>
      </c>
      <c r="O82" s="459">
        <v>0</v>
      </c>
      <c r="P82" s="460">
        <v>1.358127</v>
      </c>
      <c r="Q82" s="456">
        <v>0</v>
      </c>
      <c r="R82" s="460">
        <v>0</v>
      </c>
      <c r="S82" s="450" t="s">
        <v>161</v>
      </c>
      <c r="T82" s="459">
        <v>0</v>
      </c>
      <c r="U82" s="460">
        <v>0.3788</v>
      </c>
      <c r="V82" s="456">
        <v>0</v>
      </c>
      <c r="W82" s="460">
        <v>0</v>
      </c>
      <c r="X82" s="450" t="s">
        <v>161</v>
      </c>
      <c r="Y82" s="459">
        <v>0</v>
      </c>
      <c r="Z82" s="460">
        <v>1.742856</v>
      </c>
      <c r="AA82" s="456">
        <v>0</v>
      </c>
      <c r="AB82" s="460">
        <v>0</v>
      </c>
      <c r="AC82" s="450" t="s">
        <v>161</v>
      </c>
      <c r="AD82" s="459">
        <v>0</v>
      </c>
      <c r="AE82" s="460">
        <v>0.2</v>
      </c>
      <c r="AF82" s="456">
        <v>0</v>
      </c>
      <c r="AG82" s="460">
        <v>0</v>
      </c>
      <c r="AH82" s="450" t="s">
        <v>161</v>
      </c>
      <c r="AI82" s="459">
        <v>0</v>
      </c>
      <c r="AJ82" s="460">
        <v>0</v>
      </c>
      <c r="AK82" s="456">
        <v>0</v>
      </c>
      <c r="AL82" s="460">
        <v>0</v>
      </c>
      <c r="AM82" s="450" t="s">
        <v>161</v>
      </c>
      <c r="AN82" s="459">
        <v>0</v>
      </c>
      <c r="AO82" s="460">
        <v>0</v>
      </c>
      <c r="AP82" s="456">
        <v>0</v>
      </c>
      <c r="AQ82" s="460">
        <v>0</v>
      </c>
      <c r="AR82" s="450" t="s">
        <v>161</v>
      </c>
      <c r="AS82" s="459">
        <v>0</v>
      </c>
      <c r="AT82" s="460">
        <v>0</v>
      </c>
      <c r="AU82" s="456">
        <v>0</v>
      </c>
      <c r="AV82" s="460">
        <v>0</v>
      </c>
      <c r="AW82" s="450" t="s">
        <v>161</v>
      </c>
      <c r="AX82" s="459">
        <v>0</v>
      </c>
      <c r="AY82" s="460">
        <v>0</v>
      </c>
    </row>
    <row r="83" s="437" customFormat="1" outlineLevel="2" spans="1:51">
      <c r="A83" s="468" t="s">
        <v>77</v>
      </c>
      <c r="B83" s="509">
        <v>2.04477999999999</v>
      </c>
      <c r="C83" s="457">
        <v>1.16666667</v>
      </c>
      <c r="D83" s="450">
        <v>1.75266856642094</v>
      </c>
      <c r="E83" s="457">
        <v>0.878113329999991</v>
      </c>
      <c r="F83" s="460">
        <v>3.100725</v>
      </c>
      <c r="G83" s="456">
        <v>0.458824</v>
      </c>
      <c r="H83" s="460">
        <v>0.8</v>
      </c>
      <c r="I83" s="450">
        <v>0.57353</v>
      </c>
      <c r="J83" s="459">
        <v>-0.341176</v>
      </c>
      <c r="K83" s="460">
        <v>1.15</v>
      </c>
      <c r="L83" s="456">
        <v>0.126146</v>
      </c>
      <c r="M83" s="460">
        <v>0.136035</v>
      </c>
      <c r="N83" s="450">
        <v>0.92730547285625</v>
      </c>
      <c r="O83" s="459">
        <v>-0.00988899999999998</v>
      </c>
      <c r="P83" s="460">
        <v>0.247336</v>
      </c>
      <c r="Q83" s="456">
        <v>0</v>
      </c>
      <c r="R83" s="460">
        <v>0.047</v>
      </c>
      <c r="S83" s="450">
        <v>0</v>
      </c>
      <c r="T83" s="459">
        <v>-0.047</v>
      </c>
      <c r="U83" s="460">
        <v>0.047</v>
      </c>
      <c r="V83" s="456">
        <v>1.28980999999999</v>
      </c>
      <c r="W83" s="460">
        <v>0.181965</v>
      </c>
      <c r="X83" s="450">
        <v>7.08823125326294</v>
      </c>
      <c r="Y83" s="459">
        <v>1.10784499999999</v>
      </c>
      <c r="Z83" s="460">
        <v>1.516389</v>
      </c>
      <c r="AA83" s="456">
        <v>0.17</v>
      </c>
      <c r="AB83" s="460">
        <v>0.00166667</v>
      </c>
      <c r="AC83" s="450">
        <v>101.999796000408</v>
      </c>
      <c r="AD83" s="459">
        <v>0.16833333</v>
      </c>
      <c r="AE83" s="460">
        <v>0.14</v>
      </c>
      <c r="AF83" s="456">
        <v>0</v>
      </c>
      <c r="AG83" s="460">
        <v>0</v>
      </c>
      <c r="AH83" s="450" t="s">
        <v>161</v>
      </c>
      <c r="AI83" s="459">
        <v>0</v>
      </c>
      <c r="AJ83" s="460">
        <v>0</v>
      </c>
      <c r="AK83" s="456">
        <v>0.316265</v>
      </c>
      <c r="AL83" s="460">
        <v>0.37</v>
      </c>
      <c r="AM83" s="450">
        <v>0.85477027027027</v>
      </c>
      <c r="AN83" s="459">
        <v>-0.053735</v>
      </c>
      <c r="AO83" s="460">
        <v>0</v>
      </c>
      <c r="AP83" s="456">
        <v>0.0705249999999999</v>
      </c>
      <c r="AQ83" s="460">
        <v>0</v>
      </c>
      <c r="AR83" s="450" t="s">
        <v>161</v>
      </c>
      <c r="AS83" s="459">
        <v>0.0705249999999999</v>
      </c>
      <c r="AT83" s="460">
        <v>0</v>
      </c>
      <c r="AU83" s="456">
        <v>0</v>
      </c>
      <c r="AV83" s="460">
        <v>0</v>
      </c>
      <c r="AW83" s="450" t="s">
        <v>161</v>
      </c>
      <c r="AX83" s="459">
        <v>0</v>
      </c>
      <c r="AY83" s="460">
        <v>0</v>
      </c>
    </row>
    <row r="84" s="437" customFormat="1" outlineLevel="2" spans="1:51">
      <c r="A84" s="468" t="s">
        <v>78</v>
      </c>
      <c r="B84" s="509">
        <v>0</v>
      </c>
      <c r="C84" s="457">
        <v>0</v>
      </c>
      <c r="D84" s="450" t="s">
        <v>161</v>
      </c>
      <c r="E84" s="457">
        <v>0</v>
      </c>
      <c r="F84" s="460">
        <v>0.303272000000001</v>
      </c>
      <c r="G84" s="456">
        <v>0</v>
      </c>
      <c r="H84" s="460">
        <v>0</v>
      </c>
      <c r="I84" s="450" t="s">
        <v>161</v>
      </c>
      <c r="J84" s="459">
        <v>0</v>
      </c>
      <c r="K84" s="460">
        <v>0</v>
      </c>
      <c r="L84" s="456">
        <v>0</v>
      </c>
      <c r="M84" s="460">
        <v>0</v>
      </c>
      <c r="N84" s="450" t="s">
        <v>161</v>
      </c>
      <c r="O84" s="459">
        <v>0</v>
      </c>
      <c r="P84" s="460">
        <v>0</v>
      </c>
      <c r="Q84" s="456">
        <v>0</v>
      </c>
      <c r="R84" s="460">
        <v>0</v>
      </c>
      <c r="S84" s="450" t="s">
        <v>161</v>
      </c>
      <c r="T84" s="459">
        <v>0</v>
      </c>
      <c r="U84" s="460">
        <v>0</v>
      </c>
      <c r="V84" s="456">
        <v>0</v>
      </c>
      <c r="W84" s="460">
        <v>0</v>
      </c>
      <c r="X84" s="450" t="s">
        <v>161</v>
      </c>
      <c r="Y84" s="459">
        <v>0</v>
      </c>
      <c r="Z84" s="460">
        <v>0.293272000000001</v>
      </c>
      <c r="AA84" s="456">
        <v>0</v>
      </c>
      <c r="AB84" s="460">
        <v>0</v>
      </c>
      <c r="AC84" s="450" t="s">
        <v>161</v>
      </c>
      <c r="AD84" s="459">
        <v>0</v>
      </c>
      <c r="AE84" s="460">
        <v>0.01</v>
      </c>
      <c r="AF84" s="456">
        <v>0</v>
      </c>
      <c r="AG84" s="460">
        <v>0</v>
      </c>
      <c r="AH84" s="450" t="s">
        <v>161</v>
      </c>
      <c r="AI84" s="459">
        <v>0</v>
      </c>
      <c r="AJ84" s="460">
        <v>0</v>
      </c>
      <c r="AK84" s="456">
        <v>0</v>
      </c>
      <c r="AL84" s="460">
        <v>0</v>
      </c>
      <c r="AM84" s="450" t="s">
        <v>161</v>
      </c>
      <c r="AN84" s="459">
        <v>0</v>
      </c>
      <c r="AO84" s="460">
        <v>0</v>
      </c>
      <c r="AP84" s="456">
        <v>0</v>
      </c>
      <c r="AQ84" s="460">
        <v>0</v>
      </c>
      <c r="AR84" s="450" t="s">
        <v>161</v>
      </c>
      <c r="AS84" s="459">
        <v>0</v>
      </c>
      <c r="AT84" s="460">
        <v>0</v>
      </c>
      <c r="AU84" s="456">
        <v>0</v>
      </c>
      <c r="AV84" s="460">
        <v>0</v>
      </c>
      <c r="AW84" s="450" t="s">
        <v>161</v>
      </c>
      <c r="AX84" s="459">
        <v>0</v>
      </c>
      <c r="AY84" s="460">
        <v>0</v>
      </c>
    </row>
    <row r="85" s="437" customFormat="1" outlineLevel="2" spans="1:51">
      <c r="A85" s="468" t="s">
        <v>79</v>
      </c>
      <c r="B85" s="509">
        <v>0</v>
      </c>
      <c r="C85" s="457">
        <v>-3.19999999999999e-7</v>
      </c>
      <c r="D85" s="450">
        <v>0</v>
      </c>
      <c r="E85" s="457">
        <v>3.19999999999999e-7</v>
      </c>
      <c r="F85" s="460">
        <v>6.424576</v>
      </c>
      <c r="G85" s="456">
        <v>0</v>
      </c>
      <c r="H85" s="460">
        <v>0</v>
      </c>
      <c r="I85" s="450" t="s">
        <v>161</v>
      </c>
      <c r="J85" s="459">
        <v>0</v>
      </c>
      <c r="K85" s="460">
        <v>0.879999999999998</v>
      </c>
      <c r="L85" s="456">
        <v>0</v>
      </c>
      <c r="M85" s="460">
        <v>3e-6</v>
      </c>
      <c r="N85" s="450">
        <v>0</v>
      </c>
      <c r="O85" s="459">
        <v>-3e-6</v>
      </c>
      <c r="P85" s="460">
        <v>0.191131</v>
      </c>
      <c r="Q85" s="456">
        <v>0</v>
      </c>
      <c r="R85" s="460">
        <v>0</v>
      </c>
      <c r="S85" s="450" t="s">
        <v>161</v>
      </c>
      <c r="T85" s="459">
        <v>0</v>
      </c>
      <c r="U85" s="460">
        <v>0.0439999999999999</v>
      </c>
      <c r="V85" s="456">
        <v>0</v>
      </c>
      <c r="W85" s="460">
        <v>0</v>
      </c>
      <c r="X85" s="450" t="s">
        <v>161</v>
      </c>
      <c r="Y85" s="459">
        <v>0</v>
      </c>
      <c r="Z85" s="460">
        <v>5.234445</v>
      </c>
      <c r="AA85" s="456">
        <v>0</v>
      </c>
      <c r="AB85" s="460">
        <v>-3.32e-6</v>
      </c>
      <c r="AC85" s="450">
        <v>0</v>
      </c>
      <c r="AD85" s="459">
        <v>3.32e-6</v>
      </c>
      <c r="AE85" s="460">
        <v>0.075</v>
      </c>
      <c r="AF85" s="456">
        <v>0</v>
      </c>
      <c r="AG85" s="460">
        <v>0</v>
      </c>
      <c r="AH85" s="450" t="s">
        <v>161</v>
      </c>
      <c r="AI85" s="459">
        <v>0</v>
      </c>
      <c r="AJ85" s="460">
        <v>0</v>
      </c>
      <c r="AK85" s="456">
        <v>0</v>
      </c>
      <c r="AL85" s="460">
        <v>0</v>
      </c>
      <c r="AM85" s="450" t="s">
        <v>161</v>
      </c>
      <c r="AN85" s="459">
        <v>0</v>
      </c>
      <c r="AO85" s="460">
        <v>0</v>
      </c>
      <c r="AP85" s="456">
        <v>0</v>
      </c>
      <c r="AQ85" s="460">
        <v>0</v>
      </c>
      <c r="AR85" s="450" t="s">
        <v>161</v>
      </c>
      <c r="AS85" s="459">
        <v>0</v>
      </c>
      <c r="AT85" s="460">
        <v>0</v>
      </c>
      <c r="AU85" s="456">
        <v>0</v>
      </c>
      <c r="AV85" s="460">
        <v>0</v>
      </c>
      <c r="AW85" s="450" t="s">
        <v>161</v>
      </c>
      <c r="AX85" s="459">
        <v>0</v>
      </c>
      <c r="AY85" s="460">
        <v>0</v>
      </c>
    </row>
    <row r="86" s="437" customFormat="1" outlineLevel="2" spans="1:51">
      <c r="A86" s="468" t="s">
        <v>80</v>
      </c>
      <c r="B86" s="509">
        <v>9.61539299999999</v>
      </c>
      <c r="C86" s="457">
        <v>8.72775935</v>
      </c>
      <c r="D86" s="450">
        <v>1.10170235158924</v>
      </c>
      <c r="E86" s="457">
        <v>0.887633649999993</v>
      </c>
      <c r="F86" s="460">
        <v>10.54419</v>
      </c>
      <c r="G86" s="456">
        <v>4.285787</v>
      </c>
      <c r="H86" s="460">
        <v>4.1858</v>
      </c>
      <c r="I86" s="450">
        <v>1.02388719002341</v>
      </c>
      <c r="J86" s="459">
        <v>0.0999869999999969</v>
      </c>
      <c r="K86" s="460">
        <v>3.122382</v>
      </c>
      <c r="L86" s="456">
        <v>0.876428</v>
      </c>
      <c r="M86" s="460">
        <v>0.906092</v>
      </c>
      <c r="N86" s="450">
        <v>0.967261602574573</v>
      </c>
      <c r="O86" s="459">
        <v>-0.029664</v>
      </c>
      <c r="P86" s="460">
        <v>0.734213999999998</v>
      </c>
      <c r="Q86" s="456">
        <v>0.0488999999999999</v>
      </c>
      <c r="R86" s="460">
        <v>0.0929</v>
      </c>
      <c r="S86" s="450">
        <v>0.52637244348762</v>
      </c>
      <c r="T86" s="459">
        <v>-0.0440000000000001</v>
      </c>
      <c r="U86" s="460">
        <v>0.0299999999999999</v>
      </c>
      <c r="V86" s="456">
        <v>4.028638</v>
      </c>
      <c r="W86" s="460">
        <v>3.49880066</v>
      </c>
      <c r="X86" s="450">
        <v>1.15143398881147</v>
      </c>
      <c r="Y86" s="459">
        <v>0.529837340000001</v>
      </c>
      <c r="Z86" s="460">
        <v>6.51290399999999</v>
      </c>
      <c r="AA86" s="456">
        <v>0.37564</v>
      </c>
      <c r="AB86" s="460">
        <v>0.04416669</v>
      </c>
      <c r="AC86" s="450">
        <v>8.5050521105385</v>
      </c>
      <c r="AD86" s="459">
        <v>0.33147331</v>
      </c>
      <c r="AE86" s="460">
        <v>0.14469</v>
      </c>
      <c r="AF86" s="456">
        <v>0.662368999999999</v>
      </c>
      <c r="AG86" s="460">
        <v>0.7</v>
      </c>
      <c r="AH86" s="450">
        <v>0.946241428571427</v>
      </c>
      <c r="AI86" s="459">
        <v>-0.0376310000000011</v>
      </c>
      <c r="AJ86" s="460">
        <v>0.318076</v>
      </c>
      <c r="AK86" s="456">
        <v>0</v>
      </c>
      <c r="AL86" s="460">
        <v>0</v>
      </c>
      <c r="AM86" s="450" t="s">
        <v>161</v>
      </c>
      <c r="AN86" s="459">
        <v>0</v>
      </c>
      <c r="AO86" s="460">
        <v>0</v>
      </c>
      <c r="AP86" s="456">
        <v>0.014994</v>
      </c>
      <c r="AQ86" s="460">
        <v>0.04</v>
      </c>
      <c r="AR86" s="450">
        <v>0.37485</v>
      </c>
      <c r="AS86" s="459">
        <v>-0.025006</v>
      </c>
      <c r="AT86" s="460">
        <v>0.04418</v>
      </c>
      <c r="AU86" s="456">
        <v>0.162</v>
      </c>
      <c r="AV86" s="460">
        <v>0.56</v>
      </c>
      <c r="AW86" s="450">
        <v>0.289285714285714</v>
      </c>
      <c r="AX86" s="459">
        <v>-0.398</v>
      </c>
      <c r="AY86" s="460">
        <v>0.666788999999999</v>
      </c>
    </row>
    <row r="87" s="437" customFormat="1" outlineLevel="2" spans="1:51">
      <c r="A87" s="468" t="s">
        <v>81</v>
      </c>
      <c r="B87" s="509">
        <v>37.731037</v>
      </c>
      <c r="C87" s="457">
        <v>38.63</v>
      </c>
      <c r="D87" s="450">
        <v>0.976728889464147</v>
      </c>
      <c r="E87" s="457">
        <v>-0.898963000000016</v>
      </c>
      <c r="F87" s="460">
        <v>18.54285</v>
      </c>
      <c r="G87" s="456">
        <v>16.174183</v>
      </c>
      <c r="H87" s="460">
        <v>17.632</v>
      </c>
      <c r="I87" s="450">
        <v>0.917319816243193</v>
      </c>
      <c r="J87" s="459">
        <v>-1.45781700000002</v>
      </c>
      <c r="K87" s="460">
        <v>10.018301</v>
      </c>
      <c r="L87" s="456">
        <v>3.04217599999999</v>
      </c>
      <c r="M87" s="460">
        <v>3.600461</v>
      </c>
      <c r="N87" s="450">
        <v>0.844940689539477</v>
      </c>
      <c r="O87" s="459">
        <v>-0.558285000000007</v>
      </c>
      <c r="P87" s="460">
        <v>2.197983</v>
      </c>
      <c r="Q87" s="456">
        <v>0.0809999999999999</v>
      </c>
      <c r="R87" s="460">
        <v>0.1179</v>
      </c>
      <c r="S87" s="450">
        <v>0.687022900763358</v>
      </c>
      <c r="T87" s="459">
        <v>-0.0369000000000001</v>
      </c>
      <c r="U87" s="460">
        <v>0.338</v>
      </c>
      <c r="V87" s="456">
        <v>16.61193</v>
      </c>
      <c r="W87" s="460">
        <v>17.0658889</v>
      </c>
      <c r="X87" s="450">
        <v>0.973399633464155</v>
      </c>
      <c r="Y87" s="459">
        <v>-0.4539589</v>
      </c>
      <c r="Z87" s="460">
        <v>5.39856599999999</v>
      </c>
      <c r="AA87" s="456">
        <v>1.821748</v>
      </c>
      <c r="AB87" s="460">
        <v>0.2137501</v>
      </c>
      <c r="AC87" s="450">
        <v>8.52279367354682</v>
      </c>
      <c r="AD87" s="459">
        <v>1.6079979</v>
      </c>
      <c r="AE87" s="460">
        <v>0.589999999999999</v>
      </c>
      <c r="AF87" s="456">
        <v>38.1246399999999</v>
      </c>
      <c r="AG87" s="460">
        <v>36.75</v>
      </c>
      <c r="AH87" s="450">
        <v>1.03740517006802</v>
      </c>
      <c r="AI87" s="459">
        <v>1.3746399999999</v>
      </c>
      <c r="AJ87" s="460">
        <v>0.832353</v>
      </c>
      <c r="AK87" s="456">
        <v>0.237843</v>
      </c>
      <c r="AL87" s="460">
        <v>1.5</v>
      </c>
      <c r="AM87" s="450">
        <v>0.158562</v>
      </c>
      <c r="AN87" s="459">
        <v>-1.262157</v>
      </c>
      <c r="AO87" s="460">
        <v>0</v>
      </c>
      <c r="AP87" s="456">
        <v>1.273581</v>
      </c>
      <c r="AQ87" s="460">
        <v>0.16</v>
      </c>
      <c r="AR87" s="450">
        <v>7.95988124999999</v>
      </c>
      <c r="AS87" s="459">
        <v>1.113581</v>
      </c>
      <c r="AT87" s="460">
        <v>0</v>
      </c>
      <c r="AU87" s="456">
        <v>2.518088</v>
      </c>
      <c r="AV87" s="460">
        <v>1</v>
      </c>
      <c r="AW87" s="450">
        <v>2.518088</v>
      </c>
      <c r="AX87" s="459">
        <v>1.518088</v>
      </c>
      <c r="AY87" s="460">
        <v>0.6057</v>
      </c>
    </row>
    <row r="88" s="441" customFormat="1" spans="1:51">
      <c r="A88" s="462" t="s">
        <v>82</v>
      </c>
      <c r="B88" s="463">
        <v>49.39121</v>
      </c>
      <c r="C88" s="464">
        <v>48.5244257</v>
      </c>
      <c r="D88" s="474">
        <v>1.01786284510318</v>
      </c>
      <c r="E88" s="464">
        <v>0.866784299999971</v>
      </c>
      <c r="F88" s="466">
        <v>51.921996</v>
      </c>
      <c r="G88" s="463">
        <v>20.918794</v>
      </c>
      <c r="H88" s="467">
        <v>22.6178</v>
      </c>
      <c r="I88" s="474">
        <v>0.924881907170458</v>
      </c>
      <c r="J88" s="464">
        <v>-1.69900600000002</v>
      </c>
      <c r="K88" s="466">
        <v>24.497283</v>
      </c>
      <c r="L88" s="463">
        <v>4.04474999999999</v>
      </c>
      <c r="M88" s="467">
        <v>4.642591</v>
      </c>
      <c r="N88" s="474">
        <v>0.871226864481492</v>
      </c>
      <c r="O88" s="464">
        <v>-0.597841000000007</v>
      </c>
      <c r="P88" s="466">
        <v>4.72879099999999</v>
      </c>
      <c r="Q88" s="463">
        <v>0.1299</v>
      </c>
      <c r="R88" s="467">
        <v>0.2578</v>
      </c>
      <c r="S88" s="474">
        <v>0.503878975950348</v>
      </c>
      <c r="T88" s="464">
        <v>-0.1279</v>
      </c>
      <c r="U88" s="466">
        <v>0.8378</v>
      </c>
      <c r="V88" s="463">
        <v>21.930378</v>
      </c>
      <c r="W88" s="467">
        <v>20.74665456</v>
      </c>
      <c r="X88" s="474">
        <v>1.05705611170112</v>
      </c>
      <c r="Y88" s="464">
        <v>1.18372343999999</v>
      </c>
      <c r="Z88" s="466">
        <v>20.698432</v>
      </c>
      <c r="AA88" s="463">
        <v>2.367388</v>
      </c>
      <c r="AB88" s="467">
        <v>0.25958014</v>
      </c>
      <c r="AC88" s="474">
        <v>9.12006596498484</v>
      </c>
      <c r="AD88" s="464">
        <v>2.10780786</v>
      </c>
      <c r="AE88" s="466">
        <v>1.15969</v>
      </c>
      <c r="AF88" s="463">
        <v>38.7870089999999</v>
      </c>
      <c r="AG88" s="467">
        <v>37.45</v>
      </c>
      <c r="AH88" s="474">
        <v>1.03570117489986</v>
      </c>
      <c r="AI88" s="464">
        <v>1.3370089999999</v>
      </c>
      <c r="AJ88" s="466">
        <v>1.150429</v>
      </c>
      <c r="AK88" s="463">
        <v>0.554108</v>
      </c>
      <c r="AL88" s="467">
        <v>1.87</v>
      </c>
      <c r="AM88" s="474">
        <v>0.296314438502674</v>
      </c>
      <c r="AN88" s="464">
        <v>-1.315892</v>
      </c>
      <c r="AO88" s="466">
        <v>0</v>
      </c>
      <c r="AP88" s="463">
        <v>1.3591</v>
      </c>
      <c r="AQ88" s="467">
        <v>0.2</v>
      </c>
      <c r="AR88" s="474">
        <v>6.79549999999999</v>
      </c>
      <c r="AS88" s="464">
        <v>1.1591</v>
      </c>
      <c r="AT88" s="466">
        <v>0.04418</v>
      </c>
      <c r="AU88" s="463">
        <v>2.680088</v>
      </c>
      <c r="AV88" s="467">
        <v>1.56</v>
      </c>
      <c r="AW88" s="474">
        <v>1.71800512820513</v>
      </c>
      <c r="AX88" s="464">
        <v>1.120088</v>
      </c>
      <c r="AY88" s="466">
        <v>1.272489</v>
      </c>
    </row>
    <row r="89" s="437" customFormat="1" outlineLevel="2" spans="1:51">
      <c r="A89" s="468" t="s">
        <v>83</v>
      </c>
      <c r="B89" s="456">
        <v>92.5390509999999</v>
      </c>
      <c r="C89" s="457">
        <v>114</v>
      </c>
      <c r="D89" s="450">
        <v>0.811746061403508</v>
      </c>
      <c r="E89" s="459">
        <v>-21.4609490000001</v>
      </c>
      <c r="F89" s="460">
        <v>0</v>
      </c>
      <c r="G89" s="456">
        <v>10.442411</v>
      </c>
      <c r="H89" s="460">
        <v>3.91</v>
      </c>
      <c r="I89" s="450">
        <v>2.67069335038363</v>
      </c>
      <c r="J89" s="459">
        <v>6.53241099999998</v>
      </c>
      <c r="K89" s="460">
        <v>0</v>
      </c>
      <c r="L89" s="456">
        <v>1.57202599999999</v>
      </c>
      <c r="M89" s="460">
        <v>0.864462</v>
      </c>
      <c r="N89" s="450">
        <v>1.81850214352973</v>
      </c>
      <c r="O89" s="459">
        <v>0.707563999999994</v>
      </c>
      <c r="P89" s="460">
        <v>0</v>
      </c>
      <c r="Q89" s="456">
        <v>0.0585</v>
      </c>
      <c r="R89" s="460">
        <v>0.1388</v>
      </c>
      <c r="S89" s="450">
        <v>0.421469740634006</v>
      </c>
      <c r="T89" s="459">
        <v>-0.0803</v>
      </c>
      <c r="U89" s="460">
        <v>0</v>
      </c>
      <c r="V89" s="456">
        <v>80.3188639999999</v>
      </c>
      <c r="W89" s="460">
        <v>109.02279859</v>
      </c>
      <c r="X89" s="450">
        <v>0.736716219348336</v>
      </c>
      <c r="Y89" s="459">
        <v>-28.7039345900001</v>
      </c>
      <c r="Z89" s="460">
        <v>0</v>
      </c>
      <c r="AA89" s="456">
        <v>0.14725</v>
      </c>
      <c r="AB89" s="460">
        <v>0.06393941</v>
      </c>
      <c r="AC89" s="450">
        <v>2.30296150683905</v>
      </c>
      <c r="AD89" s="459">
        <v>0.0833105899999998</v>
      </c>
      <c r="AE89" s="460">
        <v>0</v>
      </c>
      <c r="AF89" s="456">
        <v>0</v>
      </c>
      <c r="AG89" s="460">
        <v>0</v>
      </c>
      <c r="AH89" s="450" t="s">
        <v>161</v>
      </c>
      <c r="AI89" s="459">
        <v>0</v>
      </c>
      <c r="AJ89" s="460">
        <v>0</v>
      </c>
      <c r="AK89" s="456">
        <v>2.6</v>
      </c>
      <c r="AL89" s="460">
        <v>3.33333333</v>
      </c>
      <c r="AM89" s="450">
        <v>0.78000000078</v>
      </c>
      <c r="AN89" s="459">
        <v>-0.73333333</v>
      </c>
      <c r="AO89" s="460">
        <v>0</v>
      </c>
      <c r="AP89" s="456">
        <v>0.202924999999999</v>
      </c>
      <c r="AQ89" s="460">
        <v>0</v>
      </c>
      <c r="AR89" s="450" t="s">
        <v>161</v>
      </c>
      <c r="AS89" s="459">
        <v>0.202924999999999</v>
      </c>
      <c r="AT89" s="460">
        <v>0</v>
      </c>
      <c r="AU89" s="456">
        <v>0.0592999999999999</v>
      </c>
      <c r="AV89" s="460">
        <v>0</v>
      </c>
      <c r="AW89" s="450" t="s">
        <v>161</v>
      </c>
      <c r="AX89" s="459">
        <v>0.0592999999999999</v>
      </c>
      <c r="AY89" s="460">
        <v>0</v>
      </c>
    </row>
    <row r="90" s="164" customFormat="1" outlineLevel="2" spans="1:51">
      <c r="A90" s="468" t="s">
        <v>84</v>
      </c>
      <c r="B90" s="456">
        <v>13.759489</v>
      </c>
      <c r="C90" s="457">
        <v>16</v>
      </c>
      <c r="D90" s="450">
        <v>0.859968062499997</v>
      </c>
      <c r="E90" s="459">
        <v>-2.24051100000005</v>
      </c>
      <c r="F90" s="460">
        <v>0</v>
      </c>
      <c r="G90" s="456">
        <v>8.09545799999996</v>
      </c>
      <c r="H90" s="460">
        <v>12.1471</v>
      </c>
      <c r="I90" s="450">
        <v>0.666451910332504</v>
      </c>
      <c r="J90" s="459">
        <v>-4.05164200000004</v>
      </c>
      <c r="K90" s="460">
        <v>0</v>
      </c>
      <c r="L90" s="456">
        <v>1.535164</v>
      </c>
      <c r="M90" s="460">
        <v>0</v>
      </c>
      <c r="N90" s="450" t="s">
        <v>161</v>
      </c>
      <c r="O90" s="459">
        <v>1.535164</v>
      </c>
      <c r="P90" s="460">
        <v>0</v>
      </c>
      <c r="Q90" s="456">
        <v>0.1075</v>
      </c>
      <c r="R90" s="460">
        <v>0</v>
      </c>
      <c r="S90" s="450" t="s">
        <v>161</v>
      </c>
      <c r="T90" s="459">
        <v>0.1075</v>
      </c>
      <c r="U90" s="460">
        <v>0</v>
      </c>
      <c r="V90" s="456">
        <v>4.10268699999999</v>
      </c>
      <c r="W90" s="460">
        <v>3.8529</v>
      </c>
      <c r="X90" s="450">
        <v>1.06483090658984</v>
      </c>
      <c r="Y90" s="459">
        <v>0.24978699999999</v>
      </c>
      <c r="Z90" s="460">
        <v>0</v>
      </c>
      <c r="AA90" s="456">
        <v>-0.08132</v>
      </c>
      <c r="AB90" s="460">
        <v>0</v>
      </c>
      <c r="AC90" s="450" t="s">
        <v>161</v>
      </c>
      <c r="AD90" s="459">
        <v>-0.08132</v>
      </c>
      <c r="AE90" s="460">
        <v>0</v>
      </c>
      <c r="AF90" s="456">
        <v>16.920101</v>
      </c>
      <c r="AG90" s="460">
        <v>18.5</v>
      </c>
      <c r="AH90" s="450">
        <v>0.914600054054054</v>
      </c>
      <c r="AI90" s="459">
        <v>-1.579899</v>
      </c>
      <c r="AJ90" s="460">
        <v>0</v>
      </c>
      <c r="AK90" s="456">
        <v>0</v>
      </c>
      <c r="AL90" s="460">
        <v>0.8</v>
      </c>
      <c r="AM90" s="450">
        <v>0</v>
      </c>
      <c r="AN90" s="459">
        <v>-0.8</v>
      </c>
      <c r="AO90" s="460">
        <v>0</v>
      </c>
      <c r="AP90" s="456">
        <v>0.233305</v>
      </c>
      <c r="AQ90" s="460">
        <v>0</v>
      </c>
      <c r="AR90" s="450" t="s">
        <v>161</v>
      </c>
      <c r="AS90" s="459">
        <v>0.233305</v>
      </c>
      <c r="AT90" s="460">
        <v>0</v>
      </c>
      <c r="AU90" s="456">
        <v>0.454776</v>
      </c>
      <c r="AV90" s="460">
        <v>0.64</v>
      </c>
      <c r="AW90" s="450">
        <v>0.7105875</v>
      </c>
      <c r="AX90" s="459">
        <v>-0.185224</v>
      </c>
      <c r="AY90" s="460">
        <v>0</v>
      </c>
    </row>
    <row r="91" s="437" customFormat="1" outlineLevel="2" spans="1:51">
      <c r="A91" s="468" t="s">
        <v>85</v>
      </c>
      <c r="B91" s="456">
        <v>8.66708899999999</v>
      </c>
      <c r="C91" s="457">
        <v>6.75</v>
      </c>
      <c r="D91" s="450">
        <v>1.28401318518518</v>
      </c>
      <c r="E91" s="459">
        <v>1.91708899999999</v>
      </c>
      <c r="F91" s="460">
        <v>0</v>
      </c>
      <c r="G91" s="456">
        <v>6.83524499999999</v>
      </c>
      <c r="H91" s="460">
        <v>0</v>
      </c>
      <c r="I91" s="450" t="s">
        <v>161</v>
      </c>
      <c r="J91" s="459">
        <v>6.83524499999999</v>
      </c>
      <c r="K91" s="460">
        <v>0</v>
      </c>
      <c r="L91" s="456">
        <v>0.958665999999999</v>
      </c>
      <c r="M91" s="460">
        <v>0</v>
      </c>
      <c r="N91" s="450" t="s">
        <v>161</v>
      </c>
      <c r="O91" s="459">
        <v>0.958665999999999</v>
      </c>
      <c r="P91" s="460">
        <v>0</v>
      </c>
      <c r="Q91" s="456">
        <v>0.2225</v>
      </c>
      <c r="R91" s="460">
        <v>0</v>
      </c>
      <c r="S91" s="450" t="s">
        <v>161</v>
      </c>
      <c r="T91" s="459">
        <v>0.2225</v>
      </c>
      <c r="U91" s="460">
        <v>0</v>
      </c>
      <c r="V91" s="456">
        <v>0.573678</v>
      </c>
      <c r="W91" s="460">
        <v>6.75</v>
      </c>
      <c r="X91" s="450">
        <v>0.0849893333333333</v>
      </c>
      <c r="Y91" s="459">
        <v>-6.176322</v>
      </c>
      <c r="Z91" s="460">
        <v>0</v>
      </c>
      <c r="AA91" s="456">
        <v>0.0769999999999999</v>
      </c>
      <c r="AB91" s="460">
        <v>0</v>
      </c>
      <c r="AC91" s="450" t="s">
        <v>161</v>
      </c>
      <c r="AD91" s="459">
        <v>0.0769999999999999</v>
      </c>
      <c r="AE91" s="460">
        <v>0</v>
      </c>
      <c r="AF91" s="456">
        <v>4.82110099999999</v>
      </c>
      <c r="AG91" s="460">
        <v>4.55</v>
      </c>
      <c r="AH91" s="450">
        <v>1.05958263736264</v>
      </c>
      <c r="AI91" s="459">
        <v>0.27110099999999</v>
      </c>
      <c r="AJ91" s="460">
        <v>0</v>
      </c>
      <c r="AK91" s="456">
        <v>0.0961179999999999</v>
      </c>
      <c r="AL91" s="460">
        <v>0.5</v>
      </c>
      <c r="AM91" s="450">
        <v>0.192236</v>
      </c>
      <c r="AN91" s="459">
        <v>-0.403882</v>
      </c>
      <c r="AO91" s="460">
        <v>0</v>
      </c>
      <c r="AP91" s="456">
        <v>0.885202</v>
      </c>
      <c r="AQ91" s="460">
        <v>0</v>
      </c>
      <c r="AR91" s="450" t="s">
        <v>161</v>
      </c>
      <c r="AS91" s="459">
        <v>0.885202</v>
      </c>
      <c r="AT91" s="460">
        <v>0</v>
      </c>
      <c r="AU91" s="456">
        <v>0.073153</v>
      </c>
      <c r="AV91" s="460">
        <v>0</v>
      </c>
      <c r="AW91" s="450" t="s">
        <v>161</v>
      </c>
      <c r="AX91" s="459">
        <v>0.073153</v>
      </c>
      <c r="AY91" s="460">
        <v>0</v>
      </c>
    </row>
    <row r="92" s="437" customFormat="1" outlineLevel="2" spans="1:51">
      <c r="A92" s="468" t="s">
        <v>86</v>
      </c>
      <c r="B92" s="456">
        <v>0</v>
      </c>
      <c r="C92" s="457">
        <v>14.7</v>
      </c>
      <c r="D92" s="450">
        <v>0</v>
      </c>
      <c r="E92" s="459">
        <v>-14.7</v>
      </c>
      <c r="F92" s="460">
        <v>0</v>
      </c>
      <c r="G92" s="456">
        <v>0</v>
      </c>
      <c r="H92" s="460">
        <v>0</v>
      </c>
      <c r="I92" s="450" t="s">
        <v>161</v>
      </c>
      <c r="J92" s="459">
        <v>0</v>
      </c>
      <c r="K92" s="460">
        <v>0</v>
      </c>
      <c r="L92" s="456">
        <v>0</v>
      </c>
      <c r="M92" s="460">
        <v>0</v>
      </c>
      <c r="N92" s="450" t="s">
        <v>161</v>
      </c>
      <c r="O92" s="459">
        <v>0</v>
      </c>
      <c r="P92" s="460">
        <v>0</v>
      </c>
      <c r="Q92" s="456">
        <v>0</v>
      </c>
      <c r="R92" s="460">
        <v>0</v>
      </c>
      <c r="S92" s="450" t="s">
        <v>161</v>
      </c>
      <c r="T92" s="459">
        <v>0</v>
      </c>
      <c r="U92" s="460">
        <v>0</v>
      </c>
      <c r="V92" s="456">
        <v>0</v>
      </c>
      <c r="W92" s="460">
        <v>14.7</v>
      </c>
      <c r="X92" s="450">
        <v>0</v>
      </c>
      <c r="Y92" s="459">
        <v>-14.7</v>
      </c>
      <c r="Z92" s="460">
        <v>0</v>
      </c>
      <c r="AA92" s="456">
        <v>0</v>
      </c>
      <c r="AB92" s="460">
        <v>0</v>
      </c>
      <c r="AC92" s="450" t="s">
        <v>161</v>
      </c>
      <c r="AD92" s="459">
        <v>0</v>
      </c>
      <c r="AE92" s="460">
        <v>0</v>
      </c>
      <c r="AF92" s="456">
        <v>0</v>
      </c>
      <c r="AG92" s="460">
        <v>8.69</v>
      </c>
      <c r="AH92" s="450">
        <v>0</v>
      </c>
      <c r="AI92" s="459">
        <v>-8.69</v>
      </c>
      <c r="AJ92" s="460">
        <v>0</v>
      </c>
      <c r="AK92" s="456">
        <v>0</v>
      </c>
      <c r="AL92" s="460">
        <v>0</v>
      </c>
      <c r="AM92" s="450" t="s">
        <v>161</v>
      </c>
      <c r="AN92" s="459">
        <v>0</v>
      </c>
      <c r="AO92" s="460">
        <v>0</v>
      </c>
      <c r="AP92" s="456">
        <v>0</v>
      </c>
      <c r="AQ92" s="460">
        <v>0</v>
      </c>
      <c r="AR92" s="450" t="s">
        <v>161</v>
      </c>
      <c r="AS92" s="459">
        <v>0</v>
      </c>
      <c r="AT92" s="460">
        <v>0</v>
      </c>
      <c r="AU92" s="456">
        <v>0</v>
      </c>
      <c r="AV92" s="460">
        <v>0</v>
      </c>
      <c r="AW92" s="450" t="s">
        <v>161</v>
      </c>
      <c r="AX92" s="459">
        <v>0</v>
      </c>
      <c r="AY92" s="460">
        <v>0</v>
      </c>
    </row>
    <row r="93" s="437" customFormat="1" outlineLevel="2" spans="1:51">
      <c r="A93" s="468" t="s">
        <v>87</v>
      </c>
      <c r="B93" s="456">
        <v>0</v>
      </c>
      <c r="C93" s="457">
        <v>9.04934</v>
      </c>
      <c r="D93" s="450">
        <v>0</v>
      </c>
      <c r="E93" s="459">
        <v>-9.04934</v>
      </c>
      <c r="F93" s="460">
        <v>0</v>
      </c>
      <c r="G93" s="456">
        <v>0</v>
      </c>
      <c r="H93" s="460">
        <v>0</v>
      </c>
      <c r="I93" s="450" t="s">
        <v>161</v>
      </c>
      <c r="J93" s="459">
        <v>0</v>
      </c>
      <c r="K93" s="460">
        <v>0</v>
      </c>
      <c r="L93" s="456">
        <v>0</v>
      </c>
      <c r="M93" s="460">
        <v>0</v>
      </c>
      <c r="N93" s="450" t="s">
        <v>161</v>
      </c>
      <c r="O93" s="459">
        <v>0</v>
      </c>
      <c r="P93" s="460">
        <v>0</v>
      </c>
      <c r="Q93" s="456">
        <v>0</v>
      </c>
      <c r="R93" s="460">
        <v>0</v>
      </c>
      <c r="S93" s="450" t="s">
        <v>161</v>
      </c>
      <c r="T93" s="459">
        <v>0</v>
      </c>
      <c r="U93" s="460">
        <v>0</v>
      </c>
      <c r="V93" s="456">
        <v>0</v>
      </c>
      <c r="W93" s="460">
        <v>9.04934</v>
      </c>
      <c r="X93" s="450">
        <v>0</v>
      </c>
      <c r="Y93" s="459">
        <v>-9.04934</v>
      </c>
      <c r="Z93" s="460">
        <v>0</v>
      </c>
      <c r="AA93" s="456">
        <v>0</v>
      </c>
      <c r="AB93" s="460">
        <v>0</v>
      </c>
      <c r="AC93" s="450" t="s">
        <v>161</v>
      </c>
      <c r="AD93" s="459">
        <v>0</v>
      </c>
      <c r="AE93" s="460">
        <v>0</v>
      </c>
      <c r="AF93" s="456">
        <v>0</v>
      </c>
      <c r="AG93" s="460">
        <v>10.5</v>
      </c>
      <c r="AH93" s="450">
        <v>0</v>
      </c>
      <c r="AI93" s="459">
        <v>-10.5</v>
      </c>
      <c r="AJ93" s="460">
        <v>0</v>
      </c>
      <c r="AK93" s="456">
        <v>0</v>
      </c>
      <c r="AL93" s="460">
        <v>0</v>
      </c>
      <c r="AM93" s="450" t="s">
        <v>161</v>
      </c>
      <c r="AN93" s="459">
        <v>0</v>
      </c>
      <c r="AO93" s="460">
        <v>0</v>
      </c>
      <c r="AP93" s="456">
        <v>0</v>
      </c>
      <c r="AQ93" s="460">
        <v>0</v>
      </c>
      <c r="AR93" s="450" t="s">
        <v>161</v>
      </c>
      <c r="AS93" s="459">
        <v>0</v>
      </c>
      <c r="AT93" s="460">
        <v>0</v>
      </c>
      <c r="AU93" s="456">
        <v>0</v>
      </c>
      <c r="AV93" s="460">
        <v>2</v>
      </c>
      <c r="AW93" s="450">
        <v>0</v>
      </c>
      <c r="AX93" s="459">
        <v>-2</v>
      </c>
      <c r="AY93" s="460">
        <v>0</v>
      </c>
    </row>
    <row r="94" s="437" customFormat="1" outlineLevel="2" spans="1:51">
      <c r="A94" s="468" t="s">
        <v>88</v>
      </c>
      <c r="B94" s="456">
        <v>0</v>
      </c>
      <c r="C94" s="457">
        <v>0</v>
      </c>
      <c r="D94" s="450" t="s">
        <v>161</v>
      </c>
      <c r="E94" s="459">
        <v>0</v>
      </c>
      <c r="F94" s="460">
        <v>0</v>
      </c>
      <c r="G94" s="456">
        <v>0</v>
      </c>
      <c r="H94" s="460">
        <v>0</v>
      </c>
      <c r="I94" s="450" t="s">
        <v>161</v>
      </c>
      <c r="J94" s="459">
        <v>0</v>
      </c>
      <c r="K94" s="460">
        <v>0</v>
      </c>
      <c r="L94" s="456">
        <v>0</v>
      </c>
      <c r="M94" s="460">
        <v>0</v>
      </c>
      <c r="N94" s="450" t="s">
        <v>161</v>
      </c>
      <c r="O94" s="459">
        <v>0</v>
      </c>
      <c r="P94" s="460">
        <v>0</v>
      </c>
      <c r="Q94" s="456">
        <v>0</v>
      </c>
      <c r="R94" s="460">
        <v>0</v>
      </c>
      <c r="S94" s="450" t="s">
        <v>161</v>
      </c>
      <c r="T94" s="459">
        <v>0</v>
      </c>
      <c r="U94" s="460">
        <v>0</v>
      </c>
      <c r="V94" s="456">
        <v>0</v>
      </c>
      <c r="W94" s="460">
        <v>0</v>
      </c>
      <c r="X94" s="450" t="s">
        <v>161</v>
      </c>
      <c r="Y94" s="459">
        <v>0</v>
      </c>
      <c r="Z94" s="460">
        <v>0</v>
      </c>
      <c r="AA94" s="456">
        <v>0</v>
      </c>
      <c r="AB94" s="460">
        <v>0</v>
      </c>
      <c r="AC94" s="450" t="s">
        <v>161</v>
      </c>
      <c r="AD94" s="459">
        <v>0</v>
      </c>
      <c r="AE94" s="460">
        <v>0</v>
      </c>
      <c r="AF94" s="456">
        <v>0</v>
      </c>
      <c r="AG94" s="460">
        <v>0</v>
      </c>
      <c r="AH94" s="450" t="s">
        <v>161</v>
      </c>
      <c r="AI94" s="459">
        <v>0</v>
      </c>
      <c r="AJ94" s="460">
        <v>0</v>
      </c>
      <c r="AK94" s="456">
        <v>0</v>
      </c>
      <c r="AL94" s="460">
        <v>0</v>
      </c>
      <c r="AM94" s="450" t="s">
        <v>161</v>
      </c>
      <c r="AN94" s="459">
        <v>0</v>
      </c>
      <c r="AO94" s="460">
        <v>0</v>
      </c>
      <c r="AP94" s="456">
        <v>0</v>
      </c>
      <c r="AQ94" s="460">
        <v>0</v>
      </c>
      <c r="AR94" s="450" t="s">
        <v>161</v>
      </c>
      <c r="AS94" s="459">
        <v>0</v>
      </c>
      <c r="AT94" s="460">
        <v>0</v>
      </c>
      <c r="AU94" s="456">
        <v>0</v>
      </c>
      <c r="AV94" s="460">
        <v>0</v>
      </c>
      <c r="AW94" s="450" t="s">
        <v>161</v>
      </c>
      <c r="AX94" s="459">
        <v>0</v>
      </c>
      <c r="AY94" s="460">
        <v>0</v>
      </c>
    </row>
    <row r="95" s="437" customFormat="1" outlineLevel="2" spans="1:51">
      <c r="A95" s="468" t="s">
        <v>89</v>
      </c>
      <c r="B95" s="456">
        <v>0</v>
      </c>
      <c r="C95" s="457">
        <v>0</v>
      </c>
      <c r="D95" s="450" t="s">
        <v>161</v>
      </c>
      <c r="E95" s="459">
        <v>0</v>
      </c>
      <c r="F95" s="460">
        <v>0</v>
      </c>
      <c r="G95" s="456">
        <v>0</v>
      </c>
      <c r="H95" s="460">
        <v>0</v>
      </c>
      <c r="I95" s="450" t="s">
        <v>161</v>
      </c>
      <c r="J95" s="459">
        <v>0</v>
      </c>
      <c r="K95" s="460">
        <v>0</v>
      </c>
      <c r="L95" s="456">
        <v>0</v>
      </c>
      <c r="M95" s="460">
        <v>0</v>
      </c>
      <c r="N95" s="450" t="s">
        <v>161</v>
      </c>
      <c r="O95" s="459">
        <v>0</v>
      </c>
      <c r="P95" s="460">
        <v>0</v>
      </c>
      <c r="Q95" s="456">
        <v>0</v>
      </c>
      <c r="R95" s="460">
        <v>0</v>
      </c>
      <c r="S95" s="450" t="s">
        <v>161</v>
      </c>
      <c r="T95" s="459">
        <v>0</v>
      </c>
      <c r="U95" s="460">
        <v>0</v>
      </c>
      <c r="V95" s="456">
        <v>0</v>
      </c>
      <c r="W95" s="460">
        <v>0</v>
      </c>
      <c r="X95" s="450" t="s">
        <v>161</v>
      </c>
      <c r="Y95" s="459">
        <v>0</v>
      </c>
      <c r="Z95" s="460">
        <v>0</v>
      </c>
      <c r="AA95" s="456">
        <v>0</v>
      </c>
      <c r="AB95" s="460">
        <v>0</v>
      </c>
      <c r="AC95" s="450" t="s">
        <v>161</v>
      </c>
      <c r="AD95" s="459">
        <v>0</v>
      </c>
      <c r="AE95" s="460">
        <v>0</v>
      </c>
      <c r="AF95" s="456">
        <v>0</v>
      </c>
      <c r="AG95" s="460">
        <v>0</v>
      </c>
      <c r="AH95" s="450" t="s">
        <v>161</v>
      </c>
      <c r="AI95" s="459">
        <v>0</v>
      </c>
      <c r="AJ95" s="460">
        <v>0</v>
      </c>
      <c r="AK95" s="456">
        <v>0</v>
      </c>
      <c r="AL95" s="460">
        <v>0</v>
      </c>
      <c r="AM95" s="450" t="s">
        <v>161</v>
      </c>
      <c r="AN95" s="459">
        <v>0</v>
      </c>
      <c r="AO95" s="460">
        <v>0</v>
      </c>
      <c r="AP95" s="456">
        <v>0</v>
      </c>
      <c r="AQ95" s="460">
        <v>0</v>
      </c>
      <c r="AR95" s="450" t="s">
        <v>161</v>
      </c>
      <c r="AS95" s="459">
        <v>0</v>
      </c>
      <c r="AT95" s="460">
        <v>0</v>
      </c>
      <c r="AU95" s="456">
        <v>0</v>
      </c>
      <c r="AV95" s="460">
        <v>0</v>
      </c>
      <c r="AW95" s="450" t="s">
        <v>161</v>
      </c>
      <c r="AX95" s="459">
        <v>0</v>
      </c>
      <c r="AY95" s="460">
        <v>0</v>
      </c>
    </row>
    <row r="96" s="437" customFormat="1" outlineLevel="2" spans="1:51">
      <c r="A96" s="468" t="s">
        <v>90</v>
      </c>
      <c r="B96" s="456">
        <v>0</v>
      </c>
      <c r="C96" s="457">
        <v>0</v>
      </c>
      <c r="D96" s="450" t="s">
        <v>161</v>
      </c>
      <c r="E96" s="459">
        <v>0</v>
      </c>
      <c r="F96" s="460">
        <v>0</v>
      </c>
      <c r="G96" s="456">
        <v>0</v>
      </c>
      <c r="H96" s="460">
        <v>0</v>
      </c>
      <c r="I96" s="450" t="s">
        <v>161</v>
      </c>
      <c r="J96" s="459">
        <v>0</v>
      </c>
      <c r="K96" s="460">
        <v>0</v>
      </c>
      <c r="L96" s="456">
        <v>0</v>
      </c>
      <c r="M96" s="460">
        <v>0</v>
      </c>
      <c r="N96" s="450" t="s">
        <v>161</v>
      </c>
      <c r="O96" s="459">
        <v>0</v>
      </c>
      <c r="P96" s="460">
        <v>0</v>
      </c>
      <c r="Q96" s="456">
        <v>0</v>
      </c>
      <c r="R96" s="460">
        <v>0</v>
      </c>
      <c r="S96" s="450" t="s">
        <v>161</v>
      </c>
      <c r="T96" s="459">
        <v>0</v>
      </c>
      <c r="U96" s="460">
        <v>0</v>
      </c>
      <c r="V96" s="456">
        <v>0</v>
      </c>
      <c r="W96" s="460">
        <v>0</v>
      </c>
      <c r="X96" s="450" t="s">
        <v>161</v>
      </c>
      <c r="Y96" s="459">
        <v>0</v>
      </c>
      <c r="Z96" s="460">
        <v>0</v>
      </c>
      <c r="AA96" s="456">
        <v>0</v>
      </c>
      <c r="AB96" s="460">
        <v>0</v>
      </c>
      <c r="AC96" s="450" t="s">
        <v>161</v>
      </c>
      <c r="AD96" s="459">
        <v>0</v>
      </c>
      <c r="AE96" s="460">
        <v>0</v>
      </c>
      <c r="AF96" s="456">
        <v>0</v>
      </c>
      <c r="AG96" s="460">
        <v>0</v>
      </c>
      <c r="AH96" s="450" t="s">
        <v>161</v>
      </c>
      <c r="AI96" s="459">
        <v>0</v>
      </c>
      <c r="AJ96" s="460">
        <v>0</v>
      </c>
      <c r="AK96" s="456">
        <v>0</v>
      </c>
      <c r="AL96" s="460">
        <v>0</v>
      </c>
      <c r="AM96" s="450" t="s">
        <v>161</v>
      </c>
      <c r="AN96" s="459">
        <v>0</v>
      </c>
      <c r="AO96" s="460">
        <v>0</v>
      </c>
      <c r="AP96" s="456">
        <v>0</v>
      </c>
      <c r="AQ96" s="460">
        <v>0</v>
      </c>
      <c r="AR96" s="450" t="s">
        <v>161</v>
      </c>
      <c r="AS96" s="459">
        <v>0</v>
      </c>
      <c r="AT96" s="460">
        <v>0</v>
      </c>
      <c r="AU96" s="456">
        <v>0</v>
      </c>
      <c r="AV96" s="460">
        <v>0</v>
      </c>
      <c r="AW96" s="450" t="s">
        <v>161</v>
      </c>
      <c r="AX96" s="459">
        <v>0</v>
      </c>
      <c r="AY96" s="460">
        <v>0</v>
      </c>
    </row>
    <row r="97" s="441" customFormat="1" spans="1:51">
      <c r="A97" s="462" t="s">
        <v>91</v>
      </c>
      <c r="B97" s="463">
        <v>114.965629</v>
      </c>
      <c r="C97" s="464">
        <v>160.49934</v>
      </c>
      <c r="D97" s="474">
        <v>0.716299699425554</v>
      </c>
      <c r="E97" s="464">
        <v>-45.5337110000002</v>
      </c>
      <c r="F97" s="467">
        <v>0</v>
      </c>
      <c r="G97" s="463">
        <v>25.3731139999999</v>
      </c>
      <c r="H97" s="467">
        <v>16.0571</v>
      </c>
      <c r="I97" s="474">
        <v>1.58018035635326</v>
      </c>
      <c r="J97" s="464">
        <v>9.31601399999994</v>
      </c>
      <c r="K97" s="467">
        <v>0</v>
      </c>
      <c r="L97" s="463">
        <v>4.06585599999999</v>
      </c>
      <c r="M97" s="467">
        <v>0.864462</v>
      </c>
      <c r="N97" s="474">
        <v>4.7033368731072</v>
      </c>
      <c r="O97" s="464">
        <v>3.20139399999999</v>
      </c>
      <c r="P97" s="467">
        <v>0</v>
      </c>
      <c r="Q97" s="463">
        <v>0.3885</v>
      </c>
      <c r="R97" s="467">
        <v>0.1388</v>
      </c>
      <c r="S97" s="474">
        <v>2.79899135446686</v>
      </c>
      <c r="T97" s="464">
        <v>0.2497</v>
      </c>
      <c r="U97" s="467">
        <v>0</v>
      </c>
      <c r="V97" s="463">
        <v>84.9952289999999</v>
      </c>
      <c r="W97" s="467">
        <v>143.37503859</v>
      </c>
      <c r="X97" s="474">
        <v>0.592817479499029</v>
      </c>
      <c r="Y97" s="464">
        <v>-58.3798095900001</v>
      </c>
      <c r="Z97" s="467">
        <v>0</v>
      </c>
      <c r="AA97" s="463">
        <v>0.14293</v>
      </c>
      <c r="AB97" s="467">
        <v>0.06393941</v>
      </c>
      <c r="AC97" s="474">
        <v>2.23539754276744</v>
      </c>
      <c r="AD97" s="464">
        <v>0.0789905899999997</v>
      </c>
      <c r="AE97" s="467">
        <v>0</v>
      </c>
      <c r="AF97" s="463">
        <v>21.741202</v>
      </c>
      <c r="AG97" s="467">
        <v>42.24</v>
      </c>
      <c r="AH97" s="474">
        <v>0.514706486742424</v>
      </c>
      <c r="AI97" s="464">
        <v>-20.498798</v>
      </c>
      <c r="AJ97" s="467">
        <v>0</v>
      </c>
      <c r="AK97" s="463">
        <v>2.696118</v>
      </c>
      <c r="AL97" s="467">
        <v>4.63333333</v>
      </c>
      <c r="AM97" s="474">
        <v>0.581895971641652</v>
      </c>
      <c r="AN97" s="464">
        <v>-1.93721533</v>
      </c>
      <c r="AO97" s="467">
        <v>0</v>
      </c>
      <c r="AP97" s="463">
        <v>1.321432</v>
      </c>
      <c r="AQ97" s="467">
        <v>0</v>
      </c>
      <c r="AR97" s="474" t="s">
        <v>161</v>
      </c>
      <c r="AS97" s="464">
        <v>1.321432</v>
      </c>
      <c r="AT97" s="467">
        <v>0</v>
      </c>
      <c r="AU97" s="463">
        <v>0.587229</v>
      </c>
      <c r="AV97" s="467">
        <v>2.64</v>
      </c>
      <c r="AW97" s="474">
        <v>0.222435227272727</v>
      </c>
      <c r="AX97" s="464">
        <v>-2.052771</v>
      </c>
      <c r="AY97" s="467">
        <v>0</v>
      </c>
    </row>
    <row r="98" s="441" customFormat="1" spans="1:51">
      <c r="A98" s="462" t="s">
        <v>92</v>
      </c>
      <c r="B98" s="463">
        <v>16.937795</v>
      </c>
      <c r="C98" s="464">
        <v>19.63091519</v>
      </c>
      <c r="D98" s="474">
        <v>0.862812295609534</v>
      </c>
      <c r="E98" s="464">
        <v>-2.69312019000002</v>
      </c>
      <c r="F98" s="467">
        <v>9.88864599999998</v>
      </c>
      <c r="G98" s="463">
        <v>13.263545</v>
      </c>
      <c r="H98" s="467">
        <v>17.6801</v>
      </c>
      <c r="I98" s="474">
        <v>0.750196265858224</v>
      </c>
      <c r="J98" s="464">
        <v>-4.41655500000002</v>
      </c>
      <c r="K98" s="467">
        <v>8.18231699999998</v>
      </c>
      <c r="L98" s="463">
        <v>1.93705</v>
      </c>
      <c r="M98" s="467">
        <v>2.955112</v>
      </c>
      <c r="N98" s="474">
        <v>0.655491230112429</v>
      </c>
      <c r="O98" s="464">
        <v>-1.018062</v>
      </c>
      <c r="P98" s="467">
        <v>1.238329</v>
      </c>
      <c r="Q98" s="463">
        <v>0.821099999999999</v>
      </c>
      <c r="R98" s="467">
        <v>0.8636</v>
      </c>
      <c r="S98" s="474">
        <v>0.950787401574802</v>
      </c>
      <c r="T98" s="464">
        <v>-0.0425000000000011</v>
      </c>
      <c r="U98" s="467">
        <v>0.37</v>
      </c>
      <c r="V98" s="463">
        <v>0</v>
      </c>
      <c r="W98" s="467">
        <v>-2</v>
      </c>
      <c r="X98" s="474">
        <v>0</v>
      </c>
      <c r="Y98" s="464">
        <v>2</v>
      </c>
      <c r="Z98" s="467">
        <v>0</v>
      </c>
      <c r="AA98" s="463">
        <v>0.9161</v>
      </c>
      <c r="AB98" s="467">
        <v>0.13210319</v>
      </c>
      <c r="AC98" s="474">
        <v>6.9347303422423</v>
      </c>
      <c r="AD98" s="464">
        <v>0.78399681</v>
      </c>
      <c r="AE98" s="467">
        <v>0.0979999999999999</v>
      </c>
      <c r="AF98" s="463">
        <v>0</v>
      </c>
      <c r="AG98" s="467">
        <v>0</v>
      </c>
      <c r="AH98" s="474" t="s">
        <v>161</v>
      </c>
      <c r="AI98" s="464">
        <v>0</v>
      </c>
      <c r="AJ98" s="467">
        <v>0</v>
      </c>
      <c r="AK98" s="463">
        <v>0.014049</v>
      </c>
      <c r="AL98" s="467">
        <v>0.02</v>
      </c>
      <c r="AM98" s="474">
        <v>0.70245</v>
      </c>
      <c r="AN98" s="464">
        <v>-0.005951</v>
      </c>
      <c r="AO98" s="467">
        <v>0.033529</v>
      </c>
      <c r="AP98" s="463">
        <v>4.513493</v>
      </c>
      <c r="AQ98" s="467">
        <v>3.375</v>
      </c>
      <c r="AR98" s="474">
        <v>1.33733125925926</v>
      </c>
      <c r="AS98" s="464">
        <v>1.138493</v>
      </c>
      <c r="AT98" s="467">
        <v>0.903723</v>
      </c>
      <c r="AU98" s="463">
        <v>0.510299999999999</v>
      </c>
      <c r="AV98" s="467">
        <v>0.45</v>
      </c>
      <c r="AW98" s="474">
        <v>1.134</v>
      </c>
      <c r="AX98" s="464">
        <v>0.0602999999999991</v>
      </c>
      <c r="AY98" s="467">
        <v>0.7615</v>
      </c>
    </row>
    <row r="99" s="437" customFormat="1" ht="16.2" spans="1:51">
      <c r="A99" s="213" t="s">
        <v>93</v>
      </c>
      <c r="B99" s="214">
        <v>181.294634</v>
      </c>
      <c r="C99" s="472">
        <v>228.65468089</v>
      </c>
      <c r="D99" s="238">
        <v>0.792875235680025</v>
      </c>
      <c r="E99" s="472">
        <v>-47.3600468900002</v>
      </c>
      <c r="F99" s="328">
        <v>61.810642</v>
      </c>
      <c r="G99" s="214">
        <v>59.5554529999999</v>
      </c>
      <c r="H99" s="328">
        <v>56.355</v>
      </c>
      <c r="I99" s="238">
        <v>1.05679093248159</v>
      </c>
      <c r="J99" s="472">
        <v>3.2004529999999</v>
      </c>
      <c r="K99" s="328">
        <v>32.6796</v>
      </c>
      <c r="L99" s="214">
        <v>10.047656</v>
      </c>
      <c r="M99" s="328">
        <v>8.462165</v>
      </c>
      <c r="N99" s="238">
        <v>1.18736233576159</v>
      </c>
      <c r="O99" s="472">
        <v>1.58549099999999</v>
      </c>
      <c r="P99" s="328">
        <v>5.96711999999999</v>
      </c>
      <c r="Q99" s="214">
        <v>1.3395</v>
      </c>
      <c r="R99" s="328">
        <v>1.2602</v>
      </c>
      <c r="S99" s="238">
        <v>1.06292651960006</v>
      </c>
      <c r="T99" s="472">
        <v>0.0792999999999981</v>
      </c>
      <c r="U99" s="328">
        <v>1.2078</v>
      </c>
      <c r="V99" s="214">
        <v>106.925607</v>
      </c>
      <c r="W99" s="328">
        <v>162.12169315</v>
      </c>
      <c r="X99" s="238">
        <v>0.659539170375361</v>
      </c>
      <c r="Y99" s="472">
        <v>-55.1960861500001</v>
      </c>
      <c r="Z99" s="328">
        <v>20.698432</v>
      </c>
      <c r="AA99" s="214">
        <v>3.426418</v>
      </c>
      <c r="AB99" s="328">
        <v>0.45562274</v>
      </c>
      <c r="AC99" s="238">
        <v>7.52029628723096</v>
      </c>
      <c r="AD99" s="472">
        <v>2.97079526</v>
      </c>
      <c r="AE99" s="328">
        <v>1.25769</v>
      </c>
      <c r="AF99" s="214">
        <v>60.5282109999999</v>
      </c>
      <c r="AG99" s="328">
        <v>79.69</v>
      </c>
      <c r="AH99" s="238">
        <v>0.759545877776382</v>
      </c>
      <c r="AI99" s="472">
        <v>-19.1617890000001</v>
      </c>
      <c r="AJ99" s="328">
        <v>1.150429</v>
      </c>
      <c r="AK99" s="214">
        <v>3.264275</v>
      </c>
      <c r="AL99" s="328">
        <v>6.52333333</v>
      </c>
      <c r="AM99" s="238">
        <v>0.500399846959836</v>
      </c>
      <c r="AN99" s="472">
        <v>-3.25905833</v>
      </c>
      <c r="AO99" s="328">
        <v>0.033529</v>
      </c>
      <c r="AP99" s="214">
        <v>7.19402499999999</v>
      </c>
      <c r="AQ99" s="328">
        <v>3.575</v>
      </c>
      <c r="AR99" s="238">
        <v>2.01231468531468</v>
      </c>
      <c r="AS99" s="472">
        <v>3.61902499999999</v>
      </c>
      <c r="AT99" s="328">
        <v>0.947903</v>
      </c>
      <c r="AU99" s="214">
        <v>3.777617</v>
      </c>
      <c r="AV99" s="328">
        <v>4.65</v>
      </c>
      <c r="AW99" s="238">
        <v>0.812390752688171</v>
      </c>
      <c r="AX99" s="472">
        <v>-0.872383000000003</v>
      </c>
      <c r="AY99" s="328">
        <v>2.033989</v>
      </c>
    </row>
    <row r="100" s="437" customFormat="1" ht="16.2" spans="1:51">
      <c r="A100" s="475" t="s">
        <v>94</v>
      </c>
      <c r="B100" s="476">
        <v>565.782342999999</v>
      </c>
      <c r="C100" s="477">
        <v>633.73999096</v>
      </c>
      <c r="D100" s="478">
        <v>0.89276730373752</v>
      </c>
      <c r="E100" s="477">
        <v>-67.9576479600006</v>
      </c>
      <c r="F100" s="479">
        <v>247.357166</v>
      </c>
      <c r="G100" s="476">
        <v>148.065886</v>
      </c>
      <c r="H100" s="477">
        <v>173.15010161</v>
      </c>
      <c r="I100" s="478">
        <v>0.855130228762445</v>
      </c>
      <c r="J100" s="477">
        <v>-25.0842156100001</v>
      </c>
      <c r="K100" s="479">
        <v>95.7917579999999</v>
      </c>
      <c r="L100" s="476">
        <v>29.419776</v>
      </c>
      <c r="M100" s="477">
        <v>36.61215423</v>
      </c>
      <c r="N100" s="478">
        <v>0.803552170549238</v>
      </c>
      <c r="O100" s="477">
        <v>-7.19237823000004</v>
      </c>
      <c r="P100" s="479">
        <v>21.039936</v>
      </c>
      <c r="Q100" s="476">
        <v>4.1815</v>
      </c>
      <c r="R100" s="477">
        <v>4.34848889</v>
      </c>
      <c r="S100" s="478">
        <v>0.961598409418955</v>
      </c>
      <c r="T100" s="477">
        <v>-0.166988890000004</v>
      </c>
      <c r="U100" s="479">
        <v>2.8812</v>
      </c>
      <c r="V100" s="476">
        <v>368.845316</v>
      </c>
      <c r="W100" s="477">
        <v>416.19726848</v>
      </c>
      <c r="X100" s="478">
        <v>0.886227142592898</v>
      </c>
      <c r="Y100" s="477">
        <v>-47.3519524800003</v>
      </c>
      <c r="Z100" s="479">
        <v>122.306322</v>
      </c>
      <c r="AA100" s="476">
        <v>15.269865</v>
      </c>
      <c r="AB100" s="477">
        <v>3.43197775</v>
      </c>
      <c r="AC100" s="478">
        <v>4.44929020883075</v>
      </c>
      <c r="AD100" s="477">
        <v>11.83788725</v>
      </c>
      <c r="AE100" s="479">
        <v>5.33794999999999</v>
      </c>
      <c r="AF100" s="476">
        <v>118.119816</v>
      </c>
      <c r="AG100" s="477">
        <v>172.64</v>
      </c>
      <c r="AH100" s="478">
        <v>0.684197265987024</v>
      </c>
      <c r="AI100" s="477">
        <v>-54.5201840000002</v>
      </c>
      <c r="AJ100" s="479">
        <v>152.202567</v>
      </c>
      <c r="AK100" s="476">
        <v>9.69459800000001</v>
      </c>
      <c r="AL100" s="477">
        <v>21.84333333</v>
      </c>
      <c r="AM100" s="478">
        <v>0.443824111161884</v>
      </c>
      <c r="AN100" s="477">
        <v>-12.14873533</v>
      </c>
      <c r="AO100" s="479">
        <v>26.170817</v>
      </c>
      <c r="AP100" s="476">
        <v>27.970686</v>
      </c>
      <c r="AQ100" s="477">
        <v>13.41166667</v>
      </c>
      <c r="AR100" s="478">
        <v>2.08554884998495</v>
      </c>
      <c r="AS100" s="477">
        <v>14.55901933</v>
      </c>
      <c r="AT100" s="479">
        <v>8.89526099999998</v>
      </c>
      <c r="AU100" s="476">
        <v>7.77028699999999</v>
      </c>
      <c r="AV100" s="477">
        <v>9.39666667</v>
      </c>
      <c r="AW100" s="478">
        <v>0.826919510171365</v>
      </c>
      <c r="AX100" s="477">
        <v>-1.62637967000001</v>
      </c>
      <c r="AY100" s="479">
        <v>9.26164899999999</v>
      </c>
    </row>
    <row r="101" outlineLevel="1" spans="1:51">
      <c r="A101" s="468" t="s">
        <v>95</v>
      </c>
      <c r="B101" s="456">
        <v>13.481888</v>
      </c>
      <c r="C101" s="457">
        <v>12.52536838</v>
      </c>
      <c r="D101" s="450">
        <v>1.07636658587442</v>
      </c>
      <c r="E101" s="459">
        <v>0.956519619999982</v>
      </c>
      <c r="F101" s="460">
        <v>6.577771</v>
      </c>
      <c r="G101" s="456">
        <v>7.65125999999999</v>
      </c>
      <c r="H101" s="460">
        <v>9.08</v>
      </c>
      <c r="I101" s="450">
        <v>0.842649779735682</v>
      </c>
      <c r="J101" s="459">
        <v>-1.42874000000001</v>
      </c>
      <c r="K101" s="460">
        <v>4.5375</v>
      </c>
      <c r="L101" s="456">
        <v>2.003454</v>
      </c>
      <c r="M101" s="460">
        <v>2.229765</v>
      </c>
      <c r="N101" s="450">
        <v>0.898504550928012</v>
      </c>
      <c r="O101" s="459">
        <v>-0.226311000000001</v>
      </c>
      <c r="P101" s="460">
        <v>1.486997</v>
      </c>
      <c r="Q101" s="456">
        <v>0.583899999999999</v>
      </c>
      <c r="R101" s="460">
        <v>0.5806</v>
      </c>
      <c r="S101" s="450">
        <v>1.00568377540475</v>
      </c>
      <c r="T101" s="459">
        <v>0.00329999999999897</v>
      </c>
      <c r="U101" s="460">
        <v>0.274699999999999</v>
      </c>
      <c r="V101" s="456">
        <v>0</v>
      </c>
      <c r="W101" s="460">
        <v>0</v>
      </c>
      <c r="X101" s="450" t="s">
        <v>161</v>
      </c>
      <c r="Y101" s="459">
        <v>0</v>
      </c>
      <c r="Z101" s="460">
        <v>0</v>
      </c>
      <c r="AA101" s="456">
        <v>3.24327399999999</v>
      </c>
      <c r="AB101" s="460">
        <v>0.63500338</v>
      </c>
      <c r="AC101" s="450">
        <v>5.10749092390657</v>
      </c>
      <c r="AD101" s="459">
        <v>2.60827061999999</v>
      </c>
      <c r="AE101" s="460">
        <v>0.278574</v>
      </c>
      <c r="AF101" s="456">
        <v>0</v>
      </c>
      <c r="AG101" s="460">
        <v>0</v>
      </c>
      <c r="AH101" s="450" t="s">
        <v>161</v>
      </c>
      <c r="AI101" s="459">
        <v>0</v>
      </c>
      <c r="AJ101" s="460">
        <v>0</v>
      </c>
      <c r="AK101" s="456">
        <v>0.0412399999999999</v>
      </c>
      <c r="AL101" s="460">
        <v>0.05</v>
      </c>
      <c r="AM101" s="450">
        <v>0.824799999999998</v>
      </c>
      <c r="AN101" s="459">
        <v>-0.00876000000000011</v>
      </c>
      <c r="AO101" s="460">
        <v>0.0984239999999999</v>
      </c>
      <c r="AP101" s="456">
        <v>0</v>
      </c>
      <c r="AQ101" s="460">
        <v>0.8075</v>
      </c>
      <c r="AR101" s="450">
        <v>0</v>
      </c>
      <c r="AS101" s="459">
        <v>-0.8075</v>
      </c>
      <c r="AT101" s="460">
        <v>0.163883</v>
      </c>
      <c r="AU101" s="456">
        <v>0</v>
      </c>
      <c r="AV101" s="460">
        <v>0</v>
      </c>
      <c r="AW101" s="450" t="s">
        <v>161</v>
      </c>
      <c r="AX101" s="459">
        <v>0</v>
      </c>
      <c r="AY101" s="460">
        <v>0</v>
      </c>
    </row>
    <row r="102" outlineLevel="1" spans="1:51">
      <c r="A102" s="468" t="s">
        <v>96</v>
      </c>
      <c r="B102" s="456">
        <v>14.178602</v>
      </c>
      <c r="C102" s="457">
        <v>12.27253994</v>
      </c>
      <c r="D102" s="450">
        <v>1.15531113113656</v>
      </c>
      <c r="E102" s="459">
        <v>1.90606205999998</v>
      </c>
      <c r="F102" s="460">
        <v>9.097022</v>
      </c>
      <c r="G102" s="456">
        <v>9.72209999999998</v>
      </c>
      <c r="H102" s="460">
        <v>9.36</v>
      </c>
      <c r="I102" s="450">
        <v>1.0386858974359</v>
      </c>
      <c r="J102" s="459">
        <v>0.362099999999979</v>
      </c>
      <c r="K102" s="460">
        <v>6.820318</v>
      </c>
      <c r="L102" s="456">
        <v>1.900502</v>
      </c>
      <c r="M102" s="460">
        <v>1.891576</v>
      </c>
      <c r="N102" s="450">
        <v>1.00471881647896</v>
      </c>
      <c r="O102" s="459">
        <v>0.00892599999999999</v>
      </c>
      <c r="P102" s="460">
        <v>1.678504</v>
      </c>
      <c r="Q102" s="456">
        <v>0.896199999999999</v>
      </c>
      <c r="R102" s="460">
        <v>0.5804</v>
      </c>
      <c r="S102" s="450">
        <v>1.54410751206065</v>
      </c>
      <c r="T102" s="459">
        <v>0.315799999999999</v>
      </c>
      <c r="U102" s="460">
        <v>0.433200000000001</v>
      </c>
      <c r="V102" s="456">
        <v>0</v>
      </c>
      <c r="W102" s="460">
        <v>0</v>
      </c>
      <c r="X102" s="450" t="s">
        <v>161</v>
      </c>
      <c r="Y102" s="459">
        <v>0</v>
      </c>
      <c r="Z102" s="460">
        <v>0</v>
      </c>
      <c r="AA102" s="456">
        <v>1.6598</v>
      </c>
      <c r="AB102" s="460">
        <v>0.44056394</v>
      </c>
      <c r="AC102" s="450">
        <v>3.76744406271652</v>
      </c>
      <c r="AD102" s="459">
        <v>1.21923606</v>
      </c>
      <c r="AE102" s="460">
        <v>0.165</v>
      </c>
      <c r="AF102" s="456">
        <v>0</v>
      </c>
      <c r="AG102" s="460">
        <v>0</v>
      </c>
      <c r="AH102" s="450" t="s">
        <v>161</v>
      </c>
      <c r="AI102" s="459">
        <v>0</v>
      </c>
      <c r="AJ102" s="460">
        <v>0</v>
      </c>
      <c r="AK102" s="456">
        <v>0.026883</v>
      </c>
      <c r="AL102" s="460">
        <v>0.03</v>
      </c>
      <c r="AM102" s="450">
        <v>0.8961</v>
      </c>
      <c r="AN102" s="459">
        <v>-0.003117</v>
      </c>
      <c r="AO102" s="460">
        <v>0.0641589999999999</v>
      </c>
      <c r="AP102" s="456">
        <v>0.611872999999999</v>
      </c>
      <c r="AQ102" s="460">
        <v>0.52</v>
      </c>
      <c r="AR102" s="450">
        <v>1.17667884615384</v>
      </c>
      <c r="AS102" s="459">
        <v>0.0918729999999989</v>
      </c>
      <c r="AT102" s="460">
        <v>0.00419999999999999</v>
      </c>
      <c r="AU102" s="456">
        <v>0</v>
      </c>
      <c r="AV102" s="460">
        <v>0.125</v>
      </c>
      <c r="AW102" s="450">
        <v>0</v>
      </c>
      <c r="AX102" s="459">
        <v>-0.125</v>
      </c>
      <c r="AY102" s="460">
        <v>0</v>
      </c>
    </row>
    <row r="103" outlineLevel="1" spans="1:51">
      <c r="A103" s="468" t="s">
        <v>97</v>
      </c>
      <c r="B103" s="456">
        <v>18.349475</v>
      </c>
      <c r="C103" s="457">
        <v>16.36401437</v>
      </c>
      <c r="D103" s="450">
        <v>1.12133090237564</v>
      </c>
      <c r="E103" s="459">
        <v>1.98546062999997</v>
      </c>
      <c r="F103" s="460">
        <v>12.659105</v>
      </c>
      <c r="G103" s="456">
        <v>12.209813</v>
      </c>
      <c r="H103" s="460">
        <v>11.98</v>
      </c>
      <c r="I103" s="450">
        <v>1.01918305509182</v>
      </c>
      <c r="J103" s="459">
        <v>0.229812999999966</v>
      </c>
      <c r="K103" s="460">
        <v>9.58545799999997</v>
      </c>
      <c r="L103" s="456">
        <v>2.702462</v>
      </c>
      <c r="M103" s="460">
        <v>2.991881</v>
      </c>
      <c r="N103" s="450">
        <v>0.903265203395456</v>
      </c>
      <c r="O103" s="459">
        <v>-0.289419000000001</v>
      </c>
      <c r="P103" s="460">
        <v>2.504647</v>
      </c>
      <c r="Q103" s="456">
        <v>0.8818</v>
      </c>
      <c r="R103" s="460">
        <v>0.7413</v>
      </c>
      <c r="S103" s="450">
        <v>1.18953190341292</v>
      </c>
      <c r="T103" s="459">
        <v>0.1405</v>
      </c>
      <c r="U103" s="460">
        <v>0.449</v>
      </c>
      <c r="V103" s="456">
        <v>0</v>
      </c>
      <c r="W103" s="460">
        <v>0</v>
      </c>
      <c r="X103" s="450" t="s">
        <v>161</v>
      </c>
      <c r="Y103" s="459">
        <v>0</v>
      </c>
      <c r="Z103" s="460">
        <v>0</v>
      </c>
      <c r="AA103" s="456">
        <v>2.5554</v>
      </c>
      <c r="AB103" s="460">
        <v>0.65083337</v>
      </c>
      <c r="AC103" s="450">
        <v>3.92635061106347</v>
      </c>
      <c r="AD103" s="459">
        <v>1.90456663</v>
      </c>
      <c r="AE103" s="460">
        <v>0.12</v>
      </c>
      <c r="AF103" s="456">
        <v>0</v>
      </c>
      <c r="AG103" s="460">
        <v>0</v>
      </c>
      <c r="AH103" s="450" t="s">
        <v>161</v>
      </c>
      <c r="AI103" s="459">
        <v>0</v>
      </c>
      <c r="AJ103" s="460">
        <v>0</v>
      </c>
      <c r="AK103" s="456">
        <v>0.042652</v>
      </c>
      <c r="AL103" s="460">
        <v>0.05</v>
      </c>
      <c r="AM103" s="450">
        <v>0.85304</v>
      </c>
      <c r="AN103" s="459">
        <v>-0.007348</v>
      </c>
      <c r="AO103" s="460">
        <v>0.101794</v>
      </c>
      <c r="AP103" s="456">
        <v>0.394516</v>
      </c>
      <c r="AQ103" s="460">
        <v>0.3</v>
      </c>
      <c r="AR103" s="450">
        <v>1.31505333333333</v>
      </c>
      <c r="AS103" s="459">
        <v>0.0945159999999997</v>
      </c>
      <c r="AT103" s="460">
        <v>0</v>
      </c>
      <c r="AU103" s="456">
        <v>0</v>
      </c>
      <c r="AV103" s="460">
        <v>0</v>
      </c>
      <c r="AW103" s="450" t="s">
        <v>161</v>
      </c>
      <c r="AX103" s="459">
        <v>0</v>
      </c>
      <c r="AY103" s="460">
        <v>0</v>
      </c>
    </row>
    <row r="104" outlineLevel="1" spans="1:51">
      <c r="A104" s="468" t="s">
        <v>98</v>
      </c>
      <c r="B104" s="456">
        <v>5.73516299999998</v>
      </c>
      <c r="C104" s="457">
        <v>4.232898</v>
      </c>
      <c r="D104" s="450">
        <v>1.35490224427803</v>
      </c>
      <c r="E104" s="459">
        <v>1.50226499999999</v>
      </c>
      <c r="F104" s="460">
        <v>10.356707</v>
      </c>
      <c r="G104" s="456">
        <v>3.50964999999999</v>
      </c>
      <c r="H104" s="460">
        <v>2.67</v>
      </c>
      <c r="I104" s="450">
        <v>1.31447565543071</v>
      </c>
      <c r="J104" s="459">
        <v>0.839649999999988</v>
      </c>
      <c r="K104" s="460">
        <v>2.62739999999998</v>
      </c>
      <c r="L104" s="456">
        <v>0.730006999999999</v>
      </c>
      <c r="M104" s="460">
        <v>1.113398</v>
      </c>
      <c r="N104" s="450">
        <v>0.655656827118424</v>
      </c>
      <c r="O104" s="459">
        <v>-0.383391000000001</v>
      </c>
      <c r="P104" s="460">
        <v>1.111167</v>
      </c>
      <c r="Q104" s="456">
        <v>0.288499999999999</v>
      </c>
      <c r="R104" s="460">
        <v>0.3195</v>
      </c>
      <c r="S104" s="450">
        <v>0.902973395931139</v>
      </c>
      <c r="T104" s="459">
        <v>-0.031000000000001</v>
      </c>
      <c r="U104" s="460">
        <v>0.292299999999999</v>
      </c>
      <c r="V104" s="456">
        <v>0</v>
      </c>
      <c r="W104" s="460">
        <v>0</v>
      </c>
      <c r="X104" s="450" t="s">
        <v>161</v>
      </c>
      <c r="Y104" s="459">
        <v>0</v>
      </c>
      <c r="Z104" s="460">
        <v>-2</v>
      </c>
      <c r="AA104" s="456">
        <v>1.207006</v>
      </c>
      <c r="AB104" s="460">
        <v>0.13</v>
      </c>
      <c r="AC104" s="450">
        <v>9.28466153846153</v>
      </c>
      <c r="AD104" s="459">
        <v>1.077006</v>
      </c>
      <c r="AE104" s="460">
        <v>8.32584</v>
      </c>
      <c r="AF104" s="456">
        <v>0</v>
      </c>
      <c r="AG104" s="460">
        <v>0</v>
      </c>
      <c r="AH104" s="450" t="s">
        <v>161</v>
      </c>
      <c r="AI104" s="459">
        <v>0</v>
      </c>
      <c r="AJ104" s="460">
        <v>0</v>
      </c>
      <c r="AK104" s="456">
        <v>0.0188139999999999</v>
      </c>
      <c r="AL104" s="460">
        <v>0.02</v>
      </c>
      <c r="AM104" s="450">
        <v>0.940699999999995</v>
      </c>
      <c r="AN104" s="459">
        <v>-0.0011860000000001</v>
      </c>
      <c r="AO104" s="460">
        <v>0.0449029999999999</v>
      </c>
      <c r="AP104" s="456">
        <v>0</v>
      </c>
      <c r="AQ104" s="460">
        <v>0</v>
      </c>
      <c r="AR104" s="450" t="s">
        <v>161</v>
      </c>
      <c r="AS104" s="459">
        <v>0</v>
      </c>
      <c r="AT104" s="460">
        <v>0.0687669999999998</v>
      </c>
      <c r="AU104" s="456">
        <v>0</v>
      </c>
      <c r="AV104" s="460">
        <v>0</v>
      </c>
      <c r="AW104" s="450" t="s">
        <v>161</v>
      </c>
      <c r="AX104" s="459">
        <v>0</v>
      </c>
      <c r="AY104" s="460">
        <v>0</v>
      </c>
    </row>
    <row r="105" outlineLevel="1" spans="1:51">
      <c r="A105" s="468" t="s">
        <v>99</v>
      </c>
      <c r="B105" s="456">
        <v>5.026788</v>
      </c>
      <c r="C105" s="457">
        <v>8.00608869</v>
      </c>
      <c r="D105" s="450">
        <v>0.627870636291939</v>
      </c>
      <c r="E105" s="459">
        <v>-2.97930069</v>
      </c>
      <c r="F105" s="460">
        <v>15.8077220000001</v>
      </c>
      <c r="G105" s="456">
        <v>4.1986</v>
      </c>
      <c r="H105" s="460">
        <v>7.4</v>
      </c>
      <c r="I105" s="450">
        <v>0.567378378378378</v>
      </c>
      <c r="J105" s="459">
        <v>-3.2014</v>
      </c>
      <c r="K105" s="460">
        <v>14.3090000000001</v>
      </c>
      <c r="L105" s="456">
        <v>-0.376312</v>
      </c>
      <c r="M105" s="460">
        <v>2.2e-5</v>
      </c>
      <c r="N105" s="450">
        <v>-17105.0909090909</v>
      </c>
      <c r="O105" s="459">
        <v>-0.376334</v>
      </c>
      <c r="P105" s="460">
        <v>0.764522</v>
      </c>
      <c r="Q105" s="456">
        <v>0.150799999999999</v>
      </c>
      <c r="R105" s="460">
        <v>0.5477</v>
      </c>
      <c r="S105" s="450">
        <v>0.275333211612195</v>
      </c>
      <c r="T105" s="459">
        <v>-0.396900000000001</v>
      </c>
      <c r="U105" s="460">
        <v>0.680199999999999</v>
      </c>
      <c r="V105" s="456">
        <v>0</v>
      </c>
      <c r="W105" s="460">
        <v>0</v>
      </c>
      <c r="X105" s="450" t="s">
        <v>161</v>
      </c>
      <c r="Y105" s="459">
        <v>0</v>
      </c>
      <c r="Z105" s="460">
        <v>0</v>
      </c>
      <c r="AA105" s="456">
        <v>1.0537</v>
      </c>
      <c r="AB105" s="460">
        <v>0.05836669</v>
      </c>
      <c r="AC105" s="450">
        <v>18.0531052900207</v>
      </c>
      <c r="AD105" s="459">
        <v>0.995333309999999</v>
      </c>
      <c r="AE105" s="460">
        <v>0.0539999999999999</v>
      </c>
      <c r="AF105" s="456">
        <v>0</v>
      </c>
      <c r="AG105" s="460">
        <v>0</v>
      </c>
      <c r="AH105" s="450" t="s">
        <v>161</v>
      </c>
      <c r="AI105" s="459">
        <v>0</v>
      </c>
      <c r="AJ105" s="460">
        <v>0</v>
      </c>
      <c r="AK105" s="456">
        <v>0.253823</v>
      </c>
      <c r="AL105" s="460">
        <v>0.03</v>
      </c>
      <c r="AM105" s="450">
        <v>8.46076666666666</v>
      </c>
      <c r="AN105" s="459">
        <v>0.223823</v>
      </c>
      <c r="AO105" s="460">
        <v>0.0693449999999998</v>
      </c>
      <c r="AP105" s="456">
        <v>0.257331</v>
      </c>
      <c r="AQ105" s="460">
        <v>0.875</v>
      </c>
      <c r="AR105" s="450">
        <v>0.294092571428571</v>
      </c>
      <c r="AS105" s="459">
        <v>-0.617669</v>
      </c>
      <c r="AT105" s="460">
        <v>0.496168999999999</v>
      </c>
      <c r="AU105" s="456">
        <v>1.01879999999999</v>
      </c>
      <c r="AV105" s="460">
        <v>1.6</v>
      </c>
      <c r="AW105" s="450">
        <v>0.636749999999994</v>
      </c>
      <c r="AX105" s="459">
        <v>-0.58120000000001</v>
      </c>
      <c r="AY105" s="460">
        <v>0.9717</v>
      </c>
    </row>
    <row r="106" outlineLevel="1" spans="1:51">
      <c r="A106" s="468" t="s">
        <v>100</v>
      </c>
      <c r="B106" s="456">
        <v>13.044018</v>
      </c>
      <c r="C106" s="457">
        <v>12.49905525</v>
      </c>
      <c r="D106" s="450">
        <v>1.04360031531183</v>
      </c>
      <c r="E106" s="459">
        <v>0.544962749999994</v>
      </c>
      <c r="F106" s="460">
        <v>11.2084</v>
      </c>
      <c r="G106" s="456">
        <v>8.91476</v>
      </c>
      <c r="H106" s="460">
        <v>8.99666667</v>
      </c>
      <c r="I106" s="450">
        <v>0.990895886998556</v>
      </c>
      <c r="J106" s="459">
        <v>-0.0819066700000022</v>
      </c>
      <c r="K106" s="460">
        <v>8.79202499999996</v>
      </c>
      <c r="L106" s="456">
        <v>1.664519</v>
      </c>
      <c r="M106" s="460">
        <v>2.441737</v>
      </c>
      <c r="N106" s="450">
        <v>0.681694629683704</v>
      </c>
      <c r="O106" s="459">
        <v>-0.777218000000002</v>
      </c>
      <c r="P106" s="460">
        <v>1.892267</v>
      </c>
      <c r="Q106" s="456">
        <v>0.4763</v>
      </c>
      <c r="R106" s="460">
        <v>0.7185</v>
      </c>
      <c r="S106" s="450">
        <v>0.662908837856646</v>
      </c>
      <c r="T106" s="459">
        <v>-0.2422</v>
      </c>
      <c r="U106" s="460">
        <v>0.598099999999999</v>
      </c>
      <c r="V106" s="456">
        <v>0</v>
      </c>
      <c r="W106" s="460">
        <v>0</v>
      </c>
      <c r="X106" s="450" t="s">
        <v>161</v>
      </c>
      <c r="Y106" s="459">
        <v>0</v>
      </c>
      <c r="Z106" s="460">
        <v>0</v>
      </c>
      <c r="AA106" s="456">
        <v>1.988439</v>
      </c>
      <c r="AB106" s="460">
        <v>0.34215158</v>
      </c>
      <c r="AC106" s="450">
        <v>5.81157333834319</v>
      </c>
      <c r="AD106" s="459">
        <v>1.64628742</v>
      </c>
      <c r="AE106" s="460">
        <v>-0.0739920000000001</v>
      </c>
      <c r="AF106" s="456">
        <v>0</v>
      </c>
      <c r="AG106" s="460">
        <v>0</v>
      </c>
      <c r="AH106" s="450" t="s">
        <v>161</v>
      </c>
      <c r="AI106" s="459">
        <v>0</v>
      </c>
      <c r="AJ106" s="460">
        <v>0</v>
      </c>
      <c r="AK106" s="456">
        <v>0.052541</v>
      </c>
      <c r="AL106" s="460">
        <v>0.02</v>
      </c>
      <c r="AM106" s="450">
        <v>2.62705</v>
      </c>
      <c r="AN106" s="459">
        <v>0.032541</v>
      </c>
      <c r="AO106" s="460">
        <v>0.033529</v>
      </c>
      <c r="AP106" s="456">
        <v>4.95985199999999</v>
      </c>
      <c r="AQ106" s="460">
        <v>1.56</v>
      </c>
      <c r="AR106" s="450">
        <v>3.1793923076923</v>
      </c>
      <c r="AS106" s="459">
        <v>3.39985199999999</v>
      </c>
      <c r="AT106" s="460">
        <v>1.173326</v>
      </c>
      <c r="AU106" s="456">
        <v>0</v>
      </c>
      <c r="AV106" s="460">
        <v>0.1</v>
      </c>
      <c r="AW106" s="450">
        <v>0</v>
      </c>
      <c r="AX106" s="459">
        <v>-0.1</v>
      </c>
      <c r="AY106" s="460">
        <v>-0.2323</v>
      </c>
    </row>
    <row r="107" outlineLevel="1" spans="1:51">
      <c r="A107" s="510" t="s">
        <v>101</v>
      </c>
      <c r="B107" s="456">
        <v>11.874145</v>
      </c>
      <c r="C107" s="457">
        <v>14.24708665</v>
      </c>
      <c r="D107" s="450">
        <v>0.833443727247914</v>
      </c>
      <c r="E107" s="459">
        <v>-2.37294165</v>
      </c>
      <c r="F107" s="460">
        <v>8.23931099999998</v>
      </c>
      <c r="G107" s="456">
        <v>8.9294</v>
      </c>
      <c r="H107" s="460">
        <v>11.45</v>
      </c>
      <c r="I107" s="450">
        <v>0.779860262008734</v>
      </c>
      <c r="J107" s="459">
        <v>-2.5206</v>
      </c>
      <c r="K107" s="460">
        <v>6.19677799999998</v>
      </c>
      <c r="L107" s="456">
        <v>1.424545</v>
      </c>
      <c r="M107" s="460">
        <v>1.987539</v>
      </c>
      <c r="N107" s="450">
        <v>0.716738136962343</v>
      </c>
      <c r="O107" s="459">
        <v>-0.562994000000001</v>
      </c>
      <c r="P107" s="460">
        <v>1.510033</v>
      </c>
      <c r="Q107" s="456">
        <v>0.6511</v>
      </c>
      <c r="R107" s="460">
        <v>0.6313</v>
      </c>
      <c r="S107" s="450">
        <v>1.03136385236813</v>
      </c>
      <c r="T107" s="459">
        <v>0.0198</v>
      </c>
      <c r="U107" s="460">
        <v>0.217499999999999</v>
      </c>
      <c r="V107" s="456">
        <v>0</v>
      </c>
      <c r="W107" s="460">
        <v>0</v>
      </c>
      <c r="X107" s="450" t="s">
        <v>161</v>
      </c>
      <c r="Y107" s="459">
        <v>0</v>
      </c>
      <c r="Z107" s="460">
        <v>0</v>
      </c>
      <c r="AA107" s="456">
        <v>0.8691</v>
      </c>
      <c r="AB107" s="460">
        <v>0.17824765</v>
      </c>
      <c r="AC107" s="450">
        <v>4.87580060662791</v>
      </c>
      <c r="AD107" s="459">
        <v>0.69085235</v>
      </c>
      <c r="AE107" s="460">
        <v>0.314999999999999</v>
      </c>
      <c r="AF107" s="456">
        <v>0</v>
      </c>
      <c r="AG107" s="460">
        <v>0</v>
      </c>
      <c r="AH107" s="450" t="s">
        <v>161</v>
      </c>
      <c r="AI107" s="459">
        <v>0</v>
      </c>
      <c r="AJ107" s="460">
        <v>0</v>
      </c>
      <c r="AK107" s="456">
        <v>0.014049</v>
      </c>
      <c r="AL107" s="460">
        <v>0.02</v>
      </c>
      <c r="AM107" s="450">
        <v>0.70245</v>
      </c>
      <c r="AN107" s="459">
        <v>-0.005951</v>
      </c>
      <c r="AO107" s="460">
        <v>0.033529</v>
      </c>
      <c r="AP107" s="456">
        <v>1.069623</v>
      </c>
      <c r="AQ107" s="460">
        <v>1.4675</v>
      </c>
      <c r="AR107" s="450">
        <v>0.728874275979556</v>
      </c>
      <c r="AS107" s="459">
        <v>-0.397877000000001</v>
      </c>
      <c r="AT107" s="460">
        <v>0.1916</v>
      </c>
      <c r="AU107" s="456">
        <v>0</v>
      </c>
      <c r="AV107" s="460">
        <v>0.272</v>
      </c>
      <c r="AW107" s="450">
        <v>0</v>
      </c>
      <c r="AX107" s="459">
        <v>-0.272</v>
      </c>
      <c r="AY107" s="460">
        <v>0.1094</v>
      </c>
    </row>
    <row r="108" outlineLevel="1" spans="1:51">
      <c r="A108" s="510" t="s">
        <v>102</v>
      </c>
      <c r="B108" s="456">
        <v>24.810535</v>
      </c>
      <c r="C108" s="457">
        <v>23.74111874</v>
      </c>
      <c r="D108" s="450">
        <v>1.04504489749247</v>
      </c>
      <c r="E108" s="459">
        <v>1.06941625999996</v>
      </c>
      <c r="F108" s="460">
        <v>62.50926</v>
      </c>
      <c r="G108" s="456">
        <v>18.253279</v>
      </c>
      <c r="H108" s="460">
        <v>16.42</v>
      </c>
      <c r="I108" s="450">
        <v>1.11164914738124</v>
      </c>
      <c r="J108" s="459">
        <v>1.83327899999997</v>
      </c>
      <c r="K108" s="460">
        <v>19.988</v>
      </c>
      <c r="L108" s="456">
        <v>2.978856</v>
      </c>
      <c r="M108" s="460">
        <v>3.177052</v>
      </c>
      <c r="N108" s="450">
        <v>0.937616381475657</v>
      </c>
      <c r="O108" s="459">
        <v>-0.198196000000001</v>
      </c>
      <c r="P108" s="460">
        <v>2.89483</v>
      </c>
      <c r="Q108" s="456">
        <v>1.1101</v>
      </c>
      <c r="R108" s="460">
        <v>1.3224</v>
      </c>
      <c r="S108" s="450">
        <v>0.839458560193587</v>
      </c>
      <c r="T108" s="459">
        <v>-0.212300000000001</v>
      </c>
      <c r="U108" s="460">
        <v>-0.0914000000000011</v>
      </c>
      <c r="V108" s="456">
        <v>0</v>
      </c>
      <c r="W108" s="460">
        <v>2.28</v>
      </c>
      <c r="X108" s="450">
        <v>0</v>
      </c>
      <c r="Y108" s="459">
        <v>-2.28</v>
      </c>
      <c r="Z108" s="460">
        <v>39.65283</v>
      </c>
      <c r="AA108" s="456">
        <v>2.4683</v>
      </c>
      <c r="AB108" s="460">
        <v>0.54166674</v>
      </c>
      <c r="AC108" s="450">
        <v>4.55686092153267</v>
      </c>
      <c r="AD108" s="459">
        <v>1.92663326</v>
      </c>
      <c r="AE108" s="460">
        <v>0.065</v>
      </c>
      <c r="AF108" s="456">
        <v>0</v>
      </c>
      <c r="AG108" s="460">
        <v>0</v>
      </c>
      <c r="AH108" s="450" t="s">
        <v>161</v>
      </c>
      <c r="AI108" s="459">
        <v>0</v>
      </c>
      <c r="AJ108" s="460">
        <v>0</v>
      </c>
      <c r="AK108" s="456">
        <v>0.014049</v>
      </c>
      <c r="AL108" s="460">
        <v>0.04</v>
      </c>
      <c r="AM108" s="450">
        <v>0.351225</v>
      </c>
      <c r="AN108" s="459">
        <v>-0.025951</v>
      </c>
      <c r="AO108" s="460">
        <v>0.091716</v>
      </c>
      <c r="AP108" s="456">
        <v>-0.173059</v>
      </c>
      <c r="AQ108" s="460">
        <v>0.9</v>
      </c>
      <c r="AR108" s="450">
        <v>-0.192287777777777</v>
      </c>
      <c r="AS108" s="459">
        <v>-1.073059</v>
      </c>
      <c r="AT108" s="460">
        <v>0.1417</v>
      </c>
      <c r="AU108" s="456">
        <v>0</v>
      </c>
      <c r="AV108" s="460">
        <v>0.2</v>
      </c>
      <c r="AW108" s="450">
        <v>0</v>
      </c>
      <c r="AX108" s="459">
        <v>-0.2</v>
      </c>
      <c r="AY108" s="460">
        <v>0</v>
      </c>
    </row>
    <row r="109" outlineLevel="1" spans="1:51">
      <c r="A109" s="510" t="s">
        <v>103</v>
      </c>
      <c r="B109" s="456">
        <v>-1.09634523681734e-14</v>
      </c>
      <c r="C109" s="457">
        <v>0</v>
      </c>
      <c r="D109" s="450" t="s">
        <v>161</v>
      </c>
      <c r="E109" s="459">
        <v>-1.09634523681734e-14</v>
      </c>
      <c r="F109" s="460">
        <v>0</v>
      </c>
      <c r="G109" s="456">
        <v>-1.5182299861749e-14</v>
      </c>
      <c r="H109" s="460">
        <v>0</v>
      </c>
      <c r="I109" s="450" t="s">
        <v>161</v>
      </c>
      <c r="J109" s="459">
        <v>-1.5182299861749e-14</v>
      </c>
      <c r="K109" s="460">
        <v>0</v>
      </c>
      <c r="L109" s="456">
        <v>6.18949336228525e-15</v>
      </c>
      <c r="M109" s="460">
        <v>0</v>
      </c>
      <c r="N109" s="450" t="s">
        <v>161</v>
      </c>
      <c r="O109" s="459">
        <v>6.18949336228525e-15</v>
      </c>
      <c r="P109" s="460">
        <v>0</v>
      </c>
      <c r="Q109" s="456">
        <v>9.99200722162641e-16</v>
      </c>
      <c r="R109" s="460">
        <v>0</v>
      </c>
      <c r="S109" s="450" t="s">
        <v>161</v>
      </c>
      <c r="T109" s="459">
        <v>9.99200722162641e-16</v>
      </c>
      <c r="U109" s="460">
        <v>0</v>
      </c>
      <c r="V109" s="456">
        <v>0</v>
      </c>
      <c r="W109" s="460">
        <v>0</v>
      </c>
      <c r="X109" s="450" t="s">
        <v>161</v>
      </c>
      <c r="Y109" s="459">
        <v>0</v>
      </c>
      <c r="Z109" s="460">
        <v>0</v>
      </c>
      <c r="AA109" s="456">
        <v>-9.99200722162641e-16</v>
      </c>
      <c r="AB109" s="460">
        <v>0</v>
      </c>
      <c r="AC109" s="450" t="s">
        <v>161</v>
      </c>
      <c r="AD109" s="459">
        <v>-9.99200722162641e-16</v>
      </c>
      <c r="AE109" s="460">
        <v>0</v>
      </c>
      <c r="AF109" s="456">
        <v>0</v>
      </c>
      <c r="AG109" s="460">
        <v>0</v>
      </c>
      <c r="AH109" s="450" t="s">
        <v>161</v>
      </c>
      <c r="AI109" s="459">
        <v>0</v>
      </c>
      <c r="AJ109" s="460">
        <v>0</v>
      </c>
      <c r="AK109" s="456">
        <v>0</v>
      </c>
      <c r="AL109" s="460">
        <v>0</v>
      </c>
      <c r="AM109" s="450" t="s">
        <v>161</v>
      </c>
      <c r="AN109" s="459">
        <v>0</v>
      </c>
      <c r="AO109" s="460">
        <v>0</v>
      </c>
      <c r="AP109" s="456">
        <v>-4.41920805505092e-16</v>
      </c>
      <c r="AQ109" s="460">
        <v>0</v>
      </c>
      <c r="AR109" s="450" t="s">
        <v>161</v>
      </c>
      <c r="AS109" s="459">
        <v>-4.41920805505092e-16</v>
      </c>
      <c r="AT109" s="460">
        <v>0</v>
      </c>
      <c r="AU109" s="456">
        <v>0</v>
      </c>
      <c r="AV109" s="460">
        <v>0</v>
      </c>
      <c r="AW109" s="450" t="s">
        <v>161</v>
      </c>
      <c r="AX109" s="459">
        <v>0</v>
      </c>
      <c r="AY109" s="460">
        <v>0</v>
      </c>
    </row>
    <row r="110" outlineLevel="1" spans="1:51">
      <c r="A110" s="510" t="s">
        <v>104</v>
      </c>
      <c r="B110" s="456">
        <v>0</v>
      </c>
      <c r="C110" s="457">
        <v>0</v>
      </c>
      <c r="D110" s="450" t="s">
        <v>161</v>
      </c>
      <c r="E110" s="459">
        <v>0</v>
      </c>
      <c r="F110" s="460">
        <v>0</v>
      </c>
      <c r="G110" s="456">
        <v>0</v>
      </c>
      <c r="H110" s="460">
        <v>0</v>
      </c>
      <c r="I110" s="450" t="s">
        <v>161</v>
      </c>
      <c r="J110" s="459">
        <v>0</v>
      </c>
      <c r="K110" s="460">
        <v>0</v>
      </c>
      <c r="L110" s="456">
        <v>0</v>
      </c>
      <c r="M110" s="460">
        <v>0</v>
      </c>
      <c r="N110" s="450" t="s">
        <v>161</v>
      </c>
      <c r="O110" s="459">
        <v>0</v>
      </c>
      <c r="P110" s="460">
        <v>0</v>
      </c>
      <c r="Q110" s="456">
        <v>0</v>
      </c>
      <c r="R110" s="460">
        <v>0</v>
      </c>
      <c r="S110" s="450" t="s">
        <v>161</v>
      </c>
      <c r="T110" s="459">
        <v>0</v>
      </c>
      <c r="U110" s="460">
        <v>0</v>
      </c>
      <c r="V110" s="456">
        <v>0</v>
      </c>
      <c r="W110" s="460">
        <v>0</v>
      </c>
      <c r="X110" s="450" t="s">
        <v>161</v>
      </c>
      <c r="Y110" s="459">
        <v>0</v>
      </c>
      <c r="Z110" s="460">
        <v>0</v>
      </c>
      <c r="AA110" s="456">
        <v>0</v>
      </c>
      <c r="AB110" s="460">
        <v>0</v>
      </c>
      <c r="AC110" s="450" t="s">
        <v>161</v>
      </c>
      <c r="AD110" s="459">
        <v>0</v>
      </c>
      <c r="AE110" s="460">
        <v>0</v>
      </c>
      <c r="AF110" s="456">
        <v>0</v>
      </c>
      <c r="AG110" s="460">
        <v>0</v>
      </c>
      <c r="AH110" s="450" t="s">
        <v>161</v>
      </c>
      <c r="AI110" s="459">
        <v>0</v>
      </c>
      <c r="AJ110" s="460">
        <v>0</v>
      </c>
      <c r="AK110" s="456">
        <v>0</v>
      </c>
      <c r="AL110" s="460">
        <v>0</v>
      </c>
      <c r="AM110" s="450" t="s">
        <v>161</v>
      </c>
      <c r="AN110" s="459">
        <v>0</v>
      </c>
      <c r="AO110" s="460">
        <v>0</v>
      </c>
      <c r="AP110" s="456">
        <v>0</v>
      </c>
      <c r="AQ110" s="460">
        <v>0</v>
      </c>
      <c r="AR110" s="450" t="s">
        <v>161</v>
      </c>
      <c r="AS110" s="459">
        <v>0</v>
      </c>
      <c r="AT110" s="460">
        <v>0</v>
      </c>
      <c r="AU110" s="456">
        <v>0</v>
      </c>
      <c r="AV110" s="460">
        <v>0</v>
      </c>
      <c r="AW110" s="450" t="s">
        <v>161</v>
      </c>
      <c r="AX110" s="459">
        <v>0</v>
      </c>
      <c r="AY110" s="460">
        <v>0</v>
      </c>
    </row>
    <row r="111" s="437" customFormat="1" ht="16.2" spans="1:51">
      <c r="A111" s="213" t="s">
        <v>105</v>
      </c>
      <c r="B111" s="214">
        <v>106.500614</v>
      </c>
      <c r="C111" s="472">
        <v>103.88817002</v>
      </c>
      <c r="D111" s="238">
        <v>1.02514669359848</v>
      </c>
      <c r="E111" s="472">
        <v>2.61244397999985</v>
      </c>
      <c r="F111" s="328">
        <v>136.455298</v>
      </c>
      <c r="G111" s="214">
        <v>73.3888619999999</v>
      </c>
      <c r="H111" s="328">
        <v>77.35666667</v>
      </c>
      <c r="I111" s="238">
        <v>0.948707657131523</v>
      </c>
      <c r="J111" s="472">
        <v>-3.96780467000013</v>
      </c>
      <c r="K111" s="328">
        <v>72.856479</v>
      </c>
      <c r="L111" s="214">
        <v>13.028033</v>
      </c>
      <c r="M111" s="328">
        <v>15.83297</v>
      </c>
      <c r="N111" s="238">
        <v>0.822842018901065</v>
      </c>
      <c r="O111" s="472">
        <v>-2.804937</v>
      </c>
      <c r="P111" s="328">
        <v>13.842967</v>
      </c>
      <c r="Q111" s="214">
        <v>5.0387</v>
      </c>
      <c r="R111" s="328">
        <v>5.4417</v>
      </c>
      <c r="S111" s="238">
        <v>0.925942260690592</v>
      </c>
      <c r="T111" s="472">
        <v>-0.403000000000004</v>
      </c>
      <c r="U111" s="328">
        <v>2.85359999999999</v>
      </c>
      <c r="V111" s="214">
        <v>0</v>
      </c>
      <c r="W111" s="328">
        <v>2.28</v>
      </c>
      <c r="X111" s="238">
        <v>0</v>
      </c>
      <c r="Y111" s="472">
        <v>-2.28</v>
      </c>
      <c r="Z111" s="328">
        <v>37.65283</v>
      </c>
      <c r="AA111" s="214">
        <v>15.045019</v>
      </c>
      <c r="AB111" s="328">
        <v>2.97683335</v>
      </c>
      <c r="AC111" s="238">
        <v>5.05403468420561</v>
      </c>
      <c r="AD111" s="472">
        <v>12.06818565</v>
      </c>
      <c r="AE111" s="328">
        <v>9.249422</v>
      </c>
      <c r="AF111" s="214">
        <v>0</v>
      </c>
      <c r="AG111" s="328">
        <v>0</v>
      </c>
      <c r="AH111" s="238" t="s">
        <v>161</v>
      </c>
      <c r="AI111" s="472">
        <v>0</v>
      </c>
      <c r="AJ111" s="328">
        <v>0</v>
      </c>
      <c r="AK111" s="214">
        <v>0.464051</v>
      </c>
      <c r="AL111" s="328">
        <v>0.26</v>
      </c>
      <c r="AM111" s="238">
        <v>1.78481153846154</v>
      </c>
      <c r="AN111" s="472">
        <v>0.204051</v>
      </c>
      <c r="AO111" s="328">
        <v>0.537398999999999</v>
      </c>
      <c r="AP111" s="214">
        <v>7.12013599999999</v>
      </c>
      <c r="AQ111" s="328">
        <v>6.43</v>
      </c>
      <c r="AR111" s="238">
        <v>1.10733063763608</v>
      </c>
      <c r="AS111" s="472">
        <v>0.690135999999986</v>
      </c>
      <c r="AT111" s="328">
        <v>2.239645</v>
      </c>
      <c r="AU111" s="214">
        <v>1.01879999999999</v>
      </c>
      <c r="AV111" s="328">
        <v>2.297</v>
      </c>
      <c r="AW111" s="238">
        <v>0.443535045711793</v>
      </c>
      <c r="AX111" s="472">
        <v>-1.27820000000001</v>
      </c>
      <c r="AY111" s="328">
        <v>0.8488</v>
      </c>
    </row>
    <row r="112" ht="16.2" spans="1:51">
      <c r="A112" s="480" t="s">
        <v>106</v>
      </c>
      <c r="B112" s="481">
        <v>672.282956999999</v>
      </c>
      <c r="C112" s="482">
        <v>737.62816098</v>
      </c>
      <c r="D112" s="511">
        <v>0.911411728243694</v>
      </c>
      <c r="E112" s="484">
        <v>-65.3452039800007</v>
      </c>
      <c r="F112" s="482">
        <v>383.812464</v>
      </c>
      <c r="G112" s="481">
        <v>221.454748</v>
      </c>
      <c r="H112" s="482">
        <v>250.50676828</v>
      </c>
      <c r="I112" s="511">
        <v>0.884027004621577</v>
      </c>
      <c r="J112" s="484">
        <v>-29.0520202800002</v>
      </c>
      <c r="K112" s="482">
        <v>168.648237</v>
      </c>
      <c r="L112" s="481">
        <v>42.447809</v>
      </c>
      <c r="M112" s="482">
        <v>52.44512423</v>
      </c>
      <c r="N112" s="511">
        <v>0.809375697421243</v>
      </c>
      <c r="O112" s="484">
        <v>-9.99731523000004</v>
      </c>
      <c r="P112" s="482">
        <v>34.882903</v>
      </c>
      <c r="Q112" s="481">
        <v>9.22019999999999</v>
      </c>
      <c r="R112" s="482">
        <v>9.79018889</v>
      </c>
      <c r="S112" s="511">
        <v>0.941779581946349</v>
      </c>
      <c r="T112" s="484">
        <v>-0.569988890000008</v>
      </c>
      <c r="U112" s="482">
        <v>5.73479999999999</v>
      </c>
      <c r="V112" s="481">
        <v>368.845316</v>
      </c>
      <c r="W112" s="482">
        <v>418.47726848</v>
      </c>
      <c r="X112" s="511">
        <v>0.881398689443099</v>
      </c>
      <c r="Y112" s="484">
        <v>-49.6319524800003</v>
      </c>
      <c r="Z112" s="482">
        <v>159.959152</v>
      </c>
      <c r="AA112" s="481">
        <v>30.314884</v>
      </c>
      <c r="AB112" s="482">
        <v>6.4088111</v>
      </c>
      <c r="AC112" s="511">
        <v>4.73018841201295</v>
      </c>
      <c r="AD112" s="484">
        <v>23.9060729</v>
      </c>
      <c r="AE112" s="482">
        <v>14.587372</v>
      </c>
      <c r="AF112" s="481">
        <v>118.119816</v>
      </c>
      <c r="AG112" s="482">
        <v>172.64</v>
      </c>
      <c r="AH112" s="511">
        <v>0.684197265987024</v>
      </c>
      <c r="AI112" s="484">
        <v>-54.5201840000002</v>
      </c>
      <c r="AJ112" s="482">
        <v>152.202567</v>
      </c>
      <c r="AK112" s="481">
        <v>10.158649</v>
      </c>
      <c r="AL112" s="482">
        <v>22.10333333</v>
      </c>
      <c r="AM112" s="511">
        <v>0.459598054661379</v>
      </c>
      <c r="AN112" s="484">
        <v>-11.94468433</v>
      </c>
      <c r="AO112" s="482">
        <v>26.708216</v>
      </c>
      <c r="AP112" s="481">
        <v>35.090822</v>
      </c>
      <c r="AQ112" s="482">
        <v>19.84166667</v>
      </c>
      <c r="AR112" s="511">
        <v>1.76854205766173</v>
      </c>
      <c r="AS112" s="484">
        <v>15.24915533</v>
      </c>
      <c r="AT112" s="482">
        <v>11.134906</v>
      </c>
      <c r="AU112" s="481">
        <v>8.78908699999998</v>
      </c>
      <c r="AV112" s="482">
        <v>11.69366667</v>
      </c>
      <c r="AW112" s="511">
        <v>0.751610871767733</v>
      </c>
      <c r="AX112" s="484">
        <v>-2.90457967000002</v>
      </c>
      <c r="AY112" s="482">
        <v>10.110449</v>
      </c>
    </row>
    <row r="113" s="437" customFormat="1" outlineLevel="3" spans="1:51">
      <c r="A113" s="468" t="s">
        <v>107</v>
      </c>
      <c r="B113" s="456">
        <v>5.647725</v>
      </c>
      <c r="C113" s="457">
        <v>4.58244936</v>
      </c>
      <c r="D113" s="450">
        <v>1.23246861150256</v>
      </c>
      <c r="E113" s="459">
        <v>1.06527564</v>
      </c>
      <c r="F113" s="460">
        <v>3.83418400000001</v>
      </c>
      <c r="G113" s="456">
        <v>3.126539</v>
      </c>
      <c r="H113" s="460">
        <v>3.05</v>
      </c>
      <c r="I113" s="450">
        <v>1.02509475409836</v>
      </c>
      <c r="J113" s="459">
        <v>0.0765389999999995</v>
      </c>
      <c r="K113" s="460">
        <v>2.54803600000001</v>
      </c>
      <c r="L113" s="456">
        <v>1.003186</v>
      </c>
      <c r="M113" s="460">
        <v>1.079816</v>
      </c>
      <c r="N113" s="450">
        <v>0.92903420582766</v>
      </c>
      <c r="O113" s="459">
        <v>-0.07663</v>
      </c>
      <c r="P113" s="460">
        <v>0.981648</v>
      </c>
      <c r="Q113" s="456">
        <v>0.0573999999999998</v>
      </c>
      <c r="R113" s="460">
        <v>0.1203</v>
      </c>
      <c r="S113" s="450">
        <v>0.477140482128012</v>
      </c>
      <c r="T113" s="459">
        <v>-0.0629000000000002</v>
      </c>
      <c r="U113" s="460">
        <v>0.1005</v>
      </c>
      <c r="V113" s="456">
        <v>0</v>
      </c>
      <c r="W113" s="460">
        <v>0</v>
      </c>
      <c r="X113" s="450" t="s">
        <v>161</v>
      </c>
      <c r="Y113" s="459">
        <v>0</v>
      </c>
      <c r="Z113" s="460">
        <v>0</v>
      </c>
      <c r="AA113" s="456">
        <v>1.4606</v>
      </c>
      <c r="AB113" s="460">
        <v>0.33233336</v>
      </c>
      <c r="AC113" s="450">
        <v>4.39498460220785</v>
      </c>
      <c r="AD113" s="459">
        <v>1.12826664</v>
      </c>
      <c r="AE113" s="460">
        <v>0.204</v>
      </c>
      <c r="AF113" s="456">
        <v>0</v>
      </c>
      <c r="AG113" s="460">
        <v>0</v>
      </c>
      <c r="AH113" s="450" t="s">
        <v>161</v>
      </c>
      <c r="AI113" s="459">
        <v>0</v>
      </c>
      <c r="AJ113" s="460">
        <v>0</v>
      </c>
      <c r="AK113" s="456">
        <v>0.292999999999999</v>
      </c>
      <c r="AL113" s="460">
        <v>0.22534145</v>
      </c>
      <c r="AM113" s="450">
        <v>1.30024902209513</v>
      </c>
      <c r="AN113" s="459">
        <v>0.067658549999999</v>
      </c>
      <c r="AO113" s="460">
        <v>0.1908</v>
      </c>
      <c r="AP113" s="456">
        <v>0</v>
      </c>
      <c r="AQ113" s="460">
        <v>0</v>
      </c>
      <c r="AR113" s="450" t="s">
        <v>161</v>
      </c>
      <c r="AS113" s="459">
        <v>0</v>
      </c>
      <c r="AT113" s="460">
        <v>0</v>
      </c>
      <c r="AU113" s="456">
        <v>0</v>
      </c>
      <c r="AV113" s="460">
        <v>0</v>
      </c>
      <c r="AW113" s="450" t="s">
        <v>161</v>
      </c>
      <c r="AX113" s="459">
        <v>0</v>
      </c>
      <c r="AY113" s="460">
        <v>0</v>
      </c>
    </row>
    <row r="114" s="437" customFormat="1" outlineLevel="3" spans="1:51">
      <c r="A114" s="468" t="s">
        <v>108</v>
      </c>
      <c r="B114" s="456">
        <v>4.863852</v>
      </c>
      <c r="C114" s="457">
        <v>3.78464669</v>
      </c>
      <c r="D114" s="450">
        <v>1.28515351587548</v>
      </c>
      <c r="E114" s="459">
        <v>1.07920531</v>
      </c>
      <c r="F114" s="460">
        <v>3.888574</v>
      </c>
      <c r="G114" s="456">
        <v>2.736458</v>
      </c>
      <c r="H114" s="460">
        <v>2.6</v>
      </c>
      <c r="I114" s="450">
        <v>1.05248384615385</v>
      </c>
      <c r="J114" s="459">
        <v>0.136457999999999</v>
      </c>
      <c r="K114" s="460">
        <v>2.865713</v>
      </c>
      <c r="L114" s="456">
        <v>0.750894</v>
      </c>
      <c r="M114" s="460">
        <v>0.81198</v>
      </c>
      <c r="N114" s="450">
        <v>0.924769082982339</v>
      </c>
      <c r="O114" s="459">
        <v>-0.0610860000000001</v>
      </c>
      <c r="P114" s="460">
        <v>0.738160999999998</v>
      </c>
      <c r="Q114" s="456">
        <v>0.1413</v>
      </c>
      <c r="R114" s="460">
        <v>0.12</v>
      </c>
      <c r="S114" s="450">
        <v>1.1775</v>
      </c>
      <c r="T114" s="459">
        <v>0.0213</v>
      </c>
      <c r="U114" s="460">
        <v>0.134699999999999</v>
      </c>
      <c r="V114" s="456">
        <v>0</v>
      </c>
      <c r="W114" s="460">
        <v>0</v>
      </c>
      <c r="X114" s="450" t="s">
        <v>161</v>
      </c>
      <c r="Y114" s="459">
        <v>0</v>
      </c>
      <c r="Z114" s="460">
        <v>0</v>
      </c>
      <c r="AA114" s="456">
        <v>1.2352</v>
      </c>
      <c r="AB114" s="460">
        <v>0.25266669</v>
      </c>
      <c r="AC114" s="450">
        <v>4.8886539021032</v>
      </c>
      <c r="AD114" s="459">
        <v>0.98253331</v>
      </c>
      <c r="AE114" s="460">
        <v>0.15</v>
      </c>
      <c r="AF114" s="456">
        <v>0</v>
      </c>
      <c r="AG114" s="460">
        <v>0</v>
      </c>
      <c r="AH114" s="450" t="s">
        <v>161</v>
      </c>
      <c r="AI114" s="459">
        <v>0</v>
      </c>
      <c r="AJ114" s="460">
        <v>0</v>
      </c>
      <c r="AK114" s="456">
        <v>0.3552</v>
      </c>
      <c r="AL114" s="460">
        <v>0.23325951</v>
      </c>
      <c r="AM114" s="450">
        <v>1.52276749616768</v>
      </c>
      <c r="AN114" s="459">
        <v>0.12194049</v>
      </c>
      <c r="AO114" s="460">
        <v>0.1982</v>
      </c>
      <c r="AP114" s="456">
        <v>0.006098</v>
      </c>
      <c r="AQ114" s="460">
        <v>0</v>
      </c>
      <c r="AR114" s="450" t="s">
        <v>161</v>
      </c>
      <c r="AS114" s="459">
        <v>0.006098</v>
      </c>
      <c r="AT114" s="460">
        <v>0</v>
      </c>
      <c r="AU114" s="456">
        <v>0</v>
      </c>
      <c r="AV114" s="460">
        <v>0</v>
      </c>
      <c r="AW114" s="450" t="s">
        <v>161</v>
      </c>
      <c r="AX114" s="459">
        <v>0</v>
      </c>
      <c r="AY114" s="460">
        <v>0</v>
      </c>
    </row>
    <row r="115" s="437" customFormat="1" outlineLevel="3" spans="1:51">
      <c r="A115" s="468" t="s">
        <v>109</v>
      </c>
      <c r="B115" s="456">
        <v>2.33134</v>
      </c>
      <c r="C115" s="457">
        <v>2.83021835</v>
      </c>
      <c r="D115" s="450">
        <v>0.823731497606889</v>
      </c>
      <c r="E115" s="459">
        <v>-0.498878350000002</v>
      </c>
      <c r="F115" s="460">
        <v>1.975056</v>
      </c>
      <c r="G115" s="456">
        <v>1.411736</v>
      </c>
      <c r="H115" s="460">
        <v>1.89</v>
      </c>
      <c r="I115" s="450">
        <v>0.746950264550264</v>
      </c>
      <c r="J115" s="459">
        <v>-0.478264000000001</v>
      </c>
      <c r="K115" s="460">
        <v>1.298307</v>
      </c>
      <c r="L115" s="456">
        <v>0.248304</v>
      </c>
      <c r="M115" s="460">
        <v>0.674885</v>
      </c>
      <c r="N115" s="450">
        <v>0.367920460522904</v>
      </c>
      <c r="O115" s="459">
        <v>-0.426581</v>
      </c>
      <c r="P115" s="460">
        <v>0.492749</v>
      </c>
      <c r="Q115" s="456">
        <v>0.0541999999999998</v>
      </c>
      <c r="R115" s="460">
        <v>0.06</v>
      </c>
      <c r="S115" s="450">
        <v>0.90333333333333</v>
      </c>
      <c r="T115" s="459">
        <v>-0.0058000000000002</v>
      </c>
      <c r="U115" s="460">
        <v>0.0619999999999999</v>
      </c>
      <c r="V115" s="456">
        <v>0</v>
      </c>
      <c r="W115" s="460">
        <v>0</v>
      </c>
      <c r="X115" s="450" t="s">
        <v>161</v>
      </c>
      <c r="Y115" s="459">
        <v>0</v>
      </c>
      <c r="Z115" s="460">
        <v>0</v>
      </c>
      <c r="AA115" s="456">
        <v>0.617099999999999</v>
      </c>
      <c r="AB115" s="460">
        <v>0.20533335</v>
      </c>
      <c r="AC115" s="450">
        <v>3.00535689891583</v>
      </c>
      <c r="AD115" s="459">
        <v>0.411766649999999</v>
      </c>
      <c r="AE115" s="460">
        <v>0.122</v>
      </c>
      <c r="AF115" s="456">
        <v>0</v>
      </c>
      <c r="AG115" s="460">
        <v>0</v>
      </c>
      <c r="AH115" s="450" t="s">
        <v>161</v>
      </c>
      <c r="AI115" s="459">
        <v>0</v>
      </c>
      <c r="AJ115" s="460">
        <v>0</v>
      </c>
      <c r="AK115" s="456">
        <v>0.169</v>
      </c>
      <c r="AL115" s="460">
        <v>0.14648638</v>
      </c>
      <c r="AM115" s="450">
        <v>1.15369087556126</v>
      </c>
      <c r="AN115" s="459">
        <v>0.02251362</v>
      </c>
      <c r="AO115" s="460">
        <v>0.1026</v>
      </c>
      <c r="AP115" s="456">
        <v>0</v>
      </c>
      <c r="AQ115" s="460">
        <v>0</v>
      </c>
      <c r="AR115" s="450" t="s">
        <v>161</v>
      </c>
      <c r="AS115" s="459">
        <v>0</v>
      </c>
      <c r="AT115" s="460">
        <v>0</v>
      </c>
      <c r="AU115" s="456">
        <v>0</v>
      </c>
      <c r="AV115" s="460">
        <v>0</v>
      </c>
      <c r="AW115" s="450" t="s">
        <v>161</v>
      </c>
      <c r="AX115" s="459">
        <v>0</v>
      </c>
      <c r="AY115" s="460">
        <v>0</v>
      </c>
    </row>
    <row r="116" s="437" customFormat="1" outlineLevel="3" spans="1:51">
      <c r="A116" s="468" t="s">
        <v>110</v>
      </c>
      <c r="B116" s="456">
        <v>4.95799199999999</v>
      </c>
      <c r="C116" s="457">
        <v>2.58050035</v>
      </c>
      <c r="D116" s="450">
        <v>1.92132971421608</v>
      </c>
      <c r="E116" s="459">
        <v>2.37749164999999</v>
      </c>
      <c r="F116" s="460">
        <v>2.26761099999999</v>
      </c>
      <c r="G116" s="456">
        <v>3.34909599999999</v>
      </c>
      <c r="H116" s="460">
        <v>1.98</v>
      </c>
      <c r="I116" s="450">
        <v>1.69146262626262</v>
      </c>
      <c r="J116" s="459">
        <v>1.36909599999999</v>
      </c>
      <c r="K116" s="460">
        <v>1.81254299999999</v>
      </c>
      <c r="L116" s="456">
        <v>0.500596</v>
      </c>
      <c r="M116" s="460">
        <v>0.409167</v>
      </c>
      <c r="N116" s="450">
        <v>1.22345154912297</v>
      </c>
      <c r="O116" s="459">
        <v>0.091429</v>
      </c>
      <c r="P116" s="460">
        <v>0.371967999999999</v>
      </c>
      <c r="Q116" s="456">
        <v>0.0270999999999999</v>
      </c>
      <c r="R116" s="460">
        <v>0.04</v>
      </c>
      <c r="S116" s="450">
        <v>0.677499999999997</v>
      </c>
      <c r="T116" s="459">
        <v>-0.0129000000000001</v>
      </c>
      <c r="U116" s="460">
        <v>0.0370999999999999</v>
      </c>
      <c r="V116" s="456">
        <v>0</v>
      </c>
      <c r="W116" s="460">
        <v>0</v>
      </c>
      <c r="X116" s="450" t="s">
        <v>161</v>
      </c>
      <c r="Y116" s="459">
        <v>0</v>
      </c>
      <c r="Z116" s="460">
        <v>0</v>
      </c>
      <c r="AA116" s="456">
        <v>1.0812</v>
      </c>
      <c r="AB116" s="460">
        <v>0.15133335</v>
      </c>
      <c r="AC116" s="450">
        <v>7.14449260523209</v>
      </c>
      <c r="AD116" s="459">
        <v>0.929866649999999</v>
      </c>
      <c r="AE116" s="460">
        <v>0.0459999999999999</v>
      </c>
      <c r="AF116" s="456">
        <v>0</v>
      </c>
      <c r="AG116" s="460">
        <v>0</v>
      </c>
      <c r="AH116" s="450" t="s">
        <v>161</v>
      </c>
      <c r="AI116" s="459">
        <v>0</v>
      </c>
      <c r="AJ116" s="460">
        <v>0</v>
      </c>
      <c r="AK116" s="456">
        <v>0.297999999999999</v>
      </c>
      <c r="AL116" s="460">
        <v>0.182</v>
      </c>
      <c r="AM116" s="450">
        <v>1.63736263736263</v>
      </c>
      <c r="AN116" s="459">
        <v>0.115999999999999</v>
      </c>
      <c r="AO116" s="460">
        <v>0.1577</v>
      </c>
      <c r="AP116" s="456">
        <v>0</v>
      </c>
      <c r="AQ116" s="460">
        <v>0</v>
      </c>
      <c r="AR116" s="450" t="s">
        <v>161</v>
      </c>
      <c r="AS116" s="459">
        <v>0</v>
      </c>
      <c r="AT116" s="460">
        <v>0</v>
      </c>
      <c r="AU116" s="456">
        <v>0</v>
      </c>
      <c r="AV116" s="460">
        <v>0</v>
      </c>
      <c r="AW116" s="450" t="s">
        <v>161</v>
      </c>
      <c r="AX116" s="459">
        <v>0</v>
      </c>
      <c r="AY116" s="460">
        <v>0</v>
      </c>
    </row>
    <row r="117" s="437" customFormat="1" outlineLevel="3" spans="1:51">
      <c r="A117" s="468" t="s">
        <v>111</v>
      </c>
      <c r="B117" s="456">
        <v>5.05354700000001</v>
      </c>
      <c r="C117" s="457">
        <v>5.0630007</v>
      </c>
      <c r="D117" s="450">
        <v>0.998132787143404</v>
      </c>
      <c r="E117" s="459">
        <v>-0.00945369999999457</v>
      </c>
      <c r="F117" s="460">
        <v>3.927332</v>
      </c>
      <c r="G117" s="456">
        <v>3.14425100000001</v>
      </c>
      <c r="H117" s="460">
        <v>3.83</v>
      </c>
      <c r="I117" s="450">
        <v>0.820953263707574</v>
      </c>
      <c r="J117" s="459">
        <v>-0.685748999999993</v>
      </c>
      <c r="K117" s="460">
        <v>2.901521</v>
      </c>
      <c r="L117" s="456">
        <v>0.500596</v>
      </c>
      <c r="M117" s="460">
        <v>0.818334</v>
      </c>
      <c r="N117" s="450">
        <v>0.611725774561487</v>
      </c>
      <c r="O117" s="459">
        <v>-0.317738</v>
      </c>
      <c r="P117" s="460">
        <v>0.742010999999998</v>
      </c>
      <c r="Q117" s="456">
        <v>0.0270999999999999</v>
      </c>
      <c r="R117" s="460">
        <v>0.1</v>
      </c>
      <c r="S117" s="450">
        <v>0.270999999999999</v>
      </c>
      <c r="T117" s="459">
        <v>-0.0729000000000001</v>
      </c>
      <c r="U117" s="460">
        <v>0.0797999999999998</v>
      </c>
      <c r="V117" s="456">
        <v>0</v>
      </c>
      <c r="W117" s="460">
        <v>0</v>
      </c>
      <c r="X117" s="450" t="s">
        <v>161</v>
      </c>
      <c r="Y117" s="459">
        <v>0</v>
      </c>
      <c r="Z117" s="460">
        <v>0</v>
      </c>
      <c r="AA117" s="456">
        <v>1.3816</v>
      </c>
      <c r="AB117" s="460">
        <v>0.3146667</v>
      </c>
      <c r="AC117" s="450">
        <v>4.39067750098755</v>
      </c>
      <c r="AD117" s="459">
        <v>1.0669333</v>
      </c>
      <c r="AE117" s="460">
        <v>0.204</v>
      </c>
      <c r="AF117" s="456">
        <v>0</v>
      </c>
      <c r="AG117" s="460">
        <v>0</v>
      </c>
      <c r="AH117" s="450" t="s">
        <v>161</v>
      </c>
      <c r="AI117" s="459">
        <v>0</v>
      </c>
      <c r="AJ117" s="460">
        <v>0</v>
      </c>
      <c r="AK117" s="456">
        <v>0.464599999999999</v>
      </c>
      <c r="AL117" s="460">
        <v>0.45</v>
      </c>
      <c r="AM117" s="450">
        <v>1.03244444444444</v>
      </c>
      <c r="AN117" s="459">
        <v>0.014599999999999</v>
      </c>
      <c r="AO117" s="460">
        <v>0.375</v>
      </c>
      <c r="AP117" s="456">
        <v>0</v>
      </c>
      <c r="AQ117" s="460">
        <v>0</v>
      </c>
      <c r="AR117" s="450" t="s">
        <v>161</v>
      </c>
      <c r="AS117" s="459">
        <v>0</v>
      </c>
      <c r="AT117" s="460">
        <v>0</v>
      </c>
      <c r="AU117" s="456">
        <v>0</v>
      </c>
      <c r="AV117" s="460">
        <v>0</v>
      </c>
      <c r="AW117" s="450" t="s">
        <v>161</v>
      </c>
      <c r="AX117" s="459">
        <v>0</v>
      </c>
      <c r="AY117" s="460">
        <v>0</v>
      </c>
    </row>
    <row r="118" s="437" customFormat="1" outlineLevel="3" spans="1:51">
      <c r="A118" s="468" t="s">
        <v>112</v>
      </c>
      <c r="B118" s="456">
        <v>7.91823299999999</v>
      </c>
      <c r="C118" s="457">
        <v>6.22262137</v>
      </c>
      <c r="D118" s="450">
        <v>1.27249153197312</v>
      </c>
      <c r="E118" s="459">
        <v>1.69561162999999</v>
      </c>
      <c r="F118" s="460">
        <v>5.57440100000001</v>
      </c>
      <c r="G118" s="456">
        <v>4.67014299999999</v>
      </c>
      <c r="H118" s="460">
        <v>4.37</v>
      </c>
      <c r="I118" s="450">
        <v>1.06868260869565</v>
      </c>
      <c r="J118" s="459">
        <v>0.300142999999988</v>
      </c>
      <c r="K118" s="460">
        <v>4.04921600000001</v>
      </c>
      <c r="L118" s="456">
        <v>1.25149</v>
      </c>
      <c r="M118" s="460">
        <v>1.351888</v>
      </c>
      <c r="N118" s="450">
        <v>0.925734972127869</v>
      </c>
      <c r="O118" s="459">
        <v>-0.100398</v>
      </c>
      <c r="P118" s="460">
        <v>1.228985</v>
      </c>
      <c r="Q118" s="456">
        <v>0.0935999999999997</v>
      </c>
      <c r="R118" s="460">
        <v>0.1094</v>
      </c>
      <c r="S118" s="450">
        <v>0.855575868372941</v>
      </c>
      <c r="T118" s="459">
        <v>-0.0158000000000003</v>
      </c>
      <c r="U118" s="460">
        <v>0.0982</v>
      </c>
      <c r="V118" s="456">
        <v>0</v>
      </c>
      <c r="W118" s="460">
        <v>0</v>
      </c>
      <c r="X118" s="450" t="s">
        <v>161</v>
      </c>
      <c r="Y118" s="459">
        <v>0</v>
      </c>
      <c r="Z118" s="460">
        <v>0</v>
      </c>
      <c r="AA118" s="456">
        <v>1.903</v>
      </c>
      <c r="AB118" s="460">
        <v>0.39133337</v>
      </c>
      <c r="AC118" s="450">
        <v>4.86286155458708</v>
      </c>
      <c r="AD118" s="459">
        <v>1.51166663</v>
      </c>
      <c r="AE118" s="460">
        <v>0.198</v>
      </c>
      <c r="AF118" s="456">
        <v>0</v>
      </c>
      <c r="AG118" s="460">
        <v>0</v>
      </c>
      <c r="AH118" s="450" t="s">
        <v>161</v>
      </c>
      <c r="AI118" s="459">
        <v>0</v>
      </c>
      <c r="AJ118" s="460">
        <v>0</v>
      </c>
      <c r="AK118" s="456">
        <v>0</v>
      </c>
      <c r="AL118" s="460">
        <v>0.23333</v>
      </c>
      <c r="AM118" s="450">
        <v>0</v>
      </c>
      <c r="AN118" s="459">
        <v>-0.23333</v>
      </c>
      <c r="AO118" s="460">
        <v>0</v>
      </c>
      <c r="AP118" s="456">
        <v>0</v>
      </c>
      <c r="AQ118" s="460">
        <v>0</v>
      </c>
      <c r="AR118" s="450" t="s">
        <v>161</v>
      </c>
      <c r="AS118" s="459">
        <v>0</v>
      </c>
      <c r="AT118" s="460">
        <v>0</v>
      </c>
      <c r="AU118" s="456">
        <v>0</v>
      </c>
      <c r="AV118" s="460">
        <v>0</v>
      </c>
      <c r="AW118" s="450" t="s">
        <v>161</v>
      </c>
      <c r="AX118" s="459">
        <v>0</v>
      </c>
      <c r="AY118" s="460">
        <v>0</v>
      </c>
    </row>
    <row r="119" s="437" customFormat="1" outlineLevel="3" spans="1:51">
      <c r="A119" s="468" t="s">
        <v>113</v>
      </c>
      <c r="B119" s="456">
        <v>4.455909</v>
      </c>
      <c r="C119" s="457">
        <v>4.02320569</v>
      </c>
      <c r="D119" s="450">
        <v>1.10755187364034</v>
      </c>
      <c r="E119" s="459">
        <v>0.432703309999996</v>
      </c>
      <c r="F119" s="460">
        <v>3.000286</v>
      </c>
      <c r="G119" s="456">
        <v>2.544666</v>
      </c>
      <c r="H119" s="460">
        <v>2.76</v>
      </c>
      <c r="I119" s="450">
        <v>0.921980434782608</v>
      </c>
      <c r="J119" s="459">
        <v>-0.215334000000002</v>
      </c>
      <c r="K119" s="460">
        <v>1.967944</v>
      </c>
      <c r="L119" s="456">
        <v>0.876042999999999</v>
      </c>
      <c r="M119" s="460">
        <v>0.944839</v>
      </c>
      <c r="N119" s="450">
        <v>0.927187594923578</v>
      </c>
      <c r="O119" s="459">
        <v>-0.0687960000000011</v>
      </c>
      <c r="P119" s="460">
        <v>0.858941999999999</v>
      </c>
      <c r="Q119" s="456">
        <v>0.0337</v>
      </c>
      <c r="R119" s="460">
        <v>0.0337</v>
      </c>
      <c r="S119" s="450">
        <v>1</v>
      </c>
      <c r="T119" s="459">
        <v>0</v>
      </c>
      <c r="U119" s="460">
        <v>0.0264</v>
      </c>
      <c r="V119" s="456">
        <v>0</v>
      </c>
      <c r="W119" s="460">
        <v>0</v>
      </c>
      <c r="X119" s="450" t="s">
        <v>161</v>
      </c>
      <c r="Y119" s="459">
        <v>0</v>
      </c>
      <c r="Z119" s="460">
        <v>0</v>
      </c>
      <c r="AA119" s="456">
        <v>1.0015</v>
      </c>
      <c r="AB119" s="460">
        <v>0.28466669</v>
      </c>
      <c r="AC119" s="450">
        <v>3.51814959453106</v>
      </c>
      <c r="AD119" s="459">
        <v>0.716833309999999</v>
      </c>
      <c r="AE119" s="460">
        <v>0.146999999999999</v>
      </c>
      <c r="AF119" s="456">
        <v>0</v>
      </c>
      <c r="AG119" s="460">
        <v>0</v>
      </c>
      <c r="AH119" s="450" t="s">
        <v>161</v>
      </c>
      <c r="AI119" s="459">
        <v>0</v>
      </c>
      <c r="AJ119" s="460">
        <v>0</v>
      </c>
      <c r="AK119" s="456">
        <v>0.158433</v>
      </c>
      <c r="AL119" s="460">
        <v>0.1583</v>
      </c>
      <c r="AM119" s="450">
        <v>1.00084017687934</v>
      </c>
      <c r="AN119" s="459">
        <v>0.000132999999999911</v>
      </c>
      <c r="AO119" s="460">
        <v>0.089564</v>
      </c>
      <c r="AP119" s="456">
        <v>0</v>
      </c>
      <c r="AQ119" s="460">
        <v>0</v>
      </c>
      <c r="AR119" s="450" t="s">
        <v>161</v>
      </c>
      <c r="AS119" s="459">
        <v>0</v>
      </c>
      <c r="AT119" s="460">
        <v>0</v>
      </c>
      <c r="AU119" s="456">
        <v>0</v>
      </c>
      <c r="AV119" s="460">
        <v>0</v>
      </c>
      <c r="AW119" s="450" t="s">
        <v>161</v>
      </c>
      <c r="AX119" s="459">
        <v>0</v>
      </c>
      <c r="AY119" s="460">
        <v>0</v>
      </c>
    </row>
    <row r="120" s="437" customFormat="1" outlineLevel="3" spans="1:51">
      <c r="A120" s="468" t="s">
        <v>114</v>
      </c>
      <c r="B120" s="456">
        <v>0.746144000000001</v>
      </c>
      <c r="C120" s="457">
        <v>1.12361336</v>
      </c>
      <c r="D120" s="450">
        <v>0.664057607858989</v>
      </c>
      <c r="E120" s="459">
        <v>-0.377469359999999</v>
      </c>
      <c r="F120" s="460">
        <v>0</v>
      </c>
      <c r="G120" s="456">
        <v>0.513895000000001</v>
      </c>
      <c r="H120" s="460">
        <v>0.795</v>
      </c>
      <c r="I120" s="450">
        <v>0.646408805031448</v>
      </c>
      <c r="J120" s="459">
        <v>-0.281104999999999</v>
      </c>
      <c r="K120" s="460">
        <v>0</v>
      </c>
      <c r="L120" s="456">
        <v>0.125149</v>
      </c>
      <c r="M120" s="460">
        <v>0.264977</v>
      </c>
      <c r="N120" s="450">
        <v>0.472301369552829</v>
      </c>
      <c r="O120" s="459">
        <v>-0.139828</v>
      </c>
      <c r="P120" s="460">
        <v>0</v>
      </c>
      <c r="Q120" s="456">
        <v>0.0270999999999999</v>
      </c>
      <c r="R120" s="460">
        <v>0.03</v>
      </c>
      <c r="S120" s="450">
        <v>0.90333333333333</v>
      </c>
      <c r="T120" s="459">
        <v>-0.0029000000000001</v>
      </c>
      <c r="U120" s="460">
        <v>0</v>
      </c>
      <c r="V120" s="456">
        <v>0</v>
      </c>
      <c r="W120" s="460">
        <v>0</v>
      </c>
      <c r="X120" s="450" t="s">
        <v>161</v>
      </c>
      <c r="Y120" s="459">
        <v>0</v>
      </c>
      <c r="Z120" s="460">
        <v>0</v>
      </c>
      <c r="AA120" s="456">
        <v>0.08</v>
      </c>
      <c r="AB120" s="460">
        <v>0.03363636</v>
      </c>
      <c r="AC120" s="450">
        <v>2.37837863550039</v>
      </c>
      <c r="AD120" s="459">
        <v>0.04636364</v>
      </c>
      <c r="AE120" s="460">
        <v>0</v>
      </c>
      <c r="AF120" s="456">
        <v>0</v>
      </c>
      <c r="AG120" s="460">
        <v>0</v>
      </c>
      <c r="AH120" s="450" t="s">
        <v>161</v>
      </c>
      <c r="AI120" s="459">
        <v>0</v>
      </c>
      <c r="AJ120" s="460">
        <v>0</v>
      </c>
      <c r="AK120" s="456">
        <v>0</v>
      </c>
      <c r="AL120" s="460">
        <v>0.1</v>
      </c>
      <c r="AM120" s="450">
        <v>0</v>
      </c>
      <c r="AN120" s="459">
        <v>-0.1</v>
      </c>
      <c r="AO120" s="460">
        <v>0</v>
      </c>
      <c r="AP120" s="456">
        <v>0</v>
      </c>
      <c r="AQ120" s="460">
        <v>0</v>
      </c>
      <c r="AR120" s="450" t="s">
        <v>161</v>
      </c>
      <c r="AS120" s="459">
        <v>0</v>
      </c>
      <c r="AT120" s="460">
        <v>0</v>
      </c>
      <c r="AU120" s="456">
        <v>0</v>
      </c>
      <c r="AV120" s="460">
        <v>0</v>
      </c>
      <c r="AW120" s="450" t="s">
        <v>161</v>
      </c>
      <c r="AX120" s="459">
        <v>0</v>
      </c>
      <c r="AY120" s="460">
        <v>0</v>
      </c>
    </row>
    <row r="121" s="441" customFormat="1" spans="1:51">
      <c r="A121" s="462" t="s">
        <v>115</v>
      </c>
      <c r="B121" s="463">
        <v>35.974742</v>
      </c>
      <c r="C121" s="464">
        <v>30.21025587</v>
      </c>
      <c r="D121" s="474">
        <v>1.19081222465661</v>
      </c>
      <c r="E121" s="464">
        <v>5.76448612999997</v>
      </c>
      <c r="F121" s="467">
        <v>24.467444</v>
      </c>
      <c r="G121" s="463">
        <v>21.496784</v>
      </c>
      <c r="H121" s="467">
        <v>21.275</v>
      </c>
      <c r="I121" s="474">
        <v>1.01042462984724</v>
      </c>
      <c r="J121" s="464">
        <v>0.221783999999985</v>
      </c>
      <c r="K121" s="467">
        <v>17.44328</v>
      </c>
      <c r="L121" s="463">
        <v>5.256258</v>
      </c>
      <c r="M121" s="467">
        <v>6.355886</v>
      </c>
      <c r="N121" s="474">
        <v>0.826990603670361</v>
      </c>
      <c r="O121" s="464">
        <v>-1.099628</v>
      </c>
      <c r="P121" s="467">
        <v>5.41446399999999</v>
      </c>
      <c r="Q121" s="463">
        <v>0.461499999999999</v>
      </c>
      <c r="R121" s="467">
        <v>0.6134</v>
      </c>
      <c r="S121" s="474">
        <v>0.75236387349201</v>
      </c>
      <c r="T121" s="464">
        <v>-0.151900000000001</v>
      </c>
      <c r="U121" s="467">
        <v>0.538699999999999</v>
      </c>
      <c r="V121" s="463">
        <v>0</v>
      </c>
      <c r="W121" s="467">
        <v>0</v>
      </c>
      <c r="X121" s="474" t="s">
        <v>161</v>
      </c>
      <c r="Y121" s="464">
        <v>0</v>
      </c>
      <c r="Z121" s="467">
        <v>0</v>
      </c>
      <c r="AA121" s="463">
        <v>8.76019999999999</v>
      </c>
      <c r="AB121" s="467">
        <v>1.96596987</v>
      </c>
      <c r="AC121" s="474">
        <v>4.45591772980732</v>
      </c>
      <c r="AD121" s="464">
        <v>6.79423012999999</v>
      </c>
      <c r="AE121" s="467">
        <v>1.071</v>
      </c>
      <c r="AF121" s="463">
        <v>0</v>
      </c>
      <c r="AG121" s="467">
        <v>0</v>
      </c>
      <c r="AH121" s="474" t="s">
        <v>161</v>
      </c>
      <c r="AI121" s="464">
        <v>0</v>
      </c>
      <c r="AJ121" s="467">
        <v>0</v>
      </c>
      <c r="AK121" s="463">
        <v>1.738233</v>
      </c>
      <c r="AL121" s="467">
        <v>1.72871734</v>
      </c>
      <c r="AM121" s="474">
        <v>1.00550446263239</v>
      </c>
      <c r="AN121" s="464">
        <v>0.0095156599999966</v>
      </c>
      <c r="AO121" s="467">
        <v>1.113864</v>
      </c>
      <c r="AP121" s="463">
        <v>0.006098</v>
      </c>
      <c r="AQ121" s="467">
        <v>0</v>
      </c>
      <c r="AR121" s="474" t="s">
        <v>161</v>
      </c>
      <c r="AS121" s="464">
        <v>0.006098</v>
      </c>
      <c r="AT121" s="467">
        <v>0</v>
      </c>
      <c r="AU121" s="463">
        <v>0</v>
      </c>
      <c r="AV121" s="467">
        <v>0</v>
      </c>
      <c r="AW121" s="474" t="s">
        <v>161</v>
      </c>
      <c r="AX121" s="464">
        <v>0</v>
      </c>
      <c r="AY121" s="467">
        <v>0</v>
      </c>
    </row>
    <row r="122" s="164" customFormat="1" outlineLevel="1" spans="1:51">
      <c r="A122" s="468" t="s">
        <v>116</v>
      </c>
      <c r="B122" s="456">
        <v>3.09184</v>
      </c>
      <c r="C122" s="457">
        <v>2.16432768</v>
      </c>
      <c r="D122" s="450">
        <v>1.42854523766013</v>
      </c>
      <c r="E122" s="459">
        <v>0.927512319999999</v>
      </c>
      <c r="F122" s="460">
        <v>1.80270800000001</v>
      </c>
      <c r="G122" s="456">
        <v>1.580553</v>
      </c>
      <c r="H122" s="460">
        <v>1.59</v>
      </c>
      <c r="I122" s="450">
        <v>0.994058490566038</v>
      </c>
      <c r="J122" s="459">
        <v>-0.00944699999999998</v>
      </c>
      <c r="K122" s="460">
        <v>1.25843400000001</v>
      </c>
      <c r="L122" s="456">
        <v>0.396387</v>
      </c>
      <c r="M122" s="460">
        <v>0.427161</v>
      </c>
      <c r="N122" s="450">
        <v>0.927956906178232</v>
      </c>
      <c r="O122" s="459">
        <v>-0.0307740000000001</v>
      </c>
      <c r="P122" s="460">
        <v>0.382553999999999</v>
      </c>
      <c r="Q122" s="456">
        <v>0.0225999999999999</v>
      </c>
      <c r="R122" s="460">
        <v>0.0345</v>
      </c>
      <c r="S122" s="450">
        <v>0.655072463768113</v>
      </c>
      <c r="T122" s="459">
        <v>-0.0119000000000001</v>
      </c>
      <c r="U122" s="460">
        <v>0.0225999999999999</v>
      </c>
      <c r="V122" s="456">
        <v>0</v>
      </c>
      <c r="W122" s="460">
        <v>0</v>
      </c>
      <c r="X122" s="450" t="s">
        <v>161</v>
      </c>
      <c r="Y122" s="459">
        <v>0</v>
      </c>
      <c r="Z122" s="460">
        <v>0</v>
      </c>
      <c r="AA122" s="456">
        <v>1.0923</v>
      </c>
      <c r="AB122" s="460">
        <v>0.11266668</v>
      </c>
      <c r="AC122" s="450">
        <v>9.69496926686753</v>
      </c>
      <c r="AD122" s="459">
        <v>0.979633319999999</v>
      </c>
      <c r="AE122" s="460">
        <v>0.13912</v>
      </c>
      <c r="AF122" s="456">
        <v>0</v>
      </c>
      <c r="AG122" s="460">
        <v>0</v>
      </c>
      <c r="AH122" s="450" t="s">
        <v>161</v>
      </c>
      <c r="AI122" s="459">
        <v>0</v>
      </c>
      <c r="AJ122" s="460">
        <v>0</v>
      </c>
      <c r="AK122" s="456">
        <v>0</v>
      </c>
      <c r="AL122" s="460">
        <v>0</v>
      </c>
      <c r="AM122" s="450" t="s">
        <v>161</v>
      </c>
      <c r="AN122" s="459">
        <v>0</v>
      </c>
      <c r="AO122" s="460">
        <v>0</v>
      </c>
      <c r="AP122" s="456">
        <v>0</v>
      </c>
      <c r="AQ122" s="460">
        <v>0</v>
      </c>
      <c r="AR122" s="450" t="s">
        <v>161</v>
      </c>
      <c r="AS122" s="459">
        <v>0</v>
      </c>
      <c r="AT122" s="460">
        <v>0</v>
      </c>
      <c r="AU122" s="456">
        <v>0</v>
      </c>
      <c r="AV122" s="460">
        <v>0</v>
      </c>
      <c r="AW122" s="450" t="s">
        <v>161</v>
      </c>
      <c r="AX122" s="459">
        <v>0</v>
      </c>
      <c r="AY122" s="460">
        <v>0</v>
      </c>
    </row>
    <row r="123" s="437" customFormat="1" outlineLevel="1" spans="1:51">
      <c r="A123" s="468" t="s">
        <v>117</v>
      </c>
      <c r="B123" s="456">
        <v>2.273836</v>
      </c>
      <c r="C123" s="457">
        <v>1.94302868</v>
      </c>
      <c r="D123" s="450">
        <v>1.17025344165275</v>
      </c>
      <c r="E123" s="459">
        <v>0.330807319999999</v>
      </c>
      <c r="F123" s="460">
        <v>1.582864</v>
      </c>
      <c r="G123" s="456">
        <v>1.516849</v>
      </c>
      <c r="H123" s="460">
        <v>1.55</v>
      </c>
      <c r="I123" s="450">
        <v>0.978612258064516</v>
      </c>
      <c r="J123" s="459">
        <v>-0.0331510000000002</v>
      </c>
      <c r="K123" s="460">
        <v>1.311828</v>
      </c>
      <c r="L123" s="456">
        <v>0.396387</v>
      </c>
      <c r="M123" s="460">
        <v>0.286362</v>
      </c>
      <c r="N123" s="450">
        <v>1.38421648123704</v>
      </c>
      <c r="O123" s="459">
        <v>0.110025</v>
      </c>
      <c r="P123" s="460">
        <v>0.255036</v>
      </c>
      <c r="Q123" s="456">
        <v>0.0225999999999999</v>
      </c>
      <c r="R123" s="460">
        <v>0.01</v>
      </c>
      <c r="S123" s="450">
        <v>2.25999999999999</v>
      </c>
      <c r="T123" s="459">
        <v>0.0125999999999999</v>
      </c>
      <c r="U123" s="460">
        <v>0.01</v>
      </c>
      <c r="V123" s="456">
        <v>0</v>
      </c>
      <c r="W123" s="460">
        <v>0</v>
      </c>
      <c r="X123" s="450" t="s">
        <v>161</v>
      </c>
      <c r="Y123" s="459">
        <v>0</v>
      </c>
      <c r="Z123" s="460">
        <v>0</v>
      </c>
      <c r="AA123" s="456">
        <v>0.338</v>
      </c>
      <c r="AB123" s="460">
        <v>0.09666668</v>
      </c>
      <c r="AC123" s="450">
        <v>3.496551241855</v>
      </c>
      <c r="AD123" s="459">
        <v>0.24133332</v>
      </c>
      <c r="AE123" s="460">
        <v>0.006</v>
      </c>
      <c r="AF123" s="456">
        <v>0</v>
      </c>
      <c r="AG123" s="460">
        <v>0</v>
      </c>
      <c r="AH123" s="450" t="s">
        <v>161</v>
      </c>
      <c r="AI123" s="459">
        <v>0</v>
      </c>
      <c r="AJ123" s="460">
        <v>0</v>
      </c>
      <c r="AK123" s="456">
        <v>0</v>
      </c>
      <c r="AL123" s="460">
        <v>0</v>
      </c>
      <c r="AM123" s="450" t="s">
        <v>161</v>
      </c>
      <c r="AN123" s="459">
        <v>0</v>
      </c>
      <c r="AO123" s="460">
        <v>0</v>
      </c>
      <c r="AP123" s="456">
        <v>0</v>
      </c>
      <c r="AQ123" s="460">
        <v>0</v>
      </c>
      <c r="AR123" s="450" t="s">
        <v>161</v>
      </c>
      <c r="AS123" s="459">
        <v>0</v>
      </c>
      <c r="AT123" s="460">
        <v>0</v>
      </c>
      <c r="AU123" s="456">
        <v>0</v>
      </c>
      <c r="AV123" s="460">
        <v>0</v>
      </c>
      <c r="AW123" s="450" t="s">
        <v>161</v>
      </c>
      <c r="AX123" s="459">
        <v>0</v>
      </c>
      <c r="AY123" s="460">
        <v>0</v>
      </c>
    </row>
    <row r="124" s="437" customFormat="1" outlineLevel="1" spans="1:51">
      <c r="A124" s="468" t="s">
        <v>118</v>
      </c>
      <c r="B124" s="456">
        <v>0.459536999999998</v>
      </c>
      <c r="C124" s="457">
        <v>0.44066667</v>
      </c>
      <c r="D124" s="450">
        <v>1.04282223114355</v>
      </c>
      <c r="E124" s="459">
        <v>0.0188703299999978</v>
      </c>
      <c r="F124" s="460">
        <v>0.248768999999999</v>
      </c>
      <c r="G124" s="456">
        <v>0.296836999999998</v>
      </c>
      <c r="H124" s="460">
        <v>0.4</v>
      </c>
      <c r="I124" s="450">
        <v>0.742092499999995</v>
      </c>
      <c r="J124" s="459">
        <v>-0.103163000000002</v>
      </c>
      <c r="K124" s="460">
        <v>0.231768999999999</v>
      </c>
      <c r="L124" s="456">
        <v>0</v>
      </c>
      <c r="M124" s="460">
        <v>0</v>
      </c>
      <c r="N124" s="450" t="s">
        <v>161</v>
      </c>
      <c r="O124" s="459">
        <v>0</v>
      </c>
      <c r="P124" s="460">
        <v>0</v>
      </c>
      <c r="Q124" s="456">
        <v>0</v>
      </c>
      <c r="R124" s="460">
        <v>0</v>
      </c>
      <c r="S124" s="450" t="s">
        <v>161</v>
      </c>
      <c r="T124" s="459">
        <v>0</v>
      </c>
      <c r="U124" s="460">
        <v>0</v>
      </c>
      <c r="V124" s="456">
        <v>0</v>
      </c>
      <c r="W124" s="460">
        <v>0</v>
      </c>
      <c r="X124" s="450" t="s">
        <v>161</v>
      </c>
      <c r="Y124" s="459">
        <v>0</v>
      </c>
      <c r="Z124" s="460">
        <v>0</v>
      </c>
      <c r="AA124" s="456">
        <v>0.1627</v>
      </c>
      <c r="AB124" s="460">
        <v>0.04066667</v>
      </c>
      <c r="AC124" s="450">
        <v>4.00081934419513</v>
      </c>
      <c r="AD124" s="459">
        <v>0.12203333</v>
      </c>
      <c r="AE124" s="460">
        <v>0.017</v>
      </c>
      <c r="AF124" s="456">
        <v>0</v>
      </c>
      <c r="AG124" s="460">
        <v>0</v>
      </c>
      <c r="AH124" s="450" t="s">
        <v>161</v>
      </c>
      <c r="AI124" s="459">
        <v>0</v>
      </c>
      <c r="AJ124" s="460">
        <v>0</v>
      </c>
      <c r="AK124" s="456">
        <v>0</v>
      </c>
      <c r="AL124" s="460">
        <v>0</v>
      </c>
      <c r="AM124" s="450" t="s">
        <v>161</v>
      </c>
      <c r="AN124" s="459">
        <v>0</v>
      </c>
      <c r="AO124" s="460">
        <v>0</v>
      </c>
      <c r="AP124" s="456">
        <v>0</v>
      </c>
      <c r="AQ124" s="460">
        <v>0</v>
      </c>
      <c r="AR124" s="450" t="s">
        <v>161</v>
      </c>
      <c r="AS124" s="459">
        <v>0</v>
      </c>
      <c r="AT124" s="460">
        <v>0</v>
      </c>
      <c r="AU124" s="456">
        <v>0</v>
      </c>
      <c r="AV124" s="460">
        <v>0</v>
      </c>
      <c r="AW124" s="450" t="s">
        <v>161</v>
      </c>
      <c r="AX124" s="459">
        <v>0</v>
      </c>
      <c r="AY124" s="460">
        <v>0</v>
      </c>
    </row>
    <row r="125" s="437" customFormat="1" outlineLevel="1" spans="1:51">
      <c r="A125" s="468" t="s">
        <v>119</v>
      </c>
      <c r="B125" s="456">
        <v>1.012038</v>
      </c>
      <c r="C125" s="457">
        <v>1.16777334</v>
      </c>
      <c r="D125" s="450">
        <v>0.866639068845327</v>
      </c>
      <c r="E125" s="459">
        <v>-0.155735340000002</v>
      </c>
      <c r="F125" s="460">
        <v>0.973024999999999</v>
      </c>
      <c r="G125" s="456">
        <v>0.756866999999998</v>
      </c>
      <c r="H125" s="460">
        <v>0.85</v>
      </c>
      <c r="I125" s="450">
        <v>0.89043176470588</v>
      </c>
      <c r="J125" s="459">
        <v>-0.093133000000002</v>
      </c>
      <c r="K125" s="460">
        <v>0.667764999999999</v>
      </c>
      <c r="L125" s="456">
        <v>0.102171</v>
      </c>
      <c r="M125" s="460">
        <v>0.22044</v>
      </c>
      <c r="N125" s="450">
        <v>0.46348666303756</v>
      </c>
      <c r="O125" s="459">
        <v>-0.118269</v>
      </c>
      <c r="P125" s="460">
        <v>0.20036</v>
      </c>
      <c r="Q125" s="456">
        <v>0</v>
      </c>
      <c r="R125" s="460">
        <v>0.023</v>
      </c>
      <c r="S125" s="450">
        <v>0</v>
      </c>
      <c r="T125" s="459">
        <v>-0.023</v>
      </c>
      <c r="U125" s="460">
        <v>0.0208999999999999</v>
      </c>
      <c r="V125" s="456">
        <v>0</v>
      </c>
      <c r="W125" s="460">
        <v>0</v>
      </c>
      <c r="X125" s="450" t="s">
        <v>161</v>
      </c>
      <c r="Y125" s="459">
        <v>0</v>
      </c>
      <c r="Z125" s="460">
        <v>0</v>
      </c>
      <c r="AA125" s="456">
        <v>0.153</v>
      </c>
      <c r="AB125" s="460">
        <v>0.07433334</v>
      </c>
      <c r="AC125" s="450">
        <v>2.05829577952504</v>
      </c>
      <c r="AD125" s="459">
        <v>0.07866666</v>
      </c>
      <c r="AE125" s="460">
        <v>0.0839999999999999</v>
      </c>
      <c r="AF125" s="456">
        <v>0</v>
      </c>
      <c r="AG125" s="460">
        <v>0</v>
      </c>
      <c r="AH125" s="450" t="s">
        <v>161</v>
      </c>
      <c r="AI125" s="459">
        <v>0</v>
      </c>
      <c r="AJ125" s="460">
        <v>0</v>
      </c>
      <c r="AK125" s="456">
        <v>0</v>
      </c>
      <c r="AL125" s="460">
        <v>0</v>
      </c>
      <c r="AM125" s="450" t="s">
        <v>161</v>
      </c>
      <c r="AN125" s="459">
        <v>0</v>
      </c>
      <c r="AO125" s="460">
        <v>0</v>
      </c>
      <c r="AP125" s="456">
        <v>0</v>
      </c>
      <c r="AQ125" s="460">
        <v>0</v>
      </c>
      <c r="AR125" s="450" t="s">
        <v>161</v>
      </c>
      <c r="AS125" s="459">
        <v>0</v>
      </c>
      <c r="AT125" s="460">
        <v>0</v>
      </c>
      <c r="AU125" s="456">
        <v>0</v>
      </c>
      <c r="AV125" s="460">
        <v>0</v>
      </c>
      <c r="AW125" s="450" t="s">
        <v>161</v>
      </c>
      <c r="AX125" s="459">
        <v>0</v>
      </c>
      <c r="AY125" s="460">
        <v>0</v>
      </c>
    </row>
    <row r="126" s="442" customFormat="1" outlineLevel="1" spans="1:51">
      <c r="A126" s="468" t="s">
        <v>120</v>
      </c>
      <c r="B126" s="456">
        <v>3.884447</v>
      </c>
      <c r="C126" s="457">
        <v>4.37852264</v>
      </c>
      <c r="D126" s="450">
        <v>0.887159281652132</v>
      </c>
      <c r="E126" s="459">
        <v>-0.494075640000001</v>
      </c>
      <c r="F126" s="460">
        <v>3.80575800000001</v>
      </c>
      <c r="G126" s="456">
        <v>2.971397</v>
      </c>
      <c r="H126" s="460">
        <v>3.19</v>
      </c>
      <c r="I126" s="450">
        <v>0.931472413793103</v>
      </c>
      <c r="J126" s="459">
        <v>-0.218603000000001</v>
      </c>
      <c r="K126" s="460">
        <v>2.69246600000001</v>
      </c>
      <c r="L126" s="456">
        <v>0.757049999999999</v>
      </c>
      <c r="M126" s="460">
        <v>0.850856</v>
      </c>
      <c r="N126" s="450">
        <v>0.889751027200841</v>
      </c>
      <c r="O126" s="459">
        <v>-0.0938060000000009</v>
      </c>
      <c r="P126" s="460">
        <v>0.809392</v>
      </c>
      <c r="Q126" s="456">
        <v>0.0599999999999999</v>
      </c>
      <c r="R126" s="460">
        <v>0.029</v>
      </c>
      <c r="S126" s="450">
        <v>2.06896551724138</v>
      </c>
      <c r="T126" s="459">
        <v>0.0309999999999999</v>
      </c>
      <c r="U126" s="460">
        <v>0.0208999999999999</v>
      </c>
      <c r="V126" s="456">
        <v>0</v>
      </c>
      <c r="W126" s="460">
        <v>0</v>
      </c>
      <c r="X126" s="450" t="s">
        <v>161</v>
      </c>
      <c r="Y126" s="459">
        <v>0</v>
      </c>
      <c r="Z126" s="460">
        <v>0</v>
      </c>
      <c r="AA126" s="456">
        <v>0.096</v>
      </c>
      <c r="AB126" s="460">
        <v>0.30866664</v>
      </c>
      <c r="AC126" s="450">
        <v>0.311015145660056</v>
      </c>
      <c r="AD126" s="459">
        <v>-0.21266664</v>
      </c>
      <c r="AE126" s="460">
        <v>0.282999999999999</v>
      </c>
      <c r="AF126" s="456">
        <v>0</v>
      </c>
      <c r="AG126" s="460">
        <v>0</v>
      </c>
      <c r="AH126" s="450" t="s">
        <v>161</v>
      </c>
      <c r="AI126" s="459">
        <v>0</v>
      </c>
      <c r="AJ126" s="460">
        <v>0</v>
      </c>
      <c r="AK126" s="456">
        <v>0.1717</v>
      </c>
      <c r="AL126" s="460">
        <v>0</v>
      </c>
      <c r="AM126" s="450" t="s">
        <v>161</v>
      </c>
      <c r="AN126" s="459">
        <v>0.1717</v>
      </c>
      <c r="AO126" s="460">
        <v>0</v>
      </c>
      <c r="AP126" s="456">
        <v>0</v>
      </c>
      <c r="AQ126" s="460">
        <v>0</v>
      </c>
      <c r="AR126" s="450" t="s">
        <v>161</v>
      </c>
      <c r="AS126" s="459">
        <v>0</v>
      </c>
      <c r="AT126" s="460">
        <v>0</v>
      </c>
      <c r="AU126" s="456">
        <v>0</v>
      </c>
      <c r="AV126" s="460">
        <v>0</v>
      </c>
      <c r="AW126" s="450" t="s">
        <v>161</v>
      </c>
      <c r="AX126" s="459">
        <v>0</v>
      </c>
      <c r="AY126" s="460">
        <v>0</v>
      </c>
    </row>
    <row r="127" s="164" customFormat="1" outlineLevel="1" spans="1:51">
      <c r="A127" s="468" t="s">
        <v>121</v>
      </c>
      <c r="B127" s="456">
        <v>1.304811</v>
      </c>
      <c r="C127" s="457">
        <v>1.31694734</v>
      </c>
      <c r="D127" s="450">
        <v>0.990784491048822</v>
      </c>
      <c r="E127" s="459">
        <v>-0.0121363400000003</v>
      </c>
      <c r="F127" s="460">
        <v>1.055132</v>
      </c>
      <c r="G127" s="456">
        <v>0.838137000000001</v>
      </c>
      <c r="H127" s="460">
        <v>0.98</v>
      </c>
      <c r="I127" s="450">
        <v>0.855241836734695</v>
      </c>
      <c r="J127" s="459">
        <v>-0.141862999999999</v>
      </c>
      <c r="K127" s="460">
        <v>0.739300000000001</v>
      </c>
      <c r="L127" s="456">
        <v>0.260673999999999</v>
      </c>
      <c r="M127" s="460">
        <v>0.257614</v>
      </c>
      <c r="N127" s="450">
        <v>1.01187823643125</v>
      </c>
      <c r="O127" s="459">
        <v>0.00305999999999901</v>
      </c>
      <c r="P127" s="460">
        <v>0.256831999999999</v>
      </c>
      <c r="Q127" s="456">
        <v>0</v>
      </c>
      <c r="R127" s="460">
        <v>0</v>
      </c>
      <c r="S127" s="450" t="s">
        <v>161</v>
      </c>
      <c r="T127" s="459">
        <v>0</v>
      </c>
      <c r="U127" s="460">
        <v>0</v>
      </c>
      <c r="V127" s="456">
        <v>0</v>
      </c>
      <c r="W127" s="460">
        <v>0</v>
      </c>
      <c r="X127" s="450" t="s">
        <v>161</v>
      </c>
      <c r="Y127" s="459">
        <v>0</v>
      </c>
      <c r="Z127" s="460">
        <v>0</v>
      </c>
      <c r="AA127" s="456">
        <v>0.206</v>
      </c>
      <c r="AB127" s="460">
        <v>0.07933334</v>
      </c>
      <c r="AC127" s="450">
        <v>2.59663843725727</v>
      </c>
      <c r="AD127" s="459">
        <v>0.12666666</v>
      </c>
      <c r="AE127" s="460">
        <v>0.059</v>
      </c>
      <c r="AF127" s="456">
        <v>0</v>
      </c>
      <c r="AG127" s="460">
        <v>0</v>
      </c>
      <c r="AH127" s="450" t="s">
        <v>161</v>
      </c>
      <c r="AI127" s="459">
        <v>0</v>
      </c>
      <c r="AJ127" s="460">
        <v>0</v>
      </c>
      <c r="AK127" s="456">
        <v>0</v>
      </c>
      <c r="AL127" s="460">
        <v>0.05</v>
      </c>
      <c r="AM127" s="450">
        <v>0</v>
      </c>
      <c r="AN127" s="459">
        <v>-0.05</v>
      </c>
      <c r="AO127" s="460">
        <v>0.120505</v>
      </c>
      <c r="AP127" s="456">
        <v>0</v>
      </c>
      <c r="AQ127" s="460">
        <v>0</v>
      </c>
      <c r="AR127" s="450" t="s">
        <v>161</v>
      </c>
      <c r="AS127" s="459">
        <v>0</v>
      </c>
      <c r="AT127" s="460">
        <v>0</v>
      </c>
      <c r="AU127" s="456">
        <v>0</v>
      </c>
      <c r="AV127" s="460">
        <v>0</v>
      </c>
      <c r="AW127" s="450" t="s">
        <v>161</v>
      </c>
      <c r="AX127" s="459">
        <v>0</v>
      </c>
      <c r="AY127" s="460">
        <v>0</v>
      </c>
    </row>
    <row r="128" s="164" customFormat="1" outlineLevel="3" spans="1:51">
      <c r="A128" s="468" t="s">
        <v>122</v>
      </c>
      <c r="B128" s="456">
        <v>0</v>
      </c>
      <c r="C128" s="457">
        <v>0</v>
      </c>
      <c r="D128" s="450" t="s">
        <v>161</v>
      </c>
      <c r="E128" s="459">
        <v>0</v>
      </c>
      <c r="F128" s="460">
        <v>0</v>
      </c>
      <c r="G128" s="456">
        <v>0</v>
      </c>
      <c r="H128" s="460">
        <v>0</v>
      </c>
      <c r="I128" s="450" t="s">
        <v>161</v>
      </c>
      <c r="J128" s="459">
        <v>0</v>
      </c>
      <c r="K128" s="460">
        <v>0</v>
      </c>
      <c r="L128" s="456">
        <v>0</v>
      </c>
      <c r="M128" s="460">
        <v>0</v>
      </c>
      <c r="N128" s="450" t="s">
        <v>161</v>
      </c>
      <c r="O128" s="459">
        <v>0</v>
      </c>
      <c r="P128" s="460">
        <v>0</v>
      </c>
      <c r="Q128" s="456">
        <v>0</v>
      </c>
      <c r="R128" s="460">
        <v>0</v>
      </c>
      <c r="S128" s="450" t="s">
        <v>161</v>
      </c>
      <c r="T128" s="459">
        <v>0</v>
      </c>
      <c r="U128" s="460">
        <v>0</v>
      </c>
      <c r="V128" s="456">
        <v>0</v>
      </c>
      <c r="W128" s="460">
        <v>0</v>
      </c>
      <c r="X128" s="450" t="s">
        <v>161</v>
      </c>
      <c r="Y128" s="459">
        <v>0</v>
      </c>
      <c r="Z128" s="460">
        <v>0</v>
      </c>
      <c r="AA128" s="456">
        <v>0</v>
      </c>
      <c r="AB128" s="460">
        <v>0</v>
      </c>
      <c r="AC128" s="450" t="s">
        <v>161</v>
      </c>
      <c r="AD128" s="459">
        <v>0</v>
      </c>
      <c r="AE128" s="460">
        <v>0</v>
      </c>
      <c r="AF128" s="456">
        <v>0</v>
      </c>
      <c r="AG128" s="460">
        <v>0</v>
      </c>
      <c r="AH128" s="450" t="s">
        <v>161</v>
      </c>
      <c r="AI128" s="459">
        <v>0</v>
      </c>
      <c r="AJ128" s="460">
        <v>0</v>
      </c>
      <c r="AK128" s="456">
        <v>0</v>
      </c>
      <c r="AL128" s="460">
        <v>0</v>
      </c>
      <c r="AM128" s="450" t="s">
        <v>161</v>
      </c>
      <c r="AN128" s="459">
        <v>0</v>
      </c>
      <c r="AO128" s="460">
        <v>0</v>
      </c>
      <c r="AP128" s="456">
        <v>0</v>
      </c>
      <c r="AQ128" s="460">
        <v>0</v>
      </c>
      <c r="AR128" s="450" t="s">
        <v>161</v>
      </c>
      <c r="AS128" s="459">
        <v>0</v>
      </c>
      <c r="AT128" s="460">
        <v>0</v>
      </c>
      <c r="AU128" s="456">
        <v>0</v>
      </c>
      <c r="AV128" s="460">
        <v>0</v>
      </c>
      <c r="AW128" s="450" t="s">
        <v>161</v>
      </c>
      <c r="AX128" s="459">
        <v>0</v>
      </c>
      <c r="AY128" s="460">
        <v>0</v>
      </c>
    </row>
    <row r="129" s="441" customFormat="1" spans="1:51">
      <c r="A129" s="462" t="s">
        <v>123</v>
      </c>
      <c r="B129" s="463">
        <v>12.026509</v>
      </c>
      <c r="C129" s="464">
        <v>11.41126635</v>
      </c>
      <c r="D129" s="474">
        <v>1.05391537022532</v>
      </c>
      <c r="E129" s="464">
        <v>0.615242649999992</v>
      </c>
      <c r="F129" s="467">
        <v>9.46825600000001</v>
      </c>
      <c r="G129" s="463">
        <v>7.96064</v>
      </c>
      <c r="H129" s="467">
        <v>8.56</v>
      </c>
      <c r="I129" s="474">
        <v>0.929981308411214</v>
      </c>
      <c r="J129" s="464">
        <v>-0.599360000000004</v>
      </c>
      <c r="K129" s="467">
        <v>6.90156200000002</v>
      </c>
      <c r="L129" s="463">
        <v>1.912669</v>
      </c>
      <c r="M129" s="467">
        <v>2.042433</v>
      </c>
      <c r="N129" s="474">
        <v>0.93646596975274</v>
      </c>
      <c r="O129" s="464">
        <v>-0.129764000000002</v>
      </c>
      <c r="P129" s="467">
        <v>1.904174</v>
      </c>
      <c r="Q129" s="463">
        <v>0.1052</v>
      </c>
      <c r="R129" s="467">
        <v>0.0965</v>
      </c>
      <c r="S129" s="474">
        <v>1.0901554404145</v>
      </c>
      <c r="T129" s="464">
        <v>0.00869999999999971</v>
      </c>
      <c r="U129" s="467">
        <v>0.0743999999999997</v>
      </c>
      <c r="V129" s="463">
        <v>0</v>
      </c>
      <c r="W129" s="467">
        <v>0</v>
      </c>
      <c r="X129" s="474" t="s">
        <v>161</v>
      </c>
      <c r="Y129" s="464">
        <v>0</v>
      </c>
      <c r="Z129" s="467">
        <v>0</v>
      </c>
      <c r="AA129" s="463">
        <v>2.048</v>
      </c>
      <c r="AB129" s="467">
        <v>0.71233335</v>
      </c>
      <c r="AC129" s="474">
        <v>2.87505842594622</v>
      </c>
      <c r="AD129" s="464">
        <v>1.33566665</v>
      </c>
      <c r="AE129" s="467">
        <v>0.588119999999999</v>
      </c>
      <c r="AF129" s="463">
        <v>0</v>
      </c>
      <c r="AG129" s="467">
        <v>0</v>
      </c>
      <c r="AH129" s="474" t="s">
        <v>161</v>
      </c>
      <c r="AI129" s="464">
        <v>0</v>
      </c>
      <c r="AJ129" s="467">
        <v>0</v>
      </c>
      <c r="AK129" s="463">
        <v>0.1717</v>
      </c>
      <c r="AL129" s="467">
        <v>0.05</v>
      </c>
      <c r="AM129" s="474">
        <v>3.434</v>
      </c>
      <c r="AN129" s="464">
        <v>0.1217</v>
      </c>
      <c r="AO129" s="467">
        <v>0.120505</v>
      </c>
      <c r="AP129" s="463">
        <v>0</v>
      </c>
      <c r="AQ129" s="467">
        <v>0</v>
      </c>
      <c r="AR129" s="474" t="s">
        <v>161</v>
      </c>
      <c r="AS129" s="464">
        <v>0</v>
      </c>
      <c r="AT129" s="467">
        <v>0</v>
      </c>
      <c r="AU129" s="463">
        <v>0</v>
      </c>
      <c r="AV129" s="467">
        <v>0</v>
      </c>
      <c r="AW129" s="474" t="s">
        <v>161</v>
      </c>
      <c r="AX129" s="464">
        <v>0</v>
      </c>
      <c r="AY129" s="467">
        <v>0</v>
      </c>
    </row>
    <row r="130" s="437" customFormat="1" ht="16.2" spans="1:51">
      <c r="A130" s="213" t="s">
        <v>124</v>
      </c>
      <c r="B130" s="214">
        <v>48.001251</v>
      </c>
      <c r="C130" s="472">
        <v>41.62152222</v>
      </c>
      <c r="D130" s="238">
        <v>1.15327956402648</v>
      </c>
      <c r="E130" s="472">
        <v>6.37972877999996</v>
      </c>
      <c r="F130" s="328">
        <v>33.9357</v>
      </c>
      <c r="G130" s="214">
        <v>29.457424</v>
      </c>
      <c r="H130" s="328">
        <v>29.835</v>
      </c>
      <c r="I130" s="238">
        <v>0.987344528238645</v>
      </c>
      <c r="J130" s="472">
        <v>-0.377576000000019</v>
      </c>
      <c r="K130" s="328">
        <v>24.344842</v>
      </c>
      <c r="L130" s="214">
        <v>7.168927</v>
      </c>
      <c r="M130" s="328">
        <v>8.398319</v>
      </c>
      <c r="N130" s="238">
        <v>0.853614514999966</v>
      </c>
      <c r="O130" s="472">
        <v>-1.229392</v>
      </c>
      <c r="P130" s="328">
        <v>7.31863799999999</v>
      </c>
      <c r="Q130" s="214">
        <v>0.566699999999999</v>
      </c>
      <c r="R130" s="328">
        <v>0.7099</v>
      </c>
      <c r="S130" s="238">
        <v>0.798281448091279</v>
      </c>
      <c r="T130" s="472">
        <v>-0.143200000000001</v>
      </c>
      <c r="U130" s="328">
        <v>0.613099999999998</v>
      </c>
      <c r="V130" s="214">
        <v>0</v>
      </c>
      <c r="W130" s="328">
        <v>0</v>
      </c>
      <c r="X130" s="238" t="s">
        <v>161</v>
      </c>
      <c r="Y130" s="472">
        <v>0</v>
      </c>
      <c r="Z130" s="328">
        <v>0</v>
      </c>
      <c r="AA130" s="214">
        <v>10.8082</v>
      </c>
      <c r="AB130" s="328">
        <v>2.67830322</v>
      </c>
      <c r="AC130" s="238">
        <v>4.03546540932732</v>
      </c>
      <c r="AD130" s="472">
        <v>8.12989677999999</v>
      </c>
      <c r="AE130" s="328">
        <v>1.65912</v>
      </c>
      <c r="AF130" s="214">
        <v>0</v>
      </c>
      <c r="AG130" s="328">
        <v>0</v>
      </c>
      <c r="AH130" s="238" t="s">
        <v>161</v>
      </c>
      <c r="AI130" s="472">
        <v>0</v>
      </c>
      <c r="AJ130" s="328">
        <v>0</v>
      </c>
      <c r="AK130" s="214">
        <v>1.909933</v>
      </c>
      <c r="AL130" s="328">
        <v>1.77871734</v>
      </c>
      <c r="AM130" s="238">
        <v>1.0737698211229</v>
      </c>
      <c r="AN130" s="472">
        <v>0.131215659999997</v>
      </c>
      <c r="AO130" s="328">
        <v>1.234369</v>
      </c>
      <c r="AP130" s="214">
        <v>0.006098</v>
      </c>
      <c r="AQ130" s="328">
        <v>0</v>
      </c>
      <c r="AR130" s="238" t="s">
        <v>161</v>
      </c>
      <c r="AS130" s="472">
        <v>0.006098</v>
      </c>
      <c r="AT130" s="328">
        <v>0</v>
      </c>
      <c r="AU130" s="214">
        <v>0</v>
      </c>
      <c r="AV130" s="328">
        <v>0</v>
      </c>
      <c r="AW130" s="238" t="s">
        <v>161</v>
      </c>
      <c r="AX130" s="472">
        <v>0</v>
      </c>
      <c r="AY130" s="328">
        <v>0</v>
      </c>
    </row>
    <row r="131" s="437" customFormat="1" outlineLevel="2" spans="1:51">
      <c r="A131" s="486" t="s">
        <v>125</v>
      </c>
      <c r="B131" s="512">
        <v>2.360033</v>
      </c>
      <c r="C131" s="505">
        <v>2.05302701</v>
      </c>
      <c r="D131" s="314">
        <v>1.14953821284601</v>
      </c>
      <c r="E131" s="505">
        <v>0.307005989999996</v>
      </c>
      <c r="F131" s="507">
        <v>1.753311</v>
      </c>
      <c r="G131" s="456">
        <v>1.252637</v>
      </c>
      <c r="H131" s="460">
        <v>1.36</v>
      </c>
      <c r="I131" s="450">
        <v>0.921056617647058</v>
      </c>
      <c r="J131" s="459">
        <v>-0.107363000000001</v>
      </c>
      <c r="K131" s="460">
        <v>1.148</v>
      </c>
      <c r="L131" s="456">
        <v>0.400296</v>
      </c>
      <c r="M131" s="460">
        <v>0.419027</v>
      </c>
      <c r="N131" s="450">
        <v>0.955298823226188</v>
      </c>
      <c r="O131" s="459">
        <v>-0.018731</v>
      </c>
      <c r="P131" s="460">
        <v>0.403310999999998</v>
      </c>
      <c r="Q131" s="456">
        <v>0.0839999999999998</v>
      </c>
      <c r="R131" s="460">
        <v>0.084</v>
      </c>
      <c r="S131" s="450">
        <v>0.999999999999998</v>
      </c>
      <c r="T131" s="459">
        <v>-2.08166817117217e-16</v>
      </c>
      <c r="U131" s="460">
        <v>0.0769999999999999</v>
      </c>
      <c r="V131" s="456">
        <v>0</v>
      </c>
      <c r="W131" s="460">
        <v>0</v>
      </c>
      <c r="X131" s="450" t="s">
        <v>161</v>
      </c>
      <c r="Y131" s="459">
        <v>0</v>
      </c>
      <c r="Z131" s="460">
        <v>0</v>
      </c>
      <c r="AA131" s="456">
        <v>0.623099999999998</v>
      </c>
      <c r="AB131" s="460">
        <v>0.19000001</v>
      </c>
      <c r="AC131" s="450">
        <v>3.27947351160665</v>
      </c>
      <c r="AD131" s="459">
        <v>0.433099989999998</v>
      </c>
      <c r="AE131" s="460">
        <v>0.125</v>
      </c>
      <c r="AF131" s="456">
        <v>0</v>
      </c>
      <c r="AG131" s="460">
        <v>0</v>
      </c>
      <c r="AH131" s="450" t="s">
        <v>161</v>
      </c>
      <c r="AI131" s="459">
        <v>0</v>
      </c>
      <c r="AJ131" s="460">
        <v>0</v>
      </c>
      <c r="AK131" s="456">
        <v>0</v>
      </c>
      <c r="AL131" s="460">
        <v>0</v>
      </c>
      <c r="AM131" s="450" t="s">
        <v>161</v>
      </c>
      <c r="AN131" s="459">
        <v>0</v>
      </c>
      <c r="AO131" s="460">
        <v>0</v>
      </c>
      <c r="AP131" s="456">
        <v>0</v>
      </c>
      <c r="AQ131" s="460">
        <v>0</v>
      </c>
      <c r="AR131" s="450" t="s">
        <v>161</v>
      </c>
      <c r="AS131" s="459">
        <v>0</v>
      </c>
      <c r="AT131" s="460">
        <v>0</v>
      </c>
      <c r="AU131" s="456">
        <v>0</v>
      </c>
      <c r="AV131" s="460">
        <v>0</v>
      </c>
      <c r="AW131" s="450" t="s">
        <v>161</v>
      </c>
      <c r="AX131" s="459">
        <v>0</v>
      </c>
      <c r="AY131" s="460">
        <v>0</v>
      </c>
    </row>
    <row r="132" s="437" customFormat="1" outlineLevel="2" spans="1:51">
      <c r="A132" s="486" t="s">
        <v>126</v>
      </c>
      <c r="B132" s="512">
        <v>0.761727999999999</v>
      </c>
      <c r="C132" s="505">
        <v>1.08536734</v>
      </c>
      <c r="D132" s="314">
        <v>0.70181584789533</v>
      </c>
      <c r="E132" s="505">
        <v>-0.323639340000001</v>
      </c>
      <c r="F132" s="507">
        <v>0</v>
      </c>
      <c r="G132" s="456">
        <v>0.292229999999999</v>
      </c>
      <c r="H132" s="460">
        <v>0.72</v>
      </c>
      <c r="I132" s="450">
        <v>0.405874999999998</v>
      </c>
      <c r="J132" s="459">
        <v>-0.427770000000001</v>
      </c>
      <c r="K132" s="460">
        <v>0</v>
      </c>
      <c r="L132" s="456">
        <v>0.250298</v>
      </c>
      <c r="M132" s="460">
        <v>0.267834</v>
      </c>
      <c r="N132" s="450">
        <v>0.93452660976575</v>
      </c>
      <c r="O132" s="459">
        <v>-0.017536</v>
      </c>
      <c r="P132" s="460">
        <v>0</v>
      </c>
      <c r="Q132" s="456">
        <v>0.0541999999999998</v>
      </c>
      <c r="R132" s="460">
        <v>0.0542</v>
      </c>
      <c r="S132" s="450">
        <v>0.999999999999996</v>
      </c>
      <c r="T132" s="459">
        <v>-2.0122792321331e-16</v>
      </c>
      <c r="U132" s="460">
        <v>0</v>
      </c>
      <c r="V132" s="456">
        <v>0</v>
      </c>
      <c r="W132" s="460">
        <v>0</v>
      </c>
      <c r="X132" s="450" t="s">
        <v>161</v>
      </c>
      <c r="Y132" s="459">
        <v>0</v>
      </c>
      <c r="Z132" s="460">
        <v>0</v>
      </c>
      <c r="AA132" s="456">
        <v>0.165</v>
      </c>
      <c r="AB132" s="460">
        <v>0.04333334</v>
      </c>
      <c r="AC132" s="450">
        <v>3.80769172189358</v>
      </c>
      <c r="AD132" s="459">
        <v>0.12166666</v>
      </c>
      <c r="AE132" s="460">
        <v>0</v>
      </c>
      <c r="AF132" s="456">
        <v>0</v>
      </c>
      <c r="AG132" s="460">
        <v>0</v>
      </c>
      <c r="AH132" s="450" t="s">
        <v>161</v>
      </c>
      <c r="AI132" s="459">
        <v>0</v>
      </c>
      <c r="AJ132" s="460">
        <v>0</v>
      </c>
      <c r="AK132" s="456">
        <v>0</v>
      </c>
      <c r="AL132" s="460">
        <v>0</v>
      </c>
      <c r="AM132" s="450" t="s">
        <v>161</v>
      </c>
      <c r="AN132" s="459">
        <v>0</v>
      </c>
      <c r="AO132" s="460">
        <v>0</v>
      </c>
      <c r="AP132" s="456">
        <v>0</v>
      </c>
      <c r="AQ132" s="460">
        <v>0</v>
      </c>
      <c r="AR132" s="450" t="s">
        <v>161</v>
      </c>
      <c r="AS132" s="459">
        <v>0</v>
      </c>
      <c r="AT132" s="460">
        <v>0</v>
      </c>
      <c r="AU132" s="456">
        <v>0</v>
      </c>
      <c r="AV132" s="460">
        <v>0</v>
      </c>
      <c r="AW132" s="450" t="s">
        <v>161</v>
      </c>
      <c r="AX132" s="459">
        <v>0</v>
      </c>
      <c r="AY132" s="460">
        <v>0</v>
      </c>
    </row>
    <row r="133" s="437" customFormat="1" outlineLevel="2" spans="1:51">
      <c r="A133" s="486" t="s">
        <v>127</v>
      </c>
      <c r="B133" s="512">
        <v>0.664233999999998</v>
      </c>
      <c r="C133" s="505">
        <v>0</v>
      </c>
      <c r="D133" s="314" t="s">
        <v>161</v>
      </c>
      <c r="E133" s="505">
        <v>0.664233999999998</v>
      </c>
      <c r="F133" s="507">
        <v>0</v>
      </c>
      <c r="G133" s="456">
        <v>0.429504999999998</v>
      </c>
      <c r="H133" s="460">
        <v>0</v>
      </c>
      <c r="I133" s="450" t="s">
        <v>161</v>
      </c>
      <c r="J133" s="459">
        <v>0.429504999999998</v>
      </c>
      <c r="K133" s="460">
        <v>0</v>
      </c>
      <c r="L133" s="456">
        <v>0.132129</v>
      </c>
      <c r="M133" s="460">
        <v>0</v>
      </c>
      <c r="N133" s="450" t="s">
        <v>161</v>
      </c>
      <c r="O133" s="459">
        <v>0.132129</v>
      </c>
      <c r="P133" s="460">
        <v>0</v>
      </c>
      <c r="Q133" s="456">
        <v>0.0225999999999999</v>
      </c>
      <c r="R133" s="460">
        <v>0</v>
      </c>
      <c r="S133" s="450" t="s">
        <v>161</v>
      </c>
      <c r="T133" s="459">
        <v>0.0225999999999999</v>
      </c>
      <c r="U133" s="460">
        <v>0</v>
      </c>
      <c r="V133" s="456">
        <v>0</v>
      </c>
      <c r="W133" s="460">
        <v>0</v>
      </c>
      <c r="X133" s="450" t="s">
        <v>161</v>
      </c>
      <c r="Y133" s="459">
        <v>0</v>
      </c>
      <c r="Z133" s="460">
        <v>0</v>
      </c>
      <c r="AA133" s="456">
        <v>0.08</v>
      </c>
      <c r="AB133" s="460">
        <v>0</v>
      </c>
      <c r="AC133" s="450" t="s">
        <v>161</v>
      </c>
      <c r="AD133" s="459">
        <v>0.08</v>
      </c>
      <c r="AE133" s="460">
        <v>0</v>
      </c>
      <c r="AF133" s="456">
        <v>0</v>
      </c>
      <c r="AG133" s="460">
        <v>0</v>
      </c>
      <c r="AH133" s="450" t="s">
        <v>161</v>
      </c>
      <c r="AI133" s="459">
        <v>0</v>
      </c>
      <c r="AJ133" s="460">
        <v>0</v>
      </c>
      <c r="AK133" s="456">
        <v>0</v>
      </c>
      <c r="AL133" s="460">
        <v>0</v>
      </c>
      <c r="AM133" s="450" t="s">
        <v>161</v>
      </c>
      <c r="AN133" s="459">
        <v>0</v>
      </c>
      <c r="AO133" s="460">
        <v>0</v>
      </c>
      <c r="AP133" s="456">
        <v>0</v>
      </c>
      <c r="AQ133" s="460">
        <v>0</v>
      </c>
      <c r="AR133" s="450" t="s">
        <v>161</v>
      </c>
      <c r="AS133" s="459">
        <v>0</v>
      </c>
      <c r="AT133" s="460">
        <v>0</v>
      </c>
      <c r="AU133" s="456">
        <v>0</v>
      </c>
      <c r="AV133" s="460">
        <v>0</v>
      </c>
      <c r="AW133" s="450" t="s">
        <v>161</v>
      </c>
      <c r="AX133" s="459">
        <v>0</v>
      </c>
      <c r="AY133" s="460">
        <v>0</v>
      </c>
    </row>
    <row r="134" s="437" customFormat="1" outlineLevel="2" spans="1:51">
      <c r="A134" s="486" t="s">
        <v>128</v>
      </c>
      <c r="B134" s="512">
        <v>2.188836</v>
      </c>
      <c r="C134" s="505">
        <v>1.86535101</v>
      </c>
      <c r="D134" s="314">
        <v>1.17341775798004</v>
      </c>
      <c r="E134" s="505">
        <v>0.323484989999997</v>
      </c>
      <c r="F134" s="507">
        <v>1.695904</v>
      </c>
      <c r="G134" s="456">
        <v>1.131689</v>
      </c>
      <c r="H134" s="460">
        <v>1.3</v>
      </c>
      <c r="I134" s="450">
        <v>0.87053</v>
      </c>
      <c r="J134" s="459">
        <v>-0.168311</v>
      </c>
      <c r="K134" s="460">
        <v>1.218</v>
      </c>
      <c r="L134" s="456">
        <v>0.375447</v>
      </c>
      <c r="M134" s="460">
        <v>0.401751</v>
      </c>
      <c r="N134" s="450">
        <v>0.934526609765751</v>
      </c>
      <c r="O134" s="459">
        <v>-0.0263039999999999</v>
      </c>
      <c r="P134" s="460">
        <v>0.371003999999999</v>
      </c>
      <c r="Q134" s="456">
        <v>0.0835999999999997</v>
      </c>
      <c r="R134" s="460">
        <v>0.0836</v>
      </c>
      <c r="S134" s="450">
        <v>0.999999999999997</v>
      </c>
      <c r="T134" s="459">
        <v>-2.91433543964104e-16</v>
      </c>
      <c r="U134" s="460">
        <v>0.0768999999999999</v>
      </c>
      <c r="V134" s="456">
        <v>0</v>
      </c>
      <c r="W134" s="460">
        <v>0</v>
      </c>
      <c r="X134" s="450" t="s">
        <v>161</v>
      </c>
      <c r="Y134" s="459">
        <v>0</v>
      </c>
      <c r="Z134" s="460">
        <v>0</v>
      </c>
      <c r="AA134" s="456">
        <v>0.598099999999998</v>
      </c>
      <c r="AB134" s="460">
        <v>0.08000001</v>
      </c>
      <c r="AC134" s="450">
        <v>7.47624906546884</v>
      </c>
      <c r="AD134" s="459">
        <v>0.518099989999998</v>
      </c>
      <c r="AE134" s="460">
        <v>0.03</v>
      </c>
      <c r="AF134" s="456">
        <v>0</v>
      </c>
      <c r="AG134" s="460">
        <v>0</v>
      </c>
      <c r="AH134" s="450" t="s">
        <v>161</v>
      </c>
      <c r="AI134" s="459">
        <v>0</v>
      </c>
      <c r="AJ134" s="460">
        <v>0</v>
      </c>
      <c r="AK134" s="456">
        <v>0</v>
      </c>
      <c r="AL134" s="460">
        <v>0</v>
      </c>
      <c r="AM134" s="450" t="s">
        <v>161</v>
      </c>
      <c r="AN134" s="459">
        <v>0</v>
      </c>
      <c r="AO134" s="460">
        <v>0</v>
      </c>
      <c r="AP134" s="456">
        <v>0</v>
      </c>
      <c r="AQ134" s="460">
        <v>0</v>
      </c>
      <c r="AR134" s="450" t="s">
        <v>161</v>
      </c>
      <c r="AS134" s="459">
        <v>0</v>
      </c>
      <c r="AT134" s="460">
        <v>0</v>
      </c>
      <c r="AU134" s="456">
        <v>0</v>
      </c>
      <c r="AV134" s="460">
        <v>0</v>
      </c>
      <c r="AW134" s="450" t="s">
        <v>161</v>
      </c>
      <c r="AX134" s="459">
        <v>0</v>
      </c>
      <c r="AY134" s="460">
        <v>0</v>
      </c>
    </row>
    <row r="135" s="437" customFormat="1" outlineLevel="2" spans="1:51">
      <c r="A135" s="486" t="s">
        <v>129</v>
      </c>
      <c r="B135" s="512">
        <v>1.971212</v>
      </c>
      <c r="C135" s="505">
        <v>2.62928268</v>
      </c>
      <c r="D135" s="314">
        <v>0.749714747293736</v>
      </c>
      <c r="E135" s="505">
        <v>-0.658070680000002</v>
      </c>
      <c r="F135" s="507">
        <v>6.52337999999999</v>
      </c>
      <c r="G135" s="456">
        <v>0.677958999999999</v>
      </c>
      <c r="H135" s="460">
        <v>1.95</v>
      </c>
      <c r="I135" s="450">
        <v>0.347671282051281</v>
      </c>
      <c r="J135" s="459">
        <v>-1.272041</v>
      </c>
      <c r="K135" s="460">
        <v>3.275</v>
      </c>
      <c r="L135" s="456">
        <v>0.373453</v>
      </c>
      <c r="M135" s="460">
        <v>0.452216</v>
      </c>
      <c r="N135" s="450">
        <v>0.825828807472535</v>
      </c>
      <c r="O135" s="459">
        <v>-0.0787629999999999</v>
      </c>
      <c r="P135" s="460">
        <v>0.439344999999996</v>
      </c>
      <c r="Q135" s="456">
        <v>0.0812999999999997</v>
      </c>
      <c r="R135" s="460">
        <v>0.1004</v>
      </c>
      <c r="S135" s="450">
        <v>0.809760956175296</v>
      </c>
      <c r="T135" s="459">
        <v>-0.0191000000000003</v>
      </c>
      <c r="U135" s="460">
        <v>0.1098</v>
      </c>
      <c r="V135" s="456">
        <v>0</v>
      </c>
      <c r="W135" s="460">
        <v>0</v>
      </c>
      <c r="X135" s="450" t="s">
        <v>161</v>
      </c>
      <c r="Y135" s="459">
        <v>0</v>
      </c>
      <c r="Z135" s="460">
        <v>0</v>
      </c>
      <c r="AA135" s="456">
        <v>0.838499999999999</v>
      </c>
      <c r="AB135" s="460">
        <v>0.12666668</v>
      </c>
      <c r="AC135" s="450">
        <v>6.61973614529092</v>
      </c>
      <c r="AD135" s="459">
        <v>0.711833319999999</v>
      </c>
      <c r="AE135" s="460">
        <v>2.69923499999999</v>
      </c>
      <c r="AF135" s="456">
        <v>0</v>
      </c>
      <c r="AG135" s="460">
        <v>0</v>
      </c>
      <c r="AH135" s="450" t="s">
        <v>161</v>
      </c>
      <c r="AI135" s="459">
        <v>0</v>
      </c>
      <c r="AJ135" s="460">
        <v>0</v>
      </c>
      <c r="AK135" s="456">
        <v>0</v>
      </c>
      <c r="AL135" s="460">
        <v>0</v>
      </c>
      <c r="AM135" s="450" t="s">
        <v>161</v>
      </c>
      <c r="AN135" s="459">
        <v>0</v>
      </c>
      <c r="AO135" s="460">
        <v>0</v>
      </c>
      <c r="AP135" s="456">
        <v>0</v>
      </c>
      <c r="AQ135" s="460">
        <v>0</v>
      </c>
      <c r="AR135" s="450" t="s">
        <v>161</v>
      </c>
      <c r="AS135" s="459">
        <v>0</v>
      </c>
      <c r="AT135" s="460">
        <v>0</v>
      </c>
      <c r="AU135" s="456">
        <v>0</v>
      </c>
      <c r="AV135" s="460">
        <v>0</v>
      </c>
      <c r="AW135" s="450" t="s">
        <v>161</v>
      </c>
      <c r="AX135" s="459">
        <v>0</v>
      </c>
      <c r="AY135" s="460">
        <v>0</v>
      </c>
    </row>
    <row r="136" s="437" customFormat="1" outlineLevel="2" spans="1:51">
      <c r="A136" s="486" t="s">
        <v>130</v>
      </c>
      <c r="B136" s="512">
        <v>0.644315999999999</v>
      </c>
      <c r="C136" s="505">
        <v>0.82272467</v>
      </c>
      <c r="D136" s="314">
        <v>0.783148996856991</v>
      </c>
      <c r="E136" s="505">
        <v>-0.178408670000001</v>
      </c>
      <c r="F136" s="507">
        <v>1.48022299999999</v>
      </c>
      <c r="G136" s="456">
        <v>0.429315999999999</v>
      </c>
      <c r="H136" s="460">
        <v>0.66</v>
      </c>
      <c r="I136" s="450">
        <v>0.650478787878786</v>
      </c>
      <c r="J136" s="459">
        <v>-0.230684000000001</v>
      </c>
      <c r="K136" s="460">
        <v>1.03299999999999</v>
      </c>
      <c r="L136" s="456">
        <v>0</v>
      </c>
      <c r="M136" s="460">
        <v>0.001058</v>
      </c>
      <c r="N136" s="450">
        <v>0</v>
      </c>
      <c r="O136" s="459">
        <v>-0.001058</v>
      </c>
      <c r="P136" s="460">
        <v>0.250223</v>
      </c>
      <c r="Q136" s="456">
        <v>0</v>
      </c>
      <c r="R136" s="460">
        <v>0.01</v>
      </c>
      <c r="S136" s="450">
        <v>0</v>
      </c>
      <c r="T136" s="459">
        <v>-0.01</v>
      </c>
      <c r="U136" s="460">
        <v>0.0619999999999999</v>
      </c>
      <c r="V136" s="456">
        <v>0</v>
      </c>
      <c r="W136" s="460">
        <v>0</v>
      </c>
      <c r="X136" s="450" t="s">
        <v>161</v>
      </c>
      <c r="Y136" s="459">
        <v>0</v>
      </c>
      <c r="Z136" s="460">
        <v>0</v>
      </c>
      <c r="AA136" s="456">
        <v>0.215</v>
      </c>
      <c r="AB136" s="460">
        <v>0.15166667</v>
      </c>
      <c r="AC136" s="450">
        <v>1.41758238642676</v>
      </c>
      <c r="AD136" s="459">
        <v>0.06333333</v>
      </c>
      <c r="AE136" s="460">
        <v>0.135</v>
      </c>
      <c r="AF136" s="456">
        <v>0</v>
      </c>
      <c r="AG136" s="460">
        <v>0</v>
      </c>
      <c r="AH136" s="450" t="s">
        <v>161</v>
      </c>
      <c r="AI136" s="459">
        <v>0</v>
      </c>
      <c r="AJ136" s="460">
        <v>0</v>
      </c>
      <c r="AK136" s="456">
        <v>0</v>
      </c>
      <c r="AL136" s="460">
        <v>0</v>
      </c>
      <c r="AM136" s="450" t="s">
        <v>161</v>
      </c>
      <c r="AN136" s="459">
        <v>0</v>
      </c>
      <c r="AO136" s="460">
        <v>0</v>
      </c>
      <c r="AP136" s="456">
        <v>0</v>
      </c>
      <c r="AQ136" s="460">
        <v>0</v>
      </c>
      <c r="AR136" s="450" t="s">
        <v>161</v>
      </c>
      <c r="AS136" s="459">
        <v>0</v>
      </c>
      <c r="AT136" s="460">
        <v>0</v>
      </c>
      <c r="AU136" s="456">
        <v>0</v>
      </c>
      <c r="AV136" s="460">
        <v>0</v>
      </c>
      <c r="AW136" s="450" t="s">
        <v>161</v>
      </c>
      <c r="AX136" s="459">
        <v>0</v>
      </c>
      <c r="AY136" s="460">
        <v>0</v>
      </c>
    </row>
    <row r="137" s="437" customFormat="1" ht="16.2" spans="1:51">
      <c r="A137" s="213" t="s">
        <v>131</v>
      </c>
      <c r="B137" s="214">
        <v>8.59035899999999</v>
      </c>
      <c r="C137" s="472">
        <v>8.45575271</v>
      </c>
      <c r="D137" s="238">
        <v>1.01591890096795</v>
      </c>
      <c r="E137" s="472">
        <v>0.134606289999986</v>
      </c>
      <c r="F137" s="328">
        <v>11.452818</v>
      </c>
      <c r="G137" s="214">
        <v>4.21333599999999</v>
      </c>
      <c r="H137" s="328">
        <v>5.99</v>
      </c>
      <c r="I137" s="238">
        <v>0.703394991652753</v>
      </c>
      <c r="J137" s="472">
        <v>-1.77666400000001</v>
      </c>
      <c r="K137" s="328">
        <v>6.67399999999998</v>
      </c>
      <c r="L137" s="214">
        <v>1.531623</v>
      </c>
      <c r="M137" s="328">
        <v>1.541886</v>
      </c>
      <c r="N137" s="238">
        <v>0.993343865888918</v>
      </c>
      <c r="O137" s="472">
        <v>-0.0102629999999997</v>
      </c>
      <c r="P137" s="328">
        <v>1.46388299999999</v>
      </c>
      <c r="Q137" s="214">
        <v>0.325699999999999</v>
      </c>
      <c r="R137" s="328">
        <v>0.3322</v>
      </c>
      <c r="S137" s="238">
        <v>0.980433473810954</v>
      </c>
      <c r="T137" s="472">
        <v>-0.00650000000000112</v>
      </c>
      <c r="U137" s="328">
        <v>0.3257</v>
      </c>
      <c r="V137" s="214">
        <v>0</v>
      </c>
      <c r="W137" s="328">
        <v>0</v>
      </c>
      <c r="X137" s="238" t="s">
        <v>161</v>
      </c>
      <c r="Y137" s="472">
        <v>0</v>
      </c>
      <c r="Z137" s="328">
        <v>0</v>
      </c>
      <c r="AA137" s="214">
        <v>2.51969999999999</v>
      </c>
      <c r="AB137" s="328">
        <v>0.59166671</v>
      </c>
      <c r="AC137" s="238">
        <v>4.25864757542299</v>
      </c>
      <c r="AD137" s="472">
        <v>1.92803328999999</v>
      </c>
      <c r="AE137" s="328">
        <v>2.98923499999999</v>
      </c>
      <c r="AF137" s="214">
        <v>0</v>
      </c>
      <c r="AG137" s="328">
        <v>0</v>
      </c>
      <c r="AH137" s="238" t="s">
        <v>161</v>
      </c>
      <c r="AI137" s="472">
        <v>0</v>
      </c>
      <c r="AJ137" s="328">
        <v>0</v>
      </c>
      <c r="AK137" s="214">
        <v>0</v>
      </c>
      <c r="AL137" s="328">
        <v>0</v>
      </c>
      <c r="AM137" s="238" t="s">
        <v>161</v>
      </c>
      <c r="AN137" s="472">
        <v>0</v>
      </c>
      <c r="AO137" s="328">
        <v>0</v>
      </c>
      <c r="AP137" s="214">
        <v>0</v>
      </c>
      <c r="AQ137" s="328">
        <v>0</v>
      </c>
      <c r="AR137" s="238" t="s">
        <v>161</v>
      </c>
      <c r="AS137" s="472">
        <v>0</v>
      </c>
      <c r="AT137" s="328">
        <v>0</v>
      </c>
      <c r="AU137" s="214">
        <v>0</v>
      </c>
      <c r="AV137" s="328">
        <v>0</v>
      </c>
      <c r="AW137" s="238" t="s">
        <v>161</v>
      </c>
      <c r="AX137" s="472">
        <v>0</v>
      </c>
      <c r="AY137" s="328">
        <v>0</v>
      </c>
    </row>
    <row r="138" s="437" customFormat="1" ht="16.2" spans="1:51">
      <c r="A138" s="213" t="s">
        <v>132</v>
      </c>
      <c r="B138" s="214">
        <v>5.098955</v>
      </c>
      <c r="C138" s="472">
        <v>16.48566718</v>
      </c>
      <c r="D138" s="238">
        <v>0.309296247723958</v>
      </c>
      <c r="E138" s="472">
        <v>-11.38671218</v>
      </c>
      <c r="F138" s="328">
        <v>6.60728299999997</v>
      </c>
      <c r="G138" s="214">
        <v>3.315</v>
      </c>
      <c r="H138" s="328">
        <v>12.33</v>
      </c>
      <c r="I138" s="238">
        <v>0.268856447688564</v>
      </c>
      <c r="J138" s="472">
        <v>-9.015</v>
      </c>
      <c r="K138" s="328">
        <v>5.32999999999997</v>
      </c>
      <c r="L138" s="214">
        <v>1.037655</v>
      </c>
      <c r="M138" s="328">
        <v>3.059506</v>
      </c>
      <c r="N138" s="238">
        <v>0.339157694085254</v>
      </c>
      <c r="O138" s="472">
        <v>-2.021851</v>
      </c>
      <c r="P138" s="328">
        <v>1.049883</v>
      </c>
      <c r="Q138" s="214">
        <v>0.2332</v>
      </c>
      <c r="R138" s="328">
        <v>0.6748</v>
      </c>
      <c r="S138" s="238">
        <v>0.345583876704209</v>
      </c>
      <c r="T138" s="472">
        <v>-0.4416</v>
      </c>
      <c r="U138" s="328">
        <v>0.192399999999999</v>
      </c>
      <c r="V138" s="214">
        <v>0</v>
      </c>
      <c r="W138" s="328">
        <v>0</v>
      </c>
      <c r="X138" s="238" t="s">
        <v>161</v>
      </c>
      <c r="Y138" s="472">
        <v>0</v>
      </c>
      <c r="Z138" s="328">
        <v>0</v>
      </c>
      <c r="AA138" s="214">
        <v>0.5131</v>
      </c>
      <c r="AB138" s="328">
        <v>0.42136118</v>
      </c>
      <c r="AC138" s="238">
        <v>1.21772015162859</v>
      </c>
      <c r="AD138" s="472">
        <v>0.09173882</v>
      </c>
      <c r="AE138" s="328">
        <v>0.035</v>
      </c>
      <c r="AF138" s="214">
        <v>0</v>
      </c>
      <c r="AG138" s="328">
        <v>0</v>
      </c>
      <c r="AH138" s="238" t="s">
        <v>161</v>
      </c>
      <c r="AI138" s="472">
        <v>0</v>
      </c>
      <c r="AJ138" s="328">
        <v>0</v>
      </c>
      <c r="AK138" s="214">
        <v>0</v>
      </c>
      <c r="AL138" s="328">
        <v>0</v>
      </c>
      <c r="AM138" s="238" t="s">
        <v>161</v>
      </c>
      <c r="AN138" s="472">
        <v>0</v>
      </c>
      <c r="AO138" s="328">
        <v>0</v>
      </c>
      <c r="AP138" s="214">
        <v>1.124515</v>
      </c>
      <c r="AQ138" s="328">
        <v>0.29</v>
      </c>
      <c r="AR138" s="238">
        <v>3.87763793103448</v>
      </c>
      <c r="AS138" s="472">
        <v>0.834514999999998</v>
      </c>
      <c r="AT138" s="328">
        <v>0.038</v>
      </c>
      <c r="AU138" s="214">
        <v>0</v>
      </c>
      <c r="AV138" s="328">
        <v>0</v>
      </c>
      <c r="AW138" s="238" t="s">
        <v>161</v>
      </c>
      <c r="AX138" s="472">
        <v>0</v>
      </c>
      <c r="AY138" s="328">
        <v>0</v>
      </c>
    </row>
    <row r="139" s="437" customFormat="1" ht="16.2" spans="1:51">
      <c r="A139" s="213" t="s">
        <v>133</v>
      </c>
      <c r="B139" s="214">
        <v>13.3347859999999</v>
      </c>
      <c r="C139" s="472">
        <v>9.5959764</v>
      </c>
      <c r="D139" s="238">
        <v>1.38962263391976</v>
      </c>
      <c r="E139" s="472">
        <v>3.7388095999999</v>
      </c>
      <c r="F139" s="328">
        <v>8.60826899999998</v>
      </c>
      <c r="G139" s="214">
        <v>8.6913659999999</v>
      </c>
      <c r="H139" s="328">
        <v>6.86</v>
      </c>
      <c r="I139" s="238">
        <v>1.26696297376092</v>
      </c>
      <c r="J139" s="472">
        <v>1.8313659999999</v>
      </c>
      <c r="K139" s="328">
        <v>6.25592299999998</v>
      </c>
      <c r="L139" s="214">
        <v>2.41632</v>
      </c>
      <c r="M139" s="328">
        <v>1.886593</v>
      </c>
      <c r="N139" s="238">
        <v>1.28078499178148</v>
      </c>
      <c r="O139" s="472">
        <v>0.529726999999999</v>
      </c>
      <c r="P139" s="328">
        <v>1.888846</v>
      </c>
      <c r="Q139" s="214">
        <v>0.956999999999999</v>
      </c>
      <c r="R139" s="328">
        <v>0.4798</v>
      </c>
      <c r="S139" s="238">
        <v>1.9945810754481</v>
      </c>
      <c r="T139" s="472">
        <v>0.477199999999999</v>
      </c>
      <c r="U139" s="328">
        <v>0.3885</v>
      </c>
      <c r="V139" s="214">
        <v>0</v>
      </c>
      <c r="W139" s="328">
        <v>0</v>
      </c>
      <c r="X139" s="238" t="s">
        <v>161</v>
      </c>
      <c r="Y139" s="472">
        <v>0</v>
      </c>
      <c r="Z139" s="328">
        <v>0</v>
      </c>
      <c r="AA139" s="214">
        <v>1.2701</v>
      </c>
      <c r="AB139" s="328">
        <v>0.3695834</v>
      </c>
      <c r="AC139" s="238">
        <v>3.43657209712341</v>
      </c>
      <c r="AD139" s="472">
        <v>0.900516599999999</v>
      </c>
      <c r="AE139" s="328">
        <v>0.075</v>
      </c>
      <c r="AF139" s="214">
        <v>0</v>
      </c>
      <c r="AG139" s="328">
        <v>0</v>
      </c>
      <c r="AH139" s="238" t="s">
        <v>161</v>
      </c>
      <c r="AI139" s="472">
        <v>0</v>
      </c>
      <c r="AJ139" s="328">
        <v>0</v>
      </c>
      <c r="AK139" s="214">
        <v>0.652645</v>
      </c>
      <c r="AL139" s="328">
        <v>0.09</v>
      </c>
      <c r="AM139" s="238">
        <v>7.25161111111111</v>
      </c>
      <c r="AN139" s="472">
        <v>0.562645</v>
      </c>
      <c r="AO139" s="328">
        <v>0.374604999999999</v>
      </c>
      <c r="AP139" s="214">
        <v>0.285297</v>
      </c>
      <c r="AQ139" s="328">
        <v>0.5</v>
      </c>
      <c r="AR139" s="238">
        <v>0.570593999999999</v>
      </c>
      <c r="AS139" s="472">
        <v>-0.214703</v>
      </c>
      <c r="AT139" s="328">
        <v>0.581469</v>
      </c>
      <c r="AU139" s="214">
        <v>0</v>
      </c>
      <c r="AV139" s="328">
        <v>0</v>
      </c>
      <c r="AW139" s="238" t="s">
        <v>161</v>
      </c>
      <c r="AX139" s="472">
        <v>0</v>
      </c>
      <c r="AY139" s="328">
        <v>0.011618</v>
      </c>
    </row>
    <row r="140" ht="16.2" spans="1:2302">
      <c r="A140" s="480" t="s">
        <v>134</v>
      </c>
      <c r="B140" s="481">
        <v>75.0253509999998</v>
      </c>
      <c r="C140" s="482">
        <v>76.15891851</v>
      </c>
      <c r="D140" s="511">
        <v>0.985115761460671</v>
      </c>
      <c r="E140" s="484">
        <v>-1.13356751000015</v>
      </c>
      <c r="F140" s="482">
        <v>60.6040699999999</v>
      </c>
      <c r="G140" s="481">
        <v>45.6771259999999</v>
      </c>
      <c r="H140" s="482">
        <v>55.015</v>
      </c>
      <c r="I140" s="511">
        <v>0.830266763609922</v>
      </c>
      <c r="J140" s="484">
        <v>-9.33787400000013</v>
      </c>
      <c r="K140" s="482">
        <v>42.604765</v>
      </c>
      <c r="L140" s="481">
        <v>12.154525</v>
      </c>
      <c r="M140" s="482">
        <v>14.886304</v>
      </c>
      <c r="N140" s="511">
        <v>0.816490446520506</v>
      </c>
      <c r="O140" s="484">
        <v>-2.73177900000001</v>
      </c>
      <c r="P140" s="482">
        <v>11.72125</v>
      </c>
      <c r="Q140" s="481">
        <v>2.0826</v>
      </c>
      <c r="R140" s="482">
        <v>2.1967</v>
      </c>
      <c r="S140" s="511">
        <v>0.948058451313332</v>
      </c>
      <c r="T140" s="484">
        <v>-0.114100000000003</v>
      </c>
      <c r="U140" s="482">
        <v>1.5197</v>
      </c>
      <c r="V140" s="481">
        <v>0</v>
      </c>
      <c r="W140" s="482">
        <v>0</v>
      </c>
      <c r="X140" s="511" t="s">
        <v>161</v>
      </c>
      <c r="Y140" s="484">
        <v>0</v>
      </c>
      <c r="Z140" s="482">
        <v>0</v>
      </c>
      <c r="AA140" s="481">
        <v>15.1111</v>
      </c>
      <c r="AB140" s="482">
        <v>4.06091451</v>
      </c>
      <c r="AC140" s="511">
        <v>3.72110763789509</v>
      </c>
      <c r="AD140" s="484">
        <v>11.05018549</v>
      </c>
      <c r="AE140" s="482">
        <v>4.75835499999999</v>
      </c>
      <c r="AF140" s="481">
        <v>0</v>
      </c>
      <c r="AG140" s="482">
        <v>0</v>
      </c>
      <c r="AH140" s="511" t="s">
        <v>161</v>
      </c>
      <c r="AI140" s="484">
        <v>0</v>
      </c>
      <c r="AJ140" s="482">
        <v>0</v>
      </c>
      <c r="AK140" s="481">
        <v>2.562578</v>
      </c>
      <c r="AL140" s="482">
        <v>1.86871734</v>
      </c>
      <c r="AM140" s="511">
        <v>1.37130316348432</v>
      </c>
      <c r="AN140" s="484">
        <v>0.693860659999996</v>
      </c>
      <c r="AO140" s="482">
        <v>1.608974</v>
      </c>
      <c r="AP140" s="481">
        <v>1.41591</v>
      </c>
      <c r="AQ140" s="482">
        <v>0.79</v>
      </c>
      <c r="AR140" s="511">
        <v>1.7922911392405</v>
      </c>
      <c r="AS140" s="484">
        <v>0.625909999999998</v>
      </c>
      <c r="AT140" s="482">
        <v>0.619469</v>
      </c>
      <c r="AU140" s="481">
        <v>0</v>
      </c>
      <c r="AV140" s="482">
        <v>0</v>
      </c>
      <c r="AW140" s="511" t="s">
        <v>161</v>
      </c>
      <c r="AX140" s="484">
        <v>0</v>
      </c>
      <c r="AY140" s="482">
        <v>0.011618</v>
      </c>
      <c r="AZ140" s="494"/>
      <c r="BA140" s="426"/>
      <c r="BB140" s="423"/>
      <c r="BC140" s="423"/>
      <c r="BD140" s="423"/>
      <c r="BE140" s="423"/>
      <c r="BF140" s="423"/>
      <c r="BG140" s="425"/>
      <c r="BH140" s="425"/>
      <c r="BI140" s="423"/>
      <c r="BJ140" s="494"/>
      <c r="BK140" s="425"/>
      <c r="BL140" s="494"/>
      <c r="BM140" s="423"/>
      <c r="BN140" s="428"/>
      <c r="BO140" s="423"/>
      <c r="BP140" s="423"/>
      <c r="BQ140" s="423"/>
      <c r="BR140" s="423"/>
      <c r="BS140" s="423"/>
      <c r="BT140" s="429"/>
      <c r="BU140" s="495"/>
      <c r="BV140" s="423"/>
      <c r="BW140" s="423"/>
      <c r="BX140" s="428"/>
      <c r="BY140" s="429"/>
      <c r="BZ140" s="495"/>
      <c r="CA140" s="423"/>
      <c r="CB140" s="428"/>
      <c r="CC140" s="431"/>
      <c r="CD140" s="425"/>
      <c r="CE140" s="423"/>
      <c r="CF140" s="494"/>
      <c r="CG140" s="423"/>
      <c r="CH140" s="426"/>
      <c r="CI140" s="432"/>
      <c r="CJ140" s="433"/>
      <c r="CK140" s="433"/>
      <c r="CL140" s="496"/>
      <c r="CM140" s="496"/>
      <c r="CN140" s="497"/>
      <c r="CO140" s="425"/>
      <c r="CP140" s="425"/>
      <c r="CQ140" s="423"/>
      <c r="CR140" s="494"/>
      <c r="CS140" s="425"/>
      <c r="CT140" s="425"/>
      <c r="CU140" s="425"/>
      <c r="CV140" s="423"/>
      <c r="CW140" s="425"/>
      <c r="CX140" s="426"/>
      <c r="CY140" s="425"/>
      <c r="CZ140" s="425"/>
      <c r="DA140" s="423"/>
      <c r="DB140" s="425"/>
      <c r="DC140" s="426"/>
      <c r="DD140" s="425"/>
      <c r="DE140" s="425"/>
      <c r="DF140" s="423"/>
      <c r="DG140" s="425"/>
      <c r="DH140" s="426"/>
      <c r="DI140" s="423"/>
      <c r="DJ140" s="423"/>
      <c r="DK140" s="423"/>
      <c r="DL140" s="423"/>
      <c r="DM140" s="423"/>
      <c r="DN140" s="425"/>
      <c r="DO140" s="425"/>
      <c r="DP140" s="423"/>
      <c r="DQ140" s="494"/>
      <c r="DR140" s="425"/>
      <c r="DS140" s="425"/>
      <c r="DT140" s="425"/>
      <c r="DU140" s="423"/>
      <c r="DV140" s="494"/>
      <c r="DW140" s="425"/>
      <c r="DX140" s="425"/>
      <c r="DY140" s="425"/>
      <c r="DZ140" s="423"/>
      <c r="EA140" s="494"/>
      <c r="EB140" s="425"/>
      <c r="EC140" s="425"/>
      <c r="ED140" s="425"/>
      <c r="EE140" s="427"/>
      <c r="EF140" s="494"/>
      <c r="EG140" s="425"/>
      <c r="EH140" s="425"/>
      <c r="EI140" s="494"/>
      <c r="EJ140" s="423"/>
      <c r="EK140" s="494"/>
      <c r="EL140" s="426"/>
      <c r="EM140" s="423"/>
      <c r="EN140" s="423"/>
      <c r="EO140" s="423"/>
      <c r="EP140" s="423"/>
      <c r="EQ140" s="423"/>
      <c r="ER140" s="425"/>
      <c r="ES140" s="425"/>
      <c r="ET140" s="423"/>
      <c r="EU140" s="494"/>
      <c r="EV140" s="425"/>
      <c r="EW140" s="494"/>
      <c r="EX140" s="423"/>
      <c r="EY140" s="428"/>
      <c r="EZ140" s="423"/>
      <c r="FA140" s="423"/>
      <c r="FB140" s="423"/>
      <c r="FC140" s="423"/>
      <c r="FD140" s="423"/>
      <c r="FE140" s="429"/>
      <c r="FF140" s="495"/>
      <c r="FG140" s="423"/>
      <c r="FH140" s="423"/>
      <c r="FI140" s="428"/>
      <c r="FJ140" s="429"/>
      <c r="FK140" s="495"/>
      <c r="FL140" s="423"/>
      <c r="FM140" s="428"/>
      <c r="FN140" s="431"/>
      <c r="FO140" s="425"/>
      <c r="FP140" s="423"/>
      <c r="FQ140" s="494"/>
      <c r="FR140" s="423"/>
      <c r="FS140" s="426"/>
      <c r="FT140" s="432"/>
      <c r="FU140" s="433"/>
      <c r="FV140" s="433"/>
      <c r="FW140" s="496"/>
      <c r="FX140" s="496"/>
      <c r="FY140" s="497"/>
      <c r="FZ140" s="425"/>
      <c r="GA140" s="425"/>
      <c r="GB140" s="423"/>
      <c r="GC140" s="494"/>
      <c r="GD140" s="425"/>
      <c r="GE140" s="425"/>
      <c r="GF140" s="425"/>
      <c r="GG140" s="423"/>
      <c r="GH140" s="425"/>
      <c r="GI140" s="426"/>
      <c r="GJ140" s="425"/>
      <c r="GK140" s="425"/>
      <c r="GL140" s="423"/>
      <c r="GM140" s="425"/>
      <c r="GN140" s="426"/>
      <c r="GO140" s="425"/>
      <c r="GP140" s="425"/>
      <c r="GQ140" s="423"/>
      <c r="GR140" s="425"/>
      <c r="GS140" s="426"/>
      <c r="GT140" s="423"/>
      <c r="GU140" s="423"/>
      <c r="GV140" s="423"/>
      <c r="GW140" s="423"/>
      <c r="GX140" s="423"/>
      <c r="GY140" s="425"/>
      <c r="GZ140" s="425"/>
      <c r="HA140" s="423"/>
      <c r="HB140" s="494"/>
      <c r="HC140" s="425"/>
      <c r="HD140" s="425"/>
      <c r="HE140" s="425"/>
      <c r="HF140" s="423"/>
      <c r="HG140" s="494"/>
      <c r="HH140" s="425"/>
      <c r="HI140" s="425"/>
      <c r="HJ140" s="425"/>
      <c r="HK140" s="423"/>
      <c r="HL140" s="494"/>
      <c r="HM140" s="425"/>
      <c r="HN140" s="425"/>
      <c r="HO140" s="425"/>
      <c r="HP140" s="427"/>
      <c r="HQ140" s="494"/>
      <c r="HR140" s="425"/>
      <c r="HS140" s="425"/>
      <c r="HT140" s="494"/>
      <c r="HU140" s="423"/>
      <c r="HV140" s="494"/>
      <c r="HW140" s="426"/>
      <c r="HX140" s="423"/>
      <c r="HY140" s="423"/>
      <c r="HZ140" s="423"/>
      <c r="IA140" s="423"/>
      <c r="IB140" s="423"/>
      <c r="IC140" s="425"/>
      <c r="ID140" s="425"/>
      <c r="IE140" s="423"/>
      <c r="IF140" s="494"/>
      <c r="IG140" s="425"/>
      <c r="IH140" s="494"/>
      <c r="II140" s="423"/>
      <c r="IJ140" s="428"/>
      <c r="IK140" s="423"/>
      <c r="IL140" s="423"/>
      <c r="IM140" s="423"/>
      <c r="IN140" s="423"/>
      <c r="IO140" s="423"/>
      <c r="IP140" s="429"/>
      <c r="IQ140" s="495"/>
      <c r="IR140" s="423"/>
      <c r="IS140" s="423"/>
      <c r="IT140" s="428"/>
      <c r="IU140" s="429"/>
      <c r="IV140" s="495"/>
      <c r="IW140" s="423"/>
      <c r="IX140" s="428"/>
      <c r="IY140" s="431"/>
      <c r="IZ140" s="425"/>
      <c r="JA140" s="423"/>
      <c r="JB140" s="494"/>
      <c r="JC140" s="423"/>
      <c r="JD140" s="426"/>
      <c r="JE140" s="432"/>
      <c r="JF140" s="433"/>
      <c r="JG140" s="433"/>
      <c r="JH140" s="496"/>
      <c r="JI140" s="496"/>
      <c r="JJ140" s="497"/>
      <c r="JK140" s="425"/>
      <c r="JL140" s="425"/>
      <c r="JM140" s="423"/>
      <c r="JN140" s="494"/>
      <c r="JO140" s="425"/>
      <c r="JP140" s="425"/>
      <c r="JQ140" s="425"/>
      <c r="JR140" s="423"/>
      <c r="JS140" s="425"/>
      <c r="JT140" s="426"/>
      <c r="JU140" s="425"/>
      <c r="JV140" s="425"/>
      <c r="JW140" s="423"/>
      <c r="JX140" s="425"/>
      <c r="JY140" s="426"/>
      <c r="JZ140" s="425"/>
      <c r="KA140" s="425"/>
      <c r="KB140" s="423"/>
      <c r="KC140" s="425"/>
      <c r="KD140" s="426"/>
      <c r="KE140" s="423"/>
      <c r="KF140" s="423"/>
      <c r="KG140" s="423"/>
      <c r="KH140" s="423"/>
      <c r="KI140" s="423"/>
      <c r="KJ140" s="425"/>
      <c r="KK140" s="425"/>
      <c r="KL140" s="423"/>
      <c r="KM140" s="494"/>
      <c r="KN140" s="425"/>
      <c r="KO140" s="425"/>
      <c r="KP140" s="425"/>
      <c r="KQ140" s="423"/>
      <c r="KR140" s="494"/>
      <c r="KS140" s="425"/>
      <c r="KT140" s="425"/>
      <c r="KU140" s="425"/>
      <c r="KV140" s="423"/>
      <c r="KW140" s="494"/>
      <c r="KX140" s="425"/>
      <c r="KY140" s="425"/>
      <c r="KZ140" s="425"/>
      <c r="LA140" s="427"/>
      <c r="LB140" s="494"/>
      <c r="LC140" s="425"/>
      <c r="LD140" s="425"/>
      <c r="LE140" s="494"/>
      <c r="LF140" s="423"/>
      <c r="LG140" s="494"/>
      <c r="LH140" s="426"/>
      <c r="LI140" s="423"/>
      <c r="LJ140" s="423"/>
      <c r="LK140" s="423"/>
      <c r="LL140" s="423"/>
      <c r="LM140" s="423"/>
      <c r="LN140" s="425"/>
      <c r="LO140" s="425"/>
      <c r="LP140" s="423"/>
      <c r="LQ140" s="494"/>
      <c r="LR140" s="425"/>
      <c r="LS140" s="494"/>
      <c r="LT140" s="423"/>
      <c r="LU140" s="428"/>
      <c r="LV140" s="423"/>
      <c r="LW140" s="423"/>
      <c r="LX140" s="423"/>
      <c r="LY140" s="423"/>
      <c r="LZ140" s="423"/>
      <c r="MA140" s="429"/>
      <c r="MB140" s="495"/>
      <c r="MC140" s="423"/>
      <c r="MD140" s="423"/>
      <c r="ME140" s="428"/>
      <c r="MF140" s="429"/>
      <c r="MG140" s="495"/>
      <c r="MH140" s="423"/>
      <c r="MI140" s="428"/>
      <c r="MJ140" s="431"/>
      <c r="MK140" s="425"/>
      <c r="ML140" s="423"/>
      <c r="MM140" s="494"/>
      <c r="MN140" s="423"/>
      <c r="MO140" s="426"/>
      <c r="MP140" s="432"/>
      <c r="MQ140" s="433"/>
      <c r="MR140" s="433"/>
      <c r="MS140" s="496"/>
      <c r="MT140" s="496"/>
      <c r="MU140" s="497"/>
      <c r="MV140" s="425"/>
      <c r="MW140" s="425"/>
      <c r="MX140" s="423"/>
      <c r="MY140" s="494"/>
      <c r="MZ140" s="425"/>
      <c r="NA140" s="425"/>
      <c r="NB140" s="425"/>
      <c r="NC140" s="423"/>
      <c r="ND140" s="425"/>
      <c r="NE140" s="426"/>
      <c r="NF140" s="425"/>
      <c r="NG140" s="425"/>
      <c r="NH140" s="423"/>
      <c r="NI140" s="425"/>
      <c r="NJ140" s="426"/>
      <c r="NK140" s="425"/>
      <c r="NL140" s="425"/>
      <c r="NM140" s="423"/>
      <c r="NN140" s="425"/>
      <c r="NO140" s="426"/>
      <c r="NP140" s="423"/>
      <c r="NQ140" s="423"/>
      <c r="NR140" s="423"/>
      <c r="NS140" s="423"/>
      <c r="NT140" s="423"/>
      <c r="NU140" s="425"/>
      <c r="NV140" s="425"/>
      <c r="NW140" s="423"/>
      <c r="NX140" s="494"/>
      <c r="NY140" s="425"/>
      <c r="NZ140" s="425"/>
      <c r="OA140" s="425"/>
      <c r="OB140" s="423"/>
      <c r="OC140" s="494"/>
      <c r="OD140" s="425"/>
      <c r="OE140" s="425"/>
      <c r="OF140" s="425"/>
      <c r="OG140" s="423"/>
      <c r="OH140" s="494"/>
      <c r="OI140" s="425"/>
      <c r="OJ140" s="425"/>
      <c r="OK140" s="425"/>
      <c r="OL140" s="427"/>
      <c r="OM140" s="494"/>
      <c r="ON140" s="425"/>
      <c r="OO140" s="425"/>
      <c r="OP140" s="494"/>
      <c r="OQ140" s="423"/>
      <c r="OR140" s="494"/>
      <c r="OS140" s="426"/>
      <c r="OT140" s="423"/>
      <c r="OU140" s="423"/>
      <c r="OV140" s="423"/>
      <c r="OW140" s="423"/>
      <c r="OX140" s="423"/>
      <c r="OY140" s="425"/>
      <c r="OZ140" s="425"/>
      <c r="PA140" s="423"/>
      <c r="PB140" s="494"/>
      <c r="PC140" s="425"/>
      <c r="PD140" s="494"/>
      <c r="PE140" s="423"/>
      <c r="PF140" s="428"/>
      <c r="PG140" s="423"/>
      <c r="PH140" s="423"/>
      <c r="PI140" s="423"/>
      <c r="PJ140" s="423"/>
      <c r="PK140" s="423"/>
      <c r="PL140" s="429"/>
      <c r="PM140" s="495"/>
      <c r="PN140" s="423"/>
      <c r="PO140" s="423"/>
      <c r="PP140" s="428"/>
      <c r="PQ140" s="429"/>
      <c r="PR140" s="495"/>
      <c r="PS140" s="423"/>
      <c r="PT140" s="428"/>
      <c r="PU140" s="431"/>
      <c r="PV140" s="425"/>
      <c r="PW140" s="423"/>
      <c r="PX140" s="494"/>
      <c r="PY140" s="423"/>
      <c r="PZ140" s="426"/>
      <c r="QA140" s="432"/>
      <c r="QB140" s="433"/>
      <c r="QC140" s="433"/>
      <c r="QD140" s="496"/>
      <c r="QE140" s="496"/>
      <c r="QF140" s="497"/>
      <c r="QG140" s="425"/>
      <c r="QH140" s="425"/>
      <c r="QI140" s="423"/>
      <c r="QJ140" s="494"/>
      <c r="QK140" s="425"/>
      <c r="QL140" s="425"/>
      <c r="QM140" s="425"/>
      <c r="QN140" s="423"/>
      <c r="QO140" s="425"/>
      <c r="QP140" s="426"/>
      <c r="QQ140" s="425"/>
      <c r="QR140" s="425"/>
      <c r="QS140" s="423"/>
      <c r="QT140" s="425"/>
      <c r="QU140" s="426"/>
      <c r="QV140" s="425"/>
      <c r="QW140" s="425"/>
      <c r="QX140" s="423"/>
      <c r="QY140" s="425"/>
      <c r="QZ140" s="426"/>
      <c r="RA140" s="423"/>
      <c r="RB140" s="423"/>
      <c r="RC140" s="423"/>
      <c r="RD140" s="423"/>
      <c r="RE140" s="423"/>
      <c r="RF140" s="425"/>
      <c r="RG140" s="425"/>
      <c r="RH140" s="423"/>
      <c r="RI140" s="494"/>
      <c r="RJ140" s="425"/>
      <c r="RK140" s="425"/>
      <c r="RL140" s="425"/>
      <c r="RM140" s="423"/>
      <c r="RN140" s="494"/>
      <c r="RO140" s="425"/>
      <c r="RP140" s="425"/>
      <c r="RQ140" s="425"/>
      <c r="RR140" s="423"/>
      <c r="RS140" s="494"/>
      <c r="RT140" s="425"/>
      <c r="RU140" s="425"/>
      <c r="RV140" s="425"/>
      <c r="RW140" s="427"/>
      <c r="RX140" s="494"/>
      <c r="RY140" s="425"/>
      <c r="RZ140" s="425"/>
      <c r="SA140" s="494"/>
      <c r="SB140" s="423"/>
      <c r="SC140" s="494"/>
      <c r="SD140" s="426"/>
      <c r="SE140" s="423"/>
      <c r="SF140" s="423"/>
      <c r="SG140" s="423"/>
      <c r="SH140" s="423"/>
      <c r="SI140" s="423"/>
      <c r="SJ140" s="425"/>
      <c r="SK140" s="425"/>
      <c r="SL140" s="423"/>
      <c r="SM140" s="494"/>
      <c r="SN140" s="425"/>
      <c r="SO140" s="494"/>
      <c r="SP140" s="423"/>
      <c r="SQ140" s="428"/>
      <c r="SR140" s="423"/>
      <c r="SS140" s="423"/>
      <c r="ST140" s="423"/>
      <c r="SU140" s="423"/>
      <c r="SV140" s="423"/>
      <c r="SW140" s="429"/>
      <c r="SX140" s="495"/>
      <c r="SY140" s="423"/>
      <c r="SZ140" s="423"/>
      <c r="TA140" s="428"/>
      <c r="TB140" s="429"/>
      <c r="TC140" s="495"/>
      <c r="TD140" s="423"/>
      <c r="TE140" s="428"/>
      <c r="TF140" s="431"/>
      <c r="TG140" s="425"/>
      <c r="TH140" s="423"/>
      <c r="TI140" s="494"/>
      <c r="TJ140" s="423"/>
      <c r="TK140" s="426"/>
      <c r="TL140" s="432"/>
      <c r="TM140" s="433"/>
      <c r="TN140" s="433"/>
      <c r="TO140" s="496"/>
      <c r="TP140" s="496"/>
      <c r="TQ140" s="497"/>
      <c r="TR140" s="425"/>
      <c r="TS140" s="425"/>
      <c r="TT140" s="423"/>
      <c r="TU140" s="494"/>
      <c r="TV140" s="425"/>
      <c r="TW140" s="425"/>
      <c r="TX140" s="425"/>
      <c r="TY140" s="423"/>
      <c r="TZ140" s="425"/>
      <c r="UA140" s="426"/>
      <c r="UB140" s="425"/>
      <c r="UC140" s="425"/>
      <c r="UD140" s="423"/>
      <c r="UE140" s="425"/>
      <c r="UF140" s="426"/>
      <c r="UG140" s="425"/>
      <c r="UH140" s="425"/>
      <c r="UI140" s="423"/>
      <c r="UJ140" s="425"/>
      <c r="UK140" s="426"/>
      <c r="UL140" s="423"/>
      <c r="UM140" s="423"/>
      <c r="UN140" s="423"/>
      <c r="UO140" s="423"/>
      <c r="UP140" s="423"/>
      <c r="UQ140" s="425"/>
      <c r="UR140" s="425"/>
      <c r="US140" s="423"/>
      <c r="UT140" s="494"/>
      <c r="UU140" s="425"/>
      <c r="UV140" s="425"/>
      <c r="UW140" s="425"/>
      <c r="UX140" s="423"/>
      <c r="UY140" s="494"/>
      <c r="UZ140" s="425"/>
      <c r="VA140" s="425"/>
      <c r="VB140" s="425"/>
      <c r="VC140" s="423"/>
      <c r="VD140" s="494"/>
      <c r="VE140" s="425"/>
      <c r="VF140" s="425"/>
      <c r="VG140" s="425"/>
      <c r="VH140" s="427"/>
      <c r="VI140" s="494"/>
      <c r="VJ140" s="425"/>
      <c r="VK140" s="425"/>
      <c r="VL140" s="494"/>
      <c r="VM140" s="423"/>
      <c r="VN140" s="494"/>
      <c r="VO140" s="426"/>
      <c r="VP140" s="423"/>
      <c r="VQ140" s="423"/>
      <c r="VR140" s="423"/>
      <c r="VS140" s="423"/>
      <c r="VT140" s="423"/>
      <c r="VU140" s="425"/>
      <c r="VV140" s="425"/>
      <c r="VW140" s="423"/>
      <c r="VX140" s="494"/>
      <c r="VY140" s="425"/>
      <c r="VZ140" s="494"/>
      <c r="WA140" s="423"/>
      <c r="WB140" s="428"/>
      <c r="WC140" s="423"/>
      <c r="WD140" s="423"/>
      <c r="WE140" s="423"/>
      <c r="WF140" s="423"/>
      <c r="WG140" s="423"/>
      <c r="WH140" s="429"/>
      <c r="WI140" s="495"/>
      <c r="WJ140" s="423"/>
      <c r="WK140" s="423"/>
      <c r="WL140" s="428"/>
      <c r="WM140" s="429"/>
      <c r="WN140" s="495"/>
      <c r="WO140" s="423"/>
      <c r="WP140" s="428"/>
      <c r="WQ140" s="431"/>
      <c r="WR140" s="425"/>
      <c r="WS140" s="423"/>
      <c r="WT140" s="494"/>
      <c r="WU140" s="423"/>
      <c r="WV140" s="426"/>
      <c r="WW140" s="432"/>
      <c r="WX140" s="433"/>
      <c r="WY140" s="433"/>
      <c r="WZ140" s="496"/>
      <c r="XA140" s="496"/>
      <c r="XB140" s="497"/>
      <c r="XC140" s="425"/>
      <c r="XD140" s="425"/>
      <c r="XE140" s="423"/>
      <c r="XF140" s="494"/>
      <c r="XG140" s="425"/>
      <c r="XH140" s="425"/>
      <c r="XI140" s="425"/>
      <c r="XJ140" s="423"/>
      <c r="XK140" s="425"/>
      <c r="XL140" s="426"/>
      <c r="XM140" s="425"/>
      <c r="XN140" s="425"/>
      <c r="XO140" s="423"/>
      <c r="XP140" s="425"/>
      <c r="XQ140" s="426"/>
      <c r="XR140" s="425"/>
      <c r="XS140" s="425"/>
      <c r="XT140" s="423"/>
      <c r="XU140" s="425"/>
      <c r="XV140" s="426"/>
      <c r="XW140" s="423"/>
      <c r="XX140" s="423"/>
      <c r="XY140" s="423"/>
      <c r="XZ140" s="423"/>
      <c r="YA140" s="423"/>
      <c r="YB140" s="425"/>
      <c r="YC140" s="425"/>
      <c r="YD140" s="423"/>
      <c r="YE140" s="494"/>
      <c r="YF140" s="425"/>
      <c r="YG140" s="425"/>
      <c r="YH140" s="425"/>
      <c r="YI140" s="423"/>
      <c r="YJ140" s="494"/>
      <c r="YK140" s="425"/>
      <c r="YL140" s="425"/>
      <c r="YM140" s="425"/>
      <c r="YN140" s="423"/>
      <c r="YO140" s="494"/>
      <c r="YP140" s="425"/>
      <c r="YQ140" s="425"/>
      <c r="YR140" s="425"/>
      <c r="YS140" s="427"/>
      <c r="YT140" s="494"/>
      <c r="YU140" s="425"/>
      <c r="YV140" s="425"/>
      <c r="YW140" s="494"/>
      <c r="YX140" s="423"/>
      <c r="YY140" s="494"/>
      <c r="YZ140" s="426"/>
      <c r="ZA140" s="423"/>
      <c r="ZB140" s="423"/>
      <c r="ZC140" s="423"/>
      <c r="ZD140" s="423"/>
      <c r="ZE140" s="423"/>
      <c r="ZF140" s="425"/>
      <c r="ZG140" s="425"/>
      <c r="ZH140" s="423"/>
      <c r="ZI140" s="494"/>
      <c r="ZJ140" s="425"/>
      <c r="ZK140" s="494"/>
      <c r="ZL140" s="423"/>
      <c r="ZM140" s="428"/>
      <c r="ZN140" s="423"/>
      <c r="ZO140" s="423"/>
      <c r="ZP140" s="423"/>
      <c r="ZQ140" s="423"/>
      <c r="ZR140" s="423"/>
      <c r="ZS140" s="429"/>
      <c r="ZT140" s="495"/>
      <c r="ZU140" s="423"/>
      <c r="ZV140" s="423"/>
      <c r="ZW140" s="428"/>
      <c r="ZX140" s="429"/>
      <c r="ZY140" s="495"/>
      <c r="ZZ140" s="423"/>
      <c r="AAA140" s="428"/>
      <c r="AAB140" s="431"/>
      <c r="AAC140" s="425"/>
      <c r="AAD140" s="423"/>
      <c r="AAE140" s="494"/>
      <c r="AAF140" s="423"/>
      <c r="AAG140" s="426"/>
      <c r="AAH140" s="432"/>
      <c r="AAI140" s="433"/>
      <c r="AAJ140" s="433"/>
      <c r="AAK140" s="496"/>
      <c r="AAL140" s="496"/>
      <c r="AAM140" s="497"/>
      <c r="AAN140" s="425"/>
      <c r="AAO140" s="425"/>
      <c r="AAP140" s="423"/>
      <c r="AAQ140" s="494"/>
      <c r="AAR140" s="425"/>
      <c r="AAS140" s="425"/>
      <c r="AAT140" s="425"/>
      <c r="AAU140" s="423"/>
      <c r="AAV140" s="425"/>
      <c r="AAW140" s="426"/>
      <c r="AAX140" s="425"/>
      <c r="AAY140" s="425"/>
      <c r="AAZ140" s="423"/>
      <c r="ABA140" s="425"/>
      <c r="ABB140" s="426"/>
      <c r="ABC140" s="425"/>
      <c r="ABD140" s="425"/>
      <c r="ABE140" s="423"/>
      <c r="ABF140" s="425"/>
      <c r="ABG140" s="426"/>
      <c r="ABH140" s="423"/>
      <c r="ABI140" s="423"/>
      <c r="ABJ140" s="423"/>
      <c r="ABK140" s="423"/>
      <c r="ABL140" s="423"/>
      <c r="ABM140" s="425"/>
      <c r="ABN140" s="425"/>
      <c r="ABO140" s="423"/>
      <c r="ABP140" s="494"/>
      <c r="ABQ140" s="425"/>
      <c r="ABR140" s="425"/>
      <c r="ABS140" s="425"/>
      <c r="ABT140" s="423"/>
      <c r="ABU140" s="494"/>
      <c r="ABV140" s="425"/>
      <c r="ABW140" s="425"/>
      <c r="ABX140" s="425"/>
      <c r="ABY140" s="423"/>
      <c r="ABZ140" s="494"/>
      <c r="ACA140" s="425"/>
      <c r="ACB140" s="425"/>
      <c r="ACC140" s="425"/>
      <c r="ACD140" s="427"/>
      <c r="ACE140" s="494"/>
      <c r="ACF140" s="425"/>
      <c r="ACG140" s="425"/>
      <c r="ACH140" s="494"/>
      <c r="ACI140" s="423"/>
      <c r="ACJ140" s="494"/>
      <c r="ACK140" s="426"/>
      <c r="ACL140" s="423"/>
      <c r="ACM140" s="423"/>
      <c r="ACN140" s="423"/>
      <c r="ACO140" s="423"/>
      <c r="ACP140" s="423"/>
      <c r="ACQ140" s="425"/>
      <c r="ACR140" s="425"/>
      <c r="ACS140" s="423"/>
      <c r="ACT140" s="494"/>
      <c r="ACU140" s="425"/>
      <c r="ACV140" s="494"/>
      <c r="ACW140" s="423"/>
      <c r="ACX140" s="428"/>
      <c r="ACY140" s="423"/>
      <c r="ACZ140" s="423"/>
      <c r="ADA140" s="423"/>
      <c r="ADB140" s="423"/>
      <c r="ADC140" s="423"/>
      <c r="ADD140" s="429"/>
      <c r="ADE140" s="495"/>
      <c r="ADF140" s="423"/>
      <c r="ADG140" s="423"/>
      <c r="ADH140" s="428"/>
      <c r="ADI140" s="429"/>
      <c r="ADJ140" s="495"/>
      <c r="ADK140" s="423"/>
      <c r="ADL140" s="428"/>
      <c r="ADM140" s="431"/>
      <c r="ADN140" s="425"/>
      <c r="ADO140" s="423"/>
      <c r="ADP140" s="494"/>
      <c r="ADQ140" s="423"/>
      <c r="ADR140" s="426"/>
      <c r="ADS140" s="432"/>
      <c r="ADT140" s="433"/>
      <c r="ADU140" s="433"/>
      <c r="ADV140" s="496"/>
      <c r="ADW140" s="496"/>
      <c r="ADX140" s="497"/>
      <c r="ADY140" s="425"/>
      <c r="ADZ140" s="425"/>
      <c r="AEA140" s="423"/>
      <c r="AEB140" s="494"/>
      <c r="AEC140" s="425"/>
      <c r="AED140" s="425"/>
      <c r="AEE140" s="425"/>
      <c r="AEF140" s="423"/>
      <c r="AEG140" s="425"/>
      <c r="AEH140" s="426"/>
      <c r="AEI140" s="425"/>
      <c r="AEJ140" s="425"/>
      <c r="AEK140" s="423"/>
      <c r="AEL140" s="425"/>
      <c r="AEM140" s="426"/>
      <c r="AEN140" s="425"/>
      <c r="AEO140" s="425"/>
      <c r="AEP140" s="423"/>
      <c r="AEQ140" s="425"/>
      <c r="AER140" s="426"/>
      <c r="AES140" s="423"/>
      <c r="AET140" s="423"/>
      <c r="AEU140" s="423"/>
      <c r="AEV140" s="423"/>
      <c r="AEW140" s="423"/>
      <c r="AEX140" s="425"/>
      <c r="AEY140" s="425"/>
      <c r="AEZ140" s="423"/>
      <c r="AFA140" s="494"/>
      <c r="AFB140" s="425"/>
      <c r="AFC140" s="425"/>
      <c r="AFD140" s="425"/>
      <c r="AFE140" s="423"/>
      <c r="AFF140" s="494"/>
      <c r="AFG140" s="425"/>
      <c r="AFH140" s="425"/>
      <c r="AFI140" s="425"/>
      <c r="AFJ140" s="423"/>
      <c r="AFK140" s="494"/>
      <c r="AFL140" s="425"/>
      <c r="AFM140" s="425"/>
      <c r="AFN140" s="425"/>
      <c r="AFO140" s="427"/>
      <c r="AFP140" s="494"/>
      <c r="AFQ140" s="425"/>
      <c r="AFR140" s="425"/>
      <c r="AFS140" s="494"/>
      <c r="AFT140" s="423"/>
      <c r="AFU140" s="494"/>
      <c r="AFV140" s="426"/>
      <c r="AFW140" s="423"/>
      <c r="AFX140" s="423"/>
      <c r="AFY140" s="423"/>
      <c r="AFZ140" s="423"/>
      <c r="AGA140" s="423"/>
      <c r="AGB140" s="425"/>
      <c r="AGC140" s="425"/>
      <c r="AGD140" s="423"/>
      <c r="AGE140" s="494"/>
      <c r="AGF140" s="425"/>
      <c r="AGG140" s="494"/>
      <c r="AGH140" s="423"/>
      <c r="AGI140" s="428"/>
      <c r="AGJ140" s="423"/>
      <c r="AGK140" s="423"/>
      <c r="AGL140" s="423"/>
      <c r="AGM140" s="423"/>
      <c r="AGN140" s="423"/>
      <c r="AGO140" s="429"/>
      <c r="AGP140" s="495"/>
      <c r="AGQ140" s="423"/>
      <c r="AGR140" s="423"/>
      <c r="AGS140" s="428"/>
      <c r="AGT140" s="429"/>
      <c r="AGU140" s="495"/>
      <c r="AGV140" s="423"/>
      <c r="AGW140" s="428"/>
      <c r="AGX140" s="431"/>
      <c r="AGY140" s="425"/>
      <c r="AGZ140" s="423"/>
      <c r="AHA140" s="494"/>
      <c r="AHB140" s="423"/>
      <c r="AHC140" s="426"/>
      <c r="AHD140" s="432"/>
      <c r="AHE140" s="433"/>
      <c r="AHF140" s="433"/>
      <c r="AHG140" s="496"/>
      <c r="AHH140" s="496"/>
      <c r="AHI140" s="497"/>
      <c r="AHJ140" s="425"/>
      <c r="AHK140" s="425"/>
      <c r="AHL140" s="423"/>
      <c r="AHM140" s="494"/>
      <c r="AHN140" s="425"/>
      <c r="AHO140" s="425"/>
      <c r="AHP140" s="425"/>
      <c r="AHQ140" s="423"/>
      <c r="AHR140" s="425"/>
      <c r="AHS140" s="426"/>
      <c r="AHT140" s="425"/>
      <c r="AHU140" s="425"/>
      <c r="AHV140" s="423"/>
      <c r="AHW140" s="425"/>
      <c r="AHX140" s="426"/>
      <c r="AHY140" s="425"/>
      <c r="AHZ140" s="425"/>
      <c r="AIA140" s="423"/>
      <c r="AIB140" s="425"/>
      <c r="AIC140" s="426"/>
      <c r="AID140" s="423"/>
      <c r="AIE140" s="423"/>
      <c r="AIF140" s="423"/>
      <c r="AIG140" s="423"/>
      <c r="AIH140" s="423"/>
      <c r="AII140" s="425"/>
      <c r="AIJ140" s="425"/>
      <c r="AIK140" s="423"/>
      <c r="AIL140" s="494"/>
      <c r="AIM140" s="425"/>
      <c r="AIN140" s="425"/>
      <c r="AIO140" s="425"/>
      <c r="AIP140" s="423"/>
      <c r="AIQ140" s="494"/>
      <c r="AIR140" s="425"/>
      <c r="AIS140" s="425"/>
      <c r="AIT140" s="425"/>
      <c r="AIU140" s="423"/>
      <c r="AIV140" s="494"/>
      <c r="AIW140" s="425"/>
      <c r="AIX140" s="425"/>
      <c r="AIY140" s="425"/>
      <c r="AIZ140" s="427"/>
      <c r="AJA140" s="494"/>
      <c r="AJB140" s="425"/>
      <c r="AJC140" s="425"/>
      <c r="AJD140" s="494"/>
      <c r="AJE140" s="423"/>
      <c r="AJF140" s="494"/>
      <c r="AJG140" s="426"/>
      <c r="AJH140" s="423"/>
      <c r="AJI140" s="423"/>
      <c r="AJJ140" s="423"/>
      <c r="AJK140" s="423"/>
      <c r="AJL140" s="423"/>
      <c r="AJM140" s="425"/>
      <c r="AJN140" s="425"/>
      <c r="AJO140" s="423"/>
      <c r="AJP140" s="494"/>
      <c r="AJQ140" s="425"/>
      <c r="AJR140" s="494"/>
      <c r="AJS140" s="423"/>
      <c r="AJT140" s="428"/>
      <c r="AJU140" s="423"/>
      <c r="AJV140" s="423"/>
      <c r="AJW140" s="423"/>
      <c r="AJX140" s="423"/>
      <c r="AJY140" s="423"/>
      <c r="AJZ140" s="429"/>
      <c r="AKA140" s="495"/>
      <c r="AKB140" s="423"/>
      <c r="AKC140" s="423"/>
      <c r="AKD140" s="428"/>
      <c r="AKE140" s="429"/>
      <c r="AKF140" s="495"/>
      <c r="AKG140" s="423"/>
      <c r="AKH140" s="428"/>
      <c r="AKI140" s="431"/>
      <c r="AKJ140" s="425"/>
      <c r="AKK140" s="423"/>
      <c r="AKL140" s="494"/>
      <c r="AKM140" s="423"/>
      <c r="AKN140" s="426"/>
      <c r="AKO140" s="432"/>
      <c r="AKP140" s="433"/>
      <c r="AKQ140" s="433"/>
      <c r="AKR140" s="496"/>
      <c r="AKS140" s="496"/>
      <c r="AKT140" s="497"/>
      <c r="AKU140" s="425"/>
      <c r="AKV140" s="425"/>
      <c r="AKW140" s="423"/>
      <c r="AKX140" s="494"/>
      <c r="AKY140" s="425"/>
      <c r="AKZ140" s="425"/>
      <c r="ALA140" s="425"/>
      <c r="ALB140" s="423"/>
      <c r="ALC140" s="425"/>
      <c r="ALD140" s="426"/>
      <c r="ALE140" s="425"/>
      <c r="ALF140" s="425"/>
      <c r="ALG140" s="423"/>
      <c r="ALH140" s="425"/>
      <c r="ALI140" s="426"/>
      <c r="ALJ140" s="425"/>
      <c r="ALK140" s="425"/>
      <c r="ALL140" s="423"/>
      <c r="ALM140" s="425"/>
      <c r="ALN140" s="426"/>
      <c r="ALO140" s="423"/>
      <c r="ALP140" s="423"/>
      <c r="ALQ140" s="423"/>
      <c r="ALR140" s="423"/>
      <c r="ALS140" s="423"/>
      <c r="ALT140" s="425"/>
      <c r="ALU140" s="425"/>
      <c r="ALV140" s="423"/>
      <c r="ALW140" s="494"/>
      <c r="ALX140" s="425"/>
      <c r="ALY140" s="425"/>
      <c r="ALZ140" s="425"/>
      <c r="AMA140" s="423"/>
      <c r="AMB140" s="494"/>
      <c r="AMC140" s="425"/>
      <c r="AMD140" s="425"/>
      <c r="AME140" s="425"/>
      <c r="AMF140" s="423"/>
      <c r="AMG140" s="494"/>
      <c r="AMH140" s="425"/>
      <c r="AMI140" s="425"/>
      <c r="AMJ140" s="425"/>
      <c r="AMK140" s="427"/>
      <c r="AML140" s="494"/>
      <c r="AMM140" s="425"/>
      <c r="AMN140" s="425"/>
      <c r="AMO140" s="494"/>
      <c r="AMP140" s="423"/>
      <c r="AMQ140" s="494"/>
      <c r="AMR140" s="426"/>
      <c r="AMS140" s="423"/>
      <c r="AMT140" s="423"/>
      <c r="AMU140" s="423"/>
      <c r="AMV140" s="423"/>
      <c r="AMW140" s="423"/>
      <c r="AMX140" s="425"/>
      <c r="AMY140" s="425"/>
      <c r="AMZ140" s="423"/>
      <c r="ANA140" s="494"/>
      <c r="ANB140" s="425"/>
      <c r="ANC140" s="494"/>
      <c r="AND140" s="423"/>
      <c r="ANE140" s="428"/>
      <c r="ANF140" s="423"/>
      <c r="ANG140" s="423"/>
      <c r="ANH140" s="423"/>
      <c r="ANI140" s="423"/>
      <c r="ANJ140" s="423"/>
      <c r="ANK140" s="429"/>
      <c r="ANL140" s="495"/>
      <c r="ANM140" s="423"/>
      <c r="ANN140" s="423"/>
      <c r="ANO140" s="428"/>
      <c r="ANP140" s="429"/>
      <c r="ANQ140" s="495"/>
      <c r="ANR140" s="423"/>
      <c r="ANS140" s="428"/>
      <c r="ANT140" s="431"/>
      <c r="ANU140" s="425"/>
      <c r="ANV140" s="423"/>
      <c r="ANW140" s="494"/>
      <c r="ANX140" s="423"/>
      <c r="ANY140" s="426"/>
      <c r="ANZ140" s="432"/>
      <c r="AOA140" s="433"/>
      <c r="AOB140" s="433"/>
      <c r="AOC140" s="496"/>
      <c r="AOD140" s="496"/>
      <c r="AOE140" s="497"/>
      <c r="AOF140" s="425"/>
      <c r="AOG140" s="425"/>
      <c r="AOH140" s="423"/>
      <c r="AOI140" s="494"/>
      <c r="AOJ140" s="425"/>
      <c r="AOK140" s="425"/>
      <c r="AOL140" s="425"/>
      <c r="AOM140" s="423"/>
      <c r="AON140" s="425"/>
      <c r="AOO140" s="426"/>
      <c r="AOP140" s="425"/>
      <c r="AOQ140" s="425"/>
      <c r="AOR140" s="423"/>
      <c r="AOS140" s="425"/>
      <c r="AOT140" s="426"/>
      <c r="AOU140" s="425"/>
      <c r="AOV140" s="425"/>
      <c r="AOW140" s="423"/>
      <c r="AOX140" s="425"/>
      <c r="AOY140" s="426"/>
      <c r="AOZ140" s="423"/>
      <c r="APA140" s="423"/>
      <c r="APB140" s="423"/>
      <c r="APC140" s="423"/>
      <c r="APD140" s="423"/>
      <c r="APE140" s="425"/>
      <c r="APF140" s="425"/>
      <c r="APG140" s="423"/>
      <c r="APH140" s="494"/>
      <c r="API140" s="425"/>
      <c r="APJ140" s="425"/>
      <c r="APK140" s="425"/>
      <c r="APL140" s="423"/>
      <c r="APM140" s="494"/>
      <c r="APN140" s="425"/>
      <c r="APO140" s="425"/>
      <c r="APP140" s="425"/>
      <c r="APQ140" s="423"/>
      <c r="APR140" s="494"/>
      <c r="APS140" s="425"/>
      <c r="APT140" s="425"/>
      <c r="APU140" s="425"/>
      <c r="APV140" s="427"/>
      <c r="APW140" s="494"/>
      <c r="APX140" s="425"/>
      <c r="APY140" s="425"/>
      <c r="APZ140" s="494"/>
      <c r="AQA140" s="423"/>
      <c r="AQB140" s="494"/>
      <c r="AQC140" s="426"/>
      <c r="AQD140" s="423"/>
      <c r="AQE140" s="423"/>
      <c r="AQF140" s="423"/>
      <c r="AQG140" s="423"/>
      <c r="AQH140" s="423"/>
      <c r="AQI140" s="425"/>
      <c r="AQJ140" s="425"/>
      <c r="AQK140" s="423"/>
      <c r="AQL140" s="494"/>
      <c r="AQM140" s="425"/>
      <c r="AQN140" s="494"/>
      <c r="AQO140" s="423"/>
      <c r="AQP140" s="428"/>
      <c r="AQQ140" s="423"/>
      <c r="AQR140" s="423"/>
      <c r="AQS140" s="423"/>
      <c r="AQT140" s="423"/>
      <c r="AQU140" s="423"/>
      <c r="AQV140" s="429"/>
      <c r="AQW140" s="495"/>
      <c r="AQX140" s="423"/>
      <c r="AQY140" s="423"/>
      <c r="AQZ140" s="428"/>
      <c r="ARA140" s="429"/>
      <c r="ARB140" s="495"/>
      <c r="ARC140" s="423"/>
      <c r="ARD140" s="428"/>
      <c r="ARE140" s="431"/>
      <c r="ARF140" s="425"/>
      <c r="ARG140" s="423"/>
      <c r="ARH140" s="494"/>
      <c r="ARI140" s="423"/>
      <c r="ARJ140" s="426"/>
      <c r="ARK140" s="432"/>
      <c r="ARL140" s="433"/>
      <c r="ARM140" s="433"/>
      <c r="ARN140" s="496"/>
      <c r="ARO140" s="496"/>
      <c r="ARP140" s="497"/>
      <c r="ARQ140" s="425"/>
      <c r="ARR140" s="425"/>
      <c r="ARS140" s="423"/>
      <c r="ART140" s="494"/>
      <c r="ARU140" s="425"/>
      <c r="ARV140" s="425"/>
      <c r="ARW140" s="425"/>
      <c r="ARX140" s="423"/>
      <c r="ARY140" s="425"/>
      <c r="ARZ140" s="426"/>
      <c r="ASA140" s="425"/>
      <c r="ASB140" s="425"/>
      <c r="ASC140" s="423"/>
      <c r="ASD140" s="425"/>
      <c r="ASE140" s="426"/>
      <c r="ASF140" s="425"/>
      <c r="ASG140" s="425"/>
      <c r="ASH140" s="423"/>
      <c r="ASI140" s="425"/>
      <c r="ASJ140" s="426"/>
      <c r="ASK140" s="423"/>
      <c r="ASL140" s="423"/>
      <c r="ASM140" s="423"/>
      <c r="ASN140" s="423"/>
      <c r="ASO140" s="423"/>
      <c r="ASP140" s="425"/>
      <c r="ASQ140" s="425"/>
      <c r="ASR140" s="423"/>
      <c r="ASS140" s="494"/>
      <c r="AST140" s="425"/>
      <c r="ASU140" s="425"/>
      <c r="ASV140" s="425"/>
      <c r="ASW140" s="423"/>
      <c r="ASX140" s="494"/>
      <c r="ASY140" s="425"/>
      <c r="ASZ140" s="425"/>
      <c r="ATA140" s="425"/>
      <c r="ATB140" s="423"/>
      <c r="ATC140" s="494"/>
      <c r="ATD140" s="425"/>
      <c r="ATE140" s="425"/>
      <c r="ATF140" s="425"/>
      <c r="ATG140" s="427"/>
      <c r="ATH140" s="494"/>
      <c r="ATI140" s="425"/>
      <c r="ATJ140" s="425"/>
      <c r="ATK140" s="494"/>
      <c r="ATL140" s="423"/>
      <c r="ATM140" s="494"/>
      <c r="ATN140" s="426"/>
      <c r="ATO140" s="423"/>
      <c r="ATP140" s="423"/>
      <c r="ATQ140" s="423"/>
      <c r="ATR140" s="423"/>
      <c r="ATS140" s="423"/>
      <c r="ATT140" s="425"/>
      <c r="ATU140" s="425"/>
      <c r="ATV140" s="423"/>
      <c r="ATW140" s="494"/>
      <c r="ATX140" s="425"/>
      <c r="ATY140" s="494"/>
      <c r="ATZ140" s="423"/>
      <c r="AUA140" s="428"/>
      <c r="AUB140" s="423"/>
      <c r="AUC140" s="423"/>
      <c r="AUD140" s="423"/>
      <c r="AUE140" s="423"/>
      <c r="AUF140" s="423"/>
      <c r="AUG140" s="429"/>
      <c r="AUH140" s="495"/>
      <c r="AUI140" s="423"/>
      <c r="AUJ140" s="423"/>
      <c r="AUK140" s="428"/>
      <c r="AUL140" s="429"/>
      <c r="AUM140" s="495"/>
      <c r="AUN140" s="423"/>
      <c r="AUO140" s="428"/>
      <c r="AUP140" s="431"/>
      <c r="AUQ140" s="425"/>
      <c r="AUR140" s="423"/>
      <c r="AUS140" s="494"/>
      <c r="AUT140" s="423"/>
      <c r="AUU140" s="426"/>
      <c r="AUV140" s="432"/>
      <c r="AUW140" s="433"/>
      <c r="AUX140" s="433"/>
      <c r="AUY140" s="496"/>
      <c r="AUZ140" s="496"/>
      <c r="AVA140" s="497"/>
      <c r="AVB140" s="425"/>
      <c r="AVC140" s="425"/>
      <c r="AVD140" s="423"/>
      <c r="AVE140" s="494"/>
      <c r="AVF140" s="425"/>
      <c r="AVG140" s="425"/>
      <c r="AVH140" s="425"/>
      <c r="AVI140" s="423"/>
      <c r="AVJ140" s="425"/>
      <c r="AVK140" s="426"/>
      <c r="AVL140" s="425"/>
      <c r="AVM140" s="425"/>
      <c r="AVN140" s="423"/>
      <c r="AVO140" s="425"/>
      <c r="AVP140" s="426"/>
      <c r="AVQ140" s="425"/>
      <c r="AVR140" s="425"/>
      <c r="AVS140" s="423"/>
      <c r="AVT140" s="425"/>
      <c r="AVU140" s="426"/>
      <c r="AVV140" s="423"/>
      <c r="AVW140" s="423"/>
      <c r="AVX140" s="423"/>
      <c r="AVY140" s="423"/>
      <c r="AVZ140" s="423"/>
      <c r="AWA140" s="425"/>
      <c r="AWB140" s="425"/>
      <c r="AWC140" s="423"/>
      <c r="AWD140" s="494"/>
      <c r="AWE140" s="425"/>
      <c r="AWF140" s="425"/>
      <c r="AWG140" s="425"/>
      <c r="AWH140" s="423"/>
      <c r="AWI140" s="494"/>
      <c r="AWJ140" s="425"/>
      <c r="AWK140" s="425"/>
      <c r="AWL140" s="425"/>
      <c r="AWM140" s="423"/>
      <c r="AWN140" s="494"/>
      <c r="AWO140" s="425"/>
      <c r="AWP140" s="425"/>
      <c r="AWQ140" s="425"/>
      <c r="AWR140" s="427"/>
      <c r="AWS140" s="494"/>
      <c r="AWT140" s="425"/>
      <c r="AWU140" s="425"/>
      <c r="AWV140" s="494"/>
      <c r="AWW140" s="423"/>
      <c r="AWX140" s="494"/>
      <c r="AWY140" s="426"/>
      <c r="AWZ140" s="423"/>
      <c r="AXA140" s="423"/>
      <c r="AXB140" s="423"/>
      <c r="AXC140" s="423"/>
      <c r="AXD140" s="423"/>
      <c r="AXE140" s="425"/>
      <c r="AXF140" s="425"/>
      <c r="AXG140" s="423"/>
      <c r="AXH140" s="494"/>
      <c r="AXI140" s="425"/>
      <c r="AXJ140" s="494"/>
      <c r="AXK140" s="423"/>
      <c r="AXL140" s="428"/>
      <c r="AXM140" s="423"/>
      <c r="AXN140" s="423"/>
      <c r="AXO140" s="423"/>
      <c r="AXP140" s="423"/>
      <c r="AXQ140" s="423"/>
      <c r="AXR140" s="429"/>
      <c r="AXS140" s="495"/>
      <c r="AXT140" s="423"/>
      <c r="AXU140" s="423"/>
      <c r="AXV140" s="428"/>
      <c r="AXW140" s="429"/>
      <c r="AXX140" s="495"/>
      <c r="AXY140" s="423"/>
      <c r="AXZ140" s="428"/>
      <c r="AYA140" s="431"/>
      <c r="AYB140" s="425"/>
      <c r="AYC140" s="423"/>
      <c r="AYD140" s="494"/>
      <c r="AYE140" s="423"/>
      <c r="AYF140" s="426"/>
      <c r="AYG140" s="432"/>
      <c r="AYH140" s="433"/>
      <c r="AYI140" s="433"/>
      <c r="AYJ140" s="496"/>
      <c r="AYK140" s="496"/>
      <c r="AYL140" s="497"/>
      <c r="AYM140" s="425"/>
      <c r="AYN140" s="425"/>
      <c r="AYO140" s="423"/>
      <c r="AYP140" s="494"/>
      <c r="AYQ140" s="425"/>
      <c r="AYR140" s="425"/>
      <c r="AYS140" s="425"/>
      <c r="AYT140" s="423"/>
      <c r="AYU140" s="425"/>
      <c r="AYV140" s="426"/>
      <c r="AYW140" s="425"/>
      <c r="AYX140" s="425"/>
      <c r="AYY140" s="423"/>
      <c r="AYZ140" s="425"/>
      <c r="AZA140" s="426"/>
      <c r="AZB140" s="425"/>
      <c r="AZC140" s="425"/>
      <c r="AZD140" s="423"/>
      <c r="AZE140" s="425"/>
      <c r="AZF140" s="426"/>
      <c r="AZG140" s="423"/>
      <c r="AZH140" s="423"/>
      <c r="AZI140" s="423"/>
      <c r="AZJ140" s="423"/>
      <c r="AZK140" s="423"/>
      <c r="AZL140" s="425"/>
      <c r="AZM140" s="425"/>
      <c r="AZN140" s="423"/>
      <c r="AZO140" s="494"/>
      <c r="AZP140" s="425"/>
      <c r="AZQ140" s="425"/>
      <c r="AZR140" s="425"/>
      <c r="AZS140" s="423"/>
      <c r="AZT140" s="494"/>
      <c r="AZU140" s="425"/>
      <c r="AZV140" s="425"/>
      <c r="AZW140" s="425"/>
      <c r="AZX140" s="423"/>
      <c r="AZY140" s="494"/>
      <c r="AZZ140" s="425"/>
      <c r="BAA140" s="425"/>
      <c r="BAB140" s="425"/>
      <c r="BAC140" s="427"/>
      <c r="BAD140" s="494"/>
      <c r="BAE140" s="425"/>
      <c r="BAF140" s="425"/>
      <c r="BAG140" s="494"/>
      <c r="BAH140" s="423"/>
      <c r="BAI140" s="494"/>
      <c r="BAJ140" s="426"/>
      <c r="BAK140" s="423"/>
      <c r="BAL140" s="423"/>
      <c r="BAM140" s="423"/>
      <c r="BAN140" s="423"/>
      <c r="BAO140" s="423"/>
      <c r="BAP140" s="425"/>
      <c r="BAQ140" s="425"/>
      <c r="BAR140" s="423"/>
      <c r="BAS140" s="494"/>
      <c r="BAT140" s="425"/>
      <c r="BAU140" s="494"/>
      <c r="BAV140" s="423"/>
      <c r="BAW140" s="428"/>
      <c r="BAX140" s="423"/>
      <c r="BAY140" s="423"/>
      <c r="BAZ140" s="423"/>
      <c r="BBA140" s="423"/>
      <c r="BBB140" s="423"/>
      <c r="BBC140" s="429"/>
      <c r="BBD140" s="495"/>
      <c r="BBE140" s="423"/>
      <c r="BBF140" s="423"/>
      <c r="BBG140" s="428"/>
      <c r="BBH140" s="429"/>
      <c r="BBI140" s="495"/>
      <c r="BBJ140" s="423"/>
      <c r="BBK140" s="428"/>
      <c r="BBL140" s="431"/>
      <c r="BBM140" s="425"/>
      <c r="BBN140" s="423"/>
      <c r="BBO140" s="494"/>
      <c r="BBP140" s="423"/>
      <c r="BBQ140" s="426"/>
      <c r="BBR140" s="432"/>
      <c r="BBS140" s="433"/>
      <c r="BBT140" s="433"/>
      <c r="BBU140" s="496"/>
      <c r="BBV140" s="496"/>
      <c r="BBW140" s="497"/>
      <c r="BBX140" s="425"/>
      <c r="BBY140" s="425"/>
      <c r="BBZ140" s="423"/>
      <c r="BCA140" s="494"/>
      <c r="BCB140" s="425"/>
      <c r="BCC140" s="425"/>
      <c r="BCD140" s="425"/>
      <c r="BCE140" s="423"/>
      <c r="BCF140" s="425"/>
      <c r="BCG140" s="426"/>
      <c r="BCH140" s="425"/>
      <c r="BCI140" s="425"/>
      <c r="BCJ140" s="423"/>
      <c r="BCK140" s="425"/>
      <c r="BCL140" s="426"/>
      <c r="BCM140" s="425"/>
      <c r="BCN140" s="425"/>
      <c r="BCO140" s="423"/>
      <c r="BCP140" s="425"/>
      <c r="BCQ140" s="426"/>
      <c r="BCR140" s="423"/>
      <c r="BCS140" s="423"/>
      <c r="BCT140" s="423"/>
      <c r="BCU140" s="423"/>
      <c r="BCV140" s="423"/>
      <c r="BCW140" s="425"/>
      <c r="BCX140" s="425"/>
      <c r="BCY140" s="423"/>
      <c r="BCZ140" s="494"/>
      <c r="BDA140" s="425"/>
      <c r="BDB140" s="425"/>
      <c r="BDC140" s="425"/>
      <c r="BDD140" s="423"/>
      <c r="BDE140" s="494"/>
      <c r="BDF140" s="425"/>
      <c r="BDG140" s="425"/>
      <c r="BDH140" s="425"/>
      <c r="BDI140" s="423"/>
      <c r="BDJ140" s="494"/>
      <c r="BDK140" s="425"/>
      <c r="BDL140" s="425"/>
      <c r="BDM140" s="425"/>
      <c r="BDN140" s="427"/>
      <c r="BDO140" s="494"/>
      <c r="BDP140" s="425"/>
      <c r="BDQ140" s="425"/>
      <c r="BDR140" s="494"/>
      <c r="BDS140" s="423"/>
      <c r="BDT140" s="494"/>
      <c r="BDU140" s="426"/>
      <c r="BDV140" s="423"/>
      <c r="BDW140" s="423"/>
      <c r="BDX140" s="423"/>
      <c r="BDY140" s="423"/>
      <c r="BDZ140" s="423"/>
      <c r="BEA140" s="425"/>
      <c r="BEB140" s="425"/>
      <c r="BEC140" s="423"/>
      <c r="BED140" s="494"/>
      <c r="BEE140" s="425"/>
      <c r="BEF140" s="494"/>
      <c r="BEG140" s="423"/>
      <c r="BEH140" s="428"/>
      <c r="BEI140" s="423"/>
      <c r="BEJ140" s="423"/>
      <c r="BEK140" s="423"/>
      <c r="BEL140" s="423"/>
      <c r="BEM140" s="423"/>
      <c r="BEN140" s="429"/>
      <c r="BEO140" s="495"/>
      <c r="BEP140" s="423"/>
      <c r="BEQ140" s="423"/>
      <c r="BER140" s="428"/>
      <c r="BES140" s="429"/>
      <c r="BET140" s="495"/>
      <c r="BEU140" s="423"/>
      <c r="BEV140" s="428"/>
      <c r="BEW140" s="431"/>
      <c r="BEX140" s="425"/>
      <c r="BEY140" s="423"/>
      <c r="BEZ140" s="494"/>
      <c r="BFA140" s="423"/>
      <c r="BFB140" s="426"/>
      <c r="BFC140" s="432"/>
      <c r="BFD140" s="433"/>
      <c r="BFE140" s="433"/>
      <c r="BFF140" s="496"/>
      <c r="BFG140" s="496"/>
      <c r="BFH140" s="497"/>
      <c r="BFI140" s="425"/>
      <c r="BFJ140" s="425"/>
      <c r="BFK140" s="423"/>
      <c r="BFL140" s="494"/>
      <c r="BFM140" s="425"/>
      <c r="BFN140" s="425"/>
      <c r="BFO140" s="425"/>
      <c r="BFP140" s="423"/>
      <c r="BFQ140" s="425"/>
      <c r="BFR140" s="426"/>
      <c r="BFS140" s="425"/>
      <c r="BFT140" s="425"/>
      <c r="BFU140" s="423"/>
      <c r="BFV140" s="425"/>
      <c r="BFW140" s="426"/>
      <c r="BFX140" s="425"/>
      <c r="BFY140" s="425"/>
      <c r="BFZ140" s="423"/>
      <c r="BGA140" s="425"/>
      <c r="BGB140" s="426"/>
      <c r="BGC140" s="423"/>
      <c r="BGD140" s="423"/>
      <c r="BGE140" s="423"/>
      <c r="BGF140" s="423"/>
      <c r="BGG140" s="423"/>
      <c r="BGH140" s="425"/>
      <c r="BGI140" s="425"/>
      <c r="BGJ140" s="423"/>
      <c r="BGK140" s="494"/>
      <c r="BGL140" s="425"/>
      <c r="BGM140" s="425"/>
      <c r="BGN140" s="425"/>
      <c r="BGO140" s="423"/>
      <c r="BGP140" s="494"/>
      <c r="BGQ140" s="425"/>
      <c r="BGR140" s="425"/>
      <c r="BGS140" s="425"/>
      <c r="BGT140" s="423"/>
      <c r="BGU140" s="494"/>
      <c r="BGV140" s="425"/>
      <c r="BGW140" s="425"/>
      <c r="BGX140" s="425"/>
      <c r="BGY140" s="427"/>
      <c r="BGZ140" s="494"/>
      <c r="BHA140" s="425"/>
      <c r="BHB140" s="425"/>
      <c r="BHC140" s="494"/>
      <c r="BHD140" s="423"/>
      <c r="BHE140" s="494"/>
      <c r="BHF140" s="426"/>
      <c r="BHG140" s="423"/>
      <c r="BHH140" s="423"/>
      <c r="BHI140" s="423"/>
      <c r="BHJ140" s="423"/>
      <c r="BHK140" s="423"/>
      <c r="BHL140" s="425"/>
      <c r="BHM140" s="425"/>
      <c r="BHN140" s="423"/>
      <c r="BHO140" s="494"/>
      <c r="BHP140" s="425"/>
      <c r="BHQ140" s="494"/>
      <c r="BHR140" s="423"/>
      <c r="BHS140" s="428"/>
      <c r="BHT140" s="423"/>
      <c r="BHU140" s="423"/>
      <c r="BHV140" s="423"/>
      <c r="BHW140" s="423"/>
      <c r="BHX140" s="423"/>
      <c r="BHY140" s="429"/>
      <c r="BHZ140" s="495"/>
      <c r="BIA140" s="423"/>
      <c r="BIB140" s="423"/>
      <c r="BIC140" s="428"/>
      <c r="BID140" s="429"/>
      <c r="BIE140" s="495"/>
      <c r="BIF140" s="423"/>
      <c r="BIG140" s="428"/>
      <c r="BIH140" s="431"/>
      <c r="BII140" s="425"/>
      <c r="BIJ140" s="423"/>
      <c r="BIK140" s="494"/>
      <c r="BIL140" s="423"/>
      <c r="BIM140" s="426"/>
      <c r="BIN140" s="432"/>
      <c r="BIO140" s="433"/>
      <c r="BIP140" s="433"/>
      <c r="BIQ140" s="496"/>
      <c r="BIR140" s="496"/>
      <c r="BIS140" s="497"/>
      <c r="BIT140" s="425"/>
      <c r="BIU140" s="425"/>
      <c r="BIV140" s="423"/>
      <c r="BIW140" s="494"/>
      <c r="BIX140" s="425"/>
      <c r="BIY140" s="425"/>
      <c r="BIZ140" s="425"/>
      <c r="BJA140" s="423"/>
      <c r="BJB140" s="425"/>
      <c r="BJC140" s="426"/>
      <c r="BJD140" s="425"/>
      <c r="BJE140" s="425"/>
      <c r="BJF140" s="423"/>
      <c r="BJG140" s="425"/>
      <c r="BJH140" s="426"/>
      <c r="BJI140" s="425"/>
      <c r="BJJ140" s="425"/>
      <c r="BJK140" s="423"/>
      <c r="BJL140" s="425"/>
      <c r="BJM140" s="426"/>
      <c r="BJN140" s="423"/>
      <c r="BJO140" s="423"/>
      <c r="BJP140" s="423"/>
      <c r="BJQ140" s="423"/>
      <c r="BJR140" s="423"/>
      <c r="BJS140" s="425"/>
      <c r="BJT140" s="425"/>
      <c r="BJU140" s="423"/>
      <c r="BJV140" s="494"/>
      <c r="BJW140" s="425"/>
      <c r="BJX140" s="425"/>
      <c r="BJY140" s="425"/>
      <c r="BJZ140" s="423"/>
      <c r="BKA140" s="494"/>
      <c r="BKB140" s="425"/>
      <c r="BKC140" s="425"/>
      <c r="BKD140" s="425"/>
      <c r="BKE140" s="423"/>
      <c r="BKF140" s="494"/>
      <c r="BKG140" s="425"/>
      <c r="BKH140" s="425"/>
      <c r="BKI140" s="425"/>
      <c r="BKJ140" s="427"/>
      <c r="BKK140" s="494"/>
      <c r="BKL140" s="425"/>
      <c r="BKM140" s="425"/>
      <c r="BKN140" s="494"/>
      <c r="BKO140" s="423"/>
      <c r="BKP140" s="494"/>
      <c r="BKQ140" s="426"/>
      <c r="BKR140" s="423"/>
      <c r="BKS140" s="423"/>
      <c r="BKT140" s="423"/>
      <c r="BKU140" s="423"/>
      <c r="BKV140" s="423"/>
      <c r="BKW140" s="425"/>
      <c r="BKX140" s="425"/>
      <c r="BKY140" s="423"/>
      <c r="BKZ140" s="494"/>
      <c r="BLA140" s="425"/>
      <c r="BLB140" s="494"/>
      <c r="BLC140" s="423"/>
      <c r="BLD140" s="428"/>
      <c r="BLE140" s="423"/>
      <c r="BLF140" s="423"/>
      <c r="BLG140" s="423"/>
      <c r="BLH140" s="423"/>
      <c r="BLI140" s="423"/>
      <c r="BLJ140" s="429"/>
      <c r="BLK140" s="495"/>
      <c r="BLL140" s="423"/>
      <c r="BLM140" s="423"/>
      <c r="BLN140" s="428"/>
      <c r="BLO140" s="429"/>
      <c r="BLP140" s="495"/>
      <c r="BLQ140" s="423"/>
      <c r="BLR140" s="428"/>
      <c r="BLS140" s="431"/>
      <c r="BLT140" s="425"/>
      <c r="BLU140" s="423"/>
      <c r="BLV140" s="494"/>
      <c r="BLW140" s="423"/>
      <c r="BLX140" s="426"/>
      <c r="BLY140" s="432"/>
      <c r="BLZ140" s="433"/>
      <c r="BMA140" s="433"/>
      <c r="BMB140" s="496"/>
      <c r="BMC140" s="496"/>
      <c r="BMD140" s="497"/>
      <c r="BME140" s="425"/>
      <c r="BMF140" s="425"/>
      <c r="BMG140" s="423"/>
      <c r="BMH140" s="494"/>
      <c r="BMI140" s="425"/>
      <c r="BMJ140" s="425"/>
      <c r="BMK140" s="425"/>
      <c r="BML140" s="423"/>
      <c r="BMM140" s="425"/>
      <c r="BMN140" s="426"/>
      <c r="BMO140" s="425"/>
      <c r="BMP140" s="425"/>
      <c r="BMQ140" s="423"/>
      <c r="BMR140" s="425"/>
      <c r="BMS140" s="426"/>
      <c r="BMT140" s="425"/>
      <c r="BMU140" s="425"/>
      <c r="BMV140" s="423"/>
      <c r="BMW140" s="425"/>
      <c r="BMX140" s="426"/>
      <c r="BMY140" s="423"/>
      <c r="BMZ140" s="423"/>
      <c r="BNA140" s="423"/>
      <c r="BNB140" s="423"/>
      <c r="BNC140" s="423"/>
      <c r="BND140" s="425"/>
      <c r="BNE140" s="425"/>
      <c r="BNF140" s="423"/>
      <c r="BNG140" s="494"/>
      <c r="BNH140" s="425"/>
      <c r="BNI140" s="425"/>
      <c r="BNJ140" s="425"/>
      <c r="BNK140" s="423"/>
      <c r="BNL140" s="494"/>
      <c r="BNM140" s="425"/>
      <c r="BNN140" s="425"/>
      <c r="BNO140" s="425"/>
      <c r="BNP140" s="423"/>
      <c r="BNQ140" s="494"/>
      <c r="BNR140" s="425"/>
      <c r="BNS140" s="425"/>
      <c r="BNT140" s="425"/>
      <c r="BNU140" s="427"/>
      <c r="BNV140" s="494"/>
      <c r="BNW140" s="425"/>
      <c r="BNX140" s="425"/>
      <c r="BNY140" s="494"/>
      <c r="BNZ140" s="423"/>
      <c r="BOA140" s="494"/>
      <c r="BOB140" s="426"/>
      <c r="BOC140" s="423"/>
      <c r="BOD140" s="423"/>
      <c r="BOE140" s="423"/>
      <c r="BOF140" s="423"/>
      <c r="BOG140" s="423"/>
      <c r="BOH140" s="425"/>
      <c r="BOI140" s="425"/>
      <c r="BOJ140" s="423"/>
      <c r="BOK140" s="494"/>
      <c r="BOL140" s="425"/>
      <c r="BOM140" s="494"/>
      <c r="BON140" s="423"/>
      <c r="BOO140" s="428"/>
      <c r="BOP140" s="423"/>
      <c r="BOQ140" s="423"/>
      <c r="BOR140" s="423"/>
      <c r="BOS140" s="423"/>
      <c r="BOT140" s="423"/>
      <c r="BOU140" s="429"/>
      <c r="BOV140" s="495"/>
      <c r="BOW140" s="423"/>
      <c r="BOX140" s="423"/>
      <c r="BOY140" s="428"/>
      <c r="BOZ140" s="429"/>
      <c r="BPA140" s="495"/>
      <c r="BPB140" s="423"/>
      <c r="BPC140" s="428"/>
      <c r="BPD140" s="431"/>
      <c r="BPE140" s="425"/>
      <c r="BPF140" s="423"/>
      <c r="BPG140" s="494"/>
      <c r="BPH140" s="423"/>
      <c r="BPI140" s="426"/>
      <c r="BPJ140" s="432"/>
      <c r="BPK140" s="433"/>
      <c r="BPL140" s="433"/>
      <c r="BPM140" s="496"/>
      <c r="BPN140" s="496"/>
      <c r="BPO140" s="497"/>
      <c r="BPP140" s="425"/>
      <c r="BPQ140" s="425"/>
      <c r="BPR140" s="423"/>
      <c r="BPS140" s="494"/>
      <c r="BPT140" s="425"/>
      <c r="BPU140" s="425"/>
      <c r="BPV140" s="425"/>
      <c r="BPW140" s="423"/>
      <c r="BPX140" s="425"/>
      <c r="BPY140" s="426"/>
      <c r="BPZ140" s="425"/>
      <c r="BQA140" s="425"/>
      <c r="BQB140" s="423"/>
      <c r="BQC140" s="425"/>
      <c r="BQD140" s="426"/>
      <c r="BQE140" s="425"/>
      <c r="BQF140" s="425"/>
      <c r="BQG140" s="423"/>
      <c r="BQH140" s="425"/>
      <c r="BQI140" s="426"/>
      <c r="BQJ140" s="423"/>
      <c r="BQK140" s="423"/>
      <c r="BQL140" s="423"/>
      <c r="BQM140" s="423"/>
      <c r="BQN140" s="423"/>
      <c r="BQO140" s="425"/>
      <c r="BQP140" s="425"/>
      <c r="BQQ140" s="423"/>
      <c r="BQR140" s="494"/>
      <c r="BQS140" s="425"/>
      <c r="BQT140" s="425"/>
      <c r="BQU140" s="425"/>
      <c r="BQV140" s="423"/>
      <c r="BQW140" s="494"/>
      <c r="BQX140" s="425"/>
      <c r="BQY140" s="425"/>
      <c r="BQZ140" s="425"/>
      <c r="BRA140" s="423"/>
      <c r="BRB140" s="494"/>
      <c r="BRC140" s="425"/>
      <c r="BRD140" s="425"/>
      <c r="BRE140" s="425"/>
      <c r="BRF140" s="427"/>
      <c r="BRG140" s="494"/>
      <c r="BRH140" s="425"/>
      <c r="BRI140" s="425"/>
      <c r="BRJ140" s="494"/>
      <c r="BRK140" s="423"/>
      <c r="BRL140" s="494"/>
      <c r="BRM140" s="426"/>
      <c r="BRN140" s="423"/>
      <c r="BRO140" s="423"/>
      <c r="BRP140" s="423"/>
      <c r="BRQ140" s="423"/>
      <c r="BRR140" s="423"/>
      <c r="BRS140" s="425"/>
      <c r="BRT140" s="425"/>
      <c r="BRU140" s="423"/>
      <c r="BRV140" s="494"/>
      <c r="BRW140" s="425"/>
      <c r="BRX140" s="494"/>
      <c r="BRY140" s="423"/>
      <c r="BRZ140" s="428"/>
      <c r="BSA140" s="423"/>
      <c r="BSB140" s="423"/>
      <c r="BSC140" s="423"/>
      <c r="BSD140" s="423"/>
      <c r="BSE140" s="423"/>
      <c r="BSF140" s="429"/>
      <c r="BSG140" s="495"/>
      <c r="BSH140" s="423"/>
      <c r="BSI140" s="423"/>
      <c r="BSJ140" s="428"/>
      <c r="BSK140" s="429"/>
      <c r="BSL140" s="495"/>
      <c r="BSM140" s="423"/>
      <c r="BSN140" s="428"/>
      <c r="BSO140" s="431"/>
      <c r="BSP140" s="425"/>
      <c r="BSQ140" s="423"/>
      <c r="BSR140" s="494"/>
      <c r="BSS140" s="423"/>
      <c r="BST140" s="426"/>
      <c r="BSU140" s="432"/>
      <c r="BSV140" s="433"/>
      <c r="BSW140" s="433"/>
      <c r="BSX140" s="496"/>
      <c r="BSY140" s="496"/>
      <c r="BSZ140" s="497"/>
      <c r="BTA140" s="425"/>
      <c r="BTB140" s="425"/>
      <c r="BTC140" s="423"/>
      <c r="BTD140" s="494"/>
      <c r="BTE140" s="425"/>
      <c r="BTF140" s="425"/>
      <c r="BTG140" s="425"/>
      <c r="BTH140" s="423"/>
      <c r="BTI140" s="425"/>
      <c r="BTJ140" s="426"/>
      <c r="BTK140" s="425"/>
      <c r="BTL140" s="425"/>
      <c r="BTM140" s="423"/>
      <c r="BTN140" s="425"/>
      <c r="BTO140" s="426"/>
      <c r="BTP140" s="425"/>
      <c r="BTQ140" s="425"/>
      <c r="BTR140" s="423"/>
      <c r="BTS140" s="425"/>
      <c r="BTT140" s="426"/>
      <c r="BTU140" s="423"/>
      <c r="BTV140" s="423"/>
      <c r="BTW140" s="423"/>
      <c r="BTX140" s="423"/>
      <c r="BTY140" s="423"/>
      <c r="BTZ140" s="425"/>
      <c r="BUA140" s="425"/>
      <c r="BUB140" s="423"/>
      <c r="BUC140" s="494"/>
      <c r="BUD140" s="425"/>
      <c r="BUE140" s="425"/>
      <c r="BUF140" s="425"/>
      <c r="BUG140" s="423"/>
      <c r="BUH140" s="494"/>
      <c r="BUI140" s="425"/>
      <c r="BUJ140" s="425"/>
      <c r="BUK140" s="425"/>
      <c r="BUL140" s="423"/>
      <c r="BUM140" s="494"/>
      <c r="BUN140" s="425"/>
      <c r="BUO140" s="425"/>
      <c r="BUP140" s="425"/>
      <c r="BUQ140" s="427"/>
      <c r="BUR140" s="494"/>
      <c r="BUS140" s="425"/>
      <c r="BUT140" s="425"/>
      <c r="BUU140" s="494"/>
      <c r="BUV140" s="423"/>
      <c r="BUW140" s="494"/>
      <c r="BUX140" s="426"/>
      <c r="BUY140" s="423"/>
      <c r="BUZ140" s="423"/>
      <c r="BVA140" s="423"/>
      <c r="BVB140" s="423"/>
      <c r="BVC140" s="423"/>
      <c r="BVD140" s="425"/>
      <c r="BVE140" s="425"/>
      <c r="BVF140" s="423"/>
      <c r="BVG140" s="494"/>
      <c r="BVH140" s="425"/>
      <c r="BVI140" s="494"/>
      <c r="BVJ140" s="423"/>
      <c r="BVK140" s="428"/>
      <c r="BVL140" s="423"/>
      <c r="BVM140" s="423"/>
      <c r="BVN140" s="423"/>
      <c r="BVO140" s="423"/>
      <c r="BVP140" s="423"/>
      <c r="BVQ140" s="429"/>
      <c r="BVR140" s="495"/>
      <c r="BVS140" s="423"/>
      <c r="BVT140" s="423"/>
      <c r="BVU140" s="428"/>
      <c r="BVV140" s="429"/>
      <c r="BVW140" s="495"/>
      <c r="BVX140" s="423"/>
      <c r="BVY140" s="428"/>
      <c r="BVZ140" s="431"/>
      <c r="BWA140" s="425"/>
      <c r="BWB140" s="423"/>
      <c r="BWC140" s="494"/>
      <c r="BWD140" s="423"/>
      <c r="BWE140" s="426"/>
      <c r="BWF140" s="432"/>
      <c r="BWG140" s="433"/>
      <c r="BWH140" s="433"/>
      <c r="BWI140" s="496"/>
      <c r="BWJ140" s="496"/>
      <c r="BWK140" s="497"/>
      <c r="BWL140" s="425"/>
      <c r="BWM140" s="425"/>
      <c r="BWN140" s="423"/>
      <c r="BWO140" s="494"/>
      <c r="BWP140" s="425"/>
      <c r="BWQ140" s="425"/>
      <c r="BWR140" s="425"/>
      <c r="BWS140" s="423"/>
      <c r="BWT140" s="425"/>
      <c r="BWU140" s="426"/>
      <c r="BWV140" s="425"/>
      <c r="BWW140" s="425"/>
      <c r="BWX140" s="423"/>
      <c r="BWY140" s="425"/>
      <c r="BWZ140" s="426"/>
      <c r="BXA140" s="425"/>
      <c r="BXB140" s="425"/>
      <c r="BXC140" s="423"/>
      <c r="BXD140" s="425"/>
      <c r="BXE140" s="426"/>
      <c r="BXF140" s="423"/>
      <c r="BXG140" s="423"/>
      <c r="BXH140" s="423"/>
      <c r="BXI140" s="423"/>
      <c r="BXJ140" s="423"/>
      <c r="BXK140" s="425"/>
      <c r="BXL140" s="425"/>
      <c r="BXM140" s="423"/>
      <c r="BXN140" s="494"/>
      <c r="BXO140" s="425"/>
      <c r="BXP140" s="425"/>
      <c r="BXQ140" s="425"/>
      <c r="BXR140" s="423"/>
      <c r="BXS140" s="494"/>
      <c r="BXT140" s="425"/>
      <c r="BXU140" s="425"/>
      <c r="BXV140" s="425"/>
      <c r="BXW140" s="423"/>
      <c r="BXX140" s="494"/>
      <c r="BXY140" s="425"/>
      <c r="BXZ140" s="425"/>
      <c r="BYA140" s="425"/>
      <c r="BYB140" s="427"/>
      <c r="BYC140" s="494"/>
      <c r="BYD140" s="425"/>
      <c r="BYE140" s="425"/>
      <c r="BYF140" s="494"/>
      <c r="BYG140" s="423"/>
      <c r="BYH140" s="494"/>
      <c r="BYI140" s="426"/>
      <c r="BYJ140" s="423"/>
      <c r="BYK140" s="423"/>
      <c r="BYL140" s="423"/>
      <c r="BYM140" s="423"/>
      <c r="BYN140" s="423"/>
      <c r="BYO140" s="425"/>
      <c r="BYP140" s="425"/>
      <c r="BYQ140" s="423"/>
      <c r="BYR140" s="494"/>
      <c r="BYS140" s="425"/>
      <c r="BYT140" s="494"/>
      <c r="BYU140" s="423"/>
      <c r="BYV140" s="428"/>
      <c r="BYW140" s="423"/>
      <c r="BYX140" s="423"/>
      <c r="BYY140" s="423"/>
      <c r="BYZ140" s="423"/>
      <c r="BZA140" s="423"/>
      <c r="BZB140" s="429"/>
      <c r="BZC140" s="495"/>
      <c r="BZD140" s="423"/>
      <c r="BZE140" s="423"/>
      <c r="BZF140" s="428"/>
      <c r="BZG140" s="429"/>
      <c r="BZH140" s="495"/>
      <c r="BZI140" s="423"/>
      <c r="BZJ140" s="428"/>
      <c r="BZK140" s="431"/>
      <c r="BZL140" s="425"/>
      <c r="BZM140" s="423"/>
      <c r="BZN140" s="494"/>
      <c r="BZO140" s="423"/>
      <c r="BZP140" s="426"/>
      <c r="BZQ140" s="432"/>
      <c r="BZR140" s="433"/>
      <c r="BZS140" s="433"/>
      <c r="BZT140" s="496"/>
      <c r="BZU140" s="496"/>
      <c r="BZV140" s="497"/>
      <c r="BZW140" s="425"/>
      <c r="BZX140" s="425"/>
      <c r="BZY140" s="423"/>
      <c r="BZZ140" s="494"/>
      <c r="CAA140" s="425"/>
      <c r="CAB140" s="425"/>
      <c r="CAC140" s="425"/>
      <c r="CAD140" s="423"/>
      <c r="CAE140" s="425"/>
      <c r="CAF140" s="426"/>
      <c r="CAG140" s="425"/>
      <c r="CAH140" s="425"/>
      <c r="CAI140" s="423"/>
      <c r="CAJ140" s="425"/>
      <c r="CAK140" s="426"/>
      <c r="CAL140" s="425"/>
      <c r="CAM140" s="425"/>
      <c r="CAN140" s="423"/>
      <c r="CAO140" s="425"/>
      <c r="CAP140" s="426"/>
      <c r="CAQ140" s="423"/>
      <c r="CAR140" s="423"/>
      <c r="CAS140" s="423"/>
      <c r="CAT140" s="423"/>
      <c r="CAU140" s="423"/>
      <c r="CAV140" s="425"/>
      <c r="CAW140" s="425"/>
      <c r="CAX140" s="423"/>
      <c r="CAY140" s="494"/>
      <c r="CAZ140" s="425"/>
      <c r="CBA140" s="425"/>
      <c r="CBB140" s="425"/>
      <c r="CBC140" s="423"/>
      <c r="CBD140" s="494"/>
      <c r="CBE140" s="425"/>
      <c r="CBF140" s="425"/>
      <c r="CBG140" s="425"/>
      <c r="CBH140" s="423"/>
      <c r="CBI140" s="494"/>
      <c r="CBJ140" s="425"/>
      <c r="CBK140" s="425"/>
      <c r="CBL140" s="425"/>
      <c r="CBM140" s="427"/>
      <c r="CBN140" s="494"/>
      <c r="CBO140" s="425"/>
      <c r="CBP140" s="425"/>
      <c r="CBQ140" s="494"/>
      <c r="CBR140" s="423"/>
      <c r="CBS140" s="494"/>
      <c r="CBT140" s="426"/>
      <c r="CBU140" s="423"/>
      <c r="CBV140" s="423"/>
      <c r="CBW140" s="423"/>
      <c r="CBX140" s="423"/>
      <c r="CBY140" s="423"/>
      <c r="CBZ140" s="425"/>
      <c r="CCA140" s="425"/>
      <c r="CCB140" s="423"/>
      <c r="CCC140" s="494"/>
      <c r="CCD140" s="425"/>
      <c r="CCE140" s="494"/>
      <c r="CCF140" s="423"/>
      <c r="CCG140" s="428"/>
      <c r="CCH140" s="423"/>
      <c r="CCI140" s="423"/>
      <c r="CCJ140" s="423"/>
      <c r="CCK140" s="423"/>
      <c r="CCL140" s="423"/>
      <c r="CCM140" s="429"/>
      <c r="CCN140" s="495"/>
      <c r="CCO140" s="423"/>
      <c r="CCP140" s="423"/>
      <c r="CCQ140" s="428"/>
      <c r="CCR140" s="429"/>
      <c r="CCS140" s="495"/>
      <c r="CCT140" s="423"/>
      <c r="CCU140" s="428"/>
      <c r="CCV140" s="431"/>
      <c r="CCW140" s="425"/>
      <c r="CCX140" s="423"/>
      <c r="CCY140" s="494"/>
      <c r="CCZ140" s="423"/>
      <c r="CDA140" s="426"/>
      <c r="CDB140" s="432"/>
      <c r="CDC140" s="433"/>
      <c r="CDD140" s="433"/>
      <c r="CDE140" s="496"/>
      <c r="CDF140" s="496"/>
      <c r="CDG140" s="497"/>
      <c r="CDH140" s="425"/>
      <c r="CDI140" s="425"/>
      <c r="CDJ140" s="423"/>
      <c r="CDK140" s="494"/>
      <c r="CDL140" s="425"/>
      <c r="CDM140" s="425"/>
      <c r="CDN140" s="425"/>
      <c r="CDO140" s="423"/>
      <c r="CDP140" s="425"/>
      <c r="CDQ140" s="426"/>
      <c r="CDR140" s="425"/>
      <c r="CDS140" s="425"/>
      <c r="CDT140" s="423"/>
      <c r="CDU140" s="425"/>
      <c r="CDV140" s="426"/>
      <c r="CDW140" s="425"/>
      <c r="CDX140" s="425"/>
      <c r="CDY140" s="423"/>
      <c r="CDZ140" s="425"/>
      <c r="CEA140" s="426"/>
      <c r="CEB140" s="423"/>
      <c r="CEC140" s="423"/>
      <c r="CED140" s="423"/>
      <c r="CEE140" s="423"/>
      <c r="CEF140" s="423"/>
      <c r="CEG140" s="425"/>
      <c r="CEH140" s="425"/>
      <c r="CEI140" s="423"/>
      <c r="CEJ140" s="494"/>
      <c r="CEK140" s="425"/>
      <c r="CEL140" s="425"/>
      <c r="CEM140" s="425"/>
      <c r="CEN140" s="423"/>
      <c r="CEO140" s="494"/>
      <c r="CEP140" s="425"/>
      <c r="CEQ140" s="425"/>
      <c r="CER140" s="425"/>
      <c r="CES140" s="423"/>
      <c r="CET140" s="494"/>
      <c r="CEU140" s="425"/>
      <c r="CEV140" s="425"/>
      <c r="CEW140" s="425"/>
      <c r="CEX140" s="427"/>
      <c r="CEY140" s="494"/>
      <c r="CEZ140" s="425"/>
      <c r="CFA140" s="425"/>
      <c r="CFB140" s="494"/>
      <c r="CFC140" s="423"/>
      <c r="CFD140" s="494"/>
      <c r="CFE140" s="426"/>
      <c r="CFF140" s="423"/>
      <c r="CFG140" s="423"/>
      <c r="CFH140" s="423"/>
      <c r="CFI140" s="423"/>
      <c r="CFJ140" s="423"/>
      <c r="CFK140" s="425"/>
      <c r="CFL140" s="425"/>
      <c r="CFM140" s="423"/>
      <c r="CFN140" s="494"/>
      <c r="CFO140" s="425"/>
      <c r="CFP140" s="494"/>
      <c r="CFQ140" s="423"/>
      <c r="CFR140" s="428"/>
      <c r="CFS140" s="423"/>
      <c r="CFT140" s="423"/>
      <c r="CFU140" s="423"/>
      <c r="CFV140" s="423"/>
      <c r="CFW140" s="423"/>
      <c r="CFX140" s="429"/>
      <c r="CFY140" s="495"/>
      <c r="CFZ140" s="423"/>
      <c r="CGA140" s="423"/>
      <c r="CGB140" s="428"/>
      <c r="CGC140" s="429"/>
      <c r="CGD140" s="495"/>
      <c r="CGE140" s="423"/>
      <c r="CGF140" s="428"/>
      <c r="CGG140" s="431"/>
      <c r="CGH140" s="425"/>
      <c r="CGI140" s="423"/>
      <c r="CGJ140" s="494"/>
      <c r="CGK140" s="423"/>
      <c r="CGL140" s="426"/>
      <c r="CGM140" s="432"/>
      <c r="CGN140" s="433"/>
      <c r="CGO140" s="433"/>
      <c r="CGP140" s="496"/>
      <c r="CGQ140" s="496"/>
      <c r="CGR140" s="497"/>
      <c r="CGS140" s="425"/>
      <c r="CGT140" s="425"/>
      <c r="CGU140" s="423"/>
      <c r="CGV140" s="494"/>
      <c r="CGW140" s="425"/>
      <c r="CGX140" s="425"/>
      <c r="CGY140" s="425"/>
      <c r="CGZ140" s="423"/>
      <c r="CHA140" s="425"/>
      <c r="CHB140" s="426"/>
      <c r="CHC140" s="425"/>
      <c r="CHD140" s="425"/>
      <c r="CHE140" s="423"/>
      <c r="CHF140" s="425"/>
      <c r="CHG140" s="426"/>
      <c r="CHH140" s="425"/>
      <c r="CHI140" s="425"/>
      <c r="CHJ140" s="423"/>
      <c r="CHK140" s="425"/>
      <c r="CHL140" s="426"/>
      <c r="CHM140" s="423"/>
      <c r="CHN140" s="423"/>
      <c r="CHO140" s="423"/>
      <c r="CHP140" s="423"/>
      <c r="CHQ140" s="423"/>
      <c r="CHR140" s="425"/>
      <c r="CHS140" s="425"/>
      <c r="CHT140" s="423"/>
      <c r="CHU140" s="494"/>
      <c r="CHV140" s="425"/>
      <c r="CHW140" s="425"/>
      <c r="CHX140" s="425"/>
      <c r="CHY140" s="423"/>
      <c r="CHZ140" s="494"/>
      <c r="CIA140" s="425"/>
      <c r="CIB140" s="425"/>
      <c r="CIC140" s="425"/>
      <c r="CID140" s="423"/>
      <c r="CIE140" s="494"/>
      <c r="CIF140" s="425"/>
      <c r="CIG140" s="425"/>
      <c r="CIH140" s="425"/>
      <c r="CII140" s="427"/>
      <c r="CIJ140" s="494"/>
      <c r="CIK140" s="425"/>
      <c r="CIL140" s="425"/>
      <c r="CIM140" s="494"/>
      <c r="CIN140" s="423"/>
      <c r="CIO140" s="494"/>
      <c r="CIP140" s="426"/>
      <c r="CIQ140" s="423"/>
      <c r="CIR140" s="423"/>
      <c r="CIS140" s="423"/>
      <c r="CIT140" s="423"/>
      <c r="CIU140" s="423"/>
      <c r="CIV140" s="425"/>
      <c r="CIW140" s="425"/>
      <c r="CIX140" s="423"/>
      <c r="CIY140" s="494"/>
      <c r="CIZ140" s="425"/>
      <c r="CJA140" s="494"/>
      <c r="CJB140" s="423"/>
      <c r="CJC140" s="428"/>
      <c r="CJD140" s="423"/>
      <c r="CJE140" s="423"/>
      <c r="CJF140" s="423"/>
      <c r="CJG140" s="423"/>
      <c r="CJH140" s="423"/>
      <c r="CJI140" s="429"/>
      <c r="CJJ140" s="495"/>
      <c r="CJK140" s="423"/>
      <c r="CJL140" s="423"/>
      <c r="CJM140" s="428"/>
      <c r="CJN140" s="429"/>
    </row>
    <row r="141" ht="16.2" spans="1:51">
      <c r="A141" s="204" t="s">
        <v>135</v>
      </c>
      <c r="B141" s="205">
        <v>747.308307999999</v>
      </c>
      <c r="C141" s="206">
        <v>813.78707949</v>
      </c>
      <c r="D141" s="234">
        <v>0.91830937948577</v>
      </c>
      <c r="E141" s="469">
        <v>-66.4787714900009</v>
      </c>
      <c r="F141" s="206">
        <v>444.416534</v>
      </c>
      <c r="G141" s="205">
        <v>267.131874</v>
      </c>
      <c r="H141" s="206">
        <v>305.52176828</v>
      </c>
      <c r="I141" s="234">
        <v>0.87434645165834</v>
      </c>
      <c r="J141" s="469">
        <v>-38.3898942800003</v>
      </c>
      <c r="K141" s="206">
        <v>211.253002</v>
      </c>
      <c r="L141" s="205">
        <v>54.602334</v>
      </c>
      <c r="M141" s="206">
        <v>67.33142823</v>
      </c>
      <c r="N141" s="234">
        <v>0.810948697144545</v>
      </c>
      <c r="O141" s="469">
        <v>-12.72909423</v>
      </c>
      <c r="P141" s="206">
        <v>46.604153</v>
      </c>
      <c r="Q141" s="205">
        <v>11.3028</v>
      </c>
      <c r="R141" s="206">
        <v>11.98688889</v>
      </c>
      <c r="S141" s="234">
        <v>0.942930238506615</v>
      </c>
      <c r="T141" s="469">
        <v>-0.684088890000012</v>
      </c>
      <c r="U141" s="206">
        <v>7.25449999999999</v>
      </c>
      <c r="V141" s="205">
        <v>368.845316</v>
      </c>
      <c r="W141" s="206">
        <v>418.47726848</v>
      </c>
      <c r="X141" s="234">
        <v>0.881398689443099</v>
      </c>
      <c r="Y141" s="469">
        <v>-49.6319524800003</v>
      </c>
      <c r="Z141" s="206">
        <v>159.959152</v>
      </c>
      <c r="AA141" s="205">
        <v>45.425984</v>
      </c>
      <c r="AB141" s="206">
        <v>10.46972561</v>
      </c>
      <c r="AC141" s="234">
        <v>4.33879412814907</v>
      </c>
      <c r="AD141" s="469">
        <v>34.95625839</v>
      </c>
      <c r="AE141" s="206">
        <v>19.345727</v>
      </c>
      <c r="AF141" s="205">
        <v>118.119816</v>
      </c>
      <c r="AG141" s="206">
        <v>172.64</v>
      </c>
      <c r="AH141" s="234">
        <v>0.684197265987024</v>
      </c>
      <c r="AI141" s="469">
        <v>-54.5201840000002</v>
      </c>
      <c r="AJ141" s="206">
        <v>152.202567</v>
      </c>
      <c r="AK141" s="205">
        <v>12.721227</v>
      </c>
      <c r="AL141" s="206">
        <v>23.97205067</v>
      </c>
      <c r="AM141" s="234">
        <v>0.53066911859652</v>
      </c>
      <c r="AN141" s="469">
        <v>-11.25082367</v>
      </c>
      <c r="AO141" s="206">
        <v>28.31719</v>
      </c>
      <c r="AP141" s="205">
        <v>36.506732</v>
      </c>
      <c r="AQ141" s="206">
        <v>20.63166667</v>
      </c>
      <c r="AR141" s="234">
        <v>1.76945142551588</v>
      </c>
      <c r="AS141" s="469">
        <v>15.87506533</v>
      </c>
      <c r="AT141" s="206">
        <v>11.754375</v>
      </c>
      <c r="AU141" s="205">
        <v>8.78908699999998</v>
      </c>
      <c r="AV141" s="206">
        <v>11.69366667</v>
      </c>
      <c r="AW141" s="234">
        <v>0.751610871767733</v>
      </c>
      <c r="AX141" s="469">
        <v>-2.90457967000002</v>
      </c>
      <c r="AY141" s="206">
        <v>10.122067</v>
      </c>
    </row>
    <row r="142" ht="16.95" spans="1:51">
      <c r="A142" s="487" t="s">
        <v>136</v>
      </c>
      <c r="B142" s="491">
        <v>1216.072065</v>
      </c>
      <c r="C142" s="492">
        <v>1280.36815232</v>
      </c>
      <c r="D142" s="363">
        <v>0.949783125108588</v>
      </c>
      <c r="E142" s="492">
        <v>-64.2960873200018</v>
      </c>
      <c r="F142" s="492">
        <v>889.518611999999</v>
      </c>
      <c r="G142" s="491">
        <v>522.738424999999</v>
      </c>
      <c r="H142" s="492">
        <v>578.43994628</v>
      </c>
      <c r="I142" s="363">
        <v>0.903703882074151</v>
      </c>
      <c r="J142" s="492">
        <v>-55.7015212800006</v>
      </c>
      <c r="K142" s="492">
        <v>466.130667</v>
      </c>
      <c r="L142" s="491">
        <v>108.011567</v>
      </c>
      <c r="M142" s="492">
        <v>128.46097123</v>
      </c>
      <c r="N142" s="363">
        <v>0.840812318058946</v>
      </c>
      <c r="O142" s="492">
        <v>-20.4494042300001</v>
      </c>
      <c r="P142" s="492">
        <v>102.529555</v>
      </c>
      <c r="Q142" s="491">
        <v>26.6784</v>
      </c>
      <c r="R142" s="492">
        <v>27.83898889</v>
      </c>
      <c r="S142" s="363">
        <v>0.958310666576798</v>
      </c>
      <c r="T142" s="492">
        <v>-1.16058889000003</v>
      </c>
      <c r="U142" s="492">
        <v>21.2523</v>
      </c>
      <c r="V142" s="491">
        <v>417.625572</v>
      </c>
      <c r="W142" s="492">
        <v>484.50986848</v>
      </c>
      <c r="X142" s="363">
        <v>0.861954728208469</v>
      </c>
      <c r="Y142" s="492">
        <v>-66.8842964800004</v>
      </c>
      <c r="Z142" s="492">
        <v>205.877509</v>
      </c>
      <c r="AA142" s="491">
        <v>141.018101</v>
      </c>
      <c r="AB142" s="492">
        <v>61.11837744</v>
      </c>
      <c r="AC142" s="363">
        <v>2.30729457990663</v>
      </c>
      <c r="AD142" s="492">
        <v>79.8997235599999</v>
      </c>
      <c r="AE142" s="492">
        <v>93.728581</v>
      </c>
      <c r="AF142" s="491">
        <v>148.732267</v>
      </c>
      <c r="AG142" s="492">
        <v>189.88</v>
      </c>
      <c r="AH142" s="363">
        <v>0.783296118601221</v>
      </c>
      <c r="AI142" s="492">
        <v>-41.1477330000002</v>
      </c>
      <c r="AJ142" s="492">
        <v>187.2065</v>
      </c>
      <c r="AK142" s="491">
        <v>58.4567799999999</v>
      </c>
      <c r="AL142" s="492">
        <v>116.65722067</v>
      </c>
      <c r="AM142" s="363">
        <v>0.501098686084443</v>
      </c>
      <c r="AN142" s="492">
        <v>-58.2004406700001</v>
      </c>
      <c r="AO142" s="492">
        <v>150.862716</v>
      </c>
      <c r="AP142" s="491">
        <v>37.706729</v>
      </c>
      <c r="AQ142" s="492">
        <v>27.00133334</v>
      </c>
      <c r="AR142" s="363">
        <v>1.39647655636846</v>
      </c>
      <c r="AS142" s="492">
        <v>10.70539566</v>
      </c>
      <c r="AT142" s="492">
        <v>15.749232</v>
      </c>
      <c r="AU142" s="491">
        <v>15.287187</v>
      </c>
      <c r="AV142" s="492">
        <v>13.15366667</v>
      </c>
      <c r="AW142" s="363">
        <v>1.16219966519799</v>
      </c>
      <c r="AX142" s="492">
        <v>2.13352032999997</v>
      </c>
      <c r="AY142" s="492">
        <v>10.612267</v>
      </c>
    </row>
    <row r="143" s="437" customFormat="1" ht="16.2" spans="1:51">
      <c r="A143" s="513"/>
      <c r="B143" s="513">
        <v>0</v>
      </c>
      <c r="C143" s="513">
        <v>0</v>
      </c>
      <c r="D143" s="513"/>
      <c r="E143" s="513">
        <v>5.82645043323282e-13</v>
      </c>
      <c r="F143" s="513">
        <v>0</v>
      </c>
      <c r="G143" s="513"/>
      <c r="H143" s="513"/>
      <c r="I143" s="513"/>
      <c r="J143" s="513"/>
      <c r="K143" s="513"/>
      <c r="L143" s="513"/>
      <c r="M143" s="513"/>
      <c r="N143" s="513"/>
      <c r="O143" s="513"/>
      <c r="P143" s="513"/>
      <c r="Q143" s="513"/>
      <c r="R143" s="513"/>
      <c r="S143" s="513"/>
      <c r="T143" s="513"/>
      <c r="U143" s="513"/>
      <c r="V143" s="513"/>
      <c r="W143" s="513"/>
      <c r="X143" s="513"/>
      <c r="Y143" s="513"/>
      <c r="Z143" s="513"/>
      <c r="AA143" s="513"/>
      <c r="AB143" s="513"/>
      <c r="AC143" s="513"/>
      <c r="AD143" s="513"/>
      <c r="AE143" s="513"/>
      <c r="AF143" s="513"/>
      <c r="AG143" s="513"/>
      <c r="AH143" s="513"/>
      <c r="AI143" s="513"/>
      <c r="AJ143" s="513"/>
      <c r="AK143" s="513"/>
      <c r="AL143" s="513"/>
      <c r="AM143" s="513"/>
      <c r="AN143" s="513"/>
      <c r="AO143" s="513"/>
      <c r="AP143" s="513"/>
      <c r="AQ143" s="513"/>
      <c r="AR143" s="513"/>
      <c r="AS143" s="513"/>
      <c r="AT143" s="513"/>
      <c r="AU143" s="513"/>
      <c r="AV143" s="513"/>
      <c r="AW143" s="513"/>
      <c r="AX143" s="513"/>
      <c r="AY143" s="513"/>
    </row>
    <row r="144" spans="1:6">
      <c r="A144" s="172"/>
      <c r="B144" s="172"/>
      <c r="C144" s="172"/>
      <c r="D144" s="172"/>
      <c r="E144" s="172"/>
      <c r="F144" s="172"/>
    </row>
    <row r="145" spans="1:6">
      <c r="A145" s="172"/>
      <c r="B145" s="172"/>
      <c r="C145" s="172"/>
      <c r="D145" s="172"/>
      <c r="E145" s="172"/>
      <c r="F145" s="172"/>
    </row>
    <row r="146" spans="1:6">
      <c r="A146" s="172"/>
      <c r="B146" s="172"/>
      <c r="C146" s="172"/>
      <c r="D146" s="172"/>
      <c r="E146" s="172"/>
      <c r="F146" s="172"/>
    </row>
    <row r="174" spans="2:4">
      <c r="B174" s="448"/>
      <c r="C174" s="448"/>
      <c r="D174" s="448"/>
    </row>
    <row r="175" spans="2:4">
      <c r="B175" s="448"/>
      <c r="C175" s="448"/>
      <c r="D175" s="448"/>
    </row>
    <row r="176" spans="2:4">
      <c r="B176" s="448"/>
      <c r="C176" s="448"/>
      <c r="D176" s="448"/>
    </row>
    <row r="177" spans="2:4">
      <c r="B177" s="448"/>
      <c r="C177" s="448"/>
      <c r="D177" s="448"/>
    </row>
    <row r="178" spans="2:4">
      <c r="B178" s="448"/>
      <c r="C178" s="448"/>
      <c r="D178" s="448"/>
    </row>
    <row r="179" spans="2:4">
      <c r="B179" s="448"/>
      <c r="C179" s="448"/>
      <c r="D179" s="448"/>
    </row>
    <row r="180" spans="2:4">
      <c r="B180" s="448"/>
      <c r="C180" s="448"/>
      <c r="D180" s="448"/>
    </row>
    <row r="182" spans="2:2">
      <c r="B182" s="493"/>
    </row>
    <row r="186" spans="2:2">
      <c r="B186" s="493"/>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8">
    <cfRule type="duplicateValues" dxfId="1" priority="3"/>
  </conditionalFormatting>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3" sqref="I3"/>
    </sheetView>
  </sheetViews>
  <sheetFormatPr defaultColWidth="8.88888888888889" defaultRowHeight="13.8"/>
  <sheetData>
    <row r="3" spans="1:3">
      <c r="A3" t="s">
        <v>138</v>
      </c>
      <c r="B3">
        <v>202602</v>
      </c>
      <c r="C3">
        <v>202502</v>
      </c>
    </row>
    <row r="5" spans="2:2">
      <c r="B5" t="s">
        <v>0</v>
      </c>
    </row>
    <row r="6" spans="1:47">
      <c r="A6" t="s">
        <v>1</v>
      </c>
      <c r="B6" t="s">
        <v>146</v>
      </c>
      <c r="G6" t="s">
        <v>192</v>
      </c>
      <c r="L6" t="s">
        <v>193</v>
      </c>
      <c r="Q6" t="s">
        <v>194</v>
      </c>
      <c r="V6" t="s">
        <v>195</v>
      </c>
      <c r="AA6" t="s">
        <v>196</v>
      </c>
      <c r="AF6" t="s">
        <v>197</v>
      </c>
      <c r="AK6" t="s">
        <v>198</v>
      </c>
      <c r="AP6" t="s">
        <v>199</v>
      </c>
      <c r="AU6" t="s">
        <v>200</v>
      </c>
    </row>
    <row r="7" spans="2:51">
      <c r="B7" t="s">
        <v>156</v>
      </c>
      <c r="C7" t="s">
        <v>188</v>
      </c>
      <c r="D7" t="s">
        <v>158</v>
      </c>
      <c r="E7" t="s">
        <v>159</v>
      </c>
      <c r="F7" t="s">
        <v>160</v>
      </c>
      <c r="G7" t="s">
        <v>156</v>
      </c>
      <c r="H7" t="s">
        <v>188</v>
      </c>
      <c r="I7" t="s">
        <v>158</v>
      </c>
      <c r="J7" t="s">
        <v>159</v>
      </c>
      <c r="K7" t="s">
        <v>160</v>
      </c>
      <c r="L7" t="s">
        <v>156</v>
      </c>
      <c r="M7" t="s">
        <v>188</v>
      </c>
      <c r="N7" t="s">
        <v>158</v>
      </c>
      <c r="O7" t="s">
        <v>159</v>
      </c>
      <c r="P7" t="s">
        <v>160</v>
      </c>
      <c r="Q7" t="s">
        <v>156</v>
      </c>
      <c r="R7" t="s">
        <v>188</v>
      </c>
      <c r="S7" t="s">
        <v>158</v>
      </c>
      <c r="T7" t="s">
        <v>159</v>
      </c>
      <c r="U7" t="s">
        <v>160</v>
      </c>
      <c r="V7" t="s">
        <v>156</v>
      </c>
      <c r="W7" t="s">
        <v>188</v>
      </c>
      <c r="X7" t="s">
        <v>158</v>
      </c>
      <c r="Y7" t="s">
        <v>159</v>
      </c>
      <c r="Z7" t="s">
        <v>160</v>
      </c>
      <c r="AA7" t="s">
        <v>156</v>
      </c>
      <c r="AB7" t="s">
        <v>188</v>
      </c>
      <c r="AC7" t="s">
        <v>158</v>
      </c>
      <c r="AD7" t="s">
        <v>159</v>
      </c>
      <c r="AE7" t="s">
        <v>160</v>
      </c>
      <c r="AF7" t="s">
        <v>156</v>
      </c>
      <c r="AG7" t="s">
        <v>188</v>
      </c>
      <c r="AH7" t="s">
        <v>158</v>
      </c>
      <c r="AI7" t="s">
        <v>159</v>
      </c>
      <c r="AJ7" t="s">
        <v>160</v>
      </c>
      <c r="AK7" t="s">
        <v>156</v>
      </c>
      <c r="AL7" t="s">
        <v>188</v>
      </c>
      <c r="AM7" t="s">
        <v>158</v>
      </c>
      <c r="AN7" t="s">
        <v>159</v>
      </c>
      <c r="AO7" t="s">
        <v>160</v>
      </c>
      <c r="AP7" t="s">
        <v>156</v>
      </c>
      <c r="AQ7" t="s">
        <v>188</v>
      </c>
      <c r="AR7" t="s">
        <v>158</v>
      </c>
      <c r="AS7" t="s">
        <v>159</v>
      </c>
      <c r="AT7" t="s">
        <v>160</v>
      </c>
      <c r="AU7" t="s">
        <v>156</v>
      </c>
      <c r="AV7" t="s">
        <v>188</v>
      </c>
      <c r="AW7" t="s">
        <v>158</v>
      </c>
      <c r="AX7" t="s">
        <v>159</v>
      </c>
      <c r="AY7" t="s">
        <v>160</v>
      </c>
    </row>
    <row r="8" spans="1:51">
      <c r="A8" t="s">
        <v>5</v>
      </c>
      <c r="B8">
        <v>32.025626</v>
      </c>
      <c r="C8">
        <v>31.51770911</v>
      </c>
      <c r="D8">
        <v>1.01611528579781</v>
      </c>
      <c r="E8">
        <v>0.507916889999958</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161</v>
      </c>
      <c r="AI8">
        <v>0</v>
      </c>
      <c r="AJ8">
        <v>0</v>
      </c>
      <c r="AK8">
        <v>3.880222</v>
      </c>
      <c r="AL8">
        <v>3.02166</v>
      </c>
      <c r="AM8">
        <v>1.28413587233507</v>
      </c>
      <c r="AN8">
        <v>0.858561999999998</v>
      </c>
      <c r="AO8">
        <v>5.437714</v>
      </c>
      <c r="AP8">
        <v>0.007</v>
      </c>
      <c r="AQ8">
        <v>0</v>
      </c>
      <c r="AR8" t="s">
        <v>161</v>
      </c>
      <c r="AS8">
        <v>0.007</v>
      </c>
      <c r="AT8">
        <v>0</v>
      </c>
      <c r="AU8">
        <v>0</v>
      </c>
      <c r="AV8">
        <v>0</v>
      </c>
      <c r="AW8" t="s">
        <v>161</v>
      </c>
      <c r="AX8">
        <v>0</v>
      </c>
      <c r="AY8">
        <v>0</v>
      </c>
    </row>
    <row r="9" spans="1:51">
      <c r="A9" t="s">
        <v>6</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161</v>
      </c>
      <c r="AI9">
        <v>0</v>
      </c>
      <c r="AJ9">
        <v>0</v>
      </c>
      <c r="AK9">
        <v>0.25344</v>
      </c>
      <c r="AL9">
        <v>0.34</v>
      </c>
      <c r="AM9">
        <v>0.745411764705881</v>
      </c>
      <c r="AN9">
        <v>-0.0865600000000004</v>
      </c>
      <c r="AO9">
        <v>0.7031</v>
      </c>
      <c r="AP9">
        <v>0</v>
      </c>
      <c r="AQ9">
        <v>0</v>
      </c>
      <c r="AR9" t="s">
        <v>161</v>
      </c>
      <c r="AS9">
        <v>0</v>
      </c>
      <c r="AT9">
        <v>0</v>
      </c>
      <c r="AU9">
        <v>0</v>
      </c>
      <c r="AV9">
        <v>0</v>
      </c>
      <c r="AW9" t="s">
        <v>161</v>
      </c>
      <c r="AX9">
        <v>0</v>
      </c>
      <c r="AY9">
        <v>0</v>
      </c>
    </row>
    <row r="10" spans="1:51">
      <c r="A10" t="s">
        <v>7</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161</v>
      </c>
      <c r="AI10">
        <v>0</v>
      </c>
      <c r="AJ10">
        <v>0</v>
      </c>
      <c r="AK10">
        <v>4.133662</v>
      </c>
      <c r="AL10">
        <v>3.36166</v>
      </c>
      <c r="AM10">
        <v>1.22964904243737</v>
      </c>
      <c r="AN10">
        <v>0.772001999999998</v>
      </c>
      <c r="AO10">
        <v>6.140814</v>
      </c>
      <c r="AP10">
        <v>0.007</v>
      </c>
      <c r="AQ10">
        <v>0</v>
      </c>
      <c r="AR10" t="s">
        <v>161</v>
      </c>
      <c r="AS10">
        <v>0.007</v>
      </c>
      <c r="AT10">
        <v>0</v>
      </c>
      <c r="AU10">
        <v>0</v>
      </c>
      <c r="AV10">
        <v>0</v>
      </c>
      <c r="AW10" t="s">
        <v>161</v>
      </c>
      <c r="AX10">
        <v>0</v>
      </c>
      <c r="AY10">
        <v>0</v>
      </c>
    </row>
    <row r="11" spans="1:51">
      <c r="A11" t="s">
        <v>8</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161</v>
      </c>
      <c r="AI11">
        <v>0</v>
      </c>
      <c r="AJ11">
        <v>0</v>
      </c>
      <c r="AK11">
        <v>3.737435</v>
      </c>
      <c r="AL11">
        <v>4.29</v>
      </c>
      <c r="AM11">
        <v>0.87119696969697</v>
      </c>
      <c r="AN11">
        <v>-0.552565</v>
      </c>
      <c r="AO11">
        <v>7.74256799999999</v>
      </c>
      <c r="AP11">
        <v>0</v>
      </c>
      <c r="AQ11">
        <v>0</v>
      </c>
      <c r="AR11" t="s">
        <v>161</v>
      </c>
      <c r="AS11">
        <v>0</v>
      </c>
      <c r="AT11">
        <v>0</v>
      </c>
      <c r="AU11">
        <v>0</v>
      </c>
      <c r="AV11">
        <v>0</v>
      </c>
      <c r="AW11" t="s">
        <v>161</v>
      </c>
      <c r="AX11">
        <v>0</v>
      </c>
      <c r="AY11">
        <v>0</v>
      </c>
    </row>
    <row r="12" spans="1:51">
      <c r="A12" t="s">
        <v>9</v>
      </c>
      <c r="B12">
        <v>7.01263500000001</v>
      </c>
      <c r="C12">
        <v>6.24366803</v>
      </c>
      <c r="D12">
        <v>1.1231594899513</v>
      </c>
      <c r="E12">
        <v>0.768966970000007</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161</v>
      </c>
      <c r="AI12">
        <v>0</v>
      </c>
      <c r="AJ12">
        <v>0</v>
      </c>
      <c r="AK12">
        <v>1.79916599999999</v>
      </c>
      <c r="AL12">
        <v>1.31</v>
      </c>
      <c r="AM12">
        <v>1.37340916030534</v>
      </c>
      <c r="AN12">
        <v>0.489165999999989</v>
      </c>
      <c r="AO12">
        <v>0.466957999999999</v>
      </c>
      <c r="AP12">
        <v>0</v>
      </c>
      <c r="AQ12">
        <v>0</v>
      </c>
      <c r="AR12" t="s">
        <v>161</v>
      </c>
      <c r="AS12">
        <v>0</v>
      </c>
      <c r="AT12">
        <v>0</v>
      </c>
      <c r="AU12">
        <v>0</v>
      </c>
      <c r="AV12">
        <v>0</v>
      </c>
      <c r="AW12" t="s">
        <v>161</v>
      </c>
      <c r="AX12">
        <v>0</v>
      </c>
      <c r="AY12">
        <v>0</v>
      </c>
    </row>
    <row r="13" spans="1:51">
      <c r="A13" t="s">
        <v>10</v>
      </c>
      <c r="B13">
        <v>13.728258</v>
      </c>
      <c r="C13">
        <v>17.25445138</v>
      </c>
      <c r="D13">
        <v>0.795635728871259</v>
      </c>
      <c r="E13">
        <v>-3.52619338</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161</v>
      </c>
      <c r="AI13">
        <v>0</v>
      </c>
      <c r="AJ13">
        <v>0</v>
      </c>
      <c r="AK13">
        <v>2.95677</v>
      </c>
      <c r="AL13">
        <v>2.7</v>
      </c>
      <c r="AM13">
        <v>1.0951</v>
      </c>
      <c r="AN13">
        <v>0.25677</v>
      </c>
      <c r="AO13">
        <v>0.779899999999999</v>
      </c>
      <c r="AP13">
        <v>0</v>
      </c>
      <c r="AQ13">
        <v>0</v>
      </c>
      <c r="AR13" t="s">
        <v>161</v>
      </c>
      <c r="AS13">
        <v>0</v>
      </c>
      <c r="AT13">
        <v>0</v>
      </c>
      <c r="AU13">
        <v>0</v>
      </c>
      <c r="AV13">
        <v>0</v>
      </c>
      <c r="AW13" t="s">
        <v>161</v>
      </c>
      <c r="AX13">
        <v>0</v>
      </c>
      <c r="AY13">
        <v>0</v>
      </c>
    </row>
    <row r="14" spans="1:51">
      <c r="A14" t="s">
        <v>11</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161</v>
      </c>
      <c r="AI14">
        <v>0</v>
      </c>
      <c r="AJ14">
        <v>0</v>
      </c>
      <c r="AK14">
        <v>8.49337099999999</v>
      </c>
      <c r="AL14">
        <v>8.3</v>
      </c>
      <c r="AM14">
        <v>1.02329771084337</v>
      </c>
      <c r="AN14">
        <v>0.193370999999988</v>
      </c>
      <c r="AO14">
        <v>8.98942599999999</v>
      </c>
      <c r="AP14">
        <v>0</v>
      </c>
      <c r="AQ14">
        <v>0</v>
      </c>
      <c r="AR14" t="s">
        <v>161</v>
      </c>
      <c r="AS14">
        <v>0</v>
      </c>
      <c r="AT14">
        <v>0</v>
      </c>
      <c r="AU14">
        <v>0</v>
      </c>
      <c r="AV14">
        <v>0</v>
      </c>
      <c r="AW14" t="s">
        <v>161</v>
      </c>
      <c r="AX14">
        <v>0</v>
      </c>
      <c r="AY14">
        <v>0</v>
      </c>
    </row>
    <row r="15" spans="1:51">
      <c r="A15" t="s">
        <v>12</v>
      </c>
      <c r="B15">
        <v>127.665192</v>
      </c>
      <c r="C15">
        <v>71.5915559</v>
      </c>
      <c r="D15">
        <v>1.78324371352292</v>
      </c>
      <c r="E15">
        <v>56.0736360999999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161</v>
      </c>
      <c r="Y15">
        <v>0</v>
      </c>
      <c r="Z15">
        <v>0</v>
      </c>
      <c r="AA15">
        <v>68.301363</v>
      </c>
      <c r="AB15">
        <v>27.4849419</v>
      </c>
      <c r="AC15">
        <v>2.48504665749357</v>
      </c>
      <c r="AD15">
        <v>40.8164211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13</v>
      </c>
      <c r="B16">
        <v>77.7688220000001</v>
      </c>
      <c r="C16">
        <v>80.63461243</v>
      </c>
      <c r="D16">
        <v>0.964459549768559</v>
      </c>
      <c r="E16">
        <v>-2.86579042999992</v>
      </c>
      <c r="F16">
        <v>75.2176289999999</v>
      </c>
      <c r="G16">
        <v>58.5496220000002</v>
      </c>
      <c r="H16">
        <v>57.0145</v>
      </c>
      <c r="I16">
        <v>1.02692511554079</v>
      </c>
      <c r="J16">
        <v>1.53512200000017</v>
      </c>
      <c r="K16">
        <v>52.8796</v>
      </c>
      <c r="L16">
        <v>10.1259</v>
      </c>
      <c r="M16">
        <v>10.720162</v>
      </c>
      <c r="N16">
        <v>0.944565949656357</v>
      </c>
      <c r="O16">
        <v>-0.594262000000011</v>
      </c>
      <c r="P16">
        <v>11.401729</v>
      </c>
      <c r="Q16">
        <v>3.7678</v>
      </c>
      <c r="R16">
        <v>4.4767</v>
      </c>
      <c r="S16">
        <v>0.841646748721155</v>
      </c>
      <c r="T16">
        <v>-0.708900000000003</v>
      </c>
      <c r="U16">
        <v>3.2898</v>
      </c>
      <c r="V16">
        <v>0</v>
      </c>
      <c r="W16">
        <v>0</v>
      </c>
      <c r="X16" t="s">
        <v>161</v>
      </c>
      <c r="Y16">
        <v>0</v>
      </c>
      <c r="Z16">
        <v>0</v>
      </c>
      <c r="AA16">
        <v>5.3255</v>
      </c>
      <c r="AB16">
        <v>8.42325043</v>
      </c>
      <c r="AC16">
        <v>0.632238118082404</v>
      </c>
      <c r="AD16">
        <v>-3.09775043</v>
      </c>
      <c r="AE16">
        <v>7.64649999999999</v>
      </c>
      <c r="AF16">
        <v>0</v>
      </c>
      <c r="AG16">
        <v>0</v>
      </c>
      <c r="AH16" t="s">
        <v>161</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14</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161</v>
      </c>
      <c r="AS17">
        <v>0</v>
      </c>
      <c r="AT17">
        <v>0.200771</v>
      </c>
      <c r="AU17">
        <v>0</v>
      </c>
      <c r="AV17">
        <v>0</v>
      </c>
      <c r="AW17" t="s">
        <v>161</v>
      </c>
      <c r="AX17">
        <v>0</v>
      </c>
      <c r="AY17">
        <v>0</v>
      </c>
    </row>
    <row r="18" spans="1:51">
      <c r="A18" t="s">
        <v>15</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161</v>
      </c>
      <c r="AI18">
        <v>0</v>
      </c>
      <c r="AJ18">
        <v>0</v>
      </c>
      <c r="AK18">
        <v>0.00641000000000003</v>
      </c>
      <c r="AL18">
        <v>3.43</v>
      </c>
      <c r="AM18">
        <v>0.00186880466472304</v>
      </c>
      <c r="AN18">
        <v>-3.42359</v>
      </c>
      <c r="AO18">
        <v>5.47766</v>
      </c>
      <c r="AP18">
        <v>0</v>
      </c>
      <c r="AQ18">
        <v>0</v>
      </c>
      <c r="AR18" t="s">
        <v>161</v>
      </c>
      <c r="AS18">
        <v>0</v>
      </c>
      <c r="AT18">
        <v>0</v>
      </c>
      <c r="AU18">
        <v>0</v>
      </c>
      <c r="AV18">
        <v>0</v>
      </c>
      <c r="AW18" t="s">
        <v>161</v>
      </c>
      <c r="AX18">
        <v>0</v>
      </c>
      <c r="AY18">
        <v>0</v>
      </c>
    </row>
    <row r="19" spans="1:51">
      <c r="A19" t="s">
        <v>16</v>
      </c>
      <c r="B19">
        <v>0</v>
      </c>
      <c r="C19">
        <v>0</v>
      </c>
      <c r="D19" t="s">
        <v>161</v>
      </c>
      <c r="E19">
        <v>0</v>
      </c>
      <c r="F19">
        <v>0</v>
      </c>
      <c r="G19">
        <v>0</v>
      </c>
      <c r="H19">
        <v>0</v>
      </c>
      <c r="I19" t="s">
        <v>161</v>
      </c>
      <c r="J19">
        <v>0</v>
      </c>
      <c r="K19">
        <v>0</v>
      </c>
      <c r="L19">
        <v>0</v>
      </c>
      <c r="M19">
        <v>0</v>
      </c>
      <c r="N19" t="s">
        <v>161</v>
      </c>
      <c r="O19">
        <v>0</v>
      </c>
      <c r="P19">
        <v>0</v>
      </c>
      <c r="Q19">
        <v>0</v>
      </c>
      <c r="R19">
        <v>0</v>
      </c>
      <c r="S19" t="s">
        <v>161</v>
      </c>
      <c r="T19">
        <v>0</v>
      </c>
      <c r="U19">
        <v>0</v>
      </c>
      <c r="V19">
        <v>0</v>
      </c>
      <c r="W19">
        <v>0</v>
      </c>
      <c r="X19" t="s">
        <v>161</v>
      </c>
      <c r="Y19">
        <v>0</v>
      </c>
      <c r="Z19">
        <v>0</v>
      </c>
      <c r="AA19">
        <v>0</v>
      </c>
      <c r="AB19">
        <v>0</v>
      </c>
      <c r="AC19" t="s">
        <v>161</v>
      </c>
      <c r="AD19">
        <v>0</v>
      </c>
      <c r="AE19">
        <v>0</v>
      </c>
      <c r="AF19">
        <v>0</v>
      </c>
      <c r="AG19">
        <v>0</v>
      </c>
      <c r="AH19" t="s">
        <v>161</v>
      </c>
      <c r="AI19">
        <v>0</v>
      </c>
      <c r="AJ19">
        <v>0</v>
      </c>
      <c r="AK19">
        <v>0</v>
      </c>
      <c r="AL19">
        <v>0</v>
      </c>
      <c r="AM19" t="s">
        <v>161</v>
      </c>
      <c r="AN19">
        <v>0</v>
      </c>
      <c r="AO19">
        <v>0</v>
      </c>
      <c r="AP19">
        <v>0</v>
      </c>
      <c r="AQ19">
        <v>0</v>
      </c>
      <c r="AR19" t="s">
        <v>161</v>
      </c>
      <c r="AS19">
        <v>0</v>
      </c>
      <c r="AT19">
        <v>0</v>
      </c>
      <c r="AU19">
        <v>0</v>
      </c>
      <c r="AV19">
        <v>0</v>
      </c>
      <c r="AW19" t="s">
        <v>161</v>
      </c>
      <c r="AX19">
        <v>0</v>
      </c>
      <c r="AY19">
        <v>0</v>
      </c>
    </row>
    <row r="20" spans="1:51">
      <c r="A20" t="s">
        <v>17</v>
      </c>
      <c r="B20">
        <v>25.754275</v>
      </c>
      <c r="C20">
        <v>24.62115472</v>
      </c>
      <c r="D20">
        <v>1.04602222328263</v>
      </c>
      <c r="E20">
        <v>1.13312027999998</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14.37</v>
      </c>
      <c r="X20">
        <v>0.903061377870563</v>
      </c>
      <c r="Y20">
        <v>-1.39300800000001</v>
      </c>
      <c r="Z20">
        <v>14.856646</v>
      </c>
      <c r="AA20">
        <v>0.128</v>
      </c>
      <c r="AB20">
        <v>1.45366672</v>
      </c>
      <c r="AC20">
        <v>0.088053195577044</v>
      </c>
      <c r="AD20">
        <v>-1.32566672</v>
      </c>
      <c r="AE20">
        <v>0.066</v>
      </c>
      <c r="AF20">
        <v>0</v>
      </c>
      <c r="AG20">
        <v>0</v>
      </c>
      <c r="AH20" t="s">
        <v>161</v>
      </c>
      <c r="AI20">
        <v>0</v>
      </c>
      <c r="AJ20">
        <v>0</v>
      </c>
      <c r="AK20">
        <v>0</v>
      </c>
      <c r="AL20">
        <v>0</v>
      </c>
      <c r="AM20" t="s">
        <v>161</v>
      </c>
      <c r="AN20">
        <v>0</v>
      </c>
      <c r="AO20">
        <v>0</v>
      </c>
      <c r="AP20">
        <v>0</v>
      </c>
      <c r="AQ20">
        <v>0</v>
      </c>
      <c r="AR20" t="s">
        <v>161</v>
      </c>
      <c r="AS20">
        <v>0</v>
      </c>
      <c r="AT20">
        <v>0</v>
      </c>
      <c r="AU20">
        <v>0</v>
      </c>
      <c r="AV20">
        <v>0</v>
      </c>
      <c r="AW20" t="s">
        <v>161</v>
      </c>
      <c r="AX20">
        <v>0</v>
      </c>
      <c r="AY20">
        <v>0</v>
      </c>
    </row>
    <row r="21" spans="1:51">
      <c r="A21" t="s">
        <v>18</v>
      </c>
      <c r="B21">
        <v>57.840681</v>
      </c>
      <c r="C21">
        <v>66.53018145</v>
      </c>
      <c r="D21">
        <v>0.8693900984393</v>
      </c>
      <c r="E21">
        <v>-8.68950045000004</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45.1214</v>
      </c>
      <c r="X21">
        <v>0.695393892919989</v>
      </c>
      <c r="Y21">
        <v>-13.744254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161</v>
      </c>
      <c r="AS21">
        <v>0</v>
      </c>
      <c r="AT21">
        <v>0.200771</v>
      </c>
      <c r="AU21">
        <v>0</v>
      </c>
      <c r="AV21">
        <v>0</v>
      </c>
      <c r="AW21" t="s">
        <v>161</v>
      </c>
      <c r="AX21">
        <v>0</v>
      </c>
      <c r="AY21">
        <v>0</v>
      </c>
    </row>
    <row r="22" spans="1:51">
      <c r="A22" t="s">
        <v>19</v>
      </c>
      <c r="B22">
        <v>53.1153910000001</v>
      </c>
      <c r="C22">
        <v>63.4228636</v>
      </c>
      <c r="D22">
        <v>0.83748017647062</v>
      </c>
      <c r="E22">
        <v>-10.3074725999999</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161</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20</v>
      </c>
      <c r="B23">
        <v>21.409893</v>
      </c>
      <c r="C23">
        <v>19.88003212</v>
      </c>
      <c r="D23">
        <v>1.07695464830064</v>
      </c>
      <c r="E23">
        <v>1.52986087999998</v>
      </c>
      <c r="F23">
        <v>23.916433</v>
      </c>
      <c r="G23">
        <v>16.54155</v>
      </c>
      <c r="H23">
        <v>12.272778</v>
      </c>
      <c r="I23">
        <v>1.34782442899236</v>
      </c>
      <c r="J23">
        <v>4.26877199999998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161</v>
      </c>
      <c r="Y23">
        <v>0</v>
      </c>
      <c r="Z23">
        <v>0</v>
      </c>
      <c r="AA23">
        <v>0.35</v>
      </c>
      <c r="AB23">
        <v>2.62722512</v>
      </c>
      <c r="AC23">
        <v>0.133220407088678</v>
      </c>
      <c r="AD23">
        <v>-2.27722512</v>
      </c>
      <c r="AE23">
        <v>2.321</v>
      </c>
      <c r="AF23">
        <v>0</v>
      </c>
      <c r="AG23">
        <v>0</v>
      </c>
      <c r="AH23" t="s">
        <v>161</v>
      </c>
      <c r="AI23">
        <v>0</v>
      </c>
      <c r="AJ23">
        <v>0</v>
      </c>
      <c r="AK23">
        <v>0</v>
      </c>
      <c r="AL23">
        <v>0</v>
      </c>
      <c r="AM23" t="s">
        <v>161</v>
      </c>
      <c r="AN23">
        <v>0</v>
      </c>
      <c r="AO23">
        <v>0</v>
      </c>
      <c r="AP23">
        <v>0.0624159999999998</v>
      </c>
      <c r="AQ23">
        <v>0</v>
      </c>
      <c r="AR23" t="s">
        <v>161</v>
      </c>
      <c r="AS23">
        <v>0.0624159999999998</v>
      </c>
      <c r="AT23">
        <v>0.151051</v>
      </c>
      <c r="AU23">
        <v>0</v>
      </c>
      <c r="AV23">
        <v>0</v>
      </c>
      <c r="AW23" t="s">
        <v>161</v>
      </c>
      <c r="AX23">
        <v>0</v>
      </c>
      <c r="AY23">
        <v>0</v>
      </c>
    </row>
    <row r="24" spans="1:51">
      <c r="A24" t="s">
        <v>21</v>
      </c>
      <c r="B24">
        <v>3.70261599999999</v>
      </c>
      <c r="C24">
        <v>3.29445267</v>
      </c>
      <c r="D24">
        <v>1.12389412472573</v>
      </c>
      <c r="E24">
        <v>0.408163329999989</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161</v>
      </c>
      <c r="Y24">
        <v>0</v>
      </c>
      <c r="Z24">
        <v>0</v>
      </c>
      <c r="AA24">
        <v>-0.059496</v>
      </c>
      <c r="AB24">
        <v>0.23599167</v>
      </c>
      <c r="AC24">
        <v>-0.252110593564595</v>
      </c>
      <c r="AD24">
        <v>-0.29548767</v>
      </c>
      <c r="AE24">
        <v>0.0799999999999999</v>
      </c>
      <c r="AF24">
        <v>0</v>
      </c>
      <c r="AG24">
        <v>0</v>
      </c>
      <c r="AH24" t="s">
        <v>161</v>
      </c>
      <c r="AI24">
        <v>0</v>
      </c>
      <c r="AJ24">
        <v>0</v>
      </c>
      <c r="AK24">
        <v>0</v>
      </c>
      <c r="AL24">
        <v>0</v>
      </c>
      <c r="AM24" t="s">
        <v>161</v>
      </c>
      <c r="AN24">
        <v>0</v>
      </c>
      <c r="AO24">
        <v>0</v>
      </c>
      <c r="AP24">
        <v>0</v>
      </c>
      <c r="AQ24">
        <v>0</v>
      </c>
      <c r="AR24" t="s">
        <v>161</v>
      </c>
      <c r="AS24">
        <v>0</v>
      </c>
      <c r="AT24">
        <v>0</v>
      </c>
      <c r="AU24">
        <v>0</v>
      </c>
      <c r="AV24">
        <v>0</v>
      </c>
      <c r="AW24" t="s">
        <v>161</v>
      </c>
      <c r="AX24">
        <v>0</v>
      </c>
      <c r="AY24">
        <v>0</v>
      </c>
    </row>
    <row r="25" spans="1:51">
      <c r="A25" t="s">
        <v>22</v>
      </c>
      <c r="B25">
        <v>74.1368599999998</v>
      </c>
      <c r="C25">
        <v>70.2720047</v>
      </c>
      <c r="D25">
        <v>1.05499850639667</v>
      </c>
      <c r="E25">
        <v>3.86485529999983</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161</v>
      </c>
      <c r="Y25">
        <v>0.0971889999999999</v>
      </c>
      <c r="Z25">
        <v>0</v>
      </c>
      <c r="AA25">
        <v>5.24349999999999</v>
      </c>
      <c r="AB25">
        <v>10.8629837</v>
      </c>
      <c r="AC25">
        <v>0.482694271188126</v>
      </c>
      <c r="AD25">
        <v>-5.61948370000001</v>
      </c>
      <c r="AE25">
        <v>9.763068</v>
      </c>
      <c r="AF25">
        <v>0</v>
      </c>
      <c r="AG25">
        <v>0</v>
      </c>
      <c r="AH25" t="s">
        <v>161</v>
      </c>
      <c r="AI25">
        <v>0</v>
      </c>
      <c r="AJ25">
        <v>0</v>
      </c>
      <c r="AK25">
        <v>41.977216</v>
      </c>
      <c r="AL25">
        <v>35</v>
      </c>
      <c r="AM25">
        <v>1.19934902857143</v>
      </c>
      <c r="AN25">
        <v>6.977216</v>
      </c>
      <c r="AO25">
        <v>-55.3005090000001</v>
      </c>
      <c r="AP25">
        <v>3.01107299999999</v>
      </c>
      <c r="AQ25">
        <v>0.66</v>
      </c>
      <c r="AR25">
        <v>4.5622318181818</v>
      </c>
      <c r="AS25">
        <v>2.35107299999999</v>
      </c>
      <c r="AT25">
        <v>0.0909539999999998</v>
      </c>
      <c r="AU25">
        <v>0.702599999999999</v>
      </c>
      <c r="AV25">
        <v>0</v>
      </c>
      <c r="AW25" t="s">
        <v>161</v>
      </c>
      <c r="AX25">
        <v>0.702599999999999</v>
      </c>
      <c r="AY25">
        <v>0.5</v>
      </c>
    </row>
    <row r="26" spans="1:51">
      <c r="A26" t="s">
        <v>23</v>
      </c>
      <c r="B26">
        <v>0</v>
      </c>
      <c r="C26">
        <v>0</v>
      </c>
      <c r="D26" t="s">
        <v>161</v>
      </c>
      <c r="E26">
        <v>0</v>
      </c>
      <c r="F26">
        <v>0</v>
      </c>
      <c r="G26">
        <v>0</v>
      </c>
      <c r="H26">
        <v>0</v>
      </c>
      <c r="I26" t="s">
        <v>161</v>
      </c>
      <c r="J26">
        <v>0</v>
      </c>
      <c r="K26">
        <v>0</v>
      </c>
      <c r="L26">
        <v>0</v>
      </c>
      <c r="M26">
        <v>0</v>
      </c>
      <c r="N26" t="s">
        <v>161</v>
      </c>
      <c r="O26">
        <v>0</v>
      </c>
      <c r="P26">
        <v>0</v>
      </c>
      <c r="Q26">
        <v>0</v>
      </c>
      <c r="R26">
        <v>0</v>
      </c>
      <c r="S26" t="s">
        <v>161</v>
      </c>
      <c r="T26">
        <v>0</v>
      </c>
      <c r="U26">
        <v>0</v>
      </c>
      <c r="V26">
        <v>0</v>
      </c>
      <c r="W26">
        <v>0</v>
      </c>
      <c r="X26" t="s">
        <v>161</v>
      </c>
      <c r="Y26">
        <v>0</v>
      </c>
      <c r="Z26">
        <v>0</v>
      </c>
      <c r="AA26">
        <v>0</v>
      </c>
      <c r="AB26">
        <v>0</v>
      </c>
      <c r="AC26" t="s">
        <v>161</v>
      </c>
      <c r="AD26">
        <v>0</v>
      </c>
      <c r="AE26">
        <v>0</v>
      </c>
      <c r="AF26">
        <v>0</v>
      </c>
      <c r="AG26">
        <v>0</v>
      </c>
      <c r="AH26" t="s">
        <v>161</v>
      </c>
      <c r="AI26">
        <v>0</v>
      </c>
      <c r="AJ26">
        <v>0</v>
      </c>
      <c r="AK26">
        <v>0</v>
      </c>
      <c r="AL26">
        <v>0</v>
      </c>
      <c r="AM26" t="s">
        <v>161</v>
      </c>
      <c r="AN26">
        <v>0</v>
      </c>
      <c r="AO26">
        <v>0</v>
      </c>
      <c r="AP26">
        <v>0</v>
      </c>
      <c r="AQ26">
        <v>0</v>
      </c>
      <c r="AR26" t="s">
        <v>161</v>
      </c>
      <c r="AS26">
        <v>0</v>
      </c>
      <c r="AT26">
        <v>0</v>
      </c>
      <c r="AU26">
        <v>0</v>
      </c>
      <c r="AV26">
        <v>0</v>
      </c>
      <c r="AW26" t="s">
        <v>161</v>
      </c>
      <c r="AX26">
        <v>0</v>
      </c>
      <c r="AY26">
        <v>0</v>
      </c>
    </row>
    <row r="27" spans="1:51">
      <c r="A27" t="s">
        <v>24</v>
      </c>
      <c r="B27">
        <v>152.36476</v>
      </c>
      <c r="C27">
        <v>156.86935309</v>
      </c>
      <c r="D27">
        <v>0.971284428721933</v>
      </c>
      <c r="E27">
        <v>-4.50459309000016</v>
      </c>
      <c r="F27">
        <v>152.427322</v>
      </c>
      <c r="G27">
        <v>114.807558</v>
      </c>
      <c r="H27">
        <v>102.265178</v>
      </c>
      <c r="I27">
        <v>1.12264565754728</v>
      </c>
      <c r="J27">
        <v>12.5423799999999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161</v>
      </c>
      <c r="AI27">
        <v>2.295103</v>
      </c>
      <c r="AJ27">
        <v>0</v>
      </c>
      <c r="AK27">
        <v>42.28141</v>
      </c>
      <c r="AL27">
        <v>35.52</v>
      </c>
      <c r="AM27">
        <v>1.19035501126126</v>
      </c>
      <c r="AN27">
        <v>6.76141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25</v>
      </c>
      <c r="B28">
        <v>492.320077</v>
      </c>
      <c r="C28">
        <v>458.98047283</v>
      </c>
      <c r="D28">
        <v>1.07263839344718</v>
      </c>
      <c r="E28">
        <v>33.3396041699998</v>
      </c>
      <c r="F28">
        <v>470.969603</v>
      </c>
      <c r="G28">
        <v>294.198748</v>
      </c>
      <c r="H28">
        <v>251.358178</v>
      </c>
      <c r="I28">
        <v>1.17043634840479</v>
      </c>
      <c r="J28">
        <v>42.84057</v>
      </c>
      <c r="K28">
        <v>281.133086</v>
      </c>
      <c r="L28">
        <v>53.2709759999999</v>
      </c>
      <c r="M28">
        <v>61.129543</v>
      </c>
      <c r="N28">
        <v>0.871444041386011</v>
      </c>
      <c r="O28">
        <v>-7.85856700000008</v>
      </c>
      <c r="P28">
        <v>59.891306</v>
      </c>
      <c r="Q28">
        <v>15.1429</v>
      </c>
      <c r="R28">
        <v>15.8521</v>
      </c>
      <c r="S28">
        <v>0.955261448010041</v>
      </c>
      <c r="T28">
        <v>-0.709200000000022</v>
      </c>
      <c r="U28">
        <v>14.3958</v>
      </c>
      <c r="V28">
        <v>46.099086</v>
      </c>
      <c r="W28">
        <v>60.3133</v>
      </c>
      <c r="X28">
        <v>0.764327038978136</v>
      </c>
      <c r="Y28">
        <v>-14.214214</v>
      </c>
      <c r="Z28">
        <v>42.054587</v>
      </c>
      <c r="AA28">
        <v>83.608367</v>
      </c>
      <c r="AB28">
        <v>70.32735183</v>
      </c>
      <c r="AC28">
        <v>1.18884565996604</v>
      </c>
      <c r="AD28">
        <v>13.28101517</v>
      </c>
      <c r="AE28">
        <v>73.494824</v>
      </c>
      <c r="AF28">
        <v>13.60185</v>
      </c>
      <c r="AG28">
        <v>3.29</v>
      </c>
      <c r="AH28">
        <v>4.1343009118541</v>
      </c>
      <c r="AI28">
        <v>10.31185</v>
      </c>
      <c r="AJ28">
        <v>18.647971</v>
      </c>
      <c r="AK28">
        <v>56.734454</v>
      </c>
      <c r="AL28">
        <v>73.20166</v>
      </c>
      <c r="AM28">
        <v>0.775043270876644</v>
      </c>
      <c r="AN28">
        <v>-16.467206</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26</v>
      </c>
      <c r="B29">
        <v>14.257542</v>
      </c>
      <c r="C29">
        <v>17.81132445</v>
      </c>
      <c r="D29">
        <v>0.800476238587635</v>
      </c>
      <c r="E29">
        <v>-3.55378245000002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-1.32627</v>
      </c>
      <c r="X29">
        <v>-1.5478401833714</v>
      </c>
      <c r="Y29">
        <v>3.37912399999999</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0.06</v>
      </c>
      <c r="AM29">
        <v>1.39166666666667</v>
      </c>
      <c r="AN29">
        <v>0.0235</v>
      </c>
      <c r="AO29">
        <v>0</v>
      </c>
      <c r="AP29">
        <v>0.260776999999999</v>
      </c>
      <c r="AQ29">
        <v>0.66666667</v>
      </c>
      <c r="AR29">
        <v>0.391165498044172</v>
      </c>
      <c r="AS29">
        <v>-0.405889670000001</v>
      </c>
      <c r="AT29">
        <v>2.12027</v>
      </c>
      <c r="AU29">
        <v>2.11659999999999</v>
      </c>
      <c r="AV29">
        <v>0.06666667</v>
      </c>
      <c r="AW29">
        <v>31.7489984125499</v>
      </c>
      <c r="AX29">
        <v>2.04993332999999</v>
      </c>
      <c r="AY29">
        <v>0.063</v>
      </c>
    </row>
    <row r="30" spans="1:51">
      <c r="A30" t="s">
        <v>27</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161</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161</v>
      </c>
      <c r="AI30">
        <v>0</v>
      </c>
      <c r="AJ30">
        <v>0</v>
      </c>
      <c r="AK30">
        <v>0.21889499999996</v>
      </c>
      <c r="AL30">
        <v>2</v>
      </c>
      <c r="AM30">
        <v>0.10944749999998</v>
      </c>
      <c r="AN30">
        <v>-1.78110500000004</v>
      </c>
      <c r="AO30">
        <v>0</v>
      </c>
      <c r="AP30">
        <v>0</v>
      </c>
      <c r="AQ30">
        <v>0</v>
      </c>
      <c r="AR30" t="s">
        <v>161</v>
      </c>
      <c r="AS30">
        <v>0</v>
      </c>
      <c r="AT30">
        <v>0</v>
      </c>
      <c r="AU30">
        <v>0</v>
      </c>
      <c r="AV30">
        <v>0</v>
      </c>
      <c r="AW30" t="s">
        <v>161</v>
      </c>
      <c r="AX30">
        <v>0</v>
      </c>
      <c r="AY30">
        <v>0</v>
      </c>
    </row>
    <row r="31" spans="1:51">
      <c r="A31" t="s">
        <v>28</v>
      </c>
      <c r="B31">
        <v>7.768929</v>
      </c>
      <c r="C31">
        <v>11.05043428</v>
      </c>
      <c r="D31">
        <v>0.703042867198518</v>
      </c>
      <c r="E31">
        <v>-3.28150528</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161</v>
      </c>
      <c r="T31">
        <v>0</v>
      </c>
      <c r="U31">
        <v>0</v>
      </c>
      <c r="V31">
        <v>6.108632</v>
      </c>
      <c r="W31">
        <v>9.81312894</v>
      </c>
      <c r="X31">
        <v>0.622495845856072</v>
      </c>
      <c r="Y31">
        <v>-3.70449694</v>
      </c>
      <c r="Z31">
        <v>11.195394</v>
      </c>
      <c r="AA31">
        <v>0.690950999999998</v>
      </c>
      <c r="AB31">
        <v>0.06483334</v>
      </c>
      <c r="AC31">
        <v>10.6573408064431</v>
      </c>
      <c r="AD31">
        <v>0.626117659999998</v>
      </c>
      <c r="AE31">
        <v>0.006</v>
      </c>
      <c r="AF31">
        <v>0</v>
      </c>
      <c r="AG31">
        <v>0</v>
      </c>
      <c r="AH31" t="s">
        <v>161</v>
      </c>
      <c r="AI31">
        <v>0</v>
      </c>
      <c r="AJ31">
        <v>0</v>
      </c>
      <c r="AK31">
        <v>1.2</v>
      </c>
      <c r="AL31">
        <v>0</v>
      </c>
      <c r="AM31" t="s">
        <v>161</v>
      </c>
      <c r="AN31">
        <v>1.2</v>
      </c>
      <c r="AO31">
        <v>0.99999999999999</v>
      </c>
      <c r="AP31">
        <v>0.121005</v>
      </c>
      <c r="AQ31">
        <v>0</v>
      </c>
      <c r="AR31" t="s">
        <v>161</v>
      </c>
      <c r="AS31">
        <v>0.121005</v>
      </c>
      <c r="AT31">
        <v>0.162746999999999</v>
      </c>
      <c r="AU31">
        <v>0.262</v>
      </c>
      <c r="AV31">
        <v>0</v>
      </c>
      <c r="AW31" t="s">
        <v>161</v>
      </c>
      <c r="AX31">
        <v>0.262</v>
      </c>
      <c r="AY31">
        <v>0</v>
      </c>
    </row>
    <row r="32" spans="1:51">
      <c r="A32" t="s">
        <v>29</v>
      </c>
      <c r="B32">
        <v>0.866586999999997</v>
      </c>
      <c r="C32">
        <v>0.7122</v>
      </c>
      <c r="D32">
        <v>1.2167747823645</v>
      </c>
      <c r="E32">
        <v>0.154386999999997</v>
      </c>
      <c r="F32">
        <v>0.323241999999999</v>
      </c>
      <c r="G32">
        <v>0.295239999999998</v>
      </c>
      <c r="H32">
        <v>0</v>
      </c>
      <c r="I32" t="s">
        <v>161</v>
      </c>
      <c r="J32">
        <v>0.295239999999998</v>
      </c>
      <c r="K32">
        <v>0</v>
      </c>
      <c r="L32">
        <v>0.364245999999999</v>
      </c>
      <c r="M32">
        <v>0</v>
      </c>
      <c r="N32" t="s">
        <v>161</v>
      </c>
      <c r="O32">
        <v>0.364245999999999</v>
      </c>
      <c r="P32">
        <v>0</v>
      </c>
      <c r="Q32">
        <v>0</v>
      </c>
      <c r="R32">
        <v>0</v>
      </c>
      <c r="S32" t="s">
        <v>161</v>
      </c>
      <c r="T32">
        <v>0</v>
      </c>
      <c r="U32">
        <v>0</v>
      </c>
      <c r="V32">
        <v>0.207101</v>
      </c>
      <c r="W32">
        <v>0.7122</v>
      </c>
      <c r="X32">
        <v>0.29079050828419</v>
      </c>
      <c r="Y32">
        <v>-0.505099</v>
      </c>
      <c r="Z32">
        <v>0.323241999999999</v>
      </c>
      <c r="AA32">
        <v>0</v>
      </c>
      <c r="AB32">
        <v>0</v>
      </c>
      <c r="AC32" t="s">
        <v>161</v>
      </c>
      <c r="AD32">
        <v>0</v>
      </c>
      <c r="AE32">
        <v>0</v>
      </c>
      <c r="AF32">
        <v>0</v>
      </c>
      <c r="AG32">
        <v>0</v>
      </c>
      <c r="AH32" t="s">
        <v>161</v>
      </c>
      <c r="AI32">
        <v>0</v>
      </c>
      <c r="AJ32">
        <v>0</v>
      </c>
      <c r="AK32">
        <v>0</v>
      </c>
      <c r="AL32">
        <v>0.3</v>
      </c>
      <c r="AM32">
        <v>0</v>
      </c>
      <c r="AN32">
        <v>-0.3</v>
      </c>
      <c r="AO32">
        <v>0</v>
      </c>
      <c r="AP32">
        <v>0</v>
      </c>
      <c r="AQ32">
        <v>0</v>
      </c>
      <c r="AR32" t="s">
        <v>161</v>
      </c>
      <c r="AS32">
        <v>0</v>
      </c>
      <c r="AT32">
        <v>0</v>
      </c>
      <c r="AU32">
        <v>0.0719999999999999</v>
      </c>
      <c r="AV32">
        <v>0</v>
      </c>
      <c r="AW32" t="s">
        <v>161</v>
      </c>
      <c r="AX32">
        <v>0.0719999999999999</v>
      </c>
      <c r="AY32">
        <v>0</v>
      </c>
    </row>
    <row r="33" spans="1:51">
      <c r="A33" t="s">
        <v>30</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161</v>
      </c>
      <c r="T33">
        <v>0</v>
      </c>
      <c r="U33">
        <v>-0.2832</v>
      </c>
      <c r="V33">
        <v>0.634063</v>
      </c>
      <c r="W33">
        <v>0</v>
      </c>
      <c r="X33" t="s">
        <v>161</v>
      </c>
      <c r="Y33">
        <v>0.634063</v>
      </c>
      <c r="Z33">
        <v>0</v>
      </c>
      <c r="AA33">
        <v>0</v>
      </c>
      <c r="AB33">
        <v>0.29170835</v>
      </c>
      <c r="AC33">
        <v>0</v>
      </c>
      <c r="AD33">
        <v>-0.29170835</v>
      </c>
      <c r="AE33">
        <v>-0.491999999999999</v>
      </c>
      <c r="AF33">
        <v>0</v>
      </c>
      <c r="AG33">
        <v>0</v>
      </c>
      <c r="AH33" t="s">
        <v>161</v>
      </c>
      <c r="AI33">
        <v>0</v>
      </c>
      <c r="AJ33">
        <v>0</v>
      </c>
      <c r="AK33">
        <v>0</v>
      </c>
      <c r="AL33">
        <v>0.32</v>
      </c>
      <c r="AM33">
        <v>0</v>
      </c>
      <c r="AN33">
        <v>-0.32</v>
      </c>
      <c r="AO33">
        <v>0</v>
      </c>
      <c r="AP33">
        <v>0</v>
      </c>
      <c r="AQ33">
        <v>0</v>
      </c>
      <c r="AR33" t="s">
        <v>161</v>
      </c>
      <c r="AS33">
        <v>0</v>
      </c>
      <c r="AT33">
        <v>0</v>
      </c>
      <c r="AU33">
        <v>0</v>
      </c>
      <c r="AV33">
        <v>0</v>
      </c>
      <c r="AW33" t="s">
        <v>161</v>
      </c>
      <c r="AX33">
        <v>0</v>
      </c>
      <c r="AY33">
        <v>0</v>
      </c>
    </row>
    <row r="34" spans="1:51">
      <c r="A34" t="s">
        <v>31</v>
      </c>
      <c r="B34">
        <v>2.00316</v>
      </c>
      <c r="C34">
        <v>2.65137602</v>
      </c>
      <c r="D34">
        <v>0.755517129554486</v>
      </c>
      <c r="E34">
        <v>-0.648216020000004</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161</v>
      </c>
      <c r="T34">
        <v>0</v>
      </c>
      <c r="U34">
        <v>0</v>
      </c>
      <c r="V34">
        <v>0</v>
      </c>
      <c r="W34">
        <v>0</v>
      </c>
      <c r="X34" t="s">
        <v>161</v>
      </c>
      <c r="Y34">
        <v>0</v>
      </c>
      <c r="Z34">
        <v>0</v>
      </c>
      <c r="AA34">
        <v>0</v>
      </c>
      <c r="AB34">
        <v>0.22675002</v>
      </c>
      <c r="AC34">
        <v>0</v>
      </c>
      <c r="AD34">
        <v>-0.22675002</v>
      </c>
      <c r="AE34">
        <v>0.0539999999999999</v>
      </c>
      <c r="AF34">
        <v>0</v>
      </c>
      <c r="AG34">
        <v>0</v>
      </c>
      <c r="AH34" t="s">
        <v>161</v>
      </c>
      <c r="AI34">
        <v>0</v>
      </c>
      <c r="AJ34">
        <v>0</v>
      </c>
      <c r="AK34">
        <v>0</v>
      </c>
      <c r="AL34">
        <v>0.32</v>
      </c>
      <c r="AM34">
        <v>0</v>
      </c>
      <c r="AN34">
        <v>-0.32</v>
      </c>
      <c r="AO34">
        <v>0</v>
      </c>
      <c r="AP34">
        <v>0</v>
      </c>
      <c r="AQ34">
        <v>0</v>
      </c>
      <c r="AR34" t="s">
        <v>161</v>
      </c>
      <c r="AS34">
        <v>0</v>
      </c>
      <c r="AT34">
        <v>0.659566999999998</v>
      </c>
      <c r="AU34">
        <v>0</v>
      </c>
      <c r="AV34">
        <v>0</v>
      </c>
      <c r="AW34" t="s">
        <v>161</v>
      </c>
      <c r="AX34">
        <v>0</v>
      </c>
      <c r="AY34">
        <v>0</v>
      </c>
    </row>
    <row r="35" spans="1:51">
      <c r="A35" t="s">
        <v>32</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161</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161</v>
      </c>
      <c r="AI35">
        <v>0</v>
      </c>
      <c r="AJ35">
        <v>0</v>
      </c>
      <c r="AK35">
        <v>0</v>
      </c>
      <c r="AL35">
        <v>0.03</v>
      </c>
      <c r="AM35">
        <v>0</v>
      </c>
      <c r="AN35">
        <v>-0.03</v>
      </c>
      <c r="AO35">
        <v>0.00966299999999999</v>
      </c>
      <c r="AP35">
        <v>0</v>
      </c>
      <c r="AQ35">
        <v>0</v>
      </c>
      <c r="AR35" t="s">
        <v>161</v>
      </c>
      <c r="AS35">
        <v>0</v>
      </c>
      <c r="AT35">
        <v>0</v>
      </c>
      <c r="AU35">
        <v>0</v>
      </c>
      <c r="AV35">
        <v>0</v>
      </c>
      <c r="AW35" t="s">
        <v>161</v>
      </c>
      <c r="AX35">
        <v>0</v>
      </c>
      <c r="AY35">
        <v>0</v>
      </c>
    </row>
    <row r="36" spans="1:51">
      <c r="A36" t="s">
        <v>33</v>
      </c>
      <c r="B36">
        <v>8.41472599999997</v>
      </c>
      <c r="C36">
        <v>11.22422</v>
      </c>
      <c r="D36">
        <v>0.749693608999108</v>
      </c>
      <c r="E36">
        <v>-2.80949400000003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-5.48692442</v>
      </c>
      <c r="X36">
        <v>-0.0763003037683523</v>
      </c>
      <c r="Y36">
        <v>5.90557841999999</v>
      </c>
      <c r="Z36">
        <v>0.5</v>
      </c>
      <c r="AA36">
        <v>-0.00799999999999999</v>
      </c>
      <c r="AB36">
        <v>0.57958342</v>
      </c>
      <c r="AC36">
        <v>-0.0138030173464934</v>
      </c>
      <c r="AD36">
        <v>-0.58758342</v>
      </c>
      <c r="AE36">
        <v>0</v>
      </c>
      <c r="AF36">
        <v>3.99633</v>
      </c>
      <c r="AG36">
        <v>4</v>
      </c>
      <c r="AH36">
        <v>0.9990825</v>
      </c>
      <c r="AI36">
        <v>-0.00366999999999962</v>
      </c>
      <c r="AJ36">
        <v>0</v>
      </c>
      <c r="AK36">
        <v>0.319699999999999</v>
      </c>
      <c r="AL36">
        <v>1</v>
      </c>
      <c r="AM36">
        <v>0.319699999999999</v>
      </c>
      <c r="AN36">
        <v>-0.680300000000001</v>
      </c>
      <c r="AO36">
        <v>0.499999999999999</v>
      </c>
      <c r="AP36">
        <v>0.299947</v>
      </c>
      <c r="AQ36">
        <v>0.25</v>
      </c>
      <c r="AR36">
        <v>1.199788</v>
      </c>
      <c r="AS36">
        <v>0.0499469999999999</v>
      </c>
      <c r="AT36">
        <v>0</v>
      </c>
      <c r="AU36">
        <v>1.589838</v>
      </c>
      <c r="AV36">
        <v>0.25</v>
      </c>
      <c r="AW36">
        <v>6.359352</v>
      </c>
      <c r="AX36">
        <v>1.339838</v>
      </c>
      <c r="AY36">
        <v>0</v>
      </c>
    </row>
    <row r="37" spans="1:51">
      <c r="A37" t="s">
        <v>34</v>
      </c>
      <c r="B37">
        <v>6.362448</v>
      </c>
      <c r="C37">
        <v>16.92622409</v>
      </c>
      <c r="D37">
        <v>0.375892931948061</v>
      </c>
      <c r="E37">
        <v>-10.56377609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0.733</v>
      </c>
      <c r="X37">
        <v>1.04004638472033</v>
      </c>
      <c r="Y37">
        <v>0.0293539999999999</v>
      </c>
      <c r="Z37">
        <v>10.166655</v>
      </c>
      <c r="AA37">
        <v>-0.0749999999999999</v>
      </c>
      <c r="AB37">
        <v>0.61500009</v>
      </c>
      <c r="AC37">
        <v>-0.121951201665678</v>
      </c>
      <c r="AD37">
        <v>-0.69000009</v>
      </c>
      <c r="AE37">
        <v>0.0799999999999999</v>
      </c>
      <c r="AF37">
        <v>0.582568999999996</v>
      </c>
      <c r="AG37">
        <v>1</v>
      </c>
      <c r="AH37">
        <v>0.582568999999996</v>
      </c>
      <c r="AI37">
        <v>-0.417431000000004</v>
      </c>
      <c r="AJ37">
        <v>0.265486999999999</v>
      </c>
      <c r="AK37">
        <v>0</v>
      </c>
      <c r="AL37">
        <v>0.3</v>
      </c>
      <c r="AM37">
        <v>0</v>
      </c>
      <c r="AN37">
        <v>-0.3</v>
      </c>
      <c r="AO37">
        <v>0.270728</v>
      </c>
      <c r="AP37">
        <v>0.58449</v>
      </c>
      <c r="AQ37">
        <v>0.5</v>
      </c>
      <c r="AR37">
        <v>1.16898</v>
      </c>
      <c r="AS37">
        <v>0.0844899999999998</v>
      </c>
      <c r="AT37">
        <v>0.045916</v>
      </c>
      <c r="AU37">
        <v>0</v>
      </c>
      <c r="AV37">
        <v>0.6</v>
      </c>
      <c r="AW37">
        <v>0</v>
      </c>
      <c r="AX37">
        <v>-0.6</v>
      </c>
      <c r="AY37">
        <v>0.2384</v>
      </c>
    </row>
    <row r="38" spans="1:51">
      <c r="A38" t="s">
        <v>35</v>
      </c>
      <c r="B38">
        <v>0</v>
      </c>
      <c r="C38">
        <v>0</v>
      </c>
      <c r="D38" t="s">
        <v>161</v>
      </c>
      <c r="E38">
        <v>0</v>
      </c>
      <c r="F38">
        <v>6.09135999999998</v>
      </c>
      <c r="G38">
        <v>0</v>
      </c>
      <c r="H38">
        <v>0</v>
      </c>
      <c r="I38" t="s">
        <v>161</v>
      </c>
      <c r="J38">
        <v>0</v>
      </c>
      <c r="K38">
        <v>0.64675</v>
      </c>
      <c r="L38">
        <v>0</v>
      </c>
      <c r="M38">
        <v>0</v>
      </c>
      <c r="N38" t="s">
        <v>161</v>
      </c>
      <c r="O38">
        <v>0</v>
      </c>
      <c r="P38">
        <v>0.112042</v>
      </c>
      <c r="Q38">
        <v>0</v>
      </c>
      <c r="R38">
        <v>0</v>
      </c>
      <c r="S38" t="s">
        <v>161</v>
      </c>
      <c r="T38">
        <v>0</v>
      </c>
      <c r="U38">
        <v>0.014</v>
      </c>
      <c r="V38">
        <v>0</v>
      </c>
      <c r="W38">
        <v>0</v>
      </c>
      <c r="X38" t="s">
        <v>161</v>
      </c>
      <c r="Y38">
        <v>0</v>
      </c>
      <c r="Z38">
        <v>5.30656799999998</v>
      </c>
      <c r="AA38">
        <v>0</v>
      </c>
      <c r="AB38">
        <v>0</v>
      </c>
      <c r="AC38" t="s">
        <v>161</v>
      </c>
      <c r="AD38">
        <v>0</v>
      </c>
      <c r="AE38">
        <v>0.012</v>
      </c>
      <c r="AF38">
        <v>0</v>
      </c>
      <c r="AG38">
        <v>0</v>
      </c>
      <c r="AH38" t="s">
        <v>161</v>
      </c>
      <c r="AI38">
        <v>0</v>
      </c>
      <c r="AJ38">
        <v>0</v>
      </c>
      <c r="AK38">
        <v>0</v>
      </c>
      <c r="AL38">
        <v>0</v>
      </c>
      <c r="AM38" t="s">
        <v>161</v>
      </c>
      <c r="AN38">
        <v>0</v>
      </c>
      <c r="AO38">
        <v>0.5</v>
      </c>
      <c r="AP38">
        <v>0</v>
      </c>
      <c r="AQ38">
        <v>0</v>
      </c>
      <c r="AR38" t="s">
        <v>161</v>
      </c>
      <c r="AS38">
        <v>0</v>
      </c>
      <c r="AT38">
        <v>0</v>
      </c>
      <c r="AU38">
        <v>0</v>
      </c>
      <c r="AV38">
        <v>0</v>
      </c>
      <c r="AW38" t="s">
        <v>161</v>
      </c>
      <c r="AX38">
        <v>0</v>
      </c>
      <c r="AY38">
        <v>0</v>
      </c>
    </row>
    <row r="39" spans="1:51">
      <c r="A39" t="s">
        <v>36</v>
      </c>
      <c r="B39">
        <v>0</v>
      </c>
      <c r="C39">
        <v>0</v>
      </c>
      <c r="D39" t="s">
        <v>161</v>
      </c>
      <c r="E39">
        <v>0</v>
      </c>
      <c r="F39">
        <v>0</v>
      </c>
      <c r="G39">
        <v>0</v>
      </c>
      <c r="H39">
        <v>0</v>
      </c>
      <c r="I39" t="s">
        <v>161</v>
      </c>
      <c r="J39">
        <v>0</v>
      </c>
      <c r="K39">
        <v>0</v>
      </c>
      <c r="L39">
        <v>0</v>
      </c>
      <c r="M39">
        <v>0</v>
      </c>
      <c r="N39" t="s">
        <v>161</v>
      </c>
      <c r="O39">
        <v>0</v>
      </c>
      <c r="P39">
        <v>0</v>
      </c>
      <c r="Q39">
        <v>0</v>
      </c>
      <c r="R39">
        <v>0</v>
      </c>
      <c r="S39" t="s">
        <v>161</v>
      </c>
      <c r="T39">
        <v>0</v>
      </c>
      <c r="U39">
        <v>0</v>
      </c>
      <c r="V39">
        <v>0</v>
      </c>
      <c r="W39">
        <v>0</v>
      </c>
      <c r="X39" t="s">
        <v>161</v>
      </c>
      <c r="Y39">
        <v>0</v>
      </c>
      <c r="Z39">
        <v>0</v>
      </c>
      <c r="AA39">
        <v>0</v>
      </c>
      <c r="AB39">
        <v>0</v>
      </c>
      <c r="AC39" t="s">
        <v>161</v>
      </c>
      <c r="AD39">
        <v>0</v>
      </c>
      <c r="AE39">
        <v>0</v>
      </c>
      <c r="AF39">
        <v>0</v>
      </c>
      <c r="AG39">
        <v>0</v>
      </c>
      <c r="AH39" t="s">
        <v>161</v>
      </c>
      <c r="AI39">
        <v>0</v>
      </c>
      <c r="AJ39">
        <v>0</v>
      </c>
      <c r="AK39">
        <v>0</v>
      </c>
      <c r="AL39">
        <v>0</v>
      </c>
      <c r="AM39" t="s">
        <v>161</v>
      </c>
      <c r="AN39">
        <v>0</v>
      </c>
      <c r="AO39">
        <v>0</v>
      </c>
      <c r="AP39">
        <v>0</v>
      </c>
      <c r="AQ39">
        <v>0</v>
      </c>
      <c r="AR39" t="s">
        <v>161</v>
      </c>
      <c r="AS39">
        <v>0</v>
      </c>
      <c r="AT39">
        <v>0</v>
      </c>
      <c r="AU39">
        <v>0</v>
      </c>
      <c r="AV39">
        <v>0</v>
      </c>
      <c r="AW39" t="s">
        <v>161</v>
      </c>
      <c r="AX39">
        <v>0</v>
      </c>
      <c r="AY39">
        <v>0</v>
      </c>
    </row>
    <row r="40" spans="1:51">
      <c r="A40" t="s">
        <v>37</v>
      </c>
      <c r="B40">
        <v>0</v>
      </c>
      <c r="C40">
        <v>0</v>
      </c>
      <c r="D40" t="s">
        <v>161</v>
      </c>
      <c r="E40">
        <v>0</v>
      </c>
      <c r="F40">
        <v>0</v>
      </c>
      <c r="G40">
        <v>0</v>
      </c>
      <c r="H40">
        <v>0</v>
      </c>
      <c r="I40" t="s">
        <v>161</v>
      </c>
      <c r="J40">
        <v>0</v>
      </c>
      <c r="K40">
        <v>0</v>
      </c>
      <c r="L40">
        <v>0</v>
      </c>
      <c r="M40">
        <v>0</v>
      </c>
      <c r="N40" t="s">
        <v>161</v>
      </c>
      <c r="O40">
        <v>0</v>
      </c>
      <c r="P40">
        <v>0</v>
      </c>
      <c r="Q40">
        <v>0</v>
      </c>
      <c r="R40">
        <v>0</v>
      </c>
      <c r="S40" t="s">
        <v>161</v>
      </c>
      <c r="T40">
        <v>0</v>
      </c>
      <c r="U40">
        <v>0</v>
      </c>
      <c r="V40">
        <v>0</v>
      </c>
      <c r="W40">
        <v>0</v>
      </c>
      <c r="X40" t="s">
        <v>161</v>
      </c>
      <c r="Y40">
        <v>0</v>
      </c>
      <c r="Z40">
        <v>0</v>
      </c>
      <c r="AA40">
        <v>0</v>
      </c>
      <c r="AB40">
        <v>0</v>
      </c>
      <c r="AC40" t="s">
        <v>161</v>
      </c>
      <c r="AD40">
        <v>0</v>
      </c>
      <c r="AE40">
        <v>0</v>
      </c>
      <c r="AF40">
        <v>0</v>
      </c>
      <c r="AG40">
        <v>0</v>
      </c>
      <c r="AH40" t="s">
        <v>161</v>
      </c>
      <c r="AI40">
        <v>0</v>
      </c>
      <c r="AJ40">
        <v>0</v>
      </c>
      <c r="AK40">
        <v>0</v>
      </c>
      <c r="AL40">
        <v>0</v>
      </c>
      <c r="AM40" t="s">
        <v>161</v>
      </c>
      <c r="AN40">
        <v>0</v>
      </c>
      <c r="AO40">
        <v>0</v>
      </c>
      <c r="AP40">
        <v>0</v>
      </c>
      <c r="AQ40">
        <v>0</v>
      </c>
      <c r="AR40" t="s">
        <v>161</v>
      </c>
      <c r="AS40">
        <v>0</v>
      </c>
      <c r="AT40">
        <v>0</v>
      </c>
      <c r="AU40">
        <v>0</v>
      </c>
      <c r="AV40">
        <v>0</v>
      </c>
      <c r="AW40" t="s">
        <v>161</v>
      </c>
      <c r="AX40">
        <v>0</v>
      </c>
      <c r="AY40">
        <v>0</v>
      </c>
    </row>
    <row r="41" spans="1:51">
      <c r="A41" t="s">
        <v>38</v>
      </c>
      <c r="B41">
        <v>51.7299389999999</v>
      </c>
      <c r="C41">
        <v>79.49753625</v>
      </c>
      <c r="D41">
        <v>0.650711222512885</v>
      </c>
      <c r="E41">
        <v>-27.7675972500001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12.81373452</v>
      </c>
      <c r="X41">
        <v>1.18278515731259</v>
      </c>
      <c r="Y41">
        <v>2.34216047999997</v>
      </c>
      <c r="Z41">
        <v>37.121414</v>
      </c>
      <c r="AA41">
        <v>0.324921999999999</v>
      </c>
      <c r="AB41">
        <v>3.38408373</v>
      </c>
      <c r="AC41">
        <v>0.096014763795457</v>
      </c>
      <c r="AD41">
        <v>-3.05916173</v>
      </c>
      <c r="AE41">
        <v>-0.342525000000001</v>
      </c>
      <c r="AF41">
        <v>16.628899</v>
      </c>
      <c r="AG41">
        <v>16.06</v>
      </c>
      <c r="AH41">
        <v>1.03542334993773</v>
      </c>
      <c r="AI41">
        <v>0.568898999999995</v>
      </c>
      <c r="AJ41">
        <v>-121.068251</v>
      </c>
      <c r="AK41">
        <v>1.82209499999996</v>
      </c>
      <c r="AL41">
        <v>4.33</v>
      </c>
      <c r="AM41">
        <v>0.420807159353339</v>
      </c>
      <c r="AN41">
        <v>-2.50790500000004</v>
      </c>
      <c r="AO41">
        <v>2.28039099999999</v>
      </c>
      <c r="AP41">
        <v>1.266219</v>
      </c>
      <c r="AQ41">
        <v>1.41666667</v>
      </c>
      <c r="AR41">
        <v>0.89380164495576</v>
      </c>
      <c r="AS41">
        <v>-0.150447670000001</v>
      </c>
      <c r="AT41">
        <v>2.98849999999999</v>
      </c>
      <c r="AU41">
        <v>4.04043799999999</v>
      </c>
      <c r="AV41">
        <v>0.91666667</v>
      </c>
      <c r="AW41">
        <v>4.40775052942635</v>
      </c>
      <c r="AX41">
        <v>3.12377132999999</v>
      </c>
      <c r="AY41">
        <v>0.3014</v>
      </c>
    </row>
    <row r="42" spans="1:51">
      <c r="A42" t="s">
        <v>39</v>
      </c>
      <c r="B42">
        <v>0</v>
      </c>
      <c r="C42">
        <v>0</v>
      </c>
      <c r="D42" t="s">
        <v>161</v>
      </c>
      <c r="E42">
        <v>0</v>
      </c>
      <c r="F42">
        <v>0</v>
      </c>
      <c r="G42">
        <v>0</v>
      </c>
      <c r="H42">
        <v>0</v>
      </c>
      <c r="I42" t="s">
        <v>161</v>
      </c>
      <c r="J42">
        <v>0</v>
      </c>
      <c r="K42">
        <v>0</v>
      </c>
      <c r="L42">
        <v>0</v>
      </c>
      <c r="M42">
        <v>0</v>
      </c>
      <c r="N42" t="s">
        <v>161</v>
      </c>
      <c r="O42">
        <v>0</v>
      </c>
      <c r="P42">
        <v>0</v>
      </c>
      <c r="Q42">
        <v>0</v>
      </c>
      <c r="R42">
        <v>0</v>
      </c>
      <c r="S42" t="s">
        <v>161</v>
      </c>
      <c r="T42">
        <v>0</v>
      </c>
      <c r="U42">
        <v>0</v>
      </c>
      <c r="V42">
        <v>0</v>
      </c>
      <c r="W42">
        <v>0</v>
      </c>
      <c r="X42" t="s">
        <v>161</v>
      </c>
      <c r="Y42">
        <v>0</v>
      </c>
      <c r="Z42">
        <v>0</v>
      </c>
      <c r="AA42">
        <v>0</v>
      </c>
      <c r="AB42">
        <v>0</v>
      </c>
      <c r="AC42" t="s">
        <v>161</v>
      </c>
      <c r="AD42">
        <v>0</v>
      </c>
      <c r="AE42">
        <v>0</v>
      </c>
      <c r="AF42">
        <v>0</v>
      </c>
      <c r="AG42">
        <v>0</v>
      </c>
      <c r="AH42" t="s">
        <v>161</v>
      </c>
      <c r="AI42">
        <v>0</v>
      </c>
      <c r="AJ42">
        <v>0</v>
      </c>
      <c r="AK42">
        <v>0</v>
      </c>
      <c r="AL42">
        <v>0.99</v>
      </c>
      <c r="AM42">
        <v>0</v>
      </c>
      <c r="AN42">
        <v>-0.99</v>
      </c>
      <c r="AO42">
        <v>0</v>
      </c>
      <c r="AP42">
        <v>0</v>
      </c>
      <c r="AQ42">
        <v>0</v>
      </c>
      <c r="AR42" t="s">
        <v>161</v>
      </c>
      <c r="AS42">
        <v>0</v>
      </c>
      <c r="AT42">
        <v>0</v>
      </c>
      <c r="AU42">
        <v>0</v>
      </c>
      <c r="AV42">
        <v>0</v>
      </c>
      <c r="AW42" t="s">
        <v>161</v>
      </c>
      <c r="AX42">
        <v>0</v>
      </c>
      <c r="AY42">
        <v>0</v>
      </c>
    </row>
    <row r="43" spans="1:51">
      <c r="A43" t="s">
        <v>40</v>
      </c>
      <c r="B43">
        <v>7.39263599999999</v>
      </c>
      <c r="C43">
        <v>14</v>
      </c>
      <c r="D43">
        <v>0.528045428571428</v>
      </c>
      <c r="E43">
        <v>-6.60736400000001</v>
      </c>
      <c r="F43">
        <v>0</v>
      </c>
      <c r="G43">
        <v>2.59230699999999</v>
      </c>
      <c r="H43">
        <v>3.33222222</v>
      </c>
      <c r="I43">
        <v>0.77795141765785</v>
      </c>
      <c r="J43">
        <v>-0.739915220000011</v>
      </c>
      <c r="K43">
        <v>0</v>
      </c>
      <c r="L43">
        <v>0.263036</v>
      </c>
      <c r="M43">
        <v>0.30555556</v>
      </c>
      <c r="N43">
        <v>0.860845078387708</v>
      </c>
      <c r="O43">
        <v>-0.04251956</v>
      </c>
      <c r="P43">
        <v>0</v>
      </c>
      <c r="Q43">
        <v>0</v>
      </c>
      <c r="R43">
        <v>0</v>
      </c>
      <c r="S43" t="s">
        <v>161</v>
      </c>
      <c r="T43">
        <v>0</v>
      </c>
      <c r="U43">
        <v>0</v>
      </c>
      <c r="V43">
        <v>4.537293</v>
      </c>
      <c r="W43">
        <v>10.34888889</v>
      </c>
      <c r="X43">
        <v>0.438432864457974</v>
      </c>
      <c r="Y43">
        <v>-5.81159589</v>
      </c>
      <c r="Z43">
        <v>0</v>
      </c>
      <c r="AA43">
        <v>0</v>
      </c>
      <c r="AB43">
        <v>0.01333333</v>
      </c>
      <c r="AC43">
        <v>0</v>
      </c>
      <c r="AD43">
        <v>-0.01333333</v>
      </c>
      <c r="AE43">
        <v>0</v>
      </c>
      <c r="AF43">
        <v>0</v>
      </c>
      <c r="AG43">
        <v>0</v>
      </c>
      <c r="AH43" t="s">
        <v>161</v>
      </c>
      <c r="AI43">
        <v>0</v>
      </c>
      <c r="AJ43">
        <v>0</v>
      </c>
      <c r="AK43">
        <v>0</v>
      </c>
      <c r="AL43">
        <v>0</v>
      </c>
      <c r="AM43" t="s">
        <v>161</v>
      </c>
      <c r="AN43">
        <v>0</v>
      </c>
      <c r="AO43">
        <v>0</v>
      </c>
      <c r="AP43">
        <v>0.398768999999999</v>
      </c>
      <c r="AQ43">
        <v>0.2</v>
      </c>
      <c r="AR43">
        <v>1.993845</v>
      </c>
      <c r="AS43">
        <v>0.198768999999999</v>
      </c>
      <c r="AT43">
        <v>0</v>
      </c>
      <c r="AU43">
        <v>0</v>
      </c>
      <c r="AV43">
        <v>0</v>
      </c>
      <c r="AW43" t="s">
        <v>161</v>
      </c>
      <c r="AX43">
        <v>0</v>
      </c>
      <c r="AY43">
        <v>0</v>
      </c>
    </row>
    <row r="44" spans="1:51">
      <c r="A44" t="s">
        <v>41</v>
      </c>
      <c r="B44">
        <v>30.750052</v>
      </c>
      <c r="C44">
        <v>49</v>
      </c>
      <c r="D44">
        <v>0.627552081632653</v>
      </c>
      <c r="E44">
        <v>-18.249948</v>
      </c>
      <c r="F44">
        <v>0</v>
      </c>
      <c r="G44">
        <v>5.22303799999999</v>
      </c>
      <c r="H44">
        <v>14.13666667</v>
      </c>
      <c r="I44">
        <v>0.369467436838135</v>
      </c>
      <c r="J44">
        <v>-8.91362867000001</v>
      </c>
      <c r="K44">
        <v>0</v>
      </c>
      <c r="L44">
        <v>2.38651</v>
      </c>
      <c r="M44">
        <v>3.27666667</v>
      </c>
      <c r="N44">
        <v>0.7283346889844</v>
      </c>
      <c r="O44">
        <v>-0.890156670000001</v>
      </c>
      <c r="P44">
        <v>0</v>
      </c>
      <c r="Q44">
        <v>0.0727</v>
      </c>
      <c r="R44">
        <v>0.05888889</v>
      </c>
      <c r="S44">
        <v>1.23452827859381</v>
      </c>
      <c r="T44">
        <v>0.01381111</v>
      </c>
      <c r="U44">
        <v>0</v>
      </c>
      <c r="V44">
        <v>23.067804</v>
      </c>
      <c r="W44">
        <v>31.35444444</v>
      </c>
      <c r="X44">
        <v>0.735710819056056</v>
      </c>
      <c r="Y44">
        <v>-8.28664044</v>
      </c>
      <c r="Z44">
        <v>0</v>
      </c>
      <c r="AA44">
        <v>0</v>
      </c>
      <c r="AB44">
        <v>0.17333333</v>
      </c>
      <c r="AC44">
        <v>0</v>
      </c>
      <c r="AD44">
        <v>-0.17333333</v>
      </c>
      <c r="AE44">
        <v>0</v>
      </c>
      <c r="AF44">
        <v>0</v>
      </c>
      <c r="AG44">
        <v>0</v>
      </c>
      <c r="AH44" t="s">
        <v>161</v>
      </c>
      <c r="AI44">
        <v>0</v>
      </c>
      <c r="AJ44">
        <v>0</v>
      </c>
      <c r="AK44">
        <v>0</v>
      </c>
      <c r="AL44">
        <v>0.05</v>
      </c>
      <c r="AM44">
        <v>0</v>
      </c>
      <c r="AN44">
        <v>-0.05</v>
      </c>
      <c r="AO44">
        <v>0</v>
      </c>
      <c r="AP44">
        <v>0</v>
      </c>
      <c r="AQ44">
        <v>0</v>
      </c>
      <c r="AR44" t="s">
        <v>161</v>
      </c>
      <c r="AS44">
        <v>0</v>
      </c>
      <c r="AT44">
        <v>0</v>
      </c>
      <c r="AU44">
        <v>0</v>
      </c>
      <c r="AV44">
        <v>0</v>
      </c>
      <c r="AW44" t="s">
        <v>161</v>
      </c>
      <c r="AX44">
        <v>0</v>
      </c>
      <c r="AY44">
        <v>0</v>
      </c>
    </row>
    <row r="45" spans="1:51">
      <c r="A45" t="s">
        <v>42</v>
      </c>
      <c r="B45">
        <v>1.393532</v>
      </c>
      <c r="C45">
        <v>2.12555556</v>
      </c>
      <c r="D45">
        <v>0.655608362455602</v>
      </c>
      <c r="E45">
        <v>-0.732023559999999</v>
      </c>
      <c r="F45">
        <v>0</v>
      </c>
      <c r="G45">
        <v>1.181798</v>
      </c>
      <c r="H45">
        <v>2.12555556</v>
      </c>
      <c r="I45">
        <v>0.555994875993738</v>
      </c>
      <c r="J45">
        <v>-0.94375756</v>
      </c>
      <c r="K45">
        <v>0</v>
      </c>
      <c r="L45">
        <v>0.216934000000001</v>
      </c>
      <c r="M45">
        <v>0</v>
      </c>
      <c r="N45" t="s">
        <v>161</v>
      </c>
      <c r="O45">
        <v>0.216934000000001</v>
      </c>
      <c r="P45">
        <v>0</v>
      </c>
      <c r="Q45">
        <v>0.0807999999999998</v>
      </c>
      <c r="R45">
        <v>0</v>
      </c>
      <c r="S45" t="s">
        <v>161</v>
      </c>
      <c r="T45">
        <v>0.0807999999999998</v>
      </c>
      <c r="U45">
        <v>0</v>
      </c>
      <c r="V45">
        <v>0</v>
      </c>
      <c r="W45">
        <v>0</v>
      </c>
      <c r="X45" t="s">
        <v>161</v>
      </c>
      <c r="Y45">
        <v>0</v>
      </c>
      <c r="Z45">
        <v>0</v>
      </c>
      <c r="AA45">
        <v>-0.086</v>
      </c>
      <c r="AB45">
        <v>0</v>
      </c>
      <c r="AC45" t="s">
        <v>161</v>
      </c>
      <c r="AD45">
        <v>-0.086</v>
      </c>
      <c r="AE45">
        <v>0</v>
      </c>
      <c r="AF45">
        <v>0</v>
      </c>
      <c r="AG45">
        <v>0</v>
      </c>
      <c r="AH45" t="s">
        <v>161</v>
      </c>
      <c r="AI45">
        <v>0</v>
      </c>
      <c r="AJ45">
        <v>0</v>
      </c>
      <c r="AK45">
        <v>0</v>
      </c>
      <c r="AL45">
        <v>0</v>
      </c>
      <c r="AM45" t="s">
        <v>161</v>
      </c>
      <c r="AN45">
        <v>0</v>
      </c>
      <c r="AO45">
        <v>0</v>
      </c>
      <c r="AP45">
        <v>0.117371</v>
      </c>
      <c r="AQ45">
        <v>0.1</v>
      </c>
      <c r="AR45">
        <v>1.17371</v>
      </c>
      <c r="AS45">
        <v>0.017371</v>
      </c>
      <c r="AT45">
        <v>0</v>
      </c>
      <c r="AU45">
        <v>0.0383999999999999</v>
      </c>
      <c r="AV45">
        <v>0</v>
      </c>
      <c r="AW45" t="s">
        <v>161</v>
      </c>
      <c r="AX45">
        <v>0.0383999999999999</v>
      </c>
      <c r="AY45">
        <v>0</v>
      </c>
    </row>
    <row r="46" spans="1:51">
      <c r="A46" t="s">
        <v>43</v>
      </c>
      <c r="B46">
        <v>1.13252100000001</v>
      </c>
      <c r="C46">
        <v>0</v>
      </c>
      <c r="D46" t="s">
        <v>161</v>
      </c>
      <c r="E46">
        <v>1.13252100000001</v>
      </c>
      <c r="F46">
        <v>0</v>
      </c>
      <c r="G46">
        <v>0.716231000000011</v>
      </c>
      <c r="H46">
        <v>0</v>
      </c>
      <c r="I46" t="s">
        <v>161</v>
      </c>
      <c r="J46">
        <v>0.716231000000011</v>
      </c>
      <c r="K46">
        <v>0</v>
      </c>
      <c r="L46">
        <v>0.416289999999998</v>
      </c>
      <c r="M46">
        <v>0</v>
      </c>
      <c r="N46" t="s">
        <v>161</v>
      </c>
      <c r="O46">
        <v>0.416289999999998</v>
      </c>
      <c r="P46">
        <v>0</v>
      </c>
      <c r="Q46">
        <v>0</v>
      </c>
      <c r="R46">
        <v>0</v>
      </c>
      <c r="S46" t="s">
        <v>161</v>
      </c>
      <c r="T46">
        <v>0</v>
      </c>
      <c r="U46">
        <v>0</v>
      </c>
      <c r="V46">
        <v>0</v>
      </c>
      <c r="W46">
        <v>0</v>
      </c>
      <c r="X46" t="s">
        <v>161</v>
      </c>
      <c r="Y46">
        <v>0</v>
      </c>
      <c r="Z46">
        <v>0</v>
      </c>
      <c r="AA46">
        <v>0</v>
      </c>
      <c r="AB46">
        <v>0</v>
      </c>
      <c r="AC46" t="s">
        <v>161</v>
      </c>
      <c r="AD46">
        <v>0</v>
      </c>
      <c r="AE46">
        <v>0</v>
      </c>
      <c r="AF46">
        <v>0</v>
      </c>
      <c r="AG46">
        <v>0</v>
      </c>
      <c r="AH46" t="s">
        <v>161</v>
      </c>
      <c r="AI46">
        <v>0</v>
      </c>
      <c r="AJ46">
        <v>0</v>
      </c>
      <c r="AK46">
        <v>0</v>
      </c>
      <c r="AL46">
        <v>0</v>
      </c>
      <c r="AM46" t="s">
        <v>161</v>
      </c>
      <c r="AN46">
        <v>0</v>
      </c>
      <c r="AO46">
        <v>0</v>
      </c>
      <c r="AP46">
        <v>0.098394</v>
      </c>
      <c r="AQ46">
        <v>0</v>
      </c>
      <c r="AR46" t="s">
        <v>161</v>
      </c>
      <c r="AS46">
        <v>0.098394</v>
      </c>
      <c r="AT46">
        <v>0</v>
      </c>
      <c r="AU46">
        <v>0</v>
      </c>
      <c r="AV46">
        <v>0</v>
      </c>
      <c r="AW46" t="s">
        <v>161</v>
      </c>
      <c r="AX46">
        <v>0</v>
      </c>
      <c r="AY46">
        <v>0</v>
      </c>
    </row>
    <row r="47" spans="1:51">
      <c r="A47" t="s">
        <v>44</v>
      </c>
      <c r="B47">
        <v>0</v>
      </c>
      <c r="C47">
        <v>0</v>
      </c>
      <c r="D47" t="s">
        <v>161</v>
      </c>
      <c r="E47">
        <v>0</v>
      </c>
      <c r="F47">
        <v>0</v>
      </c>
      <c r="G47">
        <v>0</v>
      </c>
      <c r="H47">
        <v>0</v>
      </c>
      <c r="I47" t="s">
        <v>161</v>
      </c>
      <c r="J47">
        <v>0</v>
      </c>
      <c r="K47">
        <v>0</v>
      </c>
      <c r="L47">
        <v>0</v>
      </c>
      <c r="M47">
        <v>0</v>
      </c>
      <c r="N47" t="s">
        <v>161</v>
      </c>
      <c r="O47">
        <v>0</v>
      </c>
      <c r="P47">
        <v>0</v>
      </c>
      <c r="Q47">
        <v>0</v>
      </c>
      <c r="R47">
        <v>0</v>
      </c>
      <c r="S47" t="s">
        <v>161</v>
      </c>
      <c r="T47">
        <v>0</v>
      </c>
      <c r="U47">
        <v>0</v>
      </c>
      <c r="V47">
        <v>0</v>
      </c>
      <c r="W47">
        <v>0</v>
      </c>
      <c r="X47" t="s">
        <v>161</v>
      </c>
      <c r="Y47">
        <v>0</v>
      </c>
      <c r="Z47">
        <v>0</v>
      </c>
      <c r="AA47">
        <v>0</v>
      </c>
      <c r="AB47">
        <v>0</v>
      </c>
      <c r="AC47" t="s">
        <v>161</v>
      </c>
      <c r="AD47">
        <v>0</v>
      </c>
      <c r="AE47">
        <v>0</v>
      </c>
      <c r="AF47">
        <v>0</v>
      </c>
      <c r="AG47">
        <v>0</v>
      </c>
      <c r="AH47" t="s">
        <v>161</v>
      </c>
      <c r="AI47">
        <v>0</v>
      </c>
      <c r="AJ47">
        <v>0</v>
      </c>
      <c r="AK47">
        <v>0</v>
      </c>
      <c r="AL47">
        <v>0</v>
      </c>
      <c r="AM47" t="s">
        <v>161</v>
      </c>
      <c r="AN47">
        <v>0</v>
      </c>
      <c r="AO47">
        <v>0</v>
      </c>
      <c r="AP47">
        <v>0</v>
      </c>
      <c r="AQ47">
        <v>0</v>
      </c>
      <c r="AR47" t="s">
        <v>161</v>
      </c>
      <c r="AS47">
        <v>0</v>
      </c>
      <c r="AT47">
        <v>0</v>
      </c>
      <c r="AU47">
        <v>0</v>
      </c>
      <c r="AV47">
        <v>0</v>
      </c>
      <c r="AW47" t="s">
        <v>161</v>
      </c>
      <c r="AX47">
        <v>0</v>
      </c>
      <c r="AY47">
        <v>0</v>
      </c>
    </row>
    <row r="48" spans="1:51">
      <c r="A48" t="s">
        <v>45</v>
      </c>
      <c r="B48">
        <v>0</v>
      </c>
      <c r="C48">
        <v>2.99</v>
      </c>
      <c r="D48">
        <v>0</v>
      </c>
      <c r="E48">
        <v>-2.99</v>
      </c>
      <c r="F48">
        <v>0</v>
      </c>
      <c r="G48">
        <v>0</v>
      </c>
      <c r="H48">
        <v>0</v>
      </c>
      <c r="I48" t="s">
        <v>161</v>
      </c>
      <c r="J48">
        <v>0</v>
      </c>
      <c r="K48">
        <v>0</v>
      </c>
      <c r="L48">
        <v>0</v>
      </c>
      <c r="M48">
        <v>0</v>
      </c>
      <c r="N48" t="s">
        <v>161</v>
      </c>
      <c r="O48">
        <v>0</v>
      </c>
      <c r="P48">
        <v>0</v>
      </c>
      <c r="Q48">
        <v>0</v>
      </c>
      <c r="R48">
        <v>0</v>
      </c>
      <c r="S48" t="s">
        <v>161</v>
      </c>
      <c r="T48">
        <v>0</v>
      </c>
      <c r="U48">
        <v>0</v>
      </c>
      <c r="V48">
        <v>0</v>
      </c>
      <c r="W48">
        <v>2.99</v>
      </c>
      <c r="X48">
        <v>0</v>
      </c>
      <c r="Y48">
        <v>-2.99</v>
      </c>
      <c r="Z48">
        <v>0</v>
      </c>
      <c r="AA48">
        <v>0</v>
      </c>
      <c r="AB48">
        <v>0</v>
      </c>
      <c r="AC48" t="s">
        <v>161</v>
      </c>
      <c r="AD48">
        <v>0</v>
      </c>
      <c r="AE48">
        <v>0</v>
      </c>
      <c r="AF48">
        <v>0</v>
      </c>
      <c r="AG48">
        <v>0</v>
      </c>
      <c r="AH48" t="s">
        <v>161</v>
      </c>
      <c r="AI48">
        <v>0</v>
      </c>
      <c r="AJ48">
        <v>0</v>
      </c>
      <c r="AK48">
        <v>0</v>
      </c>
      <c r="AL48">
        <v>0</v>
      </c>
      <c r="AM48" t="s">
        <v>161</v>
      </c>
      <c r="AN48">
        <v>0</v>
      </c>
      <c r="AO48">
        <v>0</v>
      </c>
      <c r="AP48">
        <v>0</v>
      </c>
      <c r="AQ48">
        <v>0</v>
      </c>
      <c r="AR48" t="s">
        <v>161</v>
      </c>
      <c r="AS48">
        <v>0</v>
      </c>
      <c r="AT48">
        <v>0</v>
      </c>
      <c r="AU48">
        <v>0</v>
      </c>
      <c r="AV48">
        <v>0</v>
      </c>
      <c r="AW48" t="s">
        <v>161</v>
      </c>
      <c r="AX48">
        <v>0</v>
      </c>
      <c r="AY48">
        <v>0</v>
      </c>
    </row>
    <row r="49" spans="1:51">
      <c r="A49" t="s">
        <v>46</v>
      </c>
      <c r="B49">
        <v>0</v>
      </c>
      <c r="C49">
        <v>0</v>
      </c>
      <c r="D49" t="s">
        <v>161</v>
      </c>
      <c r="E49">
        <v>0</v>
      </c>
      <c r="F49">
        <v>0</v>
      </c>
      <c r="G49">
        <v>0</v>
      </c>
      <c r="H49">
        <v>0</v>
      </c>
      <c r="I49" t="s">
        <v>161</v>
      </c>
      <c r="J49">
        <v>0</v>
      </c>
      <c r="K49">
        <v>0</v>
      </c>
      <c r="L49">
        <v>0</v>
      </c>
      <c r="M49">
        <v>0</v>
      </c>
      <c r="N49" t="s">
        <v>161</v>
      </c>
      <c r="O49">
        <v>0</v>
      </c>
      <c r="P49">
        <v>0</v>
      </c>
      <c r="Q49">
        <v>0</v>
      </c>
      <c r="R49">
        <v>0</v>
      </c>
      <c r="S49" t="s">
        <v>161</v>
      </c>
      <c r="T49">
        <v>0</v>
      </c>
      <c r="U49">
        <v>0</v>
      </c>
      <c r="V49">
        <v>0</v>
      </c>
      <c r="W49">
        <v>0</v>
      </c>
      <c r="X49" t="s">
        <v>161</v>
      </c>
      <c r="Y49">
        <v>0</v>
      </c>
      <c r="Z49">
        <v>0</v>
      </c>
      <c r="AA49">
        <v>0</v>
      </c>
      <c r="AB49">
        <v>0</v>
      </c>
      <c r="AC49" t="s">
        <v>161</v>
      </c>
      <c r="AD49">
        <v>0</v>
      </c>
      <c r="AE49">
        <v>0</v>
      </c>
      <c r="AF49">
        <v>0</v>
      </c>
      <c r="AG49">
        <v>0</v>
      </c>
      <c r="AH49" t="s">
        <v>161</v>
      </c>
      <c r="AI49">
        <v>0</v>
      </c>
      <c r="AJ49">
        <v>0</v>
      </c>
      <c r="AK49">
        <v>0</v>
      </c>
      <c r="AL49">
        <v>0</v>
      </c>
      <c r="AM49" t="s">
        <v>161</v>
      </c>
      <c r="AN49">
        <v>0</v>
      </c>
      <c r="AO49">
        <v>0</v>
      </c>
      <c r="AP49">
        <v>0</v>
      </c>
      <c r="AQ49">
        <v>0</v>
      </c>
      <c r="AR49" t="s">
        <v>161</v>
      </c>
      <c r="AS49">
        <v>0</v>
      </c>
      <c r="AT49">
        <v>0</v>
      </c>
      <c r="AU49">
        <v>0</v>
      </c>
      <c r="AV49">
        <v>0</v>
      </c>
      <c r="AW49" t="s">
        <v>161</v>
      </c>
      <c r="AX49">
        <v>0</v>
      </c>
      <c r="AY49">
        <v>0</v>
      </c>
    </row>
    <row r="50" spans="1:51">
      <c r="A50" t="s">
        <v>47</v>
      </c>
      <c r="B50">
        <v>40.668741</v>
      </c>
      <c r="C50">
        <v>68.11555556</v>
      </c>
      <c r="D50">
        <v>0.597055117082275</v>
      </c>
      <c r="E50">
        <v>-27.44681456</v>
      </c>
      <c r="F50">
        <v>0</v>
      </c>
      <c r="G50">
        <v>9.71337399999999</v>
      </c>
      <c r="H50">
        <v>19.59444445</v>
      </c>
      <c r="I50">
        <v>0.495720816417431</v>
      </c>
      <c r="J50">
        <v>-9.88107045000001</v>
      </c>
      <c r="K50">
        <v>0</v>
      </c>
      <c r="L50">
        <v>3.28277</v>
      </c>
      <c r="M50">
        <v>3.58222223</v>
      </c>
      <c r="N50">
        <v>0.916406015380011</v>
      </c>
      <c r="O50">
        <v>-0.299452230000002</v>
      </c>
      <c r="P50">
        <v>0</v>
      </c>
      <c r="Q50">
        <v>0.1535</v>
      </c>
      <c r="R50">
        <v>0.05888889</v>
      </c>
      <c r="S50">
        <v>2.6066037244037</v>
      </c>
      <c r="T50">
        <v>0.0946111099999998</v>
      </c>
      <c r="U50">
        <v>0</v>
      </c>
      <c r="V50">
        <v>27.605097</v>
      </c>
      <c r="W50">
        <v>44.69333333</v>
      </c>
      <c r="X50">
        <v>0.617655810010267</v>
      </c>
      <c r="Y50">
        <v>-17.08823633</v>
      </c>
      <c r="Z50">
        <v>0</v>
      </c>
      <c r="AA50">
        <v>-0.086</v>
      </c>
      <c r="AB50">
        <v>0.18666666</v>
      </c>
      <c r="AC50">
        <v>-0.460714302168368</v>
      </c>
      <c r="AD50">
        <v>-0.27266666</v>
      </c>
      <c r="AE50">
        <v>0</v>
      </c>
      <c r="AF50">
        <v>0</v>
      </c>
      <c r="AG50">
        <v>0</v>
      </c>
      <c r="AH50" t="s">
        <v>161</v>
      </c>
      <c r="AI50">
        <v>0</v>
      </c>
      <c r="AJ50">
        <v>0</v>
      </c>
      <c r="AK50">
        <v>0</v>
      </c>
      <c r="AL50">
        <v>1.04</v>
      </c>
      <c r="AM50">
        <v>0</v>
      </c>
      <c r="AN50">
        <v>-1.04</v>
      </c>
      <c r="AO50">
        <v>0</v>
      </c>
      <c r="AP50">
        <v>0.614533999999999</v>
      </c>
      <c r="AQ50">
        <v>0.3</v>
      </c>
      <c r="AR50">
        <v>2.04844666666666</v>
      </c>
      <c r="AS50">
        <v>0.314533999999999</v>
      </c>
      <c r="AT50">
        <v>0</v>
      </c>
      <c r="AU50">
        <v>0.0383999999999999</v>
      </c>
      <c r="AV50">
        <v>0</v>
      </c>
      <c r="AW50" t="s">
        <v>161</v>
      </c>
      <c r="AX50">
        <v>0.0383999999999999</v>
      </c>
      <c r="AY50">
        <v>0</v>
      </c>
    </row>
    <row r="51" spans="1:51">
      <c r="A51" t="s">
        <v>48</v>
      </c>
      <c r="B51">
        <v>16.524772</v>
      </c>
      <c r="C51">
        <v>13.59186039</v>
      </c>
      <c r="D51">
        <v>1.21578441257076</v>
      </c>
      <c r="E51">
        <v>2.93291160999998</v>
      </c>
      <c r="F51">
        <v>11.619989</v>
      </c>
      <c r="G51">
        <v>11.278958</v>
      </c>
      <c r="H51">
        <v>7.72533967</v>
      </c>
      <c r="I51">
        <v>1.45999509171096</v>
      </c>
      <c r="J51">
        <v>3.55361832999998</v>
      </c>
      <c r="K51">
        <v>8.526567</v>
      </c>
      <c r="L51">
        <v>2.563659</v>
      </c>
      <c r="M51">
        <v>3.405554</v>
      </c>
      <c r="N51">
        <v>0.752787652170543</v>
      </c>
      <c r="O51">
        <v>-0.841894999999999</v>
      </c>
      <c r="P51">
        <v>2.207522</v>
      </c>
      <c r="Q51">
        <v>1.0768</v>
      </c>
      <c r="R51">
        <v>0.9555</v>
      </c>
      <c r="S51">
        <v>1.12694924123496</v>
      </c>
      <c r="T51">
        <v>0.121300000000001</v>
      </c>
      <c r="U51">
        <v>0.405899999999999</v>
      </c>
      <c r="V51">
        <v>0</v>
      </c>
      <c r="W51">
        <v>0</v>
      </c>
      <c r="X51" t="s">
        <v>161</v>
      </c>
      <c r="Y51">
        <v>0</v>
      </c>
      <c r="Z51">
        <v>0</v>
      </c>
      <c r="AA51">
        <v>1.605355</v>
      </c>
      <c r="AB51">
        <v>1.50546672</v>
      </c>
      <c r="AC51">
        <v>1.06635037405543</v>
      </c>
      <c r="AD51">
        <v>0.0998882799999992</v>
      </c>
      <c r="AE51">
        <v>0.48</v>
      </c>
      <c r="AF51">
        <v>0</v>
      </c>
      <c r="AG51">
        <v>0</v>
      </c>
      <c r="AH51" t="s">
        <v>161</v>
      </c>
      <c r="AI51">
        <v>0</v>
      </c>
      <c r="AJ51">
        <v>0</v>
      </c>
      <c r="AK51">
        <v>0.016169</v>
      </c>
      <c r="AL51">
        <v>0.02</v>
      </c>
      <c r="AM51">
        <v>0.80845</v>
      </c>
      <c r="AN51">
        <v>-0.003831</v>
      </c>
      <c r="AO51">
        <v>0.023034</v>
      </c>
      <c r="AP51">
        <v>1.842531</v>
      </c>
      <c r="AQ51">
        <v>1.53</v>
      </c>
      <c r="AR51">
        <v>1.20426862745098</v>
      </c>
      <c r="AS51">
        <v>0.312530999999999</v>
      </c>
      <c r="AT51">
        <v>6.836153</v>
      </c>
      <c r="AU51">
        <v>0.5541</v>
      </c>
      <c r="AV51">
        <v>1.675</v>
      </c>
      <c r="AW51">
        <v>0.330805970149254</v>
      </c>
      <c r="AX51">
        <v>-1.1209</v>
      </c>
      <c r="AY51">
        <v>1.3174</v>
      </c>
    </row>
    <row r="52" spans="1:51">
      <c r="A52" t="s">
        <v>166</v>
      </c>
      <c r="B52">
        <v>108.923452</v>
      </c>
      <c r="C52">
        <v>161.2049522</v>
      </c>
      <c r="D52">
        <v>0.675683038973042</v>
      </c>
      <c r="E52">
        <v>-52.2815002000001</v>
      </c>
      <c r="F52">
        <v>35.1344439999999</v>
      </c>
      <c r="G52">
        <v>44.538035</v>
      </c>
      <c r="H52">
        <v>75.81638412</v>
      </c>
      <c r="I52">
        <v>0.587446045033043</v>
      </c>
      <c r="J52">
        <v>-31.27834912</v>
      </c>
      <c r="K52">
        <v>-8.25701000000001</v>
      </c>
      <c r="L52">
        <v>17.835048</v>
      </c>
      <c r="M52">
        <v>20.82869423</v>
      </c>
      <c r="N52">
        <v>0.856272976263283</v>
      </c>
      <c r="O52">
        <v>-2.99364623000002</v>
      </c>
      <c r="P52">
        <v>7.39726499999999</v>
      </c>
      <c r="Q52">
        <v>1.9451</v>
      </c>
      <c r="R52">
        <v>1.97658889</v>
      </c>
      <c r="S52">
        <v>0.984069074677435</v>
      </c>
      <c r="T52">
        <v>-0.0314888900000008</v>
      </c>
      <c r="U52">
        <v>-1.2647</v>
      </c>
      <c r="V52">
        <v>42.760992</v>
      </c>
      <c r="W52">
        <v>57.50706785</v>
      </c>
      <c r="X52">
        <v>0.743578026122575</v>
      </c>
      <c r="Y52">
        <v>-14.74607585</v>
      </c>
      <c r="Z52">
        <v>37.121414</v>
      </c>
      <c r="AA52">
        <v>1.844277</v>
      </c>
      <c r="AB52">
        <v>5.07621711</v>
      </c>
      <c r="AC52">
        <v>0.363317202561495</v>
      </c>
      <c r="AD52">
        <v>-3.23194011</v>
      </c>
      <c r="AE52">
        <v>0.137474999999999</v>
      </c>
      <c r="AF52">
        <v>16.628899</v>
      </c>
      <c r="AG52">
        <v>16.06</v>
      </c>
      <c r="AH52">
        <v>1.03542334993773</v>
      </c>
      <c r="AI52">
        <v>0.568898999999995</v>
      </c>
      <c r="AJ52">
        <v>-121.068251</v>
      </c>
      <c r="AK52">
        <v>1.83826399999996</v>
      </c>
      <c r="AL52">
        <v>5.39</v>
      </c>
      <c r="AM52">
        <v>0.341050834879399</v>
      </c>
      <c r="AN52">
        <v>-3.55173600000004</v>
      </c>
      <c r="AO52">
        <v>2.30342499999999</v>
      </c>
      <c r="AP52">
        <v>3.723284</v>
      </c>
      <c r="AQ52">
        <v>3.24666667</v>
      </c>
      <c r="AR52">
        <v>1.14680205221067</v>
      </c>
      <c r="AS52">
        <v>0.476617329999997</v>
      </c>
      <c r="AT52">
        <v>9.82465299999999</v>
      </c>
      <c r="AU52">
        <v>4.63293799999999</v>
      </c>
      <c r="AV52">
        <v>2.59166667</v>
      </c>
      <c r="AW52">
        <v>1.78762880799018</v>
      </c>
      <c r="AX52">
        <v>2.04127132999999</v>
      </c>
      <c r="AY52">
        <v>1.6188</v>
      </c>
    </row>
    <row r="53" spans="1:51">
      <c r="A53" t="s">
        <v>50</v>
      </c>
      <c r="B53">
        <v>2.053107</v>
      </c>
      <c r="C53">
        <v>2.35358434</v>
      </c>
      <c r="D53">
        <v>0.872332027838015</v>
      </c>
      <c r="E53">
        <v>-0.300477340000003</v>
      </c>
      <c r="F53">
        <v>0</v>
      </c>
      <c r="G53">
        <v>1.779306</v>
      </c>
      <c r="H53">
        <v>1.6876</v>
      </c>
      <c r="I53">
        <v>1.05434107608438</v>
      </c>
      <c r="J53">
        <v>0.091705999999997</v>
      </c>
      <c r="K53">
        <v>0</v>
      </c>
      <c r="L53">
        <v>0.188701</v>
      </c>
      <c r="M53">
        <v>0.336118</v>
      </c>
      <c r="N53">
        <v>0.561412956164205</v>
      </c>
      <c r="O53">
        <v>-0.147417</v>
      </c>
      <c r="P53">
        <v>0</v>
      </c>
      <c r="Q53">
        <v>0.0511000000000001</v>
      </c>
      <c r="R53">
        <v>0.0782</v>
      </c>
      <c r="S53">
        <v>0.653452685421996</v>
      </c>
      <c r="T53">
        <v>-0.0270999999999999</v>
      </c>
      <c r="U53">
        <v>0</v>
      </c>
      <c r="V53">
        <v>0</v>
      </c>
      <c r="W53">
        <v>0</v>
      </c>
      <c r="X53" t="s">
        <v>161</v>
      </c>
      <c r="Y53">
        <v>0</v>
      </c>
      <c r="Z53">
        <v>0</v>
      </c>
      <c r="AA53">
        <v>0.034</v>
      </c>
      <c r="AB53">
        <v>0.25166634</v>
      </c>
      <c r="AC53">
        <v>0.135099513109302</v>
      </c>
      <c r="AD53">
        <v>-0.21766634</v>
      </c>
      <c r="AE53">
        <v>0</v>
      </c>
      <c r="AF53">
        <v>0</v>
      </c>
      <c r="AG53">
        <v>0</v>
      </c>
      <c r="AH53" t="s">
        <v>161</v>
      </c>
      <c r="AI53">
        <v>0</v>
      </c>
      <c r="AJ53">
        <v>0</v>
      </c>
      <c r="AK53">
        <v>0</v>
      </c>
      <c r="AL53">
        <v>0</v>
      </c>
      <c r="AM53" t="s">
        <v>161</v>
      </c>
      <c r="AN53">
        <v>0</v>
      </c>
      <c r="AO53">
        <v>0</v>
      </c>
      <c r="AP53">
        <v>0</v>
      </c>
      <c r="AQ53">
        <v>0</v>
      </c>
      <c r="AR53" t="s">
        <v>161</v>
      </c>
      <c r="AS53">
        <v>0</v>
      </c>
      <c r="AT53">
        <v>0</v>
      </c>
      <c r="AU53">
        <v>0</v>
      </c>
      <c r="AV53">
        <v>0.2</v>
      </c>
      <c r="AW53">
        <v>0</v>
      </c>
      <c r="AX53">
        <v>-0.2</v>
      </c>
      <c r="AY53">
        <v>0</v>
      </c>
    </row>
    <row r="54" spans="1:51">
      <c r="A54" t="s">
        <v>51</v>
      </c>
      <c r="B54">
        <v>11.8661189999999</v>
      </c>
      <c r="C54">
        <v>18.320658</v>
      </c>
      <c r="D54">
        <v>0.647690656088875</v>
      </c>
      <c r="E54">
        <v>-6.4545390000001</v>
      </c>
      <c r="F54">
        <v>21.469148</v>
      </c>
      <c r="G54">
        <v>0.00399999999999868</v>
      </c>
      <c r="H54">
        <v>0.3652</v>
      </c>
      <c r="I54">
        <v>0.010952902519164</v>
      </c>
      <c r="J54">
        <v>-0.361200000000001</v>
      </c>
      <c r="K54">
        <v>2.03045799999999</v>
      </c>
      <c r="L54">
        <v>0.118383</v>
      </c>
      <c r="M54">
        <v>0.145558</v>
      </c>
      <c r="N54">
        <v>0.813304662059111</v>
      </c>
      <c r="O54">
        <v>-0.0271749999999999</v>
      </c>
      <c r="P54">
        <v>0.327342</v>
      </c>
      <c r="Q54">
        <v>0</v>
      </c>
      <c r="R54">
        <v>0</v>
      </c>
      <c r="S54" t="s">
        <v>161</v>
      </c>
      <c r="T54">
        <v>0</v>
      </c>
      <c r="U54">
        <v>0.065</v>
      </c>
      <c r="V54">
        <v>11.7227359999999</v>
      </c>
      <c r="W54">
        <v>17.7899</v>
      </c>
      <c r="X54">
        <v>0.658954575348928</v>
      </c>
      <c r="Y54">
        <v>-6.0671640000001</v>
      </c>
      <c r="Z54">
        <v>18.734248</v>
      </c>
      <c r="AA54">
        <v>0.021</v>
      </c>
      <c r="AB54">
        <v>0.02</v>
      </c>
      <c r="AC54">
        <v>1.05</v>
      </c>
      <c r="AD54">
        <v>0.001</v>
      </c>
      <c r="AE54">
        <v>0.3121</v>
      </c>
      <c r="AF54">
        <v>0</v>
      </c>
      <c r="AG54">
        <v>0</v>
      </c>
      <c r="AH54" t="s">
        <v>161</v>
      </c>
      <c r="AI54">
        <v>0</v>
      </c>
      <c r="AJ54">
        <v>0</v>
      </c>
      <c r="AK54">
        <v>0</v>
      </c>
      <c r="AL54">
        <v>1</v>
      </c>
      <c r="AM54">
        <v>0</v>
      </c>
      <c r="AN54">
        <v>-1</v>
      </c>
      <c r="AO54">
        <v>0</v>
      </c>
      <c r="AP54">
        <v>0</v>
      </c>
      <c r="AQ54">
        <v>0</v>
      </c>
      <c r="AR54" t="s">
        <v>161</v>
      </c>
      <c r="AS54">
        <v>0</v>
      </c>
      <c r="AT54">
        <v>0</v>
      </c>
      <c r="AU54">
        <v>0</v>
      </c>
      <c r="AV54">
        <v>0.4</v>
      </c>
      <c r="AW54">
        <v>0</v>
      </c>
      <c r="AX54">
        <v>-0.4</v>
      </c>
      <c r="AY54">
        <v>0</v>
      </c>
    </row>
    <row r="55" spans="1:51">
      <c r="A55" t="s">
        <v>52</v>
      </c>
      <c r="B55">
        <v>8.2711939999999</v>
      </c>
      <c r="C55">
        <v>19.4</v>
      </c>
      <c r="D55">
        <v>0.426350206185562</v>
      </c>
      <c r="E55">
        <v>-11.1288060000001</v>
      </c>
      <c r="F55">
        <v>16.825335</v>
      </c>
      <c r="G55">
        <v>0.209</v>
      </c>
      <c r="H55">
        <v>0</v>
      </c>
      <c r="I55" t="s">
        <v>161</v>
      </c>
      <c r="J55">
        <v>0.209</v>
      </c>
      <c r="K55">
        <v>0.399999999999998</v>
      </c>
      <c r="L55">
        <v>0.118383</v>
      </c>
      <c r="M55">
        <v>0</v>
      </c>
      <c r="N55" t="s">
        <v>161</v>
      </c>
      <c r="O55">
        <v>0.118383</v>
      </c>
      <c r="P55">
        <v>0.133707</v>
      </c>
      <c r="Q55">
        <v>0</v>
      </c>
      <c r="R55">
        <v>0</v>
      </c>
      <c r="S55" t="s">
        <v>161</v>
      </c>
      <c r="T55">
        <v>0</v>
      </c>
      <c r="U55">
        <v>0</v>
      </c>
      <c r="V55">
        <v>7.9438109999999</v>
      </c>
      <c r="W55">
        <v>19.4</v>
      </c>
      <c r="X55">
        <v>0.409474793814428</v>
      </c>
      <c r="Y55">
        <v>-11.4561890000001</v>
      </c>
      <c r="Z55">
        <v>16.216628</v>
      </c>
      <c r="AA55">
        <v>0</v>
      </c>
      <c r="AB55">
        <v>0</v>
      </c>
      <c r="AC55" t="s">
        <v>161</v>
      </c>
      <c r="AD55">
        <v>0</v>
      </c>
      <c r="AE55">
        <v>0.0749999999999999</v>
      </c>
      <c r="AF55">
        <v>0</v>
      </c>
      <c r="AG55">
        <v>0</v>
      </c>
      <c r="AH55" t="s">
        <v>161</v>
      </c>
      <c r="AI55">
        <v>0</v>
      </c>
      <c r="AJ55">
        <v>0</v>
      </c>
      <c r="AK55">
        <v>0</v>
      </c>
      <c r="AL55">
        <v>0</v>
      </c>
      <c r="AM55" t="s">
        <v>161</v>
      </c>
      <c r="AN55">
        <v>0</v>
      </c>
      <c r="AO55">
        <v>0</v>
      </c>
      <c r="AP55">
        <v>0.0437769999999999</v>
      </c>
      <c r="AQ55">
        <v>0</v>
      </c>
      <c r="AR55" t="s">
        <v>161</v>
      </c>
      <c r="AS55">
        <v>0.0437769999999999</v>
      </c>
      <c r="AT55">
        <v>0</v>
      </c>
      <c r="AU55">
        <v>0</v>
      </c>
      <c r="AV55">
        <v>0</v>
      </c>
      <c r="AW55" t="s">
        <v>161</v>
      </c>
      <c r="AX55">
        <v>0</v>
      </c>
      <c r="AY55">
        <v>0</v>
      </c>
    </row>
    <row r="56" spans="1:51">
      <c r="A56" t="s">
        <v>53</v>
      </c>
      <c r="B56">
        <v>1.671425</v>
      </c>
      <c r="C56">
        <v>2.955918</v>
      </c>
      <c r="D56">
        <v>0.565450394767379</v>
      </c>
      <c r="E56">
        <v>-1.284493</v>
      </c>
      <c r="F56">
        <v>3.18076900000001</v>
      </c>
      <c r="G56">
        <v>0.153</v>
      </c>
      <c r="H56">
        <v>0.4018</v>
      </c>
      <c r="I56">
        <v>0.380786460925833</v>
      </c>
      <c r="J56">
        <v>-0.2488</v>
      </c>
      <c r="K56">
        <v>0.378076999999999</v>
      </c>
      <c r="L56">
        <v>0.118383</v>
      </c>
      <c r="M56">
        <v>0.141218</v>
      </c>
      <c r="N56">
        <v>0.838299650186238</v>
      </c>
      <c r="O56">
        <v>-0.0228349999999999</v>
      </c>
      <c r="P56">
        <v>0.125055</v>
      </c>
      <c r="Q56">
        <v>0</v>
      </c>
      <c r="R56">
        <v>0</v>
      </c>
      <c r="S56" t="s">
        <v>161</v>
      </c>
      <c r="T56">
        <v>0</v>
      </c>
      <c r="U56">
        <v>0</v>
      </c>
      <c r="V56">
        <v>1.309745</v>
      </c>
      <c r="W56">
        <v>2.3929</v>
      </c>
      <c r="X56">
        <v>0.547346316185382</v>
      </c>
      <c r="Y56">
        <v>-1.083155</v>
      </c>
      <c r="Z56">
        <v>2.67763700000001</v>
      </c>
      <c r="AA56">
        <v>0.090297</v>
      </c>
      <c r="AB56">
        <v>0.02</v>
      </c>
      <c r="AC56">
        <v>4.51485</v>
      </c>
      <c r="AD56">
        <v>0.070297</v>
      </c>
      <c r="AE56">
        <v>0</v>
      </c>
      <c r="AF56">
        <v>0</v>
      </c>
      <c r="AG56">
        <v>0</v>
      </c>
      <c r="AH56" t="s">
        <v>161</v>
      </c>
      <c r="AI56">
        <v>0</v>
      </c>
      <c r="AJ56">
        <v>0</v>
      </c>
      <c r="AK56">
        <v>0</v>
      </c>
      <c r="AL56">
        <v>0</v>
      </c>
      <c r="AM56" t="s">
        <v>161</v>
      </c>
      <c r="AN56">
        <v>0</v>
      </c>
      <c r="AO56">
        <v>0</v>
      </c>
      <c r="AP56">
        <v>0</v>
      </c>
      <c r="AQ56">
        <v>0</v>
      </c>
      <c r="AR56" t="s">
        <v>161</v>
      </c>
      <c r="AS56">
        <v>0</v>
      </c>
      <c r="AT56">
        <v>0</v>
      </c>
      <c r="AU56">
        <v>0</v>
      </c>
      <c r="AV56">
        <v>0</v>
      </c>
      <c r="AW56" t="s">
        <v>161</v>
      </c>
      <c r="AX56">
        <v>0</v>
      </c>
      <c r="AY56">
        <v>0</v>
      </c>
    </row>
    <row r="57" spans="1:51">
      <c r="A57" t="s">
        <v>54</v>
      </c>
      <c r="B57">
        <v>0.975977999999997</v>
      </c>
      <c r="C57">
        <v>-0.70567</v>
      </c>
      <c r="D57">
        <v>-1.38305156801337</v>
      </c>
      <c r="E57">
        <v>1.681648</v>
      </c>
      <c r="F57">
        <v>6.564886</v>
      </c>
      <c r="G57">
        <v>0.00799999999999847</v>
      </c>
      <c r="H57">
        <v>0</v>
      </c>
      <c r="I57" t="s">
        <v>161</v>
      </c>
      <c r="J57">
        <v>0.00799999999999847</v>
      </c>
      <c r="K57">
        <v>3.654</v>
      </c>
      <c r="L57">
        <v>0.149478</v>
      </c>
      <c r="M57">
        <v>0</v>
      </c>
      <c r="N57" t="s">
        <v>161</v>
      </c>
      <c r="O57">
        <v>0.149478</v>
      </c>
      <c r="P57">
        <v>1.078257</v>
      </c>
      <c r="Q57">
        <v>-0.00799999999999999</v>
      </c>
      <c r="R57">
        <v>0</v>
      </c>
      <c r="S57" t="s">
        <v>161</v>
      </c>
      <c r="T57">
        <v>-0.00799999999999999</v>
      </c>
      <c r="U57">
        <v>0.3227</v>
      </c>
      <c r="V57">
        <v>0</v>
      </c>
      <c r="W57">
        <v>-0.70567</v>
      </c>
      <c r="X57">
        <v>0</v>
      </c>
      <c r="Y57">
        <v>0.70567</v>
      </c>
      <c r="Z57">
        <v>1.108376</v>
      </c>
      <c r="AA57">
        <v>0.826499999999999</v>
      </c>
      <c r="AB57">
        <v>0</v>
      </c>
      <c r="AC57" t="s">
        <v>161</v>
      </c>
      <c r="AD57">
        <v>0.826499999999999</v>
      </c>
      <c r="AE57">
        <v>0.401552999999999</v>
      </c>
      <c r="AF57">
        <v>0.895413</v>
      </c>
      <c r="AG57">
        <v>0</v>
      </c>
      <c r="AH57" t="s">
        <v>161</v>
      </c>
      <c r="AI57">
        <v>0.895413</v>
      </c>
      <c r="AJ57">
        <v>0</v>
      </c>
      <c r="AK57">
        <v>0</v>
      </c>
      <c r="AL57">
        <v>0</v>
      </c>
      <c r="AM57" t="s">
        <v>161</v>
      </c>
      <c r="AN57">
        <v>0</v>
      </c>
      <c r="AO57">
        <v>0</v>
      </c>
      <c r="AP57">
        <v>0.211177</v>
      </c>
      <c r="AQ57">
        <v>0</v>
      </c>
      <c r="AR57" t="s">
        <v>161</v>
      </c>
      <c r="AS57">
        <v>0.211177</v>
      </c>
      <c r="AT57">
        <v>0.718064</v>
      </c>
      <c r="AU57">
        <v>0.8436</v>
      </c>
      <c r="AV57">
        <v>0</v>
      </c>
      <c r="AW57" t="s">
        <v>161</v>
      </c>
      <c r="AX57">
        <v>0.8436</v>
      </c>
      <c r="AY57">
        <v>0.6904</v>
      </c>
    </row>
    <row r="58" spans="1:51">
      <c r="A58" t="s">
        <v>55</v>
      </c>
      <c r="B58">
        <v>0</v>
      </c>
      <c r="C58">
        <v>0</v>
      </c>
      <c r="D58" t="s">
        <v>161</v>
      </c>
      <c r="E58">
        <v>0</v>
      </c>
      <c r="F58">
        <v>0</v>
      </c>
      <c r="G58">
        <v>0</v>
      </c>
      <c r="H58">
        <v>0</v>
      </c>
      <c r="I58" t="s">
        <v>161</v>
      </c>
      <c r="J58">
        <v>0</v>
      </c>
      <c r="K58">
        <v>0</v>
      </c>
      <c r="L58">
        <v>0</v>
      </c>
      <c r="M58">
        <v>0</v>
      </c>
      <c r="N58" t="s">
        <v>161</v>
      </c>
      <c r="O58">
        <v>0</v>
      </c>
      <c r="P58">
        <v>0</v>
      </c>
      <c r="Q58">
        <v>0</v>
      </c>
      <c r="R58">
        <v>0</v>
      </c>
      <c r="S58" t="s">
        <v>161</v>
      </c>
      <c r="T58">
        <v>0</v>
      </c>
      <c r="U58">
        <v>0</v>
      </c>
      <c r="V58">
        <v>0</v>
      </c>
      <c r="W58">
        <v>0</v>
      </c>
      <c r="X58" t="s">
        <v>161</v>
      </c>
      <c r="Y58">
        <v>0</v>
      </c>
      <c r="Z58">
        <v>0</v>
      </c>
      <c r="AA58">
        <v>0</v>
      </c>
      <c r="AB58">
        <v>0</v>
      </c>
      <c r="AC58" t="s">
        <v>161</v>
      </c>
      <c r="AD58">
        <v>0</v>
      </c>
      <c r="AE58">
        <v>0</v>
      </c>
      <c r="AF58">
        <v>0</v>
      </c>
      <c r="AG58">
        <v>0</v>
      </c>
      <c r="AH58" t="s">
        <v>161</v>
      </c>
      <c r="AI58">
        <v>0</v>
      </c>
      <c r="AJ58">
        <v>0</v>
      </c>
      <c r="AK58">
        <v>0</v>
      </c>
      <c r="AL58">
        <v>0</v>
      </c>
      <c r="AM58" t="s">
        <v>161</v>
      </c>
      <c r="AN58">
        <v>0</v>
      </c>
      <c r="AO58">
        <v>0</v>
      </c>
      <c r="AP58">
        <v>0</v>
      </c>
      <c r="AQ58">
        <v>0</v>
      </c>
      <c r="AR58" t="s">
        <v>161</v>
      </c>
      <c r="AS58">
        <v>0</v>
      </c>
      <c r="AT58">
        <v>0</v>
      </c>
      <c r="AU58">
        <v>0</v>
      </c>
      <c r="AV58">
        <v>0</v>
      </c>
      <c r="AW58" t="s">
        <v>161</v>
      </c>
      <c r="AX58">
        <v>0</v>
      </c>
      <c r="AY58">
        <v>0</v>
      </c>
    </row>
    <row r="59" spans="1:51">
      <c r="A59" t="s">
        <v>56</v>
      </c>
      <c r="B59">
        <v>0</v>
      </c>
      <c r="C59">
        <v>0</v>
      </c>
      <c r="D59" t="s">
        <v>161</v>
      </c>
      <c r="E59">
        <v>0</v>
      </c>
      <c r="F59">
        <v>0</v>
      </c>
      <c r="G59">
        <v>0</v>
      </c>
      <c r="H59">
        <v>0</v>
      </c>
      <c r="I59" t="s">
        <v>161</v>
      </c>
      <c r="J59">
        <v>0</v>
      </c>
      <c r="K59">
        <v>0</v>
      </c>
      <c r="L59">
        <v>0</v>
      </c>
      <c r="M59">
        <v>0</v>
      </c>
      <c r="N59" t="s">
        <v>161</v>
      </c>
      <c r="O59">
        <v>0</v>
      </c>
      <c r="P59">
        <v>0</v>
      </c>
      <c r="Q59">
        <v>0</v>
      </c>
      <c r="R59">
        <v>0</v>
      </c>
      <c r="S59" t="s">
        <v>161</v>
      </c>
      <c r="T59">
        <v>0</v>
      </c>
      <c r="U59">
        <v>0</v>
      </c>
      <c r="V59">
        <v>0</v>
      </c>
      <c r="W59">
        <v>0</v>
      </c>
      <c r="X59" t="s">
        <v>161</v>
      </c>
      <c r="Y59">
        <v>0</v>
      </c>
      <c r="Z59">
        <v>0</v>
      </c>
      <c r="AA59">
        <v>0</v>
      </c>
      <c r="AB59">
        <v>0</v>
      </c>
      <c r="AC59" t="s">
        <v>161</v>
      </c>
      <c r="AD59">
        <v>0</v>
      </c>
      <c r="AE59">
        <v>0</v>
      </c>
      <c r="AF59">
        <v>0</v>
      </c>
      <c r="AG59">
        <v>0</v>
      </c>
      <c r="AH59" t="s">
        <v>161</v>
      </c>
      <c r="AI59">
        <v>0</v>
      </c>
      <c r="AJ59">
        <v>0</v>
      </c>
      <c r="AK59">
        <v>0</v>
      </c>
      <c r="AL59">
        <v>0</v>
      </c>
      <c r="AM59" t="s">
        <v>161</v>
      </c>
      <c r="AN59">
        <v>0</v>
      </c>
      <c r="AO59">
        <v>0</v>
      </c>
      <c r="AP59">
        <v>0</v>
      </c>
      <c r="AQ59">
        <v>0</v>
      </c>
      <c r="AR59" t="s">
        <v>161</v>
      </c>
      <c r="AS59">
        <v>0</v>
      </c>
      <c r="AT59">
        <v>0</v>
      </c>
      <c r="AU59">
        <v>0</v>
      </c>
      <c r="AV59">
        <v>0</v>
      </c>
      <c r="AW59" t="s">
        <v>161</v>
      </c>
      <c r="AX59">
        <v>0</v>
      </c>
      <c r="AY59">
        <v>0</v>
      </c>
    </row>
    <row r="60" spans="1:51">
      <c r="A60" t="s">
        <v>57</v>
      </c>
      <c r="B60">
        <v>0</v>
      </c>
      <c r="C60">
        <v>0</v>
      </c>
      <c r="D60" t="s">
        <v>161</v>
      </c>
      <c r="E60">
        <v>0</v>
      </c>
      <c r="F60">
        <v>0</v>
      </c>
      <c r="G60">
        <v>0</v>
      </c>
      <c r="H60">
        <v>0</v>
      </c>
      <c r="I60" t="s">
        <v>161</v>
      </c>
      <c r="J60">
        <v>0</v>
      </c>
      <c r="K60">
        <v>0</v>
      </c>
      <c r="L60">
        <v>0</v>
      </c>
      <c r="M60">
        <v>0</v>
      </c>
      <c r="N60" t="s">
        <v>161</v>
      </c>
      <c r="O60">
        <v>0</v>
      </c>
      <c r="P60">
        <v>0</v>
      </c>
      <c r="Q60">
        <v>0</v>
      </c>
      <c r="R60">
        <v>0</v>
      </c>
      <c r="S60" t="s">
        <v>161</v>
      </c>
      <c r="T60">
        <v>0</v>
      </c>
      <c r="U60">
        <v>0</v>
      </c>
      <c r="V60">
        <v>0</v>
      </c>
      <c r="W60">
        <v>0</v>
      </c>
      <c r="X60" t="s">
        <v>161</v>
      </c>
      <c r="Y60">
        <v>0</v>
      </c>
      <c r="Z60">
        <v>0</v>
      </c>
      <c r="AA60">
        <v>0</v>
      </c>
      <c r="AB60">
        <v>0</v>
      </c>
      <c r="AC60" t="s">
        <v>161</v>
      </c>
      <c r="AD60">
        <v>0</v>
      </c>
      <c r="AE60">
        <v>0</v>
      </c>
      <c r="AF60">
        <v>0</v>
      </c>
      <c r="AG60">
        <v>0</v>
      </c>
      <c r="AH60" t="s">
        <v>161</v>
      </c>
      <c r="AI60">
        <v>0</v>
      </c>
      <c r="AJ60">
        <v>0</v>
      </c>
      <c r="AK60">
        <v>0</v>
      </c>
      <c r="AL60">
        <v>0</v>
      </c>
      <c r="AM60" t="s">
        <v>161</v>
      </c>
      <c r="AN60">
        <v>0</v>
      </c>
      <c r="AO60">
        <v>0</v>
      </c>
      <c r="AP60">
        <v>0</v>
      </c>
      <c r="AQ60">
        <v>0</v>
      </c>
      <c r="AR60" t="s">
        <v>161</v>
      </c>
      <c r="AS60">
        <v>0</v>
      </c>
      <c r="AT60">
        <v>0</v>
      </c>
      <c r="AU60">
        <v>0</v>
      </c>
      <c r="AV60">
        <v>0</v>
      </c>
      <c r="AW60" t="s">
        <v>161</v>
      </c>
      <c r="AX60">
        <v>0</v>
      </c>
      <c r="AY60">
        <v>0</v>
      </c>
    </row>
    <row r="61" spans="1:51">
      <c r="A61" t="s">
        <v>58</v>
      </c>
      <c r="B61">
        <v>24.8378229999998</v>
      </c>
      <c r="C61">
        <v>42.32449034</v>
      </c>
      <c r="D61">
        <v>0.586842813710767</v>
      </c>
      <c r="E61">
        <v>-17.4866673400002</v>
      </c>
      <c r="F61">
        <v>48.040138</v>
      </c>
      <c r="G61">
        <v>2.15330599999999</v>
      </c>
      <c r="H61">
        <v>2.4546</v>
      </c>
      <c r="I61">
        <v>0.877253320296583</v>
      </c>
      <c r="J61">
        <v>-0.301294000000007</v>
      </c>
      <c r="K61">
        <v>6.46253499999998</v>
      </c>
      <c r="L61">
        <v>0.693328</v>
      </c>
      <c r="M61">
        <v>0.622894</v>
      </c>
      <c r="N61">
        <v>1.11307541893163</v>
      </c>
      <c r="O61">
        <v>0.0704340000000003</v>
      </c>
      <c r="P61">
        <v>1.664361</v>
      </c>
      <c r="Q61">
        <v>0.0431000000000001</v>
      </c>
      <c r="R61">
        <v>0.0782</v>
      </c>
      <c r="S61">
        <v>0.551150895140666</v>
      </c>
      <c r="T61">
        <v>-0.0350999999999999</v>
      </c>
      <c r="U61">
        <v>0.3877</v>
      </c>
      <c r="V61">
        <v>20.9762919999998</v>
      </c>
      <c r="W61">
        <v>38.87713</v>
      </c>
      <c r="X61">
        <v>0.539553511280277</v>
      </c>
      <c r="Y61">
        <v>-17.9008380000002</v>
      </c>
      <c r="Z61">
        <v>38.736889</v>
      </c>
      <c r="AA61">
        <v>0.971796999999999</v>
      </c>
      <c r="AB61">
        <v>0.29166634</v>
      </c>
      <c r="AC61">
        <v>3.33187916027608</v>
      </c>
      <c r="AD61">
        <v>0.680130659999999</v>
      </c>
      <c r="AE61">
        <v>0.788652999999998</v>
      </c>
      <c r="AF61">
        <v>0.895413</v>
      </c>
      <c r="AG61">
        <v>0</v>
      </c>
      <c r="AH61" t="s">
        <v>161</v>
      </c>
      <c r="AI61">
        <v>0.895413</v>
      </c>
      <c r="AJ61">
        <v>0</v>
      </c>
      <c r="AK61">
        <v>0</v>
      </c>
      <c r="AL61">
        <v>1</v>
      </c>
      <c r="AM61">
        <v>0</v>
      </c>
      <c r="AN61">
        <v>-1</v>
      </c>
      <c r="AO61">
        <v>0</v>
      </c>
      <c r="AP61">
        <v>0.254954</v>
      </c>
      <c r="AQ61">
        <v>0</v>
      </c>
      <c r="AR61" t="s">
        <v>161</v>
      </c>
      <c r="AS61">
        <v>0.254954</v>
      </c>
      <c r="AT61">
        <v>0.718064</v>
      </c>
      <c r="AU61">
        <v>0.8436</v>
      </c>
      <c r="AV61">
        <v>0.6</v>
      </c>
      <c r="AW61">
        <v>1.406</v>
      </c>
      <c r="AX61">
        <v>0.2436</v>
      </c>
      <c r="AY61">
        <v>0.6904</v>
      </c>
    </row>
    <row r="62" spans="1:51">
      <c r="A62" t="s">
        <v>59</v>
      </c>
      <c r="B62">
        <v>7.51826999999998</v>
      </c>
      <c r="C62">
        <v>3.12</v>
      </c>
      <c r="D62">
        <v>2.40970192307692</v>
      </c>
      <c r="E62">
        <v>4.39826999999998</v>
      </c>
      <c r="F62">
        <v>0</v>
      </c>
      <c r="G62">
        <v>1.07284599999999</v>
      </c>
      <c r="H62">
        <v>1.61</v>
      </c>
      <c r="I62">
        <v>0.666363975155274</v>
      </c>
      <c r="J62">
        <v>-0.537154000000008</v>
      </c>
      <c r="K62">
        <v>0</v>
      </c>
      <c r="L62">
        <v>0.142602000000001</v>
      </c>
      <c r="M62">
        <v>0.3</v>
      </c>
      <c r="N62">
        <v>0.475340000000003</v>
      </c>
      <c r="O62">
        <v>-0.157397999999999</v>
      </c>
      <c r="P62">
        <v>0</v>
      </c>
      <c r="Q62">
        <v>0.0270999999999999</v>
      </c>
      <c r="R62">
        <v>0.055</v>
      </c>
      <c r="S62">
        <v>0.492727272727271</v>
      </c>
      <c r="T62">
        <v>-0.0279000000000001</v>
      </c>
      <c r="U62">
        <v>0</v>
      </c>
      <c r="V62">
        <v>6.29022199999999</v>
      </c>
      <c r="W62">
        <v>1.05272727</v>
      </c>
      <c r="X62">
        <v>5.9751677184158</v>
      </c>
      <c r="Y62">
        <v>5.23749472999999</v>
      </c>
      <c r="Z62">
        <v>0</v>
      </c>
      <c r="AA62">
        <v>-0.0145</v>
      </c>
      <c r="AB62">
        <v>0.10227273</v>
      </c>
      <c r="AC62">
        <v>-0.141777773997037</v>
      </c>
      <c r="AD62">
        <v>-0.11677273</v>
      </c>
      <c r="AE62">
        <v>0</v>
      </c>
      <c r="AF62">
        <v>0</v>
      </c>
      <c r="AG62">
        <v>0</v>
      </c>
      <c r="AH62" t="s">
        <v>161</v>
      </c>
      <c r="AI62">
        <v>0</v>
      </c>
      <c r="AJ62">
        <v>0</v>
      </c>
      <c r="AK62">
        <v>0.276876999999999</v>
      </c>
      <c r="AL62">
        <v>0</v>
      </c>
      <c r="AM62" t="s">
        <v>161</v>
      </c>
      <c r="AN62">
        <v>0.276876999999999</v>
      </c>
      <c r="AO62">
        <v>0</v>
      </c>
      <c r="AP62">
        <v>0.352039</v>
      </c>
      <c r="AQ62">
        <v>0</v>
      </c>
      <c r="AR62" t="s">
        <v>161</v>
      </c>
      <c r="AS62">
        <v>0.352039</v>
      </c>
      <c r="AT62">
        <v>0</v>
      </c>
      <c r="AU62">
        <v>1.632</v>
      </c>
      <c r="AV62">
        <v>0</v>
      </c>
      <c r="AW62" t="s">
        <v>161</v>
      </c>
      <c r="AX62">
        <v>1.632</v>
      </c>
      <c r="AY62">
        <v>0</v>
      </c>
    </row>
    <row r="63" spans="1:51">
      <c r="A63" t="s">
        <v>60</v>
      </c>
      <c r="B63">
        <v>0.44090999999999</v>
      </c>
      <c r="C63">
        <v>1.26</v>
      </c>
      <c r="D63">
        <v>0.349928571428563</v>
      </c>
      <c r="E63">
        <v>-0.81909000000001</v>
      </c>
      <c r="F63">
        <v>0</v>
      </c>
      <c r="G63">
        <v>0.157365</v>
      </c>
      <c r="H63">
        <v>0</v>
      </c>
      <c r="I63" t="s">
        <v>161</v>
      </c>
      <c r="J63">
        <v>0.157365</v>
      </c>
      <c r="K63">
        <v>0</v>
      </c>
      <c r="L63">
        <v>0.124076</v>
      </c>
      <c r="M63">
        <v>0</v>
      </c>
      <c r="N63" t="s">
        <v>161</v>
      </c>
      <c r="O63">
        <v>0.124076</v>
      </c>
      <c r="P63">
        <v>0</v>
      </c>
      <c r="Q63">
        <v>0</v>
      </c>
      <c r="R63">
        <v>0</v>
      </c>
      <c r="S63" t="s">
        <v>161</v>
      </c>
      <c r="T63">
        <v>0</v>
      </c>
      <c r="U63">
        <v>0</v>
      </c>
      <c r="V63">
        <v>0.15946899999999</v>
      </c>
      <c r="W63">
        <v>1.26</v>
      </c>
      <c r="X63">
        <v>0.12656269841269</v>
      </c>
      <c r="Y63">
        <v>-1.10053100000001</v>
      </c>
      <c r="Z63">
        <v>0</v>
      </c>
      <c r="AA63">
        <v>0</v>
      </c>
      <c r="AB63">
        <v>0</v>
      </c>
      <c r="AC63" t="s">
        <v>161</v>
      </c>
      <c r="AD63">
        <v>0</v>
      </c>
      <c r="AE63">
        <v>0</v>
      </c>
      <c r="AF63">
        <v>0</v>
      </c>
      <c r="AG63">
        <v>0</v>
      </c>
      <c r="AH63" t="s">
        <v>161</v>
      </c>
      <c r="AI63">
        <v>0</v>
      </c>
      <c r="AJ63">
        <v>0</v>
      </c>
      <c r="AK63">
        <v>0</v>
      </c>
      <c r="AL63">
        <v>0</v>
      </c>
      <c r="AM63" t="s">
        <v>161</v>
      </c>
      <c r="AN63">
        <v>0</v>
      </c>
      <c r="AO63">
        <v>0</v>
      </c>
      <c r="AP63">
        <v>0</v>
      </c>
      <c r="AQ63">
        <v>0</v>
      </c>
      <c r="AR63" t="s">
        <v>161</v>
      </c>
      <c r="AS63">
        <v>0</v>
      </c>
      <c r="AT63">
        <v>0</v>
      </c>
      <c r="AU63">
        <v>0</v>
      </c>
      <c r="AV63">
        <v>0</v>
      </c>
      <c r="AW63" t="s">
        <v>161</v>
      </c>
      <c r="AX63">
        <v>0</v>
      </c>
      <c r="AY63">
        <v>0</v>
      </c>
    </row>
    <row r="64" spans="1:51">
      <c r="A64" t="s">
        <v>61</v>
      </c>
      <c r="B64">
        <v>2.39249199999998</v>
      </c>
      <c r="C64">
        <v>6.26</v>
      </c>
      <c r="D64">
        <v>0.382187220447281</v>
      </c>
      <c r="E64">
        <v>-3.86750800000002</v>
      </c>
      <c r="F64">
        <v>0</v>
      </c>
      <c r="G64">
        <v>1.78567299999998</v>
      </c>
      <c r="H64">
        <v>17.80666667</v>
      </c>
      <c r="I64">
        <v>0.10028114936348</v>
      </c>
      <c r="J64">
        <v>-16.02099367</v>
      </c>
      <c r="K64">
        <v>0</v>
      </c>
      <c r="L64">
        <v>1.192985</v>
      </c>
      <c r="M64">
        <v>0</v>
      </c>
      <c r="N64" t="s">
        <v>161</v>
      </c>
      <c r="O64">
        <v>1.192985</v>
      </c>
      <c r="P64">
        <v>0</v>
      </c>
      <c r="Q64">
        <v>0.115</v>
      </c>
      <c r="R64">
        <v>0</v>
      </c>
      <c r="S64" t="s">
        <v>161</v>
      </c>
      <c r="T64">
        <v>0.115</v>
      </c>
      <c r="U64">
        <v>0</v>
      </c>
      <c r="V64">
        <v>-0.770166</v>
      </c>
      <c r="W64">
        <v>-11.54666667</v>
      </c>
      <c r="X64">
        <v>0.0667002886643475</v>
      </c>
      <c r="Y64">
        <v>10.77650067</v>
      </c>
      <c r="Z64">
        <v>0</v>
      </c>
      <c r="AA64">
        <v>0.068999999999999</v>
      </c>
      <c r="AB64">
        <v>0</v>
      </c>
      <c r="AC64" t="s">
        <v>161</v>
      </c>
      <c r="AD64">
        <v>0.068999999999999</v>
      </c>
      <c r="AE64">
        <v>0</v>
      </c>
      <c r="AF64">
        <v>-0.0402930000000001</v>
      </c>
      <c r="AG64">
        <v>0.52</v>
      </c>
      <c r="AH64">
        <v>-0.0774865384615387</v>
      </c>
      <c r="AI64">
        <v>-0.560293</v>
      </c>
      <c r="AJ64">
        <v>0</v>
      </c>
      <c r="AK64">
        <v>0.442477999999999</v>
      </c>
      <c r="AL64">
        <v>0.1</v>
      </c>
      <c r="AM64">
        <v>4.42477999999999</v>
      </c>
      <c r="AN64">
        <v>0.342477999999999</v>
      </c>
      <c r="AO64">
        <v>0</v>
      </c>
      <c r="AP64">
        <v>0.08098</v>
      </c>
      <c r="AQ64">
        <v>0</v>
      </c>
      <c r="AR64" t="s">
        <v>161</v>
      </c>
      <c r="AS64">
        <v>0.08098</v>
      </c>
      <c r="AT64">
        <v>0</v>
      </c>
      <c r="AU64">
        <v>0</v>
      </c>
      <c r="AV64">
        <v>0.3</v>
      </c>
      <c r="AW64">
        <v>0</v>
      </c>
      <c r="AX64">
        <v>-0.3</v>
      </c>
      <c r="AY64">
        <v>0</v>
      </c>
    </row>
    <row r="65" spans="1:51">
      <c r="A65" t="s">
        <v>62</v>
      </c>
      <c r="B65">
        <v>10.086043</v>
      </c>
      <c r="C65">
        <v>7.6</v>
      </c>
      <c r="D65">
        <v>1.32711092105263</v>
      </c>
      <c r="E65">
        <v>2.486043</v>
      </c>
      <c r="F65">
        <v>0</v>
      </c>
      <c r="G65">
        <v>6.02285100000001</v>
      </c>
      <c r="H65">
        <v>0.354299999999999</v>
      </c>
      <c r="I65">
        <v>16.9992972057579</v>
      </c>
      <c r="J65">
        <v>5.66855100000001</v>
      </c>
      <c r="K65">
        <v>0</v>
      </c>
      <c r="L65">
        <v>3.754375</v>
      </c>
      <c r="M65">
        <v>3.6277</v>
      </c>
      <c r="N65">
        <v>1.03491881908647</v>
      </c>
      <c r="O65">
        <v>0.126674999999997</v>
      </c>
      <c r="P65">
        <v>0</v>
      </c>
      <c r="Q65">
        <v>0.2295</v>
      </c>
      <c r="R65">
        <v>0.08</v>
      </c>
      <c r="S65">
        <v>2.86875</v>
      </c>
      <c r="T65">
        <v>0.1495</v>
      </c>
      <c r="U65">
        <v>0</v>
      </c>
      <c r="V65">
        <v>-0.19918300000001</v>
      </c>
      <c r="W65">
        <v>3</v>
      </c>
      <c r="X65">
        <v>-0.0663943333333366</v>
      </c>
      <c r="Y65">
        <v>-3.19918300000001</v>
      </c>
      <c r="Z65">
        <v>0</v>
      </c>
      <c r="AA65">
        <v>0.278500000000001</v>
      </c>
      <c r="AB65">
        <v>0.538</v>
      </c>
      <c r="AC65">
        <v>0.517657992565058</v>
      </c>
      <c r="AD65">
        <v>-0.259499999999999</v>
      </c>
      <c r="AE65">
        <v>0</v>
      </c>
      <c r="AF65">
        <v>0</v>
      </c>
      <c r="AG65">
        <v>1.7</v>
      </c>
      <c r="AH65">
        <v>0</v>
      </c>
      <c r="AI65">
        <v>-1.7</v>
      </c>
      <c r="AJ65">
        <v>0</v>
      </c>
      <c r="AK65">
        <v>0</v>
      </c>
      <c r="AL65">
        <v>0.1</v>
      </c>
      <c r="AM65">
        <v>0</v>
      </c>
      <c r="AN65">
        <v>-0.1</v>
      </c>
      <c r="AO65">
        <v>0</v>
      </c>
      <c r="AP65">
        <v>0.203371</v>
      </c>
      <c r="AQ65">
        <v>0.8</v>
      </c>
      <c r="AR65">
        <v>0.25421375</v>
      </c>
      <c r="AS65">
        <v>-0.596629</v>
      </c>
      <c r="AT65">
        <v>0</v>
      </c>
      <c r="AU65">
        <v>0.738699999999999</v>
      </c>
      <c r="AV65">
        <v>0</v>
      </c>
      <c r="AW65" t="s">
        <v>161</v>
      </c>
      <c r="AX65">
        <v>0.738699999999999</v>
      </c>
      <c r="AY65">
        <v>0</v>
      </c>
    </row>
    <row r="66" spans="1:51">
      <c r="A66" t="s">
        <v>63</v>
      </c>
      <c r="B66">
        <v>1.76399399999999</v>
      </c>
      <c r="C66">
        <v>6.00091666</v>
      </c>
      <c r="D66">
        <v>0.293954090673872</v>
      </c>
      <c r="E66">
        <v>-4.23692266000001</v>
      </c>
      <c r="F66">
        <v>0</v>
      </c>
      <c r="G66">
        <v>1.0515</v>
      </c>
      <c r="H66">
        <v>1.228</v>
      </c>
      <c r="I66">
        <v>0.856270358306189</v>
      </c>
      <c r="J66">
        <v>-0.1765</v>
      </c>
      <c r="K66">
        <v>0</v>
      </c>
      <c r="L66">
        <v>0.257156</v>
      </c>
      <c r="M66">
        <v>0.286</v>
      </c>
      <c r="N66">
        <v>0.899146853146853</v>
      </c>
      <c r="O66">
        <v>-0.0288440000000001</v>
      </c>
      <c r="P66">
        <v>0</v>
      </c>
      <c r="Q66">
        <v>0.15</v>
      </c>
      <c r="R66">
        <v>0.079</v>
      </c>
      <c r="S66">
        <v>1.89873417721519</v>
      </c>
      <c r="T66">
        <v>0.071</v>
      </c>
      <c r="U66">
        <v>0</v>
      </c>
      <c r="V66">
        <v>0.19533799999999</v>
      </c>
      <c r="W66">
        <v>4.365</v>
      </c>
      <c r="X66">
        <v>0.0447509736540641</v>
      </c>
      <c r="Y66">
        <v>-4.16966200000001</v>
      </c>
      <c r="Z66">
        <v>0</v>
      </c>
      <c r="AA66">
        <v>0.11</v>
      </c>
      <c r="AB66">
        <v>0.04291666</v>
      </c>
      <c r="AC66">
        <v>2.56310719426908</v>
      </c>
      <c r="AD66">
        <v>0.06708334</v>
      </c>
      <c r="AE66">
        <v>0</v>
      </c>
      <c r="AF66">
        <v>0</v>
      </c>
      <c r="AG66">
        <v>0</v>
      </c>
      <c r="AH66" t="s">
        <v>161</v>
      </c>
      <c r="AI66">
        <v>0</v>
      </c>
      <c r="AJ66">
        <v>0</v>
      </c>
      <c r="AK66">
        <v>0</v>
      </c>
      <c r="AL66">
        <v>0</v>
      </c>
      <c r="AM66" t="s">
        <v>161</v>
      </c>
      <c r="AN66">
        <v>0</v>
      </c>
      <c r="AO66">
        <v>0</v>
      </c>
      <c r="AP66">
        <v>0</v>
      </c>
      <c r="AQ66">
        <v>0</v>
      </c>
      <c r="AR66" t="s">
        <v>161</v>
      </c>
      <c r="AS66">
        <v>0</v>
      </c>
      <c r="AT66">
        <v>0</v>
      </c>
      <c r="AU66">
        <v>0</v>
      </c>
      <c r="AV66">
        <v>0</v>
      </c>
      <c r="AW66" t="s">
        <v>161</v>
      </c>
      <c r="AX66">
        <v>0</v>
      </c>
      <c r="AY66">
        <v>0</v>
      </c>
    </row>
    <row r="67" spans="1:51">
      <c r="A67" t="s">
        <v>64</v>
      </c>
      <c r="B67">
        <v>14.1854459999999</v>
      </c>
      <c r="C67">
        <v>15</v>
      </c>
      <c r="D67">
        <v>0.945696399999994</v>
      </c>
      <c r="E67">
        <v>-0.814554000000093</v>
      </c>
      <c r="F67">
        <v>0</v>
      </c>
      <c r="G67">
        <v>1.94550000000001</v>
      </c>
      <c r="H67">
        <v>0.51</v>
      </c>
      <c r="I67">
        <v>3.81470588235296</v>
      </c>
      <c r="J67">
        <v>1.43550000000001</v>
      </c>
      <c r="K67">
        <v>0</v>
      </c>
      <c r="L67">
        <v>0.424396</v>
      </c>
      <c r="M67">
        <v>0.15</v>
      </c>
      <c r="N67">
        <v>2.82930666666667</v>
      </c>
      <c r="O67">
        <v>0.274396</v>
      </c>
      <c r="P67">
        <v>0</v>
      </c>
      <c r="Q67">
        <v>0.108</v>
      </c>
      <c r="R67">
        <v>0</v>
      </c>
      <c r="S67" t="s">
        <v>161</v>
      </c>
      <c r="T67">
        <v>0.108</v>
      </c>
      <c r="U67">
        <v>0</v>
      </c>
      <c r="V67">
        <v>11.7025499999999</v>
      </c>
      <c r="W67">
        <v>14.3195</v>
      </c>
      <c r="X67">
        <v>0.817245713886651</v>
      </c>
      <c r="Y67">
        <v>-2.6169500000001</v>
      </c>
      <c r="Z67">
        <v>0</v>
      </c>
      <c r="AA67">
        <v>0.005</v>
      </c>
      <c r="AB67">
        <v>0.0205</v>
      </c>
      <c r="AC67">
        <v>0.24390243902439</v>
      </c>
      <c r="AD67">
        <v>-0.0155</v>
      </c>
      <c r="AE67">
        <v>0</v>
      </c>
      <c r="AF67">
        <v>0</v>
      </c>
      <c r="AG67">
        <v>0</v>
      </c>
      <c r="AH67" t="s">
        <v>161</v>
      </c>
      <c r="AI67">
        <v>0</v>
      </c>
      <c r="AJ67">
        <v>0</v>
      </c>
      <c r="AK67">
        <v>0</v>
      </c>
      <c r="AL67">
        <v>0</v>
      </c>
      <c r="AM67" t="s">
        <v>161</v>
      </c>
      <c r="AN67">
        <v>0</v>
      </c>
      <c r="AO67">
        <v>0</v>
      </c>
      <c r="AP67">
        <v>0</v>
      </c>
      <c r="AQ67">
        <v>0</v>
      </c>
      <c r="AR67" t="s">
        <v>161</v>
      </c>
      <c r="AS67">
        <v>0</v>
      </c>
      <c r="AT67">
        <v>0</v>
      </c>
      <c r="AU67">
        <v>0</v>
      </c>
      <c r="AV67">
        <v>1</v>
      </c>
      <c r="AW67">
        <v>0</v>
      </c>
      <c r="AX67">
        <v>-1</v>
      </c>
      <c r="AY67">
        <v>0</v>
      </c>
    </row>
    <row r="68" spans="1:51">
      <c r="A68" t="s">
        <v>65</v>
      </c>
      <c r="B68">
        <v>0.80738600000001</v>
      </c>
      <c r="C68">
        <v>3.6</v>
      </c>
      <c r="D68">
        <v>0.224273888888892</v>
      </c>
      <c r="E68">
        <v>-2.79261399999999</v>
      </c>
      <c r="F68">
        <v>0</v>
      </c>
      <c r="G68">
        <v>0.95875000000001</v>
      </c>
      <c r="H68">
        <v>0</v>
      </c>
      <c r="I68" t="s">
        <v>161</v>
      </c>
      <c r="J68">
        <v>0.95875000000001</v>
      </c>
      <c r="K68">
        <v>0</v>
      </c>
      <c r="L68">
        <v>-0.282222</v>
      </c>
      <c r="M68">
        <v>0</v>
      </c>
      <c r="N68" t="s">
        <v>161</v>
      </c>
      <c r="O68">
        <v>-0.282222</v>
      </c>
      <c r="P68">
        <v>0</v>
      </c>
      <c r="Q68">
        <v>-0.08</v>
      </c>
      <c r="R68">
        <v>0</v>
      </c>
      <c r="S68" t="s">
        <v>161</v>
      </c>
      <c r="T68">
        <v>-0.08</v>
      </c>
      <c r="U68">
        <v>0</v>
      </c>
      <c r="V68">
        <v>0.191058</v>
      </c>
      <c r="W68">
        <v>3.6</v>
      </c>
      <c r="X68">
        <v>0.0530716666666666</v>
      </c>
      <c r="Y68">
        <v>-3.408942</v>
      </c>
      <c r="Z68">
        <v>0</v>
      </c>
      <c r="AA68">
        <v>0.0198</v>
      </c>
      <c r="AB68">
        <v>0</v>
      </c>
      <c r="AC68" t="s">
        <v>161</v>
      </c>
      <c r="AD68">
        <v>0.0198</v>
      </c>
      <c r="AE68">
        <v>0</v>
      </c>
      <c r="AF68">
        <v>0</v>
      </c>
      <c r="AG68">
        <v>0</v>
      </c>
      <c r="AH68" t="s">
        <v>161</v>
      </c>
      <c r="AI68">
        <v>0</v>
      </c>
      <c r="AJ68">
        <v>0</v>
      </c>
      <c r="AK68">
        <v>0</v>
      </c>
      <c r="AL68">
        <v>0</v>
      </c>
      <c r="AM68" t="s">
        <v>161</v>
      </c>
      <c r="AN68">
        <v>0</v>
      </c>
      <c r="AO68">
        <v>0</v>
      </c>
      <c r="AP68">
        <v>0.245</v>
      </c>
      <c r="AQ68">
        <v>0</v>
      </c>
      <c r="AR68" t="s">
        <v>161</v>
      </c>
      <c r="AS68">
        <v>0.245</v>
      </c>
      <c r="AT68">
        <v>0</v>
      </c>
      <c r="AU68">
        <v>0</v>
      </c>
      <c r="AV68">
        <v>0</v>
      </c>
      <c r="AW68" t="s">
        <v>161</v>
      </c>
      <c r="AX68">
        <v>0</v>
      </c>
      <c r="AY68">
        <v>0</v>
      </c>
    </row>
    <row r="69" spans="1:51">
      <c r="A69" t="s">
        <v>66</v>
      </c>
      <c r="B69">
        <v>0</v>
      </c>
      <c r="C69">
        <v>-7.5e-5</v>
      </c>
      <c r="D69">
        <v>0</v>
      </c>
      <c r="E69">
        <v>7.5e-5</v>
      </c>
      <c r="F69">
        <v>0</v>
      </c>
      <c r="G69">
        <v>0</v>
      </c>
      <c r="H69">
        <v>0</v>
      </c>
      <c r="I69" t="s">
        <v>161</v>
      </c>
      <c r="J69">
        <v>0</v>
      </c>
      <c r="K69">
        <v>0</v>
      </c>
      <c r="L69">
        <v>0</v>
      </c>
      <c r="M69">
        <v>0</v>
      </c>
      <c r="N69" t="s">
        <v>161</v>
      </c>
      <c r="O69">
        <v>0</v>
      </c>
      <c r="P69">
        <v>0</v>
      </c>
      <c r="Q69">
        <v>0</v>
      </c>
      <c r="R69">
        <v>0</v>
      </c>
      <c r="S69" t="s">
        <v>161</v>
      </c>
      <c r="T69">
        <v>0</v>
      </c>
      <c r="U69">
        <v>0</v>
      </c>
      <c r="V69">
        <v>0</v>
      </c>
      <c r="W69">
        <v>0</v>
      </c>
      <c r="X69" t="s">
        <v>161</v>
      </c>
      <c r="Y69">
        <v>0</v>
      </c>
      <c r="Z69">
        <v>0</v>
      </c>
      <c r="AA69">
        <v>0</v>
      </c>
      <c r="AB69">
        <v>-7.5e-5</v>
      </c>
      <c r="AC69">
        <v>0</v>
      </c>
      <c r="AD69">
        <v>7.5e-5</v>
      </c>
      <c r="AE69">
        <v>0</v>
      </c>
      <c r="AF69">
        <v>0</v>
      </c>
      <c r="AG69">
        <v>0</v>
      </c>
      <c r="AH69" t="s">
        <v>161</v>
      </c>
      <c r="AI69">
        <v>0</v>
      </c>
      <c r="AJ69">
        <v>0</v>
      </c>
      <c r="AK69">
        <v>0</v>
      </c>
      <c r="AL69">
        <v>0</v>
      </c>
      <c r="AM69" t="s">
        <v>161</v>
      </c>
      <c r="AN69">
        <v>0</v>
      </c>
      <c r="AO69">
        <v>0</v>
      </c>
      <c r="AP69">
        <v>0</v>
      </c>
      <c r="AQ69">
        <v>0</v>
      </c>
      <c r="AR69" t="s">
        <v>161</v>
      </c>
      <c r="AS69">
        <v>0</v>
      </c>
      <c r="AT69">
        <v>0</v>
      </c>
      <c r="AU69">
        <v>0</v>
      </c>
      <c r="AV69">
        <v>0</v>
      </c>
      <c r="AW69" t="s">
        <v>161</v>
      </c>
      <c r="AX69">
        <v>0</v>
      </c>
      <c r="AY69">
        <v>0</v>
      </c>
    </row>
    <row r="70" spans="1:51">
      <c r="A70" t="s">
        <v>67</v>
      </c>
      <c r="B70">
        <v>0</v>
      </c>
      <c r="C70">
        <v>0</v>
      </c>
      <c r="D70" t="s">
        <v>161</v>
      </c>
      <c r="E70">
        <v>0</v>
      </c>
      <c r="F70">
        <v>0</v>
      </c>
      <c r="G70">
        <v>0</v>
      </c>
      <c r="H70">
        <v>0</v>
      </c>
      <c r="I70" t="s">
        <v>161</v>
      </c>
      <c r="J70">
        <v>0</v>
      </c>
      <c r="K70">
        <v>0</v>
      </c>
      <c r="L70">
        <v>0</v>
      </c>
      <c r="M70">
        <v>0</v>
      </c>
      <c r="N70" t="s">
        <v>161</v>
      </c>
      <c r="O70">
        <v>0</v>
      </c>
      <c r="P70">
        <v>0</v>
      </c>
      <c r="Q70">
        <v>0</v>
      </c>
      <c r="R70">
        <v>0</v>
      </c>
      <c r="S70" t="s">
        <v>161</v>
      </c>
      <c r="T70">
        <v>0</v>
      </c>
      <c r="U70">
        <v>0</v>
      </c>
      <c r="V70">
        <v>0</v>
      </c>
      <c r="W70">
        <v>0</v>
      </c>
      <c r="X70" t="s">
        <v>161</v>
      </c>
      <c r="Y70">
        <v>0</v>
      </c>
      <c r="Z70">
        <v>0</v>
      </c>
      <c r="AA70">
        <v>0</v>
      </c>
      <c r="AB70">
        <v>0</v>
      </c>
      <c r="AC70" t="s">
        <v>161</v>
      </c>
      <c r="AD70">
        <v>0</v>
      </c>
      <c r="AE70">
        <v>0</v>
      </c>
      <c r="AF70">
        <v>0</v>
      </c>
      <c r="AG70">
        <v>0</v>
      </c>
      <c r="AH70" t="s">
        <v>161</v>
      </c>
      <c r="AI70">
        <v>0</v>
      </c>
      <c r="AJ70">
        <v>0</v>
      </c>
      <c r="AK70">
        <v>0</v>
      </c>
      <c r="AL70">
        <v>0</v>
      </c>
      <c r="AM70" t="s">
        <v>161</v>
      </c>
      <c r="AN70">
        <v>0</v>
      </c>
      <c r="AO70">
        <v>0</v>
      </c>
      <c r="AP70">
        <v>0</v>
      </c>
      <c r="AQ70">
        <v>0</v>
      </c>
      <c r="AR70" t="s">
        <v>161</v>
      </c>
      <c r="AS70">
        <v>0</v>
      </c>
      <c r="AT70">
        <v>0</v>
      </c>
      <c r="AU70">
        <v>0</v>
      </c>
      <c r="AV70">
        <v>0</v>
      </c>
      <c r="AW70" t="s">
        <v>161</v>
      </c>
      <c r="AX70">
        <v>0</v>
      </c>
      <c r="AY70">
        <v>0</v>
      </c>
    </row>
    <row r="71" spans="1:51">
      <c r="A71" t="s">
        <v>68</v>
      </c>
      <c r="B71">
        <v>0</v>
      </c>
      <c r="C71">
        <v>0</v>
      </c>
      <c r="D71" t="s">
        <v>161</v>
      </c>
      <c r="E71">
        <v>0</v>
      </c>
      <c r="F71">
        <v>0</v>
      </c>
      <c r="G71">
        <v>0</v>
      </c>
      <c r="H71">
        <v>0</v>
      </c>
      <c r="I71" t="s">
        <v>161</v>
      </c>
      <c r="J71">
        <v>0</v>
      </c>
      <c r="K71">
        <v>0</v>
      </c>
      <c r="L71">
        <v>0</v>
      </c>
      <c r="M71">
        <v>0</v>
      </c>
      <c r="N71" t="s">
        <v>161</v>
      </c>
      <c r="O71">
        <v>0</v>
      </c>
      <c r="P71">
        <v>0</v>
      </c>
      <c r="Q71">
        <v>0</v>
      </c>
      <c r="R71">
        <v>0</v>
      </c>
      <c r="S71" t="s">
        <v>161</v>
      </c>
      <c r="T71">
        <v>0</v>
      </c>
      <c r="U71">
        <v>0</v>
      </c>
      <c r="V71">
        <v>0</v>
      </c>
      <c r="W71">
        <v>0</v>
      </c>
      <c r="X71" t="s">
        <v>161</v>
      </c>
      <c r="Y71">
        <v>0</v>
      </c>
      <c r="Z71">
        <v>0</v>
      </c>
      <c r="AA71">
        <v>0</v>
      </c>
      <c r="AB71">
        <v>0</v>
      </c>
      <c r="AC71" t="s">
        <v>161</v>
      </c>
      <c r="AD71">
        <v>0</v>
      </c>
      <c r="AE71">
        <v>0</v>
      </c>
      <c r="AF71">
        <v>0</v>
      </c>
      <c r="AG71">
        <v>0</v>
      </c>
      <c r="AH71" t="s">
        <v>161</v>
      </c>
      <c r="AI71">
        <v>0</v>
      </c>
      <c r="AJ71">
        <v>0</v>
      </c>
      <c r="AK71">
        <v>0</v>
      </c>
      <c r="AL71">
        <v>0</v>
      </c>
      <c r="AM71" t="s">
        <v>161</v>
      </c>
      <c r="AN71">
        <v>0</v>
      </c>
      <c r="AO71">
        <v>0</v>
      </c>
      <c r="AP71">
        <v>0</v>
      </c>
      <c r="AQ71">
        <v>0</v>
      </c>
      <c r="AR71" t="s">
        <v>161</v>
      </c>
      <c r="AS71">
        <v>0</v>
      </c>
      <c r="AT71">
        <v>0</v>
      </c>
      <c r="AU71">
        <v>0</v>
      </c>
      <c r="AV71">
        <v>0</v>
      </c>
      <c r="AW71" t="s">
        <v>161</v>
      </c>
      <c r="AX71">
        <v>0</v>
      </c>
      <c r="AY71">
        <v>0</v>
      </c>
    </row>
    <row r="72" spans="1:51">
      <c r="A72" t="s">
        <v>69</v>
      </c>
      <c r="B72">
        <v>0</v>
      </c>
      <c r="C72">
        <v>0</v>
      </c>
      <c r="D72" t="s">
        <v>161</v>
      </c>
      <c r="E72">
        <v>0</v>
      </c>
      <c r="F72">
        <v>0</v>
      </c>
      <c r="G72">
        <v>0</v>
      </c>
      <c r="H72">
        <v>0</v>
      </c>
      <c r="I72" t="s">
        <v>161</v>
      </c>
      <c r="J72">
        <v>0</v>
      </c>
      <c r="K72">
        <v>0</v>
      </c>
      <c r="L72">
        <v>0</v>
      </c>
      <c r="M72">
        <v>0</v>
      </c>
      <c r="N72" t="s">
        <v>161</v>
      </c>
      <c r="O72">
        <v>0</v>
      </c>
      <c r="P72">
        <v>0</v>
      </c>
      <c r="Q72">
        <v>0</v>
      </c>
      <c r="R72">
        <v>0</v>
      </c>
      <c r="S72" t="s">
        <v>161</v>
      </c>
      <c r="T72">
        <v>0</v>
      </c>
      <c r="U72">
        <v>0</v>
      </c>
      <c r="V72">
        <v>0</v>
      </c>
      <c r="W72">
        <v>0</v>
      </c>
      <c r="X72" t="s">
        <v>161</v>
      </c>
      <c r="Y72">
        <v>0</v>
      </c>
      <c r="Z72">
        <v>0</v>
      </c>
      <c r="AA72">
        <v>0</v>
      </c>
      <c r="AB72">
        <v>0</v>
      </c>
      <c r="AC72" t="s">
        <v>161</v>
      </c>
      <c r="AD72">
        <v>0</v>
      </c>
      <c r="AE72">
        <v>0</v>
      </c>
      <c r="AF72">
        <v>0</v>
      </c>
      <c r="AG72">
        <v>0</v>
      </c>
      <c r="AH72" t="s">
        <v>161</v>
      </c>
      <c r="AI72">
        <v>0</v>
      </c>
      <c r="AJ72">
        <v>0</v>
      </c>
      <c r="AK72">
        <v>0</v>
      </c>
      <c r="AL72">
        <v>0</v>
      </c>
      <c r="AM72" t="s">
        <v>161</v>
      </c>
      <c r="AN72">
        <v>0</v>
      </c>
      <c r="AO72">
        <v>0</v>
      </c>
      <c r="AP72">
        <v>0</v>
      </c>
      <c r="AQ72">
        <v>0</v>
      </c>
      <c r="AR72" t="s">
        <v>161</v>
      </c>
      <c r="AS72">
        <v>0</v>
      </c>
      <c r="AT72">
        <v>0</v>
      </c>
      <c r="AU72">
        <v>0</v>
      </c>
      <c r="AV72">
        <v>0</v>
      </c>
      <c r="AW72" t="s">
        <v>161</v>
      </c>
      <c r="AX72">
        <v>0</v>
      </c>
      <c r="AY72">
        <v>0</v>
      </c>
    </row>
    <row r="73" spans="1:51">
      <c r="A73" t="s">
        <v>70</v>
      </c>
      <c r="B73">
        <v>0</v>
      </c>
      <c r="C73">
        <v>0</v>
      </c>
      <c r="D73" t="s">
        <v>161</v>
      </c>
      <c r="E73">
        <v>0</v>
      </c>
      <c r="F73">
        <v>0</v>
      </c>
      <c r="G73">
        <v>0</v>
      </c>
      <c r="H73">
        <v>0</v>
      </c>
      <c r="I73" t="s">
        <v>161</v>
      </c>
      <c r="J73">
        <v>0</v>
      </c>
      <c r="K73">
        <v>0</v>
      </c>
      <c r="L73">
        <v>0</v>
      </c>
      <c r="M73">
        <v>0</v>
      </c>
      <c r="N73" t="s">
        <v>161</v>
      </c>
      <c r="O73">
        <v>0</v>
      </c>
      <c r="P73">
        <v>0</v>
      </c>
      <c r="Q73">
        <v>0</v>
      </c>
      <c r="R73">
        <v>0</v>
      </c>
      <c r="S73" t="s">
        <v>161</v>
      </c>
      <c r="T73">
        <v>0</v>
      </c>
      <c r="U73">
        <v>0</v>
      </c>
      <c r="V73">
        <v>0</v>
      </c>
      <c r="W73">
        <v>0</v>
      </c>
      <c r="X73" t="s">
        <v>161</v>
      </c>
      <c r="Y73">
        <v>0</v>
      </c>
      <c r="Z73">
        <v>0</v>
      </c>
      <c r="AA73">
        <v>0</v>
      </c>
      <c r="AB73">
        <v>0</v>
      </c>
      <c r="AC73" t="s">
        <v>161</v>
      </c>
      <c r="AD73">
        <v>0</v>
      </c>
      <c r="AE73">
        <v>0</v>
      </c>
      <c r="AF73">
        <v>0</v>
      </c>
      <c r="AG73">
        <v>0</v>
      </c>
      <c r="AH73" t="s">
        <v>161</v>
      </c>
      <c r="AI73">
        <v>0</v>
      </c>
      <c r="AJ73">
        <v>0</v>
      </c>
      <c r="AK73">
        <v>0</v>
      </c>
      <c r="AL73">
        <v>0</v>
      </c>
      <c r="AM73" t="s">
        <v>161</v>
      </c>
      <c r="AN73">
        <v>0</v>
      </c>
      <c r="AO73">
        <v>0</v>
      </c>
      <c r="AP73">
        <v>0</v>
      </c>
      <c r="AQ73">
        <v>0</v>
      </c>
      <c r="AR73" t="s">
        <v>161</v>
      </c>
      <c r="AS73">
        <v>0</v>
      </c>
      <c r="AT73">
        <v>0</v>
      </c>
      <c r="AU73">
        <v>0</v>
      </c>
      <c r="AV73">
        <v>0</v>
      </c>
      <c r="AW73" t="s">
        <v>161</v>
      </c>
      <c r="AX73">
        <v>0</v>
      </c>
      <c r="AY73">
        <v>0</v>
      </c>
    </row>
    <row r="74" spans="1:51">
      <c r="A74" t="s">
        <v>71</v>
      </c>
      <c r="B74">
        <v>0</v>
      </c>
      <c r="C74">
        <v>0</v>
      </c>
      <c r="D74" t="s">
        <v>161</v>
      </c>
      <c r="E74">
        <v>0</v>
      </c>
      <c r="F74">
        <v>0</v>
      </c>
      <c r="G74">
        <v>0</v>
      </c>
      <c r="H74">
        <v>0</v>
      </c>
      <c r="I74" t="s">
        <v>161</v>
      </c>
      <c r="J74">
        <v>0</v>
      </c>
      <c r="K74">
        <v>0</v>
      </c>
      <c r="L74">
        <v>0</v>
      </c>
      <c r="M74">
        <v>0</v>
      </c>
      <c r="N74" t="s">
        <v>161</v>
      </c>
      <c r="O74">
        <v>0</v>
      </c>
      <c r="P74">
        <v>0</v>
      </c>
      <c r="Q74">
        <v>0</v>
      </c>
      <c r="R74">
        <v>0</v>
      </c>
      <c r="S74" t="s">
        <v>161</v>
      </c>
      <c r="T74">
        <v>0</v>
      </c>
      <c r="U74">
        <v>0</v>
      </c>
      <c r="V74">
        <v>0</v>
      </c>
      <c r="W74">
        <v>0</v>
      </c>
      <c r="X74" t="s">
        <v>161</v>
      </c>
      <c r="Y74">
        <v>0</v>
      </c>
      <c r="Z74">
        <v>0</v>
      </c>
      <c r="AA74">
        <v>0</v>
      </c>
      <c r="AB74">
        <v>0</v>
      </c>
      <c r="AC74" t="s">
        <v>161</v>
      </c>
      <c r="AD74">
        <v>0</v>
      </c>
      <c r="AE74">
        <v>0</v>
      </c>
      <c r="AF74">
        <v>0</v>
      </c>
      <c r="AG74">
        <v>0</v>
      </c>
      <c r="AH74" t="s">
        <v>161</v>
      </c>
      <c r="AI74">
        <v>0</v>
      </c>
      <c r="AJ74">
        <v>0</v>
      </c>
      <c r="AK74">
        <v>0</v>
      </c>
      <c r="AL74">
        <v>0</v>
      </c>
      <c r="AM74" t="s">
        <v>161</v>
      </c>
      <c r="AN74">
        <v>0</v>
      </c>
      <c r="AO74">
        <v>0</v>
      </c>
      <c r="AP74">
        <v>0</v>
      </c>
      <c r="AQ74">
        <v>0</v>
      </c>
      <c r="AR74" t="s">
        <v>161</v>
      </c>
      <c r="AS74">
        <v>0</v>
      </c>
      <c r="AT74">
        <v>0</v>
      </c>
      <c r="AU74">
        <v>0</v>
      </c>
      <c r="AV74">
        <v>0</v>
      </c>
      <c r="AW74" t="s">
        <v>161</v>
      </c>
      <c r="AX74">
        <v>0</v>
      </c>
      <c r="AY74">
        <v>0</v>
      </c>
    </row>
    <row r="75" spans="1:51">
      <c r="A75" t="s">
        <v>72</v>
      </c>
      <c r="B75">
        <v>0</v>
      </c>
      <c r="C75">
        <v>0</v>
      </c>
      <c r="D75" t="s">
        <v>161</v>
      </c>
      <c r="E75">
        <v>0</v>
      </c>
      <c r="F75">
        <v>0</v>
      </c>
      <c r="G75">
        <v>0</v>
      </c>
      <c r="H75">
        <v>0</v>
      </c>
      <c r="I75" t="s">
        <v>161</v>
      </c>
      <c r="J75">
        <v>0</v>
      </c>
      <c r="K75">
        <v>0</v>
      </c>
      <c r="L75">
        <v>0</v>
      </c>
      <c r="M75">
        <v>0</v>
      </c>
      <c r="N75" t="s">
        <v>161</v>
      </c>
      <c r="O75">
        <v>0</v>
      </c>
      <c r="P75">
        <v>0</v>
      </c>
      <c r="Q75">
        <v>0</v>
      </c>
      <c r="R75">
        <v>0</v>
      </c>
      <c r="S75" t="s">
        <v>161</v>
      </c>
      <c r="T75">
        <v>0</v>
      </c>
      <c r="U75">
        <v>0</v>
      </c>
      <c r="V75">
        <v>0</v>
      </c>
      <c r="W75">
        <v>0</v>
      </c>
      <c r="X75" t="s">
        <v>161</v>
      </c>
      <c r="Y75">
        <v>0</v>
      </c>
      <c r="Z75">
        <v>0</v>
      </c>
      <c r="AA75">
        <v>0</v>
      </c>
      <c r="AB75">
        <v>0</v>
      </c>
      <c r="AC75" t="s">
        <v>161</v>
      </c>
      <c r="AD75">
        <v>0</v>
      </c>
      <c r="AE75">
        <v>0</v>
      </c>
      <c r="AF75">
        <v>0</v>
      </c>
      <c r="AG75">
        <v>0</v>
      </c>
      <c r="AH75" t="s">
        <v>161</v>
      </c>
      <c r="AI75">
        <v>0</v>
      </c>
      <c r="AJ75">
        <v>0</v>
      </c>
      <c r="AK75">
        <v>0</v>
      </c>
      <c r="AL75">
        <v>0</v>
      </c>
      <c r="AM75" t="s">
        <v>161</v>
      </c>
      <c r="AN75">
        <v>0</v>
      </c>
      <c r="AO75">
        <v>0</v>
      </c>
      <c r="AP75">
        <v>0</v>
      </c>
      <c r="AQ75">
        <v>0</v>
      </c>
      <c r="AR75" t="s">
        <v>161</v>
      </c>
      <c r="AS75">
        <v>0</v>
      </c>
      <c r="AT75">
        <v>0</v>
      </c>
      <c r="AU75">
        <v>0</v>
      </c>
      <c r="AV75">
        <v>0</v>
      </c>
      <c r="AW75" t="s">
        <v>161</v>
      </c>
      <c r="AX75">
        <v>0</v>
      </c>
      <c r="AY75">
        <v>0</v>
      </c>
    </row>
    <row r="76" spans="1:51">
      <c r="A76" t="s">
        <v>73</v>
      </c>
      <c r="B76">
        <v>37.1945409999998</v>
      </c>
      <c r="C76">
        <v>42.84084166</v>
      </c>
      <c r="D76">
        <v>0.868202854070628</v>
      </c>
      <c r="E76">
        <v>-5.64630066000015</v>
      </c>
      <c r="F76">
        <v>0</v>
      </c>
      <c r="G76">
        <v>12.994485</v>
      </c>
      <c r="H76">
        <v>21.50896667</v>
      </c>
      <c r="I76">
        <v>0.604142690784131</v>
      </c>
      <c r="J76">
        <v>-8.51448167000001</v>
      </c>
      <c r="K76">
        <v>0</v>
      </c>
      <c r="L76">
        <v>5.613368</v>
      </c>
      <c r="M76">
        <v>4.3637</v>
      </c>
      <c r="N76">
        <v>1.28637807365309</v>
      </c>
      <c r="O76">
        <v>1.249668</v>
      </c>
      <c r="P76">
        <v>0</v>
      </c>
      <c r="Q76">
        <v>0.5496</v>
      </c>
      <c r="R76">
        <v>0.214</v>
      </c>
      <c r="S76">
        <v>2.56822429906542</v>
      </c>
      <c r="T76">
        <v>0.3356</v>
      </c>
      <c r="U76">
        <v>0</v>
      </c>
      <c r="V76">
        <v>17.5692879999999</v>
      </c>
      <c r="W76">
        <v>16.0505606</v>
      </c>
      <c r="X76">
        <v>1.0946214551534</v>
      </c>
      <c r="Y76">
        <v>1.51872739999986</v>
      </c>
      <c r="Z76">
        <v>0</v>
      </c>
      <c r="AA76">
        <v>0.4678</v>
      </c>
      <c r="AB76">
        <v>0.70361439</v>
      </c>
      <c r="AC76">
        <v>0.66485280382057</v>
      </c>
      <c r="AD76">
        <v>-0.23581439</v>
      </c>
      <c r="AE76">
        <v>0</v>
      </c>
      <c r="AF76">
        <v>-0.0402930000000001</v>
      </c>
      <c r="AG76">
        <v>2.22</v>
      </c>
      <c r="AH76">
        <v>-0.0181500000000001</v>
      </c>
      <c r="AI76">
        <v>-2.260293</v>
      </c>
      <c r="AJ76">
        <v>0</v>
      </c>
      <c r="AK76">
        <v>0.719354999999998</v>
      </c>
      <c r="AL76">
        <v>0.2</v>
      </c>
      <c r="AM76">
        <v>3.59677499999999</v>
      </c>
      <c r="AN76">
        <v>0.519354999999998</v>
      </c>
      <c r="AO76">
        <v>0</v>
      </c>
      <c r="AP76">
        <v>0.88139</v>
      </c>
      <c r="AQ76">
        <v>0.8</v>
      </c>
      <c r="AR76">
        <v>1.1017375</v>
      </c>
      <c r="AS76">
        <v>0.0813899999999999</v>
      </c>
      <c r="AT76">
        <v>0</v>
      </c>
      <c r="AU76">
        <v>2.3707</v>
      </c>
      <c r="AV76">
        <v>1.3</v>
      </c>
      <c r="AW76">
        <v>1.82361538461538</v>
      </c>
      <c r="AX76">
        <v>1.0707</v>
      </c>
      <c r="AY76">
        <v>0</v>
      </c>
    </row>
    <row r="77" spans="1:51">
      <c r="A77" t="s">
        <v>74</v>
      </c>
      <c r="B77">
        <v>14.410592</v>
      </c>
      <c r="C77">
        <v>9.5197682</v>
      </c>
      <c r="D77">
        <v>1.51375450507293</v>
      </c>
      <c r="E77">
        <v>4.89082379999997</v>
      </c>
      <c r="F77">
        <v>10.793553</v>
      </c>
      <c r="G77">
        <v>9.90745199999999</v>
      </c>
      <c r="H77">
        <v>5.60571003</v>
      </c>
      <c r="I77">
        <v>1.76738574542358</v>
      </c>
      <c r="J77">
        <v>4.30174196999999</v>
      </c>
      <c r="K77">
        <v>8.76</v>
      </c>
      <c r="L77">
        <v>2.302814</v>
      </c>
      <c r="M77">
        <v>2.334701</v>
      </c>
      <c r="N77">
        <v>0.986342148309355</v>
      </c>
      <c r="O77">
        <v>-0.0318869999999998</v>
      </c>
      <c r="P77">
        <v>1.304553</v>
      </c>
      <c r="Q77">
        <v>0.444799999999998</v>
      </c>
      <c r="R77">
        <v>0.8195</v>
      </c>
      <c r="S77">
        <v>0.542769981696154</v>
      </c>
      <c r="T77">
        <v>-0.374700000000002</v>
      </c>
      <c r="U77">
        <v>0.305999999999999</v>
      </c>
      <c r="V77">
        <v>0</v>
      </c>
      <c r="W77">
        <v>0</v>
      </c>
      <c r="X77" t="s">
        <v>161</v>
      </c>
      <c r="Y77">
        <v>0</v>
      </c>
      <c r="Z77">
        <v>0</v>
      </c>
      <c r="AA77">
        <v>1.75552599999999</v>
      </c>
      <c r="AB77">
        <v>0.75985717</v>
      </c>
      <c r="AC77">
        <v>2.3103368229058</v>
      </c>
      <c r="AD77">
        <v>0.99566882999999</v>
      </c>
      <c r="AE77">
        <v>0.423</v>
      </c>
      <c r="AF77">
        <v>0</v>
      </c>
      <c r="AG77">
        <v>0</v>
      </c>
      <c r="AH77" t="s">
        <v>161</v>
      </c>
      <c r="AI77">
        <v>0</v>
      </c>
      <c r="AJ77">
        <v>0</v>
      </c>
      <c r="AK77">
        <v>0.016169</v>
      </c>
      <c r="AL77">
        <v>0.02</v>
      </c>
      <c r="AM77">
        <v>0.80845</v>
      </c>
      <c r="AN77">
        <v>-0.003831</v>
      </c>
      <c r="AO77">
        <v>0.023034</v>
      </c>
      <c r="AP77">
        <v>1.55253</v>
      </c>
      <c r="AQ77">
        <v>0.77</v>
      </c>
      <c r="AR77">
        <v>2.01627272727272</v>
      </c>
      <c r="AS77">
        <v>0.782529999999997</v>
      </c>
      <c r="AT77">
        <v>1.05495</v>
      </c>
      <c r="AU77">
        <v>0.363859999999999</v>
      </c>
      <c r="AV77">
        <v>0.53</v>
      </c>
      <c r="AW77">
        <v>0.68652830188679</v>
      </c>
      <c r="AX77">
        <v>-0.166140000000001</v>
      </c>
      <c r="AY77">
        <v>0.1126</v>
      </c>
    </row>
    <row r="78" spans="1:51">
      <c r="A78" t="s">
        <v>75</v>
      </c>
      <c r="B78">
        <v>76.4429559999996</v>
      </c>
      <c r="C78">
        <v>94.6851002</v>
      </c>
      <c r="D78">
        <v>0.807338808730538</v>
      </c>
      <c r="E78">
        <v>-18.2421442000004</v>
      </c>
      <c r="F78">
        <v>58.833691</v>
      </c>
      <c r="G78">
        <v>25.055243</v>
      </c>
      <c r="H78">
        <v>29.5692767</v>
      </c>
      <c r="I78">
        <v>0.847340408566706</v>
      </c>
      <c r="J78">
        <v>-4.51403370000002</v>
      </c>
      <c r="K78">
        <v>15.222535</v>
      </c>
      <c r="L78">
        <v>8.60950999999999</v>
      </c>
      <c r="M78">
        <v>7.321295</v>
      </c>
      <c r="N78">
        <v>1.1759545271704</v>
      </c>
      <c r="O78">
        <v>1.28821499999999</v>
      </c>
      <c r="P78">
        <v>2.968914</v>
      </c>
      <c r="Q78">
        <v>1.0375</v>
      </c>
      <c r="R78">
        <v>1.1117</v>
      </c>
      <c r="S78">
        <v>0.933255374651433</v>
      </c>
      <c r="T78">
        <v>-0.074200000000002</v>
      </c>
      <c r="U78">
        <v>0.693699999999999</v>
      </c>
      <c r="V78">
        <v>38.5455799999997</v>
      </c>
      <c r="W78">
        <v>54.9276906</v>
      </c>
      <c r="X78">
        <v>0.701751331231094</v>
      </c>
      <c r="Y78">
        <v>-16.3821106000003</v>
      </c>
      <c r="Z78">
        <v>38.736889</v>
      </c>
      <c r="AA78">
        <v>3.19512299999999</v>
      </c>
      <c r="AB78">
        <v>1.7551379</v>
      </c>
      <c r="AC78">
        <v>1.82043986401296</v>
      </c>
      <c r="AD78">
        <v>1.43998509999999</v>
      </c>
      <c r="AE78">
        <v>1.211653</v>
      </c>
      <c r="AF78">
        <v>0.85512</v>
      </c>
      <c r="AG78">
        <v>2.22</v>
      </c>
      <c r="AH78">
        <v>0.385189189189189</v>
      </c>
      <c r="AI78">
        <v>-1.36488</v>
      </c>
      <c r="AJ78">
        <v>0</v>
      </c>
      <c r="AK78">
        <v>0.735523999999998</v>
      </c>
      <c r="AL78">
        <v>1.22</v>
      </c>
      <c r="AM78">
        <v>0.602888524590162</v>
      </c>
      <c r="AN78">
        <v>-0.484476000000002</v>
      </c>
      <c r="AO78">
        <v>0.023034</v>
      </c>
      <c r="AP78">
        <v>2.688874</v>
      </c>
      <c r="AQ78">
        <v>1.57</v>
      </c>
      <c r="AR78">
        <v>1.71265859872611</v>
      </c>
      <c r="AS78">
        <v>1.118874</v>
      </c>
      <c r="AT78">
        <v>1.773014</v>
      </c>
      <c r="AU78">
        <v>3.57816</v>
      </c>
      <c r="AV78">
        <v>2.43</v>
      </c>
      <c r="AW78">
        <v>1.47249382716049</v>
      </c>
      <c r="AX78">
        <v>1.14816</v>
      </c>
      <c r="AY78">
        <v>0.803</v>
      </c>
    </row>
    <row r="79" spans="1:51">
      <c r="A79" t="s">
        <v>76</v>
      </c>
      <c r="B79">
        <v>0</v>
      </c>
      <c r="C79">
        <v>0</v>
      </c>
      <c r="D79" t="s">
        <v>161</v>
      </c>
      <c r="E79">
        <v>0</v>
      </c>
      <c r="F79">
        <v>10.418447</v>
      </c>
      <c r="G79">
        <v>0</v>
      </c>
      <c r="H79">
        <v>0</v>
      </c>
      <c r="I79" t="s">
        <v>161</v>
      </c>
      <c r="J79">
        <v>0</v>
      </c>
      <c r="K79">
        <v>8.243511</v>
      </c>
      <c r="L79">
        <v>0</v>
      </c>
      <c r="M79">
        <v>0</v>
      </c>
      <c r="N79" t="s">
        <v>161</v>
      </c>
      <c r="O79">
        <v>0</v>
      </c>
      <c r="P79">
        <v>1.328607</v>
      </c>
      <c r="Q79">
        <v>0</v>
      </c>
      <c r="R79">
        <v>0</v>
      </c>
      <c r="S79" t="s">
        <v>161</v>
      </c>
      <c r="T79">
        <v>0</v>
      </c>
      <c r="U79">
        <v>0.3788</v>
      </c>
      <c r="V79">
        <v>0</v>
      </c>
      <c r="W79">
        <v>0</v>
      </c>
      <c r="X79" t="s">
        <v>161</v>
      </c>
      <c r="Y79">
        <v>0</v>
      </c>
      <c r="Z79">
        <v>0.467529000000001</v>
      </c>
      <c r="AA79">
        <v>0</v>
      </c>
      <c r="AB79">
        <v>0</v>
      </c>
      <c r="AC79" t="s">
        <v>161</v>
      </c>
      <c r="AD79">
        <v>0</v>
      </c>
      <c r="AE79">
        <v>0</v>
      </c>
      <c r="AF79">
        <v>0</v>
      </c>
      <c r="AG79">
        <v>0</v>
      </c>
      <c r="AH79" t="s">
        <v>161</v>
      </c>
      <c r="AI79">
        <v>0</v>
      </c>
      <c r="AJ79">
        <v>0</v>
      </c>
      <c r="AK79">
        <v>0</v>
      </c>
      <c r="AL79">
        <v>0</v>
      </c>
      <c r="AM79" t="s">
        <v>161</v>
      </c>
      <c r="AN79">
        <v>0</v>
      </c>
      <c r="AO79">
        <v>0</v>
      </c>
      <c r="AP79">
        <v>0</v>
      </c>
      <c r="AQ79">
        <v>0</v>
      </c>
      <c r="AR79" t="s">
        <v>161</v>
      </c>
      <c r="AS79">
        <v>0</v>
      </c>
      <c r="AT79">
        <v>0</v>
      </c>
      <c r="AU79">
        <v>0</v>
      </c>
      <c r="AV79">
        <v>0</v>
      </c>
      <c r="AW79" t="s">
        <v>161</v>
      </c>
      <c r="AX79">
        <v>0</v>
      </c>
      <c r="AY79">
        <v>0</v>
      </c>
    </row>
    <row r="80" spans="1:51">
      <c r="A80" t="s">
        <v>77</v>
      </c>
      <c r="B80">
        <v>2.88042599999999</v>
      </c>
      <c r="C80">
        <v>2.11666667</v>
      </c>
      <c r="D80">
        <v>1.36083117895932</v>
      </c>
      <c r="E80">
        <v>0.763759329999989</v>
      </c>
      <c r="F80">
        <v>3.939722</v>
      </c>
      <c r="G80">
        <v>0.442</v>
      </c>
      <c r="H80">
        <v>0.8</v>
      </c>
      <c r="I80">
        <v>0.5525</v>
      </c>
      <c r="J80">
        <v>-0.358</v>
      </c>
      <c r="K80">
        <v>1.278</v>
      </c>
      <c r="L80">
        <v>0.126146</v>
      </c>
      <c r="M80">
        <v>0.136035</v>
      </c>
      <c r="N80">
        <v>0.92730547285625</v>
      </c>
      <c r="O80">
        <v>-0.00988899999999998</v>
      </c>
      <c r="P80">
        <v>0.249902000000001</v>
      </c>
      <c r="Q80">
        <v>0</v>
      </c>
      <c r="R80">
        <v>0.047</v>
      </c>
      <c r="S80">
        <v>0</v>
      </c>
      <c r="T80">
        <v>-0.047</v>
      </c>
      <c r="U80">
        <v>0.047</v>
      </c>
      <c r="V80">
        <v>2.31227999999999</v>
      </c>
      <c r="W80">
        <v>1.051965</v>
      </c>
      <c r="X80">
        <v>2.19805792017794</v>
      </c>
      <c r="Y80">
        <v>1.26031499999999</v>
      </c>
      <c r="Z80">
        <v>2.12482</v>
      </c>
      <c r="AA80">
        <v>0</v>
      </c>
      <c r="AB80">
        <v>0.08166667</v>
      </c>
      <c r="AC80">
        <v>0</v>
      </c>
      <c r="AD80">
        <v>-0.08166667</v>
      </c>
      <c r="AE80">
        <v>0.24</v>
      </c>
      <c r="AF80">
        <v>0</v>
      </c>
      <c r="AG80">
        <v>0</v>
      </c>
      <c r="AH80" t="s">
        <v>161</v>
      </c>
      <c r="AI80">
        <v>0</v>
      </c>
      <c r="AJ80">
        <v>0</v>
      </c>
      <c r="AK80">
        <v>0.531777999999999</v>
      </c>
      <c r="AL80">
        <v>0.17</v>
      </c>
      <c r="AM80">
        <v>3.12810588235293</v>
      </c>
      <c r="AN80">
        <v>0.361777999999999</v>
      </c>
      <c r="AO80">
        <v>0</v>
      </c>
      <c r="AP80">
        <v>0.007</v>
      </c>
      <c r="AQ80">
        <v>0</v>
      </c>
      <c r="AR80" t="s">
        <v>161</v>
      </c>
      <c r="AS80">
        <v>0.007</v>
      </c>
      <c r="AT80">
        <v>0</v>
      </c>
      <c r="AU80">
        <v>0</v>
      </c>
      <c r="AV80">
        <v>0</v>
      </c>
      <c r="AW80" t="s">
        <v>161</v>
      </c>
      <c r="AX80">
        <v>0</v>
      </c>
      <c r="AY80">
        <v>0</v>
      </c>
    </row>
    <row r="81" spans="1:51">
      <c r="A81" t="s">
        <v>78</v>
      </c>
      <c r="B81">
        <v>0</v>
      </c>
      <c r="C81">
        <v>0</v>
      </c>
      <c r="D81" t="s">
        <v>161</v>
      </c>
      <c r="E81">
        <v>0</v>
      </c>
      <c r="F81">
        <v>0.291644999999999</v>
      </c>
      <c r="G81">
        <v>0</v>
      </c>
      <c r="H81">
        <v>0</v>
      </c>
      <c r="I81" t="s">
        <v>161</v>
      </c>
      <c r="J81">
        <v>0</v>
      </c>
      <c r="K81">
        <v>0</v>
      </c>
      <c r="L81">
        <v>0</v>
      </c>
      <c r="M81">
        <v>0</v>
      </c>
      <c r="N81" t="s">
        <v>161</v>
      </c>
      <c r="O81">
        <v>0</v>
      </c>
      <c r="P81">
        <v>0</v>
      </c>
      <c r="Q81">
        <v>0</v>
      </c>
      <c r="R81">
        <v>0</v>
      </c>
      <c r="S81" t="s">
        <v>161</v>
      </c>
      <c r="T81">
        <v>0</v>
      </c>
      <c r="U81">
        <v>0</v>
      </c>
      <c r="V81">
        <v>0</v>
      </c>
      <c r="W81">
        <v>0</v>
      </c>
      <c r="X81" t="s">
        <v>161</v>
      </c>
      <c r="Y81">
        <v>0</v>
      </c>
      <c r="Z81">
        <v>0.271644999999999</v>
      </c>
      <c r="AA81">
        <v>0</v>
      </c>
      <c r="AB81">
        <v>0</v>
      </c>
      <c r="AC81" t="s">
        <v>161</v>
      </c>
      <c r="AD81">
        <v>0</v>
      </c>
      <c r="AE81">
        <v>0.02</v>
      </c>
      <c r="AF81">
        <v>0</v>
      </c>
      <c r="AG81">
        <v>0</v>
      </c>
      <c r="AH81" t="s">
        <v>161</v>
      </c>
      <c r="AI81">
        <v>0</v>
      </c>
      <c r="AJ81">
        <v>0</v>
      </c>
      <c r="AK81">
        <v>0</v>
      </c>
      <c r="AL81">
        <v>0</v>
      </c>
      <c r="AM81" t="s">
        <v>161</v>
      </c>
      <c r="AN81">
        <v>0</v>
      </c>
      <c r="AO81">
        <v>0</v>
      </c>
      <c r="AP81">
        <v>0</v>
      </c>
      <c r="AQ81">
        <v>0</v>
      </c>
      <c r="AR81" t="s">
        <v>161</v>
      </c>
      <c r="AS81">
        <v>0</v>
      </c>
      <c r="AT81">
        <v>0</v>
      </c>
      <c r="AU81">
        <v>0</v>
      </c>
      <c r="AV81">
        <v>0</v>
      </c>
      <c r="AW81" t="s">
        <v>161</v>
      </c>
      <c r="AX81">
        <v>0</v>
      </c>
      <c r="AY81">
        <v>0</v>
      </c>
    </row>
    <row r="82" spans="1:51">
      <c r="A82" t="s">
        <v>79</v>
      </c>
      <c r="B82">
        <v>0</v>
      </c>
      <c r="C82">
        <v>-3.19999999999999e-7</v>
      </c>
      <c r="D82">
        <v>0</v>
      </c>
      <c r="E82">
        <v>3.19999999999999e-7</v>
      </c>
      <c r="F82">
        <v>6.866394</v>
      </c>
      <c r="G82">
        <v>0</v>
      </c>
      <c r="H82">
        <v>0</v>
      </c>
      <c r="I82" t="s">
        <v>161</v>
      </c>
      <c r="J82">
        <v>0</v>
      </c>
      <c r="K82">
        <v>0.873999999999998</v>
      </c>
      <c r="L82">
        <v>0</v>
      </c>
      <c r="M82">
        <v>3e-6</v>
      </c>
      <c r="N82">
        <v>0</v>
      </c>
      <c r="O82">
        <v>-3e-6</v>
      </c>
      <c r="P82">
        <v>0.217614</v>
      </c>
      <c r="Q82">
        <v>0</v>
      </c>
      <c r="R82">
        <v>0</v>
      </c>
      <c r="S82" t="s">
        <v>161</v>
      </c>
      <c r="T82">
        <v>0</v>
      </c>
      <c r="U82">
        <v>0.0439999999999999</v>
      </c>
      <c r="V82">
        <v>0</v>
      </c>
      <c r="W82">
        <v>0</v>
      </c>
      <c r="X82" t="s">
        <v>161</v>
      </c>
      <c r="Y82">
        <v>0</v>
      </c>
      <c r="Z82">
        <v>5.44578</v>
      </c>
      <c r="AA82">
        <v>0</v>
      </c>
      <c r="AB82">
        <v>-3.32e-6</v>
      </c>
      <c r="AC82">
        <v>0</v>
      </c>
      <c r="AD82">
        <v>3.32e-6</v>
      </c>
      <c r="AE82">
        <v>0.285</v>
      </c>
      <c r="AF82">
        <v>0</v>
      </c>
      <c r="AG82">
        <v>0</v>
      </c>
      <c r="AH82" t="s">
        <v>161</v>
      </c>
      <c r="AI82">
        <v>0</v>
      </c>
      <c r="AJ82">
        <v>0</v>
      </c>
      <c r="AK82">
        <v>0</v>
      </c>
      <c r="AL82">
        <v>0</v>
      </c>
      <c r="AM82" t="s">
        <v>161</v>
      </c>
      <c r="AN82">
        <v>0</v>
      </c>
      <c r="AO82">
        <v>0</v>
      </c>
      <c r="AP82">
        <v>0</v>
      </c>
      <c r="AQ82">
        <v>0</v>
      </c>
      <c r="AR82" t="s">
        <v>161</v>
      </c>
      <c r="AS82">
        <v>0</v>
      </c>
      <c r="AT82">
        <v>0</v>
      </c>
      <c r="AU82">
        <v>0</v>
      </c>
      <c r="AV82">
        <v>0</v>
      </c>
      <c r="AW82" t="s">
        <v>161</v>
      </c>
      <c r="AX82">
        <v>0</v>
      </c>
      <c r="AY82">
        <v>0</v>
      </c>
    </row>
    <row r="83" spans="1:51">
      <c r="A83" t="s">
        <v>80</v>
      </c>
      <c r="B83">
        <v>5.18812899999999</v>
      </c>
      <c r="C83">
        <v>7.68905935</v>
      </c>
      <c r="D83">
        <v>0.674741702962663</v>
      </c>
      <c r="E83">
        <v>-2.50093035000001</v>
      </c>
      <c r="F83">
        <v>7.55468399999999</v>
      </c>
      <c r="G83">
        <v>2.568479</v>
      </c>
      <c r="H83">
        <v>4.0024</v>
      </c>
      <c r="I83">
        <v>0.641734709174496</v>
      </c>
      <c r="J83">
        <v>-1.433921</v>
      </c>
      <c r="K83">
        <v>2.484884</v>
      </c>
      <c r="L83">
        <v>0.939027</v>
      </c>
      <c r="M83">
        <v>0.906092</v>
      </c>
      <c r="N83">
        <v>1.03634840612212</v>
      </c>
      <c r="O83">
        <v>0.032935</v>
      </c>
      <c r="P83">
        <v>0.745368999999998</v>
      </c>
      <c r="Q83">
        <v>0.0488999999999999</v>
      </c>
      <c r="R83">
        <v>0.0929</v>
      </c>
      <c r="S83">
        <v>0.52637244348762</v>
      </c>
      <c r="T83">
        <v>-0.0440000000000001</v>
      </c>
      <c r="U83">
        <v>0.0299999999999999</v>
      </c>
      <c r="V83">
        <v>1.29346899999999</v>
      </c>
      <c r="W83">
        <v>2.48350066</v>
      </c>
      <c r="X83">
        <v>0.520824906887679</v>
      </c>
      <c r="Y83">
        <v>-1.19003166000001</v>
      </c>
      <c r="Z83">
        <v>4.19552099999999</v>
      </c>
      <c r="AA83">
        <v>0.338253999999998</v>
      </c>
      <c r="AB83">
        <v>0.20416669</v>
      </c>
      <c r="AC83">
        <v>1.65675409637095</v>
      </c>
      <c r="AD83">
        <v>0.134087309999998</v>
      </c>
      <c r="AE83">
        <v>0.0989099999999999</v>
      </c>
      <c r="AF83">
        <v>0.363428999999999</v>
      </c>
      <c r="AG83">
        <v>0.7</v>
      </c>
      <c r="AH83">
        <v>0.519184285714284</v>
      </c>
      <c r="AI83">
        <v>-0.336571000000001</v>
      </c>
      <c r="AJ83">
        <v>0.21</v>
      </c>
      <c r="AK83">
        <v>0</v>
      </c>
      <c r="AL83">
        <v>0</v>
      </c>
      <c r="AM83" t="s">
        <v>161</v>
      </c>
      <c r="AN83">
        <v>0</v>
      </c>
      <c r="AO83">
        <v>0</v>
      </c>
      <c r="AP83">
        <v>0</v>
      </c>
      <c r="AQ83">
        <v>0.04</v>
      </c>
      <c r="AR83">
        <v>0</v>
      </c>
      <c r="AS83">
        <v>-0.04</v>
      </c>
      <c r="AT83">
        <v>0.382329</v>
      </c>
      <c r="AU83">
        <v>2.402</v>
      </c>
      <c r="AV83">
        <v>3.8</v>
      </c>
      <c r="AW83">
        <v>0.632105263157895</v>
      </c>
      <c r="AX83">
        <v>-1.398</v>
      </c>
      <c r="AY83">
        <v>0.7064</v>
      </c>
    </row>
    <row r="84" spans="1:51">
      <c r="A84" t="s">
        <v>81</v>
      </c>
      <c r="B84">
        <v>23.7705269999999</v>
      </c>
      <c r="C84">
        <v>26.53</v>
      </c>
      <c r="D84">
        <v>0.895986694308325</v>
      </c>
      <c r="E84">
        <v>-2.75947300000015</v>
      </c>
      <c r="F84">
        <v>7.14999999999999</v>
      </c>
      <c r="G84">
        <v>6.50069799999998</v>
      </c>
      <c r="H84">
        <v>14.7876</v>
      </c>
      <c r="I84">
        <v>0.439604668776541</v>
      </c>
      <c r="J84">
        <v>-8.28690200000002</v>
      </c>
      <c r="K84">
        <v>6.64999999999999</v>
      </c>
      <c r="L84">
        <v>3.098843</v>
      </c>
      <c r="M84">
        <v>3.600461</v>
      </c>
      <c r="N84">
        <v>0.860679507429743</v>
      </c>
      <c r="O84">
        <v>-0.501618</v>
      </c>
      <c r="P84">
        <v>0</v>
      </c>
      <c r="Q84">
        <v>0.1069</v>
      </c>
      <c r="R84">
        <v>0.1179</v>
      </c>
      <c r="S84">
        <v>0.906700593723493</v>
      </c>
      <c r="T84">
        <v>-0.0110000000000001</v>
      </c>
      <c r="U84">
        <v>0</v>
      </c>
      <c r="V84">
        <v>10.7860859999999</v>
      </c>
      <c r="W84">
        <v>7.3302889</v>
      </c>
      <c r="X84">
        <v>1.47144077772977</v>
      </c>
      <c r="Y84">
        <v>3.4557970999999</v>
      </c>
      <c r="Z84">
        <v>0.5</v>
      </c>
      <c r="AA84">
        <v>3.278</v>
      </c>
      <c r="AB84">
        <v>0.6937501</v>
      </c>
      <c r="AC84">
        <v>4.72504436395756</v>
      </c>
      <c r="AD84">
        <v>2.5842499</v>
      </c>
      <c r="AE84">
        <v>0</v>
      </c>
      <c r="AF84">
        <v>4.601961</v>
      </c>
      <c r="AG84">
        <v>12.25</v>
      </c>
      <c r="AH84">
        <v>0.375670285714286</v>
      </c>
      <c r="AI84">
        <v>-7.648039</v>
      </c>
      <c r="AJ84">
        <v>0</v>
      </c>
      <c r="AK84">
        <v>0.180791999999999</v>
      </c>
      <c r="AL84">
        <v>0.5</v>
      </c>
      <c r="AM84">
        <v>0.361583999999998</v>
      </c>
      <c r="AN84">
        <v>-0.319208000000001</v>
      </c>
      <c r="AO84">
        <v>0</v>
      </c>
      <c r="AP84">
        <v>0.079542</v>
      </c>
      <c r="AQ84">
        <v>0.16</v>
      </c>
      <c r="AR84">
        <v>0.4971375</v>
      </c>
      <c r="AS84">
        <v>-0.080458</v>
      </c>
      <c r="AT84">
        <v>0.0689</v>
      </c>
      <c r="AU84">
        <v>0.77235</v>
      </c>
      <c r="AV84">
        <v>2.04</v>
      </c>
      <c r="AW84">
        <v>0.378602941176471</v>
      </c>
      <c r="AX84">
        <v>-1.26765</v>
      </c>
      <c r="AY84">
        <v>0</v>
      </c>
    </row>
    <row r="85" spans="1:51">
      <c r="A85" t="s">
        <v>82</v>
      </c>
      <c r="B85">
        <v>31.8390819999998</v>
      </c>
      <c r="C85">
        <v>36.3357257</v>
      </c>
      <c r="D85">
        <v>0.876247312710197</v>
      </c>
      <c r="E85">
        <v>-4.49664370000017</v>
      </c>
      <c r="F85">
        <v>36.220892</v>
      </c>
      <c r="G85">
        <v>9.51117699999998</v>
      </c>
      <c r="H85">
        <v>19.59</v>
      </c>
      <c r="I85">
        <v>0.485511842776926</v>
      </c>
      <c r="J85">
        <v>-10.078823</v>
      </c>
      <c r="K85">
        <v>19.530395</v>
      </c>
      <c r="L85">
        <v>4.164016</v>
      </c>
      <c r="M85">
        <v>4.642591</v>
      </c>
      <c r="N85">
        <v>0.896916398623096</v>
      </c>
      <c r="O85">
        <v>-0.478575</v>
      </c>
      <c r="P85">
        <v>2.541492</v>
      </c>
      <c r="Q85">
        <v>0.1558</v>
      </c>
      <c r="R85">
        <v>0.2578</v>
      </c>
      <c r="S85">
        <v>0.60434445306439</v>
      </c>
      <c r="T85">
        <v>-0.102</v>
      </c>
      <c r="U85">
        <v>0.4998</v>
      </c>
      <c r="V85">
        <v>14.3918349999999</v>
      </c>
      <c r="W85">
        <v>10.86575456</v>
      </c>
      <c r="X85">
        <v>1.32451316846235</v>
      </c>
      <c r="Y85">
        <v>3.52608043999988</v>
      </c>
      <c r="Z85">
        <v>13.005295</v>
      </c>
      <c r="AA85">
        <v>3.61625399999999</v>
      </c>
      <c r="AB85">
        <v>0.97958014</v>
      </c>
      <c r="AC85">
        <v>3.69163670468043</v>
      </c>
      <c r="AD85">
        <v>2.63667385999999</v>
      </c>
      <c r="AE85">
        <v>0.64391</v>
      </c>
      <c r="AF85">
        <v>4.96539</v>
      </c>
      <c r="AG85">
        <v>12.95</v>
      </c>
      <c r="AH85">
        <v>0.383427799227799</v>
      </c>
      <c r="AI85">
        <v>-7.98461</v>
      </c>
      <c r="AJ85">
        <v>0.21</v>
      </c>
      <c r="AK85">
        <v>0.712569999999998</v>
      </c>
      <c r="AL85">
        <v>0.67</v>
      </c>
      <c r="AM85">
        <v>1.06353731343283</v>
      </c>
      <c r="AN85">
        <v>0.0425699999999979</v>
      </c>
      <c r="AO85">
        <v>0</v>
      </c>
      <c r="AP85">
        <v>0.086542</v>
      </c>
      <c r="AQ85">
        <v>0.2</v>
      </c>
      <c r="AR85">
        <v>0.43271</v>
      </c>
      <c r="AS85">
        <v>-0.113458</v>
      </c>
      <c r="AT85">
        <v>0.451229</v>
      </c>
      <c r="AU85">
        <v>3.17435</v>
      </c>
      <c r="AV85">
        <v>5.84</v>
      </c>
      <c r="AW85">
        <v>0.543553082191781</v>
      </c>
      <c r="AX85">
        <v>-2.66565</v>
      </c>
      <c r="AY85">
        <v>0.7064</v>
      </c>
    </row>
    <row r="86" spans="1:51">
      <c r="A86" t="s">
        <v>83</v>
      </c>
      <c r="B86">
        <v>53.96103</v>
      </c>
      <c r="C86">
        <v>28</v>
      </c>
      <c r="D86">
        <v>1.92717964285714</v>
      </c>
      <c r="E86">
        <v>25.96103</v>
      </c>
      <c r="F86">
        <v>0</v>
      </c>
      <c r="G86">
        <v>5.15156900000001</v>
      </c>
      <c r="H86">
        <v>3.85</v>
      </c>
      <c r="I86">
        <v>1.33806987012987</v>
      </c>
      <c r="J86">
        <v>1.30156900000001</v>
      </c>
      <c r="K86">
        <v>0</v>
      </c>
      <c r="L86">
        <v>2.01508699999999</v>
      </c>
      <c r="M86">
        <v>0.864462</v>
      </c>
      <c r="N86">
        <v>2.33103016673954</v>
      </c>
      <c r="O86">
        <v>1.15062499999999</v>
      </c>
      <c r="P86">
        <v>0</v>
      </c>
      <c r="Q86">
        <v>0.0585</v>
      </c>
      <c r="R86">
        <v>0.1388</v>
      </c>
      <c r="S86">
        <v>0.421469740634006</v>
      </c>
      <c r="T86">
        <v>-0.0803</v>
      </c>
      <c r="U86">
        <v>0</v>
      </c>
      <c r="V86">
        <v>46.434074</v>
      </c>
      <c r="W86">
        <v>22.86279859</v>
      </c>
      <c r="X86">
        <v>2.03098819320876</v>
      </c>
      <c r="Y86">
        <v>23.57127541</v>
      </c>
      <c r="Z86">
        <v>0</v>
      </c>
      <c r="AA86">
        <v>0.301799999999999</v>
      </c>
      <c r="AB86">
        <v>0.28393941</v>
      </c>
      <c r="AC86">
        <v>1.06290282141531</v>
      </c>
      <c r="AD86">
        <v>0.0178605899999985</v>
      </c>
      <c r="AE86">
        <v>0</v>
      </c>
      <c r="AF86">
        <v>0</v>
      </c>
      <c r="AG86">
        <v>0</v>
      </c>
      <c r="AH86" t="s">
        <v>161</v>
      </c>
      <c r="AI86">
        <v>0</v>
      </c>
      <c r="AJ86">
        <v>0</v>
      </c>
      <c r="AK86">
        <v>1.5</v>
      </c>
      <c r="AL86">
        <v>3.33333333</v>
      </c>
      <c r="AM86">
        <v>0.45000000045</v>
      </c>
      <c r="AN86">
        <v>-1.83333333</v>
      </c>
      <c r="AO86">
        <v>0</v>
      </c>
      <c r="AP86">
        <v>0</v>
      </c>
      <c r="AQ86">
        <v>0</v>
      </c>
      <c r="AR86" t="s">
        <v>161</v>
      </c>
      <c r="AS86">
        <v>0</v>
      </c>
      <c r="AT86">
        <v>0</v>
      </c>
      <c r="AU86">
        <v>0</v>
      </c>
      <c r="AV86">
        <v>0</v>
      </c>
      <c r="AW86" t="s">
        <v>161</v>
      </c>
      <c r="AX86">
        <v>0</v>
      </c>
      <c r="AY86">
        <v>0</v>
      </c>
    </row>
    <row r="87" spans="1:51">
      <c r="A87" t="s">
        <v>84</v>
      </c>
      <c r="B87">
        <v>9.68401200000001</v>
      </c>
      <c r="C87">
        <v>11.5</v>
      </c>
      <c r="D87">
        <v>0.842088000000001</v>
      </c>
      <c r="E87">
        <v>-1.81598799999999</v>
      </c>
      <c r="F87">
        <v>0</v>
      </c>
      <c r="G87">
        <v>5.72034600000001</v>
      </c>
      <c r="H87">
        <v>8.9471</v>
      </c>
      <c r="I87">
        <v>0.639351968794359</v>
      </c>
      <c r="J87">
        <v>-3.22675399999999</v>
      </c>
      <c r="K87">
        <v>0</v>
      </c>
      <c r="L87">
        <v>1.779166</v>
      </c>
      <c r="M87">
        <v>0</v>
      </c>
      <c r="N87" t="s">
        <v>161</v>
      </c>
      <c r="O87">
        <v>1.779166</v>
      </c>
      <c r="P87">
        <v>0</v>
      </c>
      <c r="Q87">
        <v>0.1355</v>
      </c>
      <c r="R87">
        <v>0</v>
      </c>
      <c r="S87" t="s">
        <v>161</v>
      </c>
      <c r="T87">
        <v>0.1355</v>
      </c>
      <c r="U87">
        <v>0</v>
      </c>
      <c r="V87">
        <v>1.5954</v>
      </c>
      <c r="W87">
        <v>2.5529</v>
      </c>
      <c r="X87">
        <v>0.624936346899604</v>
      </c>
      <c r="Y87">
        <v>-0.9575</v>
      </c>
      <c r="Z87">
        <v>0</v>
      </c>
      <c r="AA87">
        <v>0.4536</v>
      </c>
      <c r="AB87">
        <v>0</v>
      </c>
      <c r="AC87" t="s">
        <v>161</v>
      </c>
      <c r="AD87">
        <v>0.4536</v>
      </c>
      <c r="AE87">
        <v>0</v>
      </c>
      <c r="AF87">
        <v>1.4868349999999</v>
      </c>
      <c r="AG87">
        <v>5</v>
      </c>
      <c r="AH87">
        <v>0.29736699999998</v>
      </c>
      <c r="AI87">
        <v>-3.5131650000001</v>
      </c>
      <c r="AJ87">
        <v>0</v>
      </c>
      <c r="AK87">
        <v>0</v>
      </c>
      <c r="AL87">
        <v>0.8</v>
      </c>
      <c r="AM87">
        <v>0</v>
      </c>
      <c r="AN87">
        <v>-0.8</v>
      </c>
      <c r="AO87">
        <v>0</v>
      </c>
      <c r="AP87">
        <v>0.185838</v>
      </c>
      <c r="AQ87">
        <v>0</v>
      </c>
      <c r="AR87" t="s">
        <v>161</v>
      </c>
      <c r="AS87">
        <v>0.185838</v>
      </c>
      <c r="AT87">
        <v>0</v>
      </c>
      <c r="AU87">
        <v>0.5078</v>
      </c>
      <c r="AV87">
        <v>0.64</v>
      </c>
      <c r="AW87">
        <v>0.7934375</v>
      </c>
      <c r="AX87">
        <v>-0.1322</v>
      </c>
      <c r="AY87">
        <v>0</v>
      </c>
    </row>
    <row r="88" spans="1:51">
      <c r="A88" t="s">
        <v>85</v>
      </c>
      <c r="B88">
        <v>5.35472799999999</v>
      </c>
      <c r="C88">
        <v>2.6</v>
      </c>
      <c r="D88">
        <v>2.05951076923077</v>
      </c>
      <c r="E88">
        <v>2.75472799999999</v>
      </c>
      <c r="F88">
        <v>0</v>
      </c>
      <c r="G88">
        <v>4.02103899999999</v>
      </c>
      <c r="H88">
        <v>0</v>
      </c>
      <c r="I88" t="s">
        <v>161</v>
      </c>
      <c r="J88">
        <v>4.02103899999999</v>
      </c>
      <c r="K88">
        <v>0</v>
      </c>
      <c r="L88">
        <v>0.291189</v>
      </c>
      <c r="M88">
        <v>0</v>
      </c>
      <c r="N88" t="s">
        <v>161</v>
      </c>
      <c r="O88">
        <v>0.291189</v>
      </c>
      <c r="P88">
        <v>0</v>
      </c>
      <c r="Q88">
        <v>0.0425</v>
      </c>
      <c r="R88">
        <v>0</v>
      </c>
      <c r="S88" t="s">
        <v>161</v>
      </c>
      <c r="T88">
        <v>0.0425</v>
      </c>
      <c r="U88">
        <v>0</v>
      </c>
      <c r="V88">
        <v>1</v>
      </c>
      <c r="W88">
        <v>2.6</v>
      </c>
      <c r="X88">
        <v>0.384615384615385</v>
      </c>
      <c r="Y88">
        <v>-1.6</v>
      </c>
      <c r="Z88">
        <v>0</v>
      </c>
      <c r="AA88">
        <v>0</v>
      </c>
      <c r="AB88">
        <v>0</v>
      </c>
      <c r="AC88" t="s">
        <v>161</v>
      </c>
      <c r="AD88">
        <v>0</v>
      </c>
      <c r="AE88">
        <v>0</v>
      </c>
      <c r="AF88">
        <v>0</v>
      </c>
      <c r="AG88">
        <v>0</v>
      </c>
      <c r="AH88" t="s">
        <v>161</v>
      </c>
      <c r="AI88">
        <v>0</v>
      </c>
      <c r="AJ88">
        <v>0</v>
      </c>
      <c r="AK88">
        <v>0</v>
      </c>
      <c r="AL88">
        <v>0.05</v>
      </c>
      <c r="AM88">
        <v>0</v>
      </c>
      <c r="AN88">
        <v>-0.05</v>
      </c>
      <c r="AO88">
        <v>0</v>
      </c>
      <c r="AP88">
        <v>0.082027</v>
      </c>
      <c r="AQ88">
        <v>0</v>
      </c>
      <c r="AR88" t="s">
        <v>161</v>
      </c>
      <c r="AS88">
        <v>0.082027</v>
      </c>
      <c r="AT88">
        <v>0</v>
      </c>
      <c r="AU88">
        <v>0.125</v>
      </c>
      <c r="AV88">
        <v>0</v>
      </c>
      <c r="AW88" t="s">
        <v>161</v>
      </c>
      <c r="AX88">
        <v>0.125</v>
      </c>
      <c r="AY88">
        <v>0</v>
      </c>
    </row>
    <row r="89" spans="1:51">
      <c r="A89" t="s">
        <v>86</v>
      </c>
      <c r="B89">
        <v>0</v>
      </c>
      <c r="C89">
        <v>0</v>
      </c>
      <c r="D89" t="s">
        <v>161</v>
      </c>
      <c r="E89">
        <v>0</v>
      </c>
      <c r="F89">
        <v>0</v>
      </c>
      <c r="G89">
        <v>0</v>
      </c>
      <c r="H89">
        <v>0</v>
      </c>
      <c r="I89" t="s">
        <v>161</v>
      </c>
      <c r="J89">
        <v>0</v>
      </c>
      <c r="K89">
        <v>0</v>
      </c>
      <c r="L89">
        <v>0</v>
      </c>
      <c r="M89">
        <v>0</v>
      </c>
      <c r="N89" t="s">
        <v>161</v>
      </c>
      <c r="O89">
        <v>0</v>
      </c>
      <c r="P89">
        <v>0</v>
      </c>
      <c r="Q89">
        <v>0</v>
      </c>
      <c r="R89">
        <v>0</v>
      </c>
      <c r="S89" t="s">
        <v>161</v>
      </c>
      <c r="T89">
        <v>0</v>
      </c>
      <c r="U89">
        <v>0</v>
      </c>
      <c r="V89">
        <v>0</v>
      </c>
      <c r="W89">
        <v>0</v>
      </c>
      <c r="X89" t="s">
        <v>161</v>
      </c>
      <c r="Y89">
        <v>0</v>
      </c>
      <c r="Z89">
        <v>0</v>
      </c>
      <c r="AA89">
        <v>0</v>
      </c>
      <c r="AB89">
        <v>0</v>
      </c>
      <c r="AC89" t="s">
        <v>161</v>
      </c>
      <c r="AD89">
        <v>0</v>
      </c>
      <c r="AE89">
        <v>0</v>
      </c>
      <c r="AF89">
        <v>0</v>
      </c>
      <c r="AG89">
        <v>0</v>
      </c>
      <c r="AH89" t="s">
        <v>161</v>
      </c>
      <c r="AI89">
        <v>0</v>
      </c>
      <c r="AJ89">
        <v>0</v>
      </c>
      <c r="AK89">
        <v>0</v>
      </c>
      <c r="AL89">
        <v>0</v>
      </c>
      <c r="AM89" t="s">
        <v>161</v>
      </c>
      <c r="AN89">
        <v>0</v>
      </c>
      <c r="AO89">
        <v>0</v>
      </c>
      <c r="AP89">
        <v>0</v>
      </c>
      <c r="AQ89">
        <v>0</v>
      </c>
      <c r="AR89" t="s">
        <v>161</v>
      </c>
      <c r="AS89">
        <v>0</v>
      </c>
      <c r="AT89">
        <v>0</v>
      </c>
      <c r="AU89">
        <v>0</v>
      </c>
      <c r="AV89">
        <v>0</v>
      </c>
      <c r="AW89" t="s">
        <v>161</v>
      </c>
      <c r="AX89">
        <v>0</v>
      </c>
      <c r="AY89">
        <v>0</v>
      </c>
    </row>
    <row r="90" spans="1:51">
      <c r="A90" t="s">
        <v>87</v>
      </c>
      <c r="B90">
        <v>0</v>
      </c>
      <c r="C90">
        <v>0</v>
      </c>
      <c r="D90" t="s">
        <v>161</v>
      </c>
      <c r="E90">
        <v>0</v>
      </c>
      <c r="F90">
        <v>0</v>
      </c>
      <c r="G90">
        <v>0</v>
      </c>
      <c r="H90">
        <v>0</v>
      </c>
      <c r="I90" t="s">
        <v>161</v>
      </c>
      <c r="J90">
        <v>0</v>
      </c>
      <c r="K90">
        <v>0</v>
      </c>
      <c r="L90">
        <v>0</v>
      </c>
      <c r="M90">
        <v>0</v>
      </c>
      <c r="N90" t="s">
        <v>161</v>
      </c>
      <c r="O90">
        <v>0</v>
      </c>
      <c r="P90">
        <v>0</v>
      </c>
      <c r="Q90">
        <v>0</v>
      </c>
      <c r="R90">
        <v>0</v>
      </c>
      <c r="S90" t="s">
        <v>161</v>
      </c>
      <c r="T90">
        <v>0</v>
      </c>
      <c r="U90">
        <v>0</v>
      </c>
      <c r="V90">
        <v>0</v>
      </c>
      <c r="W90">
        <v>0</v>
      </c>
      <c r="X90" t="s">
        <v>161</v>
      </c>
      <c r="Y90">
        <v>0</v>
      </c>
      <c r="Z90">
        <v>0</v>
      </c>
      <c r="AA90">
        <v>0</v>
      </c>
      <c r="AB90">
        <v>0</v>
      </c>
      <c r="AC90" t="s">
        <v>161</v>
      </c>
      <c r="AD90">
        <v>0</v>
      </c>
      <c r="AE90">
        <v>0</v>
      </c>
      <c r="AF90">
        <v>0</v>
      </c>
      <c r="AG90">
        <v>0</v>
      </c>
      <c r="AH90" t="s">
        <v>161</v>
      </c>
      <c r="AI90">
        <v>0</v>
      </c>
      <c r="AJ90">
        <v>0</v>
      </c>
      <c r="AK90">
        <v>0</v>
      </c>
      <c r="AL90">
        <v>0</v>
      </c>
      <c r="AM90" t="s">
        <v>161</v>
      </c>
      <c r="AN90">
        <v>0</v>
      </c>
      <c r="AO90">
        <v>0</v>
      </c>
      <c r="AP90">
        <v>0</v>
      </c>
      <c r="AQ90">
        <v>0</v>
      </c>
      <c r="AR90" t="s">
        <v>161</v>
      </c>
      <c r="AS90">
        <v>0</v>
      </c>
      <c r="AT90">
        <v>0</v>
      </c>
      <c r="AU90">
        <v>0</v>
      </c>
      <c r="AV90">
        <v>0</v>
      </c>
      <c r="AW90" t="s">
        <v>161</v>
      </c>
      <c r="AX90">
        <v>0</v>
      </c>
      <c r="AY90">
        <v>0</v>
      </c>
    </row>
    <row r="91" spans="1:51">
      <c r="A91" t="s">
        <v>88</v>
      </c>
      <c r="B91">
        <v>0</v>
      </c>
      <c r="C91">
        <v>0</v>
      </c>
      <c r="D91" t="s">
        <v>161</v>
      </c>
      <c r="E91">
        <v>0</v>
      </c>
      <c r="F91">
        <v>0</v>
      </c>
      <c r="G91">
        <v>0</v>
      </c>
      <c r="H91">
        <v>0</v>
      </c>
      <c r="I91" t="s">
        <v>161</v>
      </c>
      <c r="J91">
        <v>0</v>
      </c>
      <c r="K91">
        <v>0</v>
      </c>
      <c r="L91">
        <v>0</v>
      </c>
      <c r="M91">
        <v>0</v>
      </c>
      <c r="N91" t="s">
        <v>161</v>
      </c>
      <c r="O91">
        <v>0</v>
      </c>
      <c r="P91">
        <v>0</v>
      </c>
      <c r="Q91">
        <v>0</v>
      </c>
      <c r="R91">
        <v>0</v>
      </c>
      <c r="S91" t="s">
        <v>161</v>
      </c>
      <c r="T91">
        <v>0</v>
      </c>
      <c r="U91">
        <v>0</v>
      </c>
      <c r="V91">
        <v>0</v>
      </c>
      <c r="W91">
        <v>0</v>
      </c>
      <c r="X91" t="s">
        <v>161</v>
      </c>
      <c r="Y91">
        <v>0</v>
      </c>
      <c r="Z91">
        <v>0</v>
      </c>
      <c r="AA91">
        <v>0</v>
      </c>
      <c r="AB91">
        <v>0</v>
      </c>
      <c r="AC91" t="s">
        <v>161</v>
      </c>
      <c r="AD91">
        <v>0</v>
      </c>
      <c r="AE91">
        <v>0</v>
      </c>
      <c r="AF91">
        <v>0</v>
      </c>
      <c r="AG91">
        <v>0</v>
      </c>
      <c r="AH91" t="s">
        <v>161</v>
      </c>
      <c r="AI91">
        <v>0</v>
      </c>
      <c r="AJ91">
        <v>0</v>
      </c>
      <c r="AK91">
        <v>0</v>
      </c>
      <c r="AL91">
        <v>0</v>
      </c>
      <c r="AM91" t="s">
        <v>161</v>
      </c>
      <c r="AN91">
        <v>0</v>
      </c>
      <c r="AO91">
        <v>0</v>
      </c>
      <c r="AP91">
        <v>0</v>
      </c>
      <c r="AQ91">
        <v>0</v>
      </c>
      <c r="AR91" t="s">
        <v>161</v>
      </c>
      <c r="AS91">
        <v>0</v>
      </c>
      <c r="AT91">
        <v>0</v>
      </c>
      <c r="AU91">
        <v>0</v>
      </c>
      <c r="AV91">
        <v>0</v>
      </c>
      <c r="AW91" t="s">
        <v>161</v>
      </c>
      <c r="AX91">
        <v>0</v>
      </c>
      <c r="AY91">
        <v>0</v>
      </c>
    </row>
    <row r="92" spans="1:51">
      <c r="A92" t="s">
        <v>89</v>
      </c>
      <c r="B92">
        <v>0</v>
      </c>
      <c r="C92">
        <v>0</v>
      </c>
      <c r="D92" t="s">
        <v>161</v>
      </c>
      <c r="E92">
        <v>0</v>
      </c>
      <c r="F92">
        <v>0</v>
      </c>
      <c r="G92">
        <v>0</v>
      </c>
      <c r="H92">
        <v>0</v>
      </c>
      <c r="I92" t="s">
        <v>161</v>
      </c>
      <c r="J92">
        <v>0</v>
      </c>
      <c r="K92">
        <v>0</v>
      </c>
      <c r="L92">
        <v>0</v>
      </c>
      <c r="M92">
        <v>0</v>
      </c>
      <c r="N92" t="s">
        <v>161</v>
      </c>
      <c r="O92">
        <v>0</v>
      </c>
      <c r="P92">
        <v>0</v>
      </c>
      <c r="Q92">
        <v>0</v>
      </c>
      <c r="R92">
        <v>0</v>
      </c>
      <c r="S92" t="s">
        <v>161</v>
      </c>
      <c r="T92">
        <v>0</v>
      </c>
      <c r="U92">
        <v>0</v>
      </c>
      <c r="V92">
        <v>0</v>
      </c>
      <c r="W92">
        <v>0</v>
      </c>
      <c r="X92" t="s">
        <v>161</v>
      </c>
      <c r="Y92">
        <v>0</v>
      </c>
      <c r="Z92">
        <v>0</v>
      </c>
      <c r="AA92">
        <v>0</v>
      </c>
      <c r="AB92">
        <v>0</v>
      </c>
      <c r="AC92" t="s">
        <v>161</v>
      </c>
      <c r="AD92">
        <v>0</v>
      </c>
      <c r="AE92">
        <v>0</v>
      </c>
      <c r="AF92">
        <v>0</v>
      </c>
      <c r="AG92">
        <v>0</v>
      </c>
      <c r="AH92" t="s">
        <v>161</v>
      </c>
      <c r="AI92">
        <v>0</v>
      </c>
      <c r="AJ92">
        <v>0</v>
      </c>
      <c r="AK92">
        <v>0</v>
      </c>
      <c r="AL92">
        <v>0</v>
      </c>
      <c r="AM92" t="s">
        <v>161</v>
      </c>
      <c r="AN92">
        <v>0</v>
      </c>
      <c r="AO92">
        <v>0</v>
      </c>
      <c r="AP92">
        <v>0</v>
      </c>
      <c r="AQ92">
        <v>0</v>
      </c>
      <c r="AR92" t="s">
        <v>161</v>
      </c>
      <c r="AS92">
        <v>0</v>
      </c>
      <c r="AT92">
        <v>0</v>
      </c>
      <c r="AU92">
        <v>0</v>
      </c>
      <c r="AV92">
        <v>0</v>
      </c>
      <c r="AW92" t="s">
        <v>161</v>
      </c>
      <c r="AX92">
        <v>0</v>
      </c>
      <c r="AY92">
        <v>0</v>
      </c>
    </row>
    <row r="93" spans="1:51">
      <c r="A93" t="s">
        <v>90</v>
      </c>
      <c r="B93">
        <v>0</v>
      </c>
      <c r="C93">
        <v>0</v>
      </c>
      <c r="D93" t="s">
        <v>161</v>
      </c>
      <c r="E93">
        <v>0</v>
      </c>
      <c r="F93">
        <v>0</v>
      </c>
      <c r="G93">
        <v>0</v>
      </c>
      <c r="H93">
        <v>0</v>
      </c>
      <c r="I93" t="s">
        <v>161</v>
      </c>
      <c r="J93">
        <v>0</v>
      </c>
      <c r="K93">
        <v>0</v>
      </c>
      <c r="L93">
        <v>0</v>
      </c>
      <c r="M93">
        <v>0</v>
      </c>
      <c r="N93" t="s">
        <v>161</v>
      </c>
      <c r="O93">
        <v>0</v>
      </c>
      <c r="P93">
        <v>0</v>
      </c>
      <c r="Q93">
        <v>0</v>
      </c>
      <c r="R93">
        <v>0</v>
      </c>
      <c r="S93" t="s">
        <v>161</v>
      </c>
      <c r="T93">
        <v>0</v>
      </c>
      <c r="U93">
        <v>0</v>
      </c>
      <c r="V93">
        <v>0</v>
      </c>
      <c r="W93">
        <v>0</v>
      </c>
      <c r="X93" t="s">
        <v>161</v>
      </c>
      <c r="Y93">
        <v>0</v>
      </c>
      <c r="Z93">
        <v>0</v>
      </c>
      <c r="AA93">
        <v>0</v>
      </c>
      <c r="AB93">
        <v>0</v>
      </c>
      <c r="AC93" t="s">
        <v>161</v>
      </c>
      <c r="AD93">
        <v>0</v>
      </c>
      <c r="AE93">
        <v>0</v>
      </c>
      <c r="AF93">
        <v>0</v>
      </c>
      <c r="AG93">
        <v>0</v>
      </c>
      <c r="AH93" t="s">
        <v>161</v>
      </c>
      <c r="AI93">
        <v>0</v>
      </c>
      <c r="AJ93">
        <v>0</v>
      </c>
      <c r="AK93">
        <v>0</v>
      </c>
      <c r="AL93">
        <v>0</v>
      </c>
      <c r="AM93" t="s">
        <v>161</v>
      </c>
      <c r="AN93">
        <v>0</v>
      </c>
      <c r="AO93">
        <v>0</v>
      </c>
      <c r="AP93">
        <v>0</v>
      </c>
      <c r="AQ93">
        <v>0</v>
      </c>
      <c r="AR93" t="s">
        <v>161</v>
      </c>
      <c r="AS93">
        <v>0</v>
      </c>
      <c r="AT93">
        <v>0</v>
      </c>
      <c r="AU93">
        <v>0</v>
      </c>
      <c r="AV93">
        <v>0</v>
      </c>
      <c r="AW93" t="s">
        <v>161</v>
      </c>
      <c r="AX93">
        <v>0</v>
      </c>
      <c r="AY93">
        <v>0</v>
      </c>
    </row>
    <row r="94" spans="1:51">
      <c r="A94" t="s">
        <v>91</v>
      </c>
      <c r="B94">
        <v>68.99977</v>
      </c>
      <c r="C94">
        <v>42.1</v>
      </c>
      <c r="D94">
        <v>1.63894940617577</v>
      </c>
      <c r="E94">
        <v>26.89977</v>
      </c>
      <c r="F94">
        <v>0</v>
      </c>
      <c r="G94">
        <v>14.892954</v>
      </c>
      <c r="H94">
        <v>12.7971</v>
      </c>
      <c r="I94">
        <v>1.16377569918185</v>
      </c>
      <c r="J94">
        <v>2.095854</v>
      </c>
      <c r="K94">
        <v>0</v>
      </c>
      <c r="L94">
        <v>4.085442</v>
      </c>
      <c r="M94">
        <v>0.864462</v>
      </c>
      <c r="N94">
        <v>4.72599373945876</v>
      </c>
      <c r="O94">
        <v>3.22098</v>
      </c>
      <c r="P94">
        <v>0</v>
      </c>
      <c r="Q94">
        <v>0.2365</v>
      </c>
      <c r="R94">
        <v>0.1388</v>
      </c>
      <c r="S94">
        <v>1.70389048991354</v>
      </c>
      <c r="T94">
        <v>0.0976999999999999</v>
      </c>
      <c r="U94">
        <v>0</v>
      </c>
      <c r="V94">
        <v>49.029474</v>
      </c>
      <c r="W94">
        <v>28.01569859</v>
      </c>
      <c r="X94">
        <v>1.75007144092779</v>
      </c>
      <c r="Y94">
        <v>21.01377541</v>
      </c>
      <c r="Z94">
        <v>0</v>
      </c>
      <c r="AA94">
        <v>0.755399999999999</v>
      </c>
      <c r="AB94">
        <v>0.28393941</v>
      </c>
      <c r="AC94">
        <v>2.66042674386059</v>
      </c>
      <c r="AD94">
        <v>0.471460589999999</v>
      </c>
      <c r="AE94">
        <v>0</v>
      </c>
      <c r="AF94">
        <v>1.4868349999999</v>
      </c>
      <c r="AG94">
        <v>5</v>
      </c>
      <c r="AH94">
        <v>0.29736699999998</v>
      </c>
      <c r="AI94">
        <v>-3.5131650000001</v>
      </c>
      <c r="AJ94">
        <v>0</v>
      </c>
      <c r="AK94">
        <v>1.5</v>
      </c>
      <c r="AL94">
        <v>4.18333333</v>
      </c>
      <c r="AM94">
        <v>0.358565737337503</v>
      </c>
      <c r="AN94">
        <v>-2.68333333</v>
      </c>
      <c r="AO94">
        <v>0</v>
      </c>
      <c r="AP94">
        <v>0.267865</v>
      </c>
      <c r="AQ94">
        <v>0</v>
      </c>
      <c r="AR94" t="s">
        <v>161</v>
      </c>
      <c r="AS94">
        <v>0.267865</v>
      </c>
      <c r="AT94">
        <v>0</v>
      </c>
      <c r="AU94">
        <v>0.6328</v>
      </c>
      <c r="AV94">
        <v>0.64</v>
      </c>
      <c r="AW94">
        <v>0.98875</v>
      </c>
      <c r="AX94">
        <v>-0.0072000000000001</v>
      </c>
      <c r="AY94">
        <v>0</v>
      </c>
    </row>
    <row r="95" spans="1:51">
      <c r="A95" t="s">
        <v>92</v>
      </c>
      <c r="B95">
        <v>18.152952</v>
      </c>
      <c r="C95">
        <v>18.12821519</v>
      </c>
      <c r="D95">
        <v>1.00136454746045</v>
      </c>
      <c r="E95">
        <v>0.0247368100000109</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-0.975</v>
      </c>
      <c r="X95">
        <v>0</v>
      </c>
      <c r="Y95">
        <v>0.975</v>
      </c>
      <c r="Z95">
        <v>0</v>
      </c>
      <c r="AA95">
        <v>0.854796</v>
      </c>
      <c r="AB95">
        <v>0.91710319</v>
      </c>
      <c r="AC95">
        <v>0.932060873106329</v>
      </c>
      <c r="AD95">
        <v>-0.0623071900000001</v>
      </c>
      <c r="AE95">
        <v>0.325</v>
      </c>
      <c r="AF95">
        <v>0</v>
      </c>
      <c r="AG95">
        <v>0</v>
      </c>
      <c r="AH95" t="s">
        <v>161</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93</v>
      </c>
      <c r="B96">
        <v>118.991804</v>
      </c>
      <c r="C96">
        <v>96.56394089</v>
      </c>
      <c r="D96">
        <v>1.23225919430472</v>
      </c>
      <c r="E96">
        <v>22.4278631099998</v>
      </c>
      <c r="F96">
        <v>47.246957</v>
      </c>
      <c r="G96">
        <v>37.481038</v>
      </c>
      <c r="H96">
        <v>46.7545</v>
      </c>
      <c r="I96">
        <v>0.801656268380583</v>
      </c>
      <c r="J96">
        <v>-9.27346200000002</v>
      </c>
      <c r="K96">
        <v>28.430395</v>
      </c>
      <c r="L96">
        <v>11.217107</v>
      </c>
      <c r="M96">
        <v>8.462165</v>
      </c>
      <c r="N96">
        <v>1.3255599483111</v>
      </c>
      <c r="O96">
        <v>2.75494200000001</v>
      </c>
      <c r="P96">
        <v>3.97255699999999</v>
      </c>
      <c r="Q96">
        <v>1.6459</v>
      </c>
      <c r="R96">
        <v>1.2602</v>
      </c>
      <c r="S96">
        <v>1.30606252975718</v>
      </c>
      <c r="T96">
        <v>0.385699999999999</v>
      </c>
      <c r="U96">
        <v>0.8698</v>
      </c>
      <c r="V96">
        <v>63.4213089999998</v>
      </c>
      <c r="W96">
        <v>37.90645315</v>
      </c>
      <c r="X96">
        <v>1.67310058656859</v>
      </c>
      <c r="Y96">
        <v>25.5148558499998</v>
      </c>
      <c r="Z96">
        <v>13.005295</v>
      </c>
      <c r="AA96">
        <v>5.22644999999999</v>
      </c>
      <c r="AB96">
        <v>2.18062274</v>
      </c>
      <c r="AC96">
        <v>2.3967694659554</v>
      </c>
      <c r="AD96">
        <v>3.04582725999999</v>
      </c>
      <c r="AE96">
        <v>0.96891</v>
      </c>
      <c r="AF96">
        <v>6.4522249999999</v>
      </c>
      <c r="AG96">
        <v>17.95</v>
      </c>
      <c r="AH96">
        <v>0.359455431754869</v>
      </c>
      <c r="AI96">
        <v>-11.4977750000001</v>
      </c>
      <c r="AJ96">
        <v>0.21</v>
      </c>
      <c r="AK96">
        <v>2.228739</v>
      </c>
      <c r="AL96">
        <v>4.87333333</v>
      </c>
      <c r="AM96">
        <v>0.45733358444414</v>
      </c>
      <c r="AN96">
        <v>-2.64459433</v>
      </c>
      <c r="AO96">
        <v>0.023034</v>
      </c>
      <c r="AP96">
        <v>1.325552</v>
      </c>
      <c r="AQ96">
        <v>1.825</v>
      </c>
      <c r="AR96">
        <v>0.726329863013698</v>
      </c>
      <c r="AS96">
        <v>-0.499448</v>
      </c>
      <c r="AT96">
        <v>4.100846</v>
      </c>
      <c r="AU96">
        <v>4.08015</v>
      </c>
      <c r="AV96">
        <v>9.93</v>
      </c>
      <c r="AW96">
        <v>0.410891238670695</v>
      </c>
      <c r="AX96">
        <v>-5.84985</v>
      </c>
      <c r="AY96">
        <v>1.0524</v>
      </c>
    </row>
    <row r="97" spans="1:51">
      <c r="A97" t="s">
        <v>94</v>
      </c>
      <c r="B97">
        <v>304.358211999999</v>
      </c>
      <c r="C97">
        <v>352.45399329</v>
      </c>
      <c r="D97">
        <v>0.863540257152294</v>
      </c>
      <c r="E97">
        <v>-48.0957812900007</v>
      </c>
      <c r="F97">
        <v>141.215092</v>
      </c>
      <c r="G97">
        <v>107.074316</v>
      </c>
      <c r="H97">
        <v>152.14016082</v>
      </c>
      <c r="I97">
        <v>0.703787319685311</v>
      </c>
      <c r="J97">
        <v>-45.0658448200001</v>
      </c>
      <c r="K97">
        <v>35.39592</v>
      </c>
      <c r="L97">
        <v>37.661665</v>
      </c>
      <c r="M97">
        <v>36.61215423</v>
      </c>
      <c r="N97">
        <v>1.02866563828522</v>
      </c>
      <c r="O97">
        <v>1.04951076999998</v>
      </c>
      <c r="P97">
        <v>14.338736</v>
      </c>
      <c r="Q97">
        <v>4.6285</v>
      </c>
      <c r="R97">
        <v>4.34848889</v>
      </c>
      <c r="S97">
        <v>1.06439273896822</v>
      </c>
      <c r="T97">
        <v>0.280011109999996</v>
      </c>
      <c r="U97">
        <v>0.298799999999995</v>
      </c>
      <c r="V97">
        <v>144.727880999999</v>
      </c>
      <c r="W97">
        <v>150.3412116</v>
      </c>
      <c r="X97">
        <v>0.962662728733786</v>
      </c>
      <c r="Y97">
        <v>-5.61333060000052</v>
      </c>
      <c r="Z97">
        <v>88.863598</v>
      </c>
      <c r="AA97">
        <v>10.26585</v>
      </c>
      <c r="AB97">
        <v>9.01197775</v>
      </c>
      <c r="AC97">
        <v>1.13913397089778</v>
      </c>
      <c r="AD97">
        <v>1.25387224999998</v>
      </c>
      <c r="AE97">
        <v>2.318038</v>
      </c>
      <c r="AF97">
        <v>23.9362439999999</v>
      </c>
      <c r="AG97">
        <v>36.23</v>
      </c>
      <c r="AH97">
        <v>0.66067468948385</v>
      </c>
      <c r="AI97">
        <v>-12.2937560000001</v>
      </c>
      <c r="AJ97">
        <v>-120.858251</v>
      </c>
      <c r="AK97">
        <v>4.80252699999996</v>
      </c>
      <c r="AL97">
        <v>11.48333333</v>
      </c>
      <c r="AM97">
        <v>0.418217155418927</v>
      </c>
      <c r="AN97">
        <v>-6.68080633000004</v>
      </c>
      <c r="AO97">
        <v>2.34949299999999</v>
      </c>
      <c r="AP97">
        <v>7.73770999999999</v>
      </c>
      <c r="AQ97">
        <v>6.64166667</v>
      </c>
      <c r="AR97">
        <v>1.16502534445921</v>
      </c>
      <c r="AS97">
        <v>1.09604332999999</v>
      </c>
      <c r="AT97">
        <v>15.698513</v>
      </c>
      <c r="AU97">
        <v>12.291248</v>
      </c>
      <c r="AV97">
        <v>14.95166667</v>
      </c>
      <c r="AW97">
        <v>0.822065410584758</v>
      </c>
      <c r="AX97">
        <v>-2.66041867000001</v>
      </c>
      <c r="AY97">
        <v>3.4742</v>
      </c>
    </row>
    <row r="98" spans="1:51">
      <c r="A98" t="s">
        <v>95</v>
      </c>
      <c r="B98">
        <v>23.245559</v>
      </c>
      <c r="C98">
        <v>22.39550171</v>
      </c>
      <c r="D98">
        <v>1.03795660847466</v>
      </c>
      <c r="E98">
        <v>0.850057289999949</v>
      </c>
      <c r="F98">
        <v>7.81597</v>
      </c>
      <c r="G98">
        <v>10.73046</v>
      </c>
      <c r="H98">
        <v>7.98</v>
      </c>
      <c r="I98">
        <v>1.34466917293233</v>
      </c>
      <c r="J98">
        <v>2.75045999999997</v>
      </c>
      <c r="K98">
        <v>5.202794</v>
      </c>
      <c r="L98">
        <v>1.961229</v>
      </c>
      <c r="M98">
        <v>2.041565</v>
      </c>
      <c r="N98">
        <v>0.960649795622475</v>
      </c>
      <c r="O98">
        <v>-0.0803360000000022</v>
      </c>
      <c r="P98">
        <v>1.681176</v>
      </c>
      <c r="Q98">
        <v>0.5839</v>
      </c>
      <c r="R98">
        <v>0.5206</v>
      </c>
      <c r="S98">
        <v>1.12159047253169</v>
      </c>
      <c r="T98">
        <v>0.0633</v>
      </c>
      <c r="U98">
        <v>0.274699999999998</v>
      </c>
      <c r="V98">
        <v>0</v>
      </c>
      <c r="W98">
        <v>0</v>
      </c>
      <c r="X98" t="s">
        <v>161</v>
      </c>
      <c r="Y98">
        <v>0</v>
      </c>
      <c r="Z98">
        <v>0</v>
      </c>
      <c r="AA98">
        <v>9.96996999999999</v>
      </c>
      <c r="AB98">
        <v>11.85333671</v>
      </c>
      <c r="AC98">
        <v>0.841110840257232</v>
      </c>
      <c r="AD98">
        <v>-1.88336671000001</v>
      </c>
      <c r="AE98">
        <v>0.6573</v>
      </c>
      <c r="AF98">
        <v>0</v>
      </c>
      <c r="AG98">
        <v>0</v>
      </c>
      <c r="AH98" t="s">
        <v>161</v>
      </c>
      <c r="AI98">
        <v>0</v>
      </c>
      <c r="AJ98">
        <v>0</v>
      </c>
      <c r="AK98">
        <v>0.047462</v>
      </c>
      <c r="AL98">
        <v>0.06</v>
      </c>
      <c r="AM98">
        <v>0.791033333333333</v>
      </c>
      <c r="AN98">
        <v>-0.012538</v>
      </c>
      <c r="AO98">
        <v>0.0676149999999999</v>
      </c>
      <c r="AP98">
        <v>0.048425</v>
      </c>
      <c r="AQ98">
        <v>0.8075</v>
      </c>
      <c r="AR98">
        <v>0.059969040247678</v>
      </c>
      <c r="AS98">
        <v>-0.759075</v>
      </c>
      <c r="AT98">
        <v>0.012206</v>
      </c>
      <c r="AU98">
        <v>0</v>
      </c>
      <c r="AV98">
        <v>0</v>
      </c>
      <c r="AW98" t="s">
        <v>161</v>
      </c>
      <c r="AX98">
        <v>0</v>
      </c>
      <c r="AY98">
        <v>0</v>
      </c>
    </row>
    <row r="99" spans="1:51">
      <c r="A99" t="s">
        <v>96</v>
      </c>
      <c r="B99">
        <v>13.303793</v>
      </c>
      <c r="C99">
        <v>12.79253994</v>
      </c>
      <c r="D99">
        <v>1.03996493756501</v>
      </c>
      <c r="E99">
        <v>0.511253059999984</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161</v>
      </c>
      <c r="Y99">
        <v>0</v>
      </c>
      <c r="Z99">
        <v>0</v>
      </c>
      <c r="AA99">
        <v>0.12</v>
      </c>
      <c r="AB99">
        <v>0.96056394</v>
      </c>
      <c r="AC99">
        <v>0.124926613422528</v>
      </c>
      <c r="AD99">
        <v>-0.84056394</v>
      </c>
      <c r="AE99">
        <v>0.739999999999999</v>
      </c>
      <c r="AF99">
        <v>0</v>
      </c>
      <c r="AG99">
        <v>0</v>
      </c>
      <c r="AH99" t="s">
        <v>161</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161</v>
      </c>
      <c r="AX99">
        <v>0</v>
      </c>
      <c r="AY99">
        <v>0</v>
      </c>
    </row>
    <row r="100" spans="1:51">
      <c r="A100" t="s">
        <v>97</v>
      </c>
      <c r="B100">
        <v>17.77533</v>
      </c>
      <c r="C100">
        <v>16.98901437</v>
      </c>
      <c r="D100">
        <v>1.04628376978646</v>
      </c>
      <c r="E100">
        <v>0.786315629999962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161</v>
      </c>
      <c r="Y100">
        <v>0</v>
      </c>
      <c r="Z100">
        <v>0</v>
      </c>
      <c r="AA100">
        <v>0.669999999999999</v>
      </c>
      <c r="AB100">
        <v>1.27583337</v>
      </c>
      <c r="AC100">
        <v>0.52514694767703</v>
      </c>
      <c r="AD100">
        <v>-0.605833370000001</v>
      </c>
      <c r="AE100">
        <v>0.995828999999999</v>
      </c>
      <c r="AF100">
        <v>0</v>
      </c>
      <c r="AG100">
        <v>0</v>
      </c>
      <c r="AH100" t="s">
        <v>161</v>
      </c>
      <c r="AI100">
        <v>0</v>
      </c>
      <c r="AJ100">
        <v>0</v>
      </c>
      <c r="AK100">
        <v>0.049087</v>
      </c>
      <c r="AL100">
        <v>0.06</v>
      </c>
      <c r="AM100">
        <v>0.818116666666667</v>
      </c>
      <c r="AN100">
        <v>-0.010913</v>
      </c>
      <c r="AO100">
        <v>0.0699299999999999</v>
      </c>
      <c r="AP100">
        <v>0.056582</v>
      </c>
      <c r="AQ100">
        <v>0.25</v>
      </c>
      <c r="AR100">
        <v>0.226328</v>
      </c>
      <c r="AS100">
        <v>-0.193418</v>
      </c>
      <c r="AT100">
        <v>0.842856</v>
      </c>
      <c r="AU100">
        <v>0</v>
      </c>
      <c r="AV100">
        <v>0</v>
      </c>
      <c r="AW100" t="s">
        <v>161</v>
      </c>
      <c r="AX100">
        <v>0</v>
      </c>
      <c r="AY100">
        <v>0</v>
      </c>
    </row>
    <row r="101" spans="1:51">
      <c r="A101" t="s">
        <v>98</v>
      </c>
      <c r="B101">
        <v>5.345181</v>
      </c>
      <c r="C101">
        <v>5.022898</v>
      </c>
      <c r="D101">
        <v>1.06416276022328</v>
      </c>
      <c r="E101">
        <v>0.322282999999996</v>
      </c>
      <c r="F101">
        <v>7.33161599999998</v>
      </c>
      <c r="G101">
        <v>4.00165</v>
      </c>
      <c r="H101">
        <v>2.67</v>
      </c>
      <c r="I101">
        <v>1.49874531835206</v>
      </c>
      <c r="J101">
        <v>1.33165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161</v>
      </c>
      <c r="Y101">
        <v>0</v>
      </c>
      <c r="Z101">
        <v>0</v>
      </c>
      <c r="AA101">
        <v>0.325024</v>
      </c>
      <c r="AB101">
        <v>0.92</v>
      </c>
      <c r="AC101">
        <v>0.353286956521739</v>
      </c>
      <c r="AD101">
        <v>-0.594976</v>
      </c>
      <c r="AE101">
        <v>0.3475</v>
      </c>
      <c r="AF101">
        <v>0</v>
      </c>
      <c r="AG101">
        <v>0</v>
      </c>
      <c r="AH101" t="s">
        <v>161</v>
      </c>
      <c r="AI101">
        <v>0</v>
      </c>
      <c r="AJ101">
        <v>0</v>
      </c>
      <c r="AK101">
        <v>0.021652</v>
      </c>
      <c r="AL101">
        <v>0.03</v>
      </c>
      <c r="AM101">
        <v>0.721733333333333</v>
      </c>
      <c r="AN101">
        <v>-0.00834800000000001</v>
      </c>
      <c r="AO101">
        <v>0.030846</v>
      </c>
      <c r="AP101">
        <v>0.163932</v>
      </c>
      <c r="AQ101">
        <v>0</v>
      </c>
      <c r="AR101" t="s">
        <v>161</v>
      </c>
      <c r="AS101">
        <v>0.163932</v>
      </c>
      <c r="AT101">
        <v>0</v>
      </c>
      <c r="AU101">
        <v>0</v>
      </c>
      <c r="AV101">
        <v>0</v>
      </c>
      <c r="AW101" t="s">
        <v>161</v>
      </c>
      <c r="AX101">
        <v>0</v>
      </c>
      <c r="AY101">
        <v>0</v>
      </c>
    </row>
    <row r="102" spans="1:51">
      <c r="A102" t="s">
        <v>99</v>
      </c>
      <c r="B102">
        <v>27.260528</v>
      </c>
      <c r="C102">
        <v>8.36608869</v>
      </c>
      <c r="D102">
        <v>3.2584555352114</v>
      </c>
      <c r="E102">
        <v>18.89443931</v>
      </c>
      <c r="F102">
        <v>21.1221529999999</v>
      </c>
      <c r="G102">
        <v>4.62140000000001</v>
      </c>
      <c r="H102">
        <v>7.4</v>
      </c>
      <c r="I102">
        <v>0.624513513513515</v>
      </c>
      <c r="J102">
        <v>-2.77859999999999</v>
      </c>
      <c r="K102">
        <v>15.7269999999999</v>
      </c>
      <c r="L102">
        <v>4.101128</v>
      </c>
      <c r="M102">
        <v>2.2e-5</v>
      </c>
      <c r="N102">
        <v>186414.909090909</v>
      </c>
      <c r="O102">
        <v>4.101106</v>
      </c>
      <c r="P102">
        <v>4.029953</v>
      </c>
      <c r="Q102">
        <v>0.847999999999999</v>
      </c>
      <c r="R102">
        <v>0.5477</v>
      </c>
      <c r="S102">
        <v>1.54829286105532</v>
      </c>
      <c r="T102">
        <v>0.300299999999999</v>
      </c>
      <c r="U102">
        <v>0.680199999999999</v>
      </c>
      <c r="V102">
        <v>0</v>
      </c>
      <c r="W102">
        <v>0</v>
      </c>
      <c r="X102" t="s">
        <v>161</v>
      </c>
      <c r="Y102">
        <v>0</v>
      </c>
      <c r="Z102">
        <v>0</v>
      </c>
      <c r="AA102">
        <v>17.69</v>
      </c>
      <c r="AB102">
        <v>0.41836669</v>
      </c>
      <c r="AC102">
        <v>42.2834810295246</v>
      </c>
      <c r="AD102">
        <v>17.27163331</v>
      </c>
      <c r="AE102">
        <v>0.684999999999999</v>
      </c>
      <c r="AF102">
        <v>0</v>
      </c>
      <c r="AG102">
        <v>0</v>
      </c>
      <c r="AH102" t="s">
        <v>161</v>
      </c>
      <c r="AI102">
        <v>0</v>
      </c>
      <c r="AJ102">
        <v>0</v>
      </c>
      <c r="AK102">
        <v>0.292121999999999</v>
      </c>
      <c r="AL102">
        <v>0.04</v>
      </c>
      <c r="AM102">
        <v>7.30304999999997</v>
      </c>
      <c r="AN102">
        <v>0.252121999999999</v>
      </c>
      <c r="AO102">
        <v>0.047637</v>
      </c>
      <c r="AP102">
        <v>0.332647</v>
      </c>
      <c r="AQ102">
        <v>0.875</v>
      </c>
      <c r="AR102">
        <v>0.380168</v>
      </c>
      <c r="AS102">
        <v>-0.542353</v>
      </c>
      <c r="AT102">
        <v>1.321303</v>
      </c>
      <c r="AU102">
        <v>0</v>
      </c>
      <c r="AV102">
        <v>1.6</v>
      </c>
      <c r="AW102">
        <v>0</v>
      </c>
      <c r="AX102">
        <v>-1.6</v>
      </c>
      <c r="AY102">
        <v>0</v>
      </c>
    </row>
    <row r="103" spans="1:51">
      <c r="A103" t="s">
        <v>100</v>
      </c>
      <c r="B103">
        <v>14.3156480000001</v>
      </c>
      <c r="C103">
        <v>13.14405525</v>
      </c>
      <c r="D103">
        <v>1.08913480107291</v>
      </c>
      <c r="E103">
        <v>1.17159275000009</v>
      </c>
      <c r="F103">
        <v>74.854357</v>
      </c>
      <c r="G103">
        <v>10.5095330000001</v>
      </c>
      <c r="H103">
        <v>8.99666667</v>
      </c>
      <c r="I103">
        <v>1.16815853976727</v>
      </c>
      <c r="J103">
        <v>1.51286633000008</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161</v>
      </c>
      <c r="Y103">
        <v>0</v>
      </c>
      <c r="Z103">
        <v>0</v>
      </c>
      <c r="AA103">
        <v>0.342864999999999</v>
      </c>
      <c r="AB103">
        <v>0.98715158</v>
      </c>
      <c r="AC103">
        <v>0.347327611024032</v>
      </c>
      <c r="AD103">
        <v>-0.644286580000001</v>
      </c>
      <c r="AE103">
        <v>3.419896</v>
      </c>
      <c r="AF103">
        <v>0</v>
      </c>
      <c r="AG103">
        <v>0</v>
      </c>
      <c r="AH103" t="s">
        <v>161</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101</v>
      </c>
      <c r="B104">
        <v>12.738245</v>
      </c>
      <c r="C104">
        <v>14.63208665</v>
      </c>
      <c r="D104">
        <v>0.870569270446467</v>
      </c>
      <c r="E104">
        <v>-1.89384165</v>
      </c>
      <c r="F104">
        <v>8.70975200000001</v>
      </c>
      <c r="G104">
        <v>10.6451</v>
      </c>
      <c r="H104">
        <v>11.45</v>
      </c>
      <c r="I104">
        <v>0.929703056768559</v>
      </c>
      <c r="J104">
        <v>-0.8049</v>
      </c>
      <c r="K104">
        <v>6.79767500000001</v>
      </c>
      <c r="L104">
        <v>1.424545</v>
      </c>
      <c r="M104">
        <v>1.987539</v>
      </c>
      <c r="N104">
        <v>0.716738136962343</v>
      </c>
      <c r="O104">
        <v>-0.562994000000001</v>
      </c>
      <c r="P104">
        <v>1.304577</v>
      </c>
      <c r="Q104">
        <v>0.6511</v>
      </c>
      <c r="R104">
        <v>0.6313</v>
      </c>
      <c r="S104">
        <v>1.03136385236813</v>
      </c>
      <c r="T104">
        <v>0.0198</v>
      </c>
      <c r="U104">
        <v>0.282499999999998</v>
      </c>
      <c r="V104">
        <v>0</v>
      </c>
      <c r="W104">
        <v>0</v>
      </c>
      <c r="X104" t="s">
        <v>161</v>
      </c>
      <c r="Y104">
        <v>0</v>
      </c>
      <c r="Z104">
        <v>0</v>
      </c>
      <c r="AA104">
        <v>0.0175</v>
      </c>
      <c r="AB104">
        <v>0.56324765</v>
      </c>
      <c r="AC104">
        <v>0.0310698144945656</v>
      </c>
      <c r="AD104">
        <v>-0.54574765</v>
      </c>
      <c r="AE104">
        <v>0.325</v>
      </c>
      <c r="AF104">
        <v>0</v>
      </c>
      <c r="AG104">
        <v>0</v>
      </c>
      <c r="AH104" t="s">
        <v>161</v>
      </c>
      <c r="AI104">
        <v>0</v>
      </c>
      <c r="AJ104">
        <v>0</v>
      </c>
      <c r="AK104">
        <v>0.016169</v>
      </c>
      <c r="AL104">
        <v>0.02</v>
      </c>
      <c r="AM104">
        <v>0.80845</v>
      </c>
      <c r="AN104">
        <v>-0.003831</v>
      </c>
      <c r="AO104">
        <v>0.023034</v>
      </c>
      <c r="AP104">
        <v>0.056302</v>
      </c>
      <c r="AQ104">
        <v>1.0075</v>
      </c>
      <c r="AR104">
        <v>0.0558828784119107</v>
      </c>
      <c r="AS104">
        <v>-0.951198</v>
      </c>
      <c r="AT104">
        <v>1.431958</v>
      </c>
      <c r="AU104">
        <v>0</v>
      </c>
      <c r="AV104">
        <v>0.204</v>
      </c>
      <c r="AW104">
        <v>0</v>
      </c>
      <c r="AX104">
        <v>-0.204</v>
      </c>
      <c r="AY104">
        <v>0</v>
      </c>
    </row>
    <row r="105" spans="1:51">
      <c r="A105" t="s">
        <v>102</v>
      </c>
      <c r="B105">
        <v>31.323224</v>
      </c>
      <c r="C105">
        <v>24.70611874</v>
      </c>
      <c r="D105">
        <v>1.26783265026921</v>
      </c>
      <c r="E105">
        <v>6.61710525999999</v>
      </c>
      <c r="F105">
        <v>24.6091190000001</v>
      </c>
      <c r="G105">
        <v>20.255974</v>
      </c>
      <c r="H105">
        <v>16.42</v>
      </c>
      <c r="I105">
        <v>1.23361595615103</v>
      </c>
      <c r="J105">
        <v>3.83597399999998</v>
      </c>
      <c r="K105">
        <v>20.8535000000001</v>
      </c>
      <c r="L105">
        <v>2.02915</v>
      </c>
      <c r="M105">
        <v>3.177052</v>
      </c>
      <c r="N105">
        <v>0.638689577633605</v>
      </c>
      <c r="O105">
        <v>-1.147902</v>
      </c>
      <c r="P105">
        <v>3.388019</v>
      </c>
      <c r="Q105">
        <v>0.488100000000008</v>
      </c>
      <c r="R105">
        <v>1.3224</v>
      </c>
      <c r="S105">
        <v>0.369101633393835</v>
      </c>
      <c r="T105">
        <v>-0.834299999999992</v>
      </c>
      <c r="U105">
        <v>-0.690399999999991</v>
      </c>
      <c r="V105">
        <v>0</v>
      </c>
      <c r="W105">
        <v>2.28</v>
      </c>
      <c r="X105">
        <v>0</v>
      </c>
      <c r="Y105">
        <v>-2.28</v>
      </c>
      <c r="Z105">
        <v>0</v>
      </c>
      <c r="AA105">
        <v>8.55</v>
      </c>
      <c r="AB105">
        <v>1.50666674</v>
      </c>
      <c r="AC105">
        <v>5.67477848485592</v>
      </c>
      <c r="AD105">
        <v>7.04333326</v>
      </c>
      <c r="AE105">
        <v>1.058</v>
      </c>
      <c r="AF105">
        <v>0</v>
      </c>
      <c r="AG105">
        <v>0</v>
      </c>
      <c r="AH105" t="s">
        <v>161</v>
      </c>
      <c r="AI105">
        <v>0</v>
      </c>
      <c r="AJ105">
        <v>0</v>
      </c>
      <c r="AK105">
        <v>0.016169</v>
      </c>
      <c r="AL105">
        <v>0.04</v>
      </c>
      <c r="AM105">
        <v>0.404225</v>
      </c>
      <c r="AN105">
        <v>-0.023831</v>
      </c>
      <c r="AO105">
        <v>0.073548</v>
      </c>
      <c r="AP105">
        <v>0.582404999999999</v>
      </c>
      <c r="AQ105">
        <v>0.9</v>
      </c>
      <c r="AR105">
        <v>0.647116666666665</v>
      </c>
      <c r="AS105">
        <v>-0.317595000000001</v>
      </c>
      <c r="AT105">
        <v>1.358194</v>
      </c>
      <c r="AU105">
        <v>0</v>
      </c>
      <c r="AV105">
        <v>0.2</v>
      </c>
      <c r="AW105">
        <v>0</v>
      </c>
      <c r="AX105">
        <v>-0.2</v>
      </c>
      <c r="AY105">
        <v>0.4849</v>
      </c>
    </row>
    <row r="106" spans="1:51">
      <c r="A106" t="s">
        <v>103</v>
      </c>
      <c r="B106">
        <v>-0.378499999999981</v>
      </c>
      <c r="C106">
        <v>0</v>
      </c>
      <c r="D106" t="s">
        <v>161</v>
      </c>
      <c r="E106">
        <v>-0.378499999999981</v>
      </c>
      <c r="F106">
        <v>0</v>
      </c>
      <c r="G106">
        <v>9.4091401336982e-15</v>
      </c>
      <c r="H106">
        <v>0</v>
      </c>
      <c r="I106" t="s">
        <v>161</v>
      </c>
      <c r="J106">
        <v>9.4091401336982e-15</v>
      </c>
      <c r="K106">
        <v>0</v>
      </c>
      <c r="L106">
        <v>9.78210568103322e-15</v>
      </c>
      <c r="M106">
        <v>0</v>
      </c>
      <c r="N106" t="s">
        <v>161</v>
      </c>
      <c r="O106">
        <v>9.78210568103322e-15</v>
      </c>
      <c r="P106">
        <v>0</v>
      </c>
      <c r="Q106">
        <v>-4.16333634234434e-17</v>
      </c>
      <c r="R106">
        <v>0</v>
      </c>
      <c r="S106" t="s">
        <v>161</v>
      </c>
      <c r="T106">
        <v>-4.16333634234434e-17</v>
      </c>
      <c r="U106">
        <v>0</v>
      </c>
      <c r="V106">
        <v>0</v>
      </c>
      <c r="W106">
        <v>0</v>
      </c>
      <c r="X106" t="s">
        <v>161</v>
      </c>
      <c r="Y106">
        <v>0</v>
      </c>
      <c r="Z106">
        <v>0</v>
      </c>
      <c r="AA106">
        <v>-0.3785</v>
      </c>
      <c r="AB106">
        <v>0</v>
      </c>
      <c r="AC106" t="s">
        <v>161</v>
      </c>
      <c r="AD106">
        <v>-0.3785</v>
      </c>
      <c r="AE106">
        <v>0</v>
      </c>
      <c r="AF106">
        <v>0</v>
      </c>
      <c r="AG106">
        <v>0</v>
      </c>
      <c r="AH106" t="s">
        <v>161</v>
      </c>
      <c r="AI106">
        <v>0</v>
      </c>
      <c r="AJ106">
        <v>0</v>
      </c>
      <c r="AK106">
        <v>0</v>
      </c>
      <c r="AL106">
        <v>0</v>
      </c>
      <c r="AM106" t="s">
        <v>161</v>
      </c>
      <c r="AN106">
        <v>0</v>
      </c>
      <c r="AO106">
        <v>0</v>
      </c>
      <c r="AP106">
        <v>-2.23432383705813e-15</v>
      </c>
      <c r="AQ106">
        <v>0</v>
      </c>
      <c r="AR106" t="s">
        <v>161</v>
      </c>
      <c r="AS106">
        <v>-2.23432383705813e-15</v>
      </c>
      <c r="AT106">
        <v>0</v>
      </c>
      <c r="AU106">
        <v>0</v>
      </c>
      <c r="AV106">
        <v>0</v>
      </c>
      <c r="AW106" t="s">
        <v>161</v>
      </c>
      <c r="AX106">
        <v>0</v>
      </c>
      <c r="AY106">
        <v>0</v>
      </c>
    </row>
    <row r="107" spans="1:51">
      <c r="A107" t="s">
        <v>104</v>
      </c>
      <c r="B107">
        <v>0</v>
      </c>
      <c r="C107">
        <v>0</v>
      </c>
      <c r="D107" t="s">
        <v>161</v>
      </c>
      <c r="E107">
        <v>0</v>
      </c>
      <c r="F107">
        <v>0</v>
      </c>
      <c r="G107">
        <v>0</v>
      </c>
      <c r="H107">
        <v>0</v>
      </c>
      <c r="I107" t="s">
        <v>161</v>
      </c>
      <c r="J107">
        <v>0</v>
      </c>
      <c r="K107">
        <v>0</v>
      </c>
      <c r="L107">
        <v>0</v>
      </c>
      <c r="M107">
        <v>0</v>
      </c>
      <c r="N107" t="s">
        <v>161</v>
      </c>
      <c r="O107">
        <v>0</v>
      </c>
      <c r="P107">
        <v>0</v>
      </c>
      <c r="Q107">
        <v>0</v>
      </c>
      <c r="R107">
        <v>0</v>
      </c>
      <c r="S107" t="s">
        <v>161</v>
      </c>
      <c r="T107">
        <v>0</v>
      </c>
      <c r="U107">
        <v>0</v>
      </c>
      <c r="V107">
        <v>0</v>
      </c>
      <c r="W107">
        <v>0</v>
      </c>
      <c r="X107" t="s">
        <v>161</v>
      </c>
      <c r="Y107">
        <v>0</v>
      </c>
      <c r="Z107">
        <v>0</v>
      </c>
      <c r="AA107">
        <v>0</v>
      </c>
      <c r="AB107">
        <v>0</v>
      </c>
      <c r="AC107" t="s">
        <v>161</v>
      </c>
      <c r="AD107">
        <v>0</v>
      </c>
      <c r="AE107">
        <v>0</v>
      </c>
      <c r="AF107">
        <v>0</v>
      </c>
      <c r="AG107">
        <v>0</v>
      </c>
      <c r="AH107" t="s">
        <v>161</v>
      </c>
      <c r="AI107">
        <v>0</v>
      </c>
      <c r="AJ107">
        <v>0</v>
      </c>
      <c r="AK107">
        <v>0</v>
      </c>
      <c r="AL107">
        <v>0</v>
      </c>
      <c r="AM107" t="s">
        <v>161</v>
      </c>
      <c r="AN107">
        <v>0</v>
      </c>
      <c r="AO107">
        <v>0</v>
      </c>
      <c r="AP107">
        <v>0</v>
      </c>
      <c r="AQ107">
        <v>0</v>
      </c>
      <c r="AR107" t="s">
        <v>161</v>
      </c>
      <c r="AS107">
        <v>0</v>
      </c>
      <c r="AT107">
        <v>0</v>
      </c>
      <c r="AU107">
        <v>0</v>
      </c>
      <c r="AV107">
        <v>0</v>
      </c>
      <c r="AW107" t="s">
        <v>161</v>
      </c>
      <c r="AX107">
        <v>0</v>
      </c>
      <c r="AY107">
        <v>0</v>
      </c>
    </row>
    <row r="108" spans="1:51">
      <c r="A108" t="s">
        <v>105</v>
      </c>
      <c r="B108">
        <v>144.929008</v>
      </c>
      <c r="C108">
        <v>118.04830335</v>
      </c>
      <c r="D108">
        <v>1.22770936885303</v>
      </c>
      <c r="E108">
        <v>26.88070465</v>
      </c>
      <c r="F108">
        <v>170.474226</v>
      </c>
      <c r="G108">
        <v>84.447803</v>
      </c>
      <c r="H108">
        <v>76.25666667</v>
      </c>
      <c r="I108">
        <v>1.10741534724363</v>
      </c>
      <c r="J108">
        <v>8.19113632999999</v>
      </c>
      <c r="K108">
        <v>131.639964</v>
      </c>
      <c r="L108">
        <v>17.891346</v>
      </c>
      <c r="M108">
        <v>15.64477</v>
      </c>
      <c r="N108">
        <v>1.14359917084112</v>
      </c>
      <c r="O108">
        <v>2.24657600000001</v>
      </c>
      <c r="P108">
        <v>25.682737</v>
      </c>
      <c r="Q108">
        <v>5.28300000000001</v>
      </c>
      <c r="R108">
        <v>5.3817</v>
      </c>
      <c r="S108">
        <v>0.98166007023803</v>
      </c>
      <c r="T108">
        <v>-0.0986999999999938</v>
      </c>
      <c r="U108">
        <v>4.92299999999999</v>
      </c>
      <c r="V108">
        <v>0</v>
      </c>
      <c r="W108">
        <v>2.28</v>
      </c>
      <c r="X108">
        <v>0</v>
      </c>
      <c r="Y108">
        <v>-2.28</v>
      </c>
      <c r="Z108">
        <v>0</v>
      </c>
      <c r="AA108">
        <v>37.306859</v>
      </c>
      <c r="AB108">
        <v>18.48516668</v>
      </c>
      <c r="AC108">
        <v>2.01820517206177</v>
      </c>
      <c r="AD108">
        <v>18.82169232</v>
      </c>
      <c r="AE108">
        <v>8.22852499999999</v>
      </c>
      <c r="AF108">
        <v>0</v>
      </c>
      <c r="AG108">
        <v>0</v>
      </c>
      <c r="AH108" t="s">
        <v>161</v>
      </c>
      <c r="AI108">
        <v>0</v>
      </c>
      <c r="AJ108">
        <v>0</v>
      </c>
      <c r="AK108">
        <v>0.534068999999999</v>
      </c>
      <c r="AL108">
        <v>0.31</v>
      </c>
      <c r="AM108">
        <v>1.72280322580645</v>
      </c>
      <c r="AN108">
        <v>0.224068999999999</v>
      </c>
      <c r="AO108">
        <v>0.379719</v>
      </c>
      <c r="AP108">
        <v>1.70474</v>
      </c>
      <c r="AQ108">
        <v>8.14</v>
      </c>
      <c r="AR108">
        <v>0.209427518427518</v>
      </c>
      <c r="AS108">
        <v>-6.43526</v>
      </c>
      <c r="AT108">
        <v>10.647273</v>
      </c>
      <c r="AU108">
        <v>0</v>
      </c>
      <c r="AV108">
        <v>2.104</v>
      </c>
      <c r="AW108">
        <v>0</v>
      </c>
      <c r="AX108">
        <v>-2.104</v>
      </c>
      <c r="AY108">
        <v>0.7172</v>
      </c>
    </row>
    <row r="109" spans="1:51">
      <c r="A109" t="s">
        <v>106</v>
      </c>
      <c r="B109">
        <v>449.287219999999</v>
      </c>
      <c r="C109">
        <v>470.50229664</v>
      </c>
      <c r="D109">
        <v>0.954909727770716</v>
      </c>
      <c r="E109">
        <v>-21.2150766400007</v>
      </c>
      <c r="F109">
        <v>311.689318</v>
      </c>
      <c r="G109">
        <v>191.522119</v>
      </c>
      <c r="H109">
        <v>228.39682749</v>
      </c>
      <c r="I109">
        <v>0.838549821837545</v>
      </c>
      <c r="J109">
        <v>-36.8747084900001</v>
      </c>
      <c r="K109">
        <v>167.035884</v>
      </c>
      <c r="L109">
        <v>55.553011</v>
      </c>
      <c r="M109">
        <v>52.25692423</v>
      </c>
      <c r="N109">
        <v>1.06307464165883</v>
      </c>
      <c r="O109">
        <v>3.29608676999998</v>
      </c>
      <c r="P109">
        <v>40.021473</v>
      </c>
      <c r="Q109">
        <v>9.9115</v>
      </c>
      <c r="R109">
        <v>9.73018889</v>
      </c>
      <c r="S109">
        <v>1.01863387361229</v>
      </c>
      <c r="T109">
        <v>0.181311110000001</v>
      </c>
      <c r="U109">
        <v>5.22179999999999</v>
      </c>
      <c r="V109">
        <v>144.727880999999</v>
      </c>
      <c r="W109">
        <v>152.6212116</v>
      </c>
      <c r="X109">
        <v>0.948281562456155</v>
      </c>
      <c r="Y109">
        <v>-7.89333060000052</v>
      </c>
      <c r="Z109">
        <v>88.863598</v>
      </c>
      <c r="AA109">
        <v>47.572709</v>
      </c>
      <c r="AB109">
        <v>27.49714443</v>
      </c>
      <c r="AC109">
        <v>1.73009634222589</v>
      </c>
      <c r="AD109">
        <v>20.07556457</v>
      </c>
      <c r="AE109">
        <v>10.546563</v>
      </c>
      <c r="AF109">
        <v>23.9362439999999</v>
      </c>
      <c r="AG109">
        <v>36.23</v>
      </c>
      <c r="AH109">
        <v>0.66067468948385</v>
      </c>
      <c r="AI109">
        <v>-12.2937560000001</v>
      </c>
      <c r="AJ109">
        <v>-120.858251</v>
      </c>
      <c r="AK109">
        <v>5.33659599999995</v>
      </c>
      <c r="AL109">
        <v>11.79333333</v>
      </c>
      <c r="AM109">
        <v>0.452509553547907</v>
      </c>
      <c r="AN109">
        <v>-6.45673733000004</v>
      </c>
      <c r="AO109">
        <v>2.72921199999999</v>
      </c>
      <c r="AP109">
        <v>9.44244999999999</v>
      </c>
      <c r="AQ109">
        <v>14.78166667</v>
      </c>
      <c r="AR109">
        <v>0.63879467794818</v>
      </c>
      <c r="AS109">
        <v>-5.33921667000001</v>
      </c>
      <c r="AT109">
        <v>26.345786</v>
      </c>
      <c r="AU109">
        <v>12.291248</v>
      </c>
      <c r="AV109">
        <v>17.05566667</v>
      </c>
      <c r="AW109">
        <v>0.720654796896309</v>
      </c>
      <c r="AX109">
        <v>-4.76441867000001</v>
      </c>
      <c r="AY109">
        <v>4.1914</v>
      </c>
    </row>
    <row r="110" spans="1:51">
      <c r="A110" t="s">
        <v>107</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161</v>
      </c>
      <c r="Y110">
        <v>0</v>
      </c>
      <c r="Z110">
        <v>0</v>
      </c>
      <c r="AA110">
        <v>0.164</v>
      </c>
      <c r="AB110">
        <v>0.85233336</v>
      </c>
      <c r="AC110">
        <v>0.192412977945624</v>
      </c>
      <c r="AD110">
        <v>-0.68833336</v>
      </c>
      <c r="AE110">
        <v>0.817999999999999</v>
      </c>
      <c r="AF110">
        <v>0</v>
      </c>
      <c r="AG110">
        <v>0</v>
      </c>
      <c r="AH110" t="s">
        <v>161</v>
      </c>
      <c r="AI110">
        <v>0</v>
      </c>
      <c r="AJ110">
        <v>0</v>
      </c>
      <c r="AK110">
        <v>0</v>
      </c>
      <c r="AL110">
        <v>0.38798962</v>
      </c>
      <c r="AM110">
        <v>0</v>
      </c>
      <c r="AN110">
        <v>-0.38798962</v>
      </c>
      <c r="AO110">
        <v>0.1908</v>
      </c>
      <c r="AP110">
        <v>0</v>
      </c>
      <c r="AQ110">
        <v>0</v>
      </c>
      <c r="AR110" t="s">
        <v>161</v>
      </c>
      <c r="AS110">
        <v>0</v>
      </c>
      <c r="AT110">
        <v>0</v>
      </c>
      <c r="AU110">
        <v>0</v>
      </c>
      <c r="AV110">
        <v>0</v>
      </c>
      <c r="AW110" t="s">
        <v>161</v>
      </c>
      <c r="AX110">
        <v>0</v>
      </c>
      <c r="AY110">
        <v>0</v>
      </c>
    </row>
    <row r="111" spans="1:51">
      <c r="A111" t="s">
        <v>108</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161</v>
      </c>
      <c r="Y111">
        <v>0</v>
      </c>
      <c r="Z111">
        <v>0</v>
      </c>
      <c r="AA111">
        <v>0.124</v>
      </c>
      <c r="AB111">
        <v>0.70766669</v>
      </c>
      <c r="AC111">
        <v>0.175223734213066</v>
      </c>
      <c r="AD111">
        <v>-0.58366669</v>
      </c>
      <c r="AE111">
        <v>0.69</v>
      </c>
      <c r="AF111">
        <v>0</v>
      </c>
      <c r="AG111">
        <v>0</v>
      </c>
      <c r="AH111" t="s">
        <v>161</v>
      </c>
      <c r="AI111">
        <v>0</v>
      </c>
      <c r="AJ111">
        <v>0</v>
      </c>
      <c r="AK111">
        <v>0</v>
      </c>
      <c r="AL111">
        <v>0.27350334</v>
      </c>
      <c r="AM111">
        <v>0</v>
      </c>
      <c r="AN111">
        <v>-0.27350334</v>
      </c>
      <c r="AO111">
        <v>0.186399999999999</v>
      </c>
      <c r="AP111">
        <v>0</v>
      </c>
      <c r="AQ111">
        <v>0</v>
      </c>
      <c r="AR111" t="s">
        <v>161</v>
      </c>
      <c r="AS111">
        <v>0</v>
      </c>
      <c r="AT111">
        <v>0</v>
      </c>
      <c r="AU111">
        <v>0</v>
      </c>
      <c r="AV111">
        <v>0</v>
      </c>
      <c r="AW111" t="s">
        <v>161</v>
      </c>
      <c r="AX111">
        <v>0</v>
      </c>
      <c r="AY111">
        <v>0</v>
      </c>
    </row>
    <row r="112" spans="1:51">
      <c r="A112" t="s">
        <v>109</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161</v>
      </c>
      <c r="Y112">
        <v>0</v>
      </c>
      <c r="Z112">
        <v>0</v>
      </c>
      <c r="AA112">
        <v>0.0899999999999999</v>
      </c>
      <c r="AB112">
        <v>0.53033335</v>
      </c>
      <c r="AC112">
        <v>0.169704582975971</v>
      </c>
      <c r="AD112">
        <v>-0.44033335</v>
      </c>
      <c r="AE112">
        <v>0.499</v>
      </c>
      <c r="AF112">
        <v>0</v>
      </c>
      <c r="AG112">
        <v>0</v>
      </c>
      <c r="AH112" t="s">
        <v>161</v>
      </c>
      <c r="AI112">
        <v>0</v>
      </c>
      <c r="AJ112">
        <v>0</v>
      </c>
      <c r="AK112">
        <v>0</v>
      </c>
      <c r="AL112">
        <v>0.12828248</v>
      </c>
      <c r="AM112">
        <v>0</v>
      </c>
      <c r="AN112">
        <v>-0.12828248</v>
      </c>
      <c r="AO112">
        <v>0.0752</v>
      </c>
      <c r="AP112">
        <v>0</v>
      </c>
      <c r="AQ112">
        <v>0</v>
      </c>
      <c r="AR112" t="s">
        <v>161</v>
      </c>
      <c r="AS112">
        <v>0</v>
      </c>
      <c r="AT112">
        <v>0</v>
      </c>
      <c r="AU112">
        <v>0</v>
      </c>
      <c r="AV112">
        <v>0</v>
      </c>
      <c r="AW112" t="s">
        <v>161</v>
      </c>
      <c r="AX112">
        <v>0</v>
      </c>
      <c r="AY112">
        <v>0</v>
      </c>
    </row>
    <row r="113" spans="1:51">
      <c r="A113" t="s">
        <v>110</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161</v>
      </c>
      <c r="Y113">
        <v>0</v>
      </c>
      <c r="Z113">
        <v>0</v>
      </c>
      <c r="AA113">
        <v>0.056</v>
      </c>
      <c r="AB113">
        <v>0.47633335</v>
      </c>
      <c r="AC113">
        <v>0.117564726467294</v>
      </c>
      <c r="AD113">
        <v>-0.42033335</v>
      </c>
      <c r="AE113">
        <v>0.446</v>
      </c>
      <c r="AF113">
        <v>0</v>
      </c>
      <c r="AG113">
        <v>0</v>
      </c>
      <c r="AH113" t="s">
        <v>161</v>
      </c>
      <c r="AI113">
        <v>0</v>
      </c>
      <c r="AJ113">
        <v>0</v>
      </c>
      <c r="AK113">
        <v>0</v>
      </c>
      <c r="AL113">
        <v>0.182</v>
      </c>
      <c r="AM113">
        <v>0</v>
      </c>
      <c r="AN113">
        <v>-0.182</v>
      </c>
      <c r="AO113">
        <v>0.153999999999999</v>
      </c>
      <c r="AP113">
        <v>0</v>
      </c>
      <c r="AQ113">
        <v>0</v>
      </c>
      <c r="AR113" t="s">
        <v>161</v>
      </c>
      <c r="AS113">
        <v>0</v>
      </c>
      <c r="AT113">
        <v>0</v>
      </c>
      <c r="AU113">
        <v>0</v>
      </c>
      <c r="AV113">
        <v>0</v>
      </c>
      <c r="AW113" t="s">
        <v>161</v>
      </c>
      <c r="AX113">
        <v>0</v>
      </c>
      <c r="AY113">
        <v>0</v>
      </c>
    </row>
    <row r="114" spans="1:51">
      <c r="A114" t="s">
        <v>111</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161</v>
      </c>
      <c r="Y114">
        <v>0</v>
      </c>
      <c r="Z114">
        <v>0</v>
      </c>
      <c r="AA114">
        <v>0.11</v>
      </c>
      <c r="AB114">
        <v>0.9646667</v>
      </c>
      <c r="AC114">
        <v>0.114029021629958</v>
      </c>
      <c r="AD114">
        <v>-0.8546667</v>
      </c>
      <c r="AE114">
        <v>0.883999999999999</v>
      </c>
      <c r="AF114">
        <v>0</v>
      </c>
      <c r="AG114">
        <v>0</v>
      </c>
      <c r="AH114" t="s">
        <v>161</v>
      </c>
      <c r="AI114">
        <v>0</v>
      </c>
      <c r="AJ114">
        <v>0</v>
      </c>
      <c r="AK114">
        <v>0</v>
      </c>
      <c r="AL114">
        <v>0.45</v>
      </c>
      <c r="AM114">
        <v>0</v>
      </c>
      <c r="AN114">
        <v>-0.45</v>
      </c>
      <c r="AO114">
        <v>0.1897</v>
      </c>
      <c r="AP114">
        <v>0</v>
      </c>
      <c r="AQ114">
        <v>0</v>
      </c>
      <c r="AR114" t="s">
        <v>161</v>
      </c>
      <c r="AS114">
        <v>0</v>
      </c>
      <c r="AT114">
        <v>0</v>
      </c>
      <c r="AU114">
        <v>0</v>
      </c>
      <c r="AV114">
        <v>0</v>
      </c>
      <c r="AW114" t="s">
        <v>161</v>
      </c>
      <c r="AX114">
        <v>0</v>
      </c>
      <c r="AY114">
        <v>0</v>
      </c>
    </row>
    <row r="115" spans="1:51">
      <c r="A115" t="s">
        <v>112</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161</v>
      </c>
      <c r="Y115">
        <v>0</v>
      </c>
      <c r="Z115">
        <v>0</v>
      </c>
      <c r="AA115">
        <v>0.191</v>
      </c>
      <c r="AB115">
        <v>1.10633337</v>
      </c>
      <c r="AC115">
        <v>0.172642356435475</v>
      </c>
      <c r="AD115">
        <v>-0.91533337</v>
      </c>
      <c r="AE115">
        <v>1.032</v>
      </c>
      <c r="AF115">
        <v>0</v>
      </c>
      <c r="AG115">
        <v>0</v>
      </c>
      <c r="AH115" t="s">
        <v>161</v>
      </c>
      <c r="AI115">
        <v>0</v>
      </c>
      <c r="AJ115">
        <v>0</v>
      </c>
      <c r="AK115">
        <v>0.227186</v>
      </c>
      <c r="AL115">
        <v>0.23333</v>
      </c>
      <c r="AM115">
        <v>0.973668195259932</v>
      </c>
      <c r="AN115">
        <v>-0.00614400000000001</v>
      </c>
      <c r="AO115">
        <v>0</v>
      </c>
      <c r="AP115">
        <v>0</v>
      </c>
      <c r="AQ115">
        <v>0</v>
      </c>
      <c r="AR115" t="s">
        <v>161</v>
      </c>
      <c r="AS115">
        <v>0</v>
      </c>
      <c r="AT115">
        <v>0</v>
      </c>
      <c r="AU115">
        <v>0</v>
      </c>
      <c r="AV115">
        <v>0</v>
      </c>
      <c r="AW115" t="s">
        <v>161</v>
      </c>
      <c r="AX115">
        <v>0</v>
      </c>
      <c r="AY115">
        <v>0</v>
      </c>
    </row>
    <row r="116" spans="1:51">
      <c r="A116" t="s">
        <v>113</v>
      </c>
      <c r="B116">
        <v>2.81042500000001</v>
      </c>
      <c r="C116">
        <v>3.87820569</v>
      </c>
      <c r="D116">
        <v>0.724671465272386</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161</v>
      </c>
      <c r="Y116">
        <v>0</v>
      </c>
      <c r="Z116">
        <v>0</v>
      </c>
      <c r="AA116">
        <v>0.14</v>
      </c>
      <c r="AB116">
        <v>0.73966669</v>
      </c>
      <c r="AC116">
        <v>0.189274441978724</v>
      </c>
      <c r="AD116">
        <v>-0.59966669</v>
      </c>
      <c r="AE116">
        <v>0.706999999999999</v>
      </c>
      <c r="AF116">
        <v>0</v>
      </c>
      <c r="AG116">
        <v>0</v>
      </c>
      <c r="AH116" t="s">
        <v>161</v>
      </c>
      <c r="AI116">
        <v>0</v>
      </c>
      <c r="AJ116">
        <v>0</v>
      </c>
      <c r="AK116">
        <v>0</v>
      </c>
      <c r="AL116">
        <v>0.1583</v>
      </c>
      <c r="AM116">
        <v>0</v>
      </c>
      <c r="AN116">
        <v>-0.1583</v>
      </c>
      <c r="AO116">
        <v>0.0436599999999999</v>
      </c>
      <c r="AP116">
        <v>0</v>
      </c>
      <c r="AQ116">
        <v>0</v>
      </c>
      <c r="AR116" t="s">
        <v>161</v>
      </c>
      <c r="AS116">
        <v>0</v>
      </c>
      <c r="AT116">
        <v>0</v>
      </c>
      <c r="AU116">
        <v>0</v>
      </c>
      <c r="AV116">
        <v>0</v>
      </c>
      <c r="AW116" t="s">
        <v>161</v>
      </c>
      <c r="AX116">
        <v>0</v>
      </c>
      <c r="AY116">
        <v>0</v>
      </c>
    </row>
    <row r="117" spans="1:51">
      <c r="A117" t="s">
        <v>114</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161</v>
      </c>
      <c r="Y117">
        <v>0</v>
      </c>
      <c r="Z117">
        <v>0</v>
      </c>
      <c r="AA117">
        <v>0</v>
      </c>
      <c r="AB117">
        <v>0.16363636</v>
      </c>
      <c r="AC117">
        <v>0</v>
      </c>
      <c r="AD117">
        <v>-0.16363636</v>
      </c>
      <c r="AE117">
        <v>0</v>
      </c>
      <c r="AF117">
        <v>0</v>
      </c>
      <c r="AG117">
        <v>0</v>
      </c>
      <c r="AH117" t="s">
        <v>161</v>
      </c>
      <c r="AI117">
        <v>0</v>
      </c>
      <c r="AJ117">
        <v>0</v>
      </c>
      <c r="AK117">
        <v>0.045891</v>
      </c>
      <c r="AL117">
        <v>0.05</v>
      </c>
      <c r="AM117">
        <v>0.91782</v>
      </c>
      <c r="AN117">
        <v>-0.004109</v>
      </c>
      <c r="AO117">
        <v>0</v>
      </c>
      <c r="AP117">
        <v>0</v>
      </c>
      <c r="AQ117">
        <v>0</v>
      </c>
      <c r="AR117" t="s">
        <v>161</v>
      </c>
      <c r="AS117">
        <v>0</v>
      </c>
      <c r="AT117">
        <v>0</v>
      </c>
      <c r="AU117">
        <v>0</v>
      </c>
      <c r="AV117">
        <v>0</v>
      </c>
      <c r="AW117" t="s">
        <v>161</v>
      </c>
      <c r="AX117">
        <v>0</v>
      </c>
      <c r="AY117">
        <v>0</v>
      </c>
    </row>
    <row r="118" spans="1:51">
      <c r="A118" t="s">
        <v>115</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161</v>
      </c>
      <c r="Y118">
        <v>0</v>
      </c>
      <c r="Z118">
        <v>0</v>
      </c>
      <c r="AA118">
        <v>0.875</v>
      </c>
      <c r="AB118">
        <v>5.54096987</v>
      </c>
      <c r="AC118">
        <v>0.157914592666789</v>
      </c>
      <c r="AD118">
        <v>-4.66596987</v>
      </c>
      <c r="AE118">
        <v>5.076</v>
      </c>
      <c r="AF118">
        <v>0</v>
      </c>
      <c r="AG118">
        <v>0</v>
      </c>
      <c r="AH118" t="s">
        <v>161</v>
      </c>
      <c r="AI118">
        <v>0</v>
      </c>
      <c r="AJ118">
        <v>0</v>
      </c>
      <c r="AK118">
        <v>0.273077</v>
      </c>
      <c r="AL118">
        <v>1.86340544</v>
      </c>
      <c r="AM118">
        <v>0.146547280660509</v>
      </c>
      <c r="AN118">
        <v>-1.59032844</v>
      </c>
      <c r="AO118">
        <v>0.839759999999998</v>
      </c>
      <c r="AP118">
        <v>0</v>
      </c>
      <c r="AQ118">
        <v>0</v>
      </c>
      <c r="AR118" t="s">
        <v>161</v>
      </c>
      <c r="AS118">
        <v>0</v>
      </c>
      <c r="AT118">
        <v>0</v>
      </c>
      <c r="AU118">
        <v>0</v>
      </c>
      <c r="AV118">
        <v>0</v>
      </c>
      <c r="AW118" t="s">
        <v>161</v>
      </c>
      <c r="AX118">
        <v>0</v>
      </c>
      <c r="AY118">
        <v>0</v>
      </c>
    </row>
    <row r="119" spans="1:51">
      <c r="A119" t="s">
        <v>116</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161</v>
      </c>
      <c r="Y119">
        <v>0</v>
      </c>
      <c r="Z119">
        <v>0</v>
      </c>
      <c r="AA119">
        <v>0.04</v>
      </c>
      <c r="AB119">
        <v>0.37266668</v>
      </c>
      <c r="AC119">
        <v>0.107334522098944</v>
      </c>
      <c r="AD119">
        <v>-0.33266668</v>
      </c>
      <c r="AE119">
        <v>0.363</v>
      </c>
      <c r="AF119">
        <v>0</v>
      </c>
      <c r="AG119">
        <v>0</v>
      </c>
      <c r="AH119" t="s">
        <v>161</v>
      </c>
      <c r="AI119">
        <v>0</v>
      </c>
      <c r="AJ119">
        <v>0</v>
      </c>
      <c r="AK119">
        <v>0</v>
      </c>
      <c r="AL119">
        <v>0</v>
      </c>
      <c r="AM119" t="s">
        <v>161</v>
      </c>
      <c r="AN119">
        <v>0</v>
      </c>
      <c r="AO119">
        <v>0</v>
      </c>
      <c r="AP119">
        <v>0</v>
      </c>
      <c r="AQ119">
        <v>0</v>
      </c>
      <c r="AR119" t="s">
        <v>161</v>
      </c>
      <c r="AS119">
        <v>0</v>
      </c>
      <c r="AT119">
        <v>0</v>
      </c>
      <c r="AU119">
        <v>0</v>
      </c>
      <c r="AV119">
        <v>0</v>
      </c>
      <c r="AW119" t="s">
        <v>161</v>
      </c>
      <c r="AX119">
        <v>0</v>
      </c>
      <c r="AY119">
        <v>0</v>
      </c>
    </row>
    <row r="120" spans="1:51">
      <c r="A120" t="s">
        <v>117</v>
      </c>
      <c r="B120">
        <v>1.514707</v>
      </c>
      <c r="C120">
        <v>2.04302868</v>
      </c>
      <c r="D120">
        <v>0.741402710019715</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161</v>
      </c>
      <c r="Y120">
        <v>0</v>
      </c>
      <c r="Z120">
        <v>0</v>
      </c>
      <c r="AA120">
        <v>0.0179999999999999</v>
      </c>
      <c r="AB120">
        <v>0.35666668</v>
      </c>
      <c r="AC120">
        <v>0.0504672878329983</v>
      </c>
      <c r="AD120">
        <v>-0.33866668</v>
      </c>
      <c r="AE120">
        <v>0.245999999999999</v>
      </c>
      <c r="AF120">
        <v>0</v>
      </c>
      <c r="AG120">
        <v>0</v>
      </c>
      <c r="AH120" t="s">
        <v>161</v>
      </c>
      <c r="AI120">
        <v>0</v>
      </c>
      <c r="AJ120">
        <v>0</v>
      </c>
      <c r="AK120">
        <v>0</v>
      </c>
      <c r="AL120">
        <v>0</v>
      </c>
      <c r="AM120" t="s">
        <v>161</v>
      </c>
      <c r="AN120">
        <v>0</v>
      </c>
      <c r="AO120">
        <v>0</v>
      </c>
      <c r="AP120">
        <v>0</v>
      </c>
      <c r="AQ120">
        <v>0</v>
      </c>
      <c r="AR120" t="s">
        <v>161</v>
      </c>
      <c r="AS120">
        <v>0</v>
      </c>
      <c r="AT120">
        <v>0</v>
      </c>
      <c r="AU120">
        <v>0</v>
      </c>
      <c r="AV120">
        <v>0</v>
      </c>
      <c r="AW120" t="s">
        <v>161</v>
      </c>
      <c r="AX120">
        <v>0</v>
      </c>
      <c r="AY120">
        <v>0</v>
      </c>
    </row>
    <row r="121" spans="1:51">
      <c r="A121" t="s">
        <v>118</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161</v>
      </c>
      <c r="O121">
        <v>0</v>
      </c>
      <c r="P121">
        <v>0</v>
      </c>
      <c r="Q121">
        <v>0</v>
      </c>
      <c r="R121">
        <v>0</v>
      </c>
      <c r="S121" t="s">
        <v>161</v>
      </c>
      <c r="T121">
        <v>0</v>
      </c>
      <c r="U121">
        <v>0</v>
      </c>
      <c r="V121">
        <v>0</v>
      </c>
      <c r="W121">
        <v>0</v>
      </c>
      <c r="X121" t="s">
        <v>161</v>
      </c>
      <c r="Y121">
        <v>0</v>
      </c>
      <c r="Z121">
        <v>0</v>
      </c>
      <c r="AA121">
        <v>0</v>
      </c>
      <c r="AB121">
        <v>0.10566667</v>
      </c>
      <c r="AC121">
        <v>0</v>
      </c>
      <c r="AD121">
        <v>-0.10566667</v>
      </c>
      <c r="AE121">
        <v>0.097</v>
      </c>
      <c r="AF121">
        <v>0</v>
      </c>
      <c r="AG121">
        <v>0</v>
      </c>
      <c r="AH121" t="s">
        <v>161</v>
      </c>
      <c r="AI121">
        <v>0</v>
      </c>
      <c r="AJ121">
        <v>0</v>
      </c>
      <c r="AK121">
        <v>0</v>
      </c>
      <c r="AL121">
        <v>0</v>
      </c>
      <c r="AM121" t="s">
        <v>161</v>
      </c>
      <c r="AN121">
        <v>0</v>
      </c>
      <c r="AO121">
        <v>0</v>
      </c>
      <c r="AP121">
        <v>0</v>
      </c>
      <c r="AQ121">
        <v>0</v>
      </c>
      <c r="AR121" t="s">
        <v>161</v>
      </c>
      <c r="AS121">
        <v>0</v>
      </c>
      <c r="AT121">
        <v>0</v>
      </c>
      <c r="AU121">
        <v>0</v>
      </c>
      <c r="AV121">
        <v>0</v>
      </c>
      <c r="AW121" t="s">
        <v>161</v>
      </c>
      <c r="AX121">
        <v>0</v>
      </c>
      <c r="AY121">
        <v>0</v>
      </c>
    </row>
    <row r="122" spans="1:51">
      <c r="A122" t="s">
        <v>119</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161</v>
      </c>
      <c r="Y122">
        <v>0</v>
      </c>
      <c r="Z122">
        <v>0</v>
      </c>
      <c r="AA122">
        <v>0.0359999999999999</v>
      </c>
      <c r="AB122">
        <v>0.20433334</v>
      </c>
      <c r="AC122">
        <v>0.176182702245262</v>
      </c>
      <c r="AD122">
        <v>-0.16833334</v>
      </c>
      <c r="AE122">
        <v>0.188</v>
      </c>
      <c r="AF122">
        <v>0</v>
      </c>
      <c r="AG122">
        <v>0</v>
      </c>
      <c r="AH122" t="s">
        <v>161</v>
      </c>
      <c r="AI122">
        <v>0</v>
      </c>
      <c r="AJ122">
        <v>0</v>
      </c>
      <c r="AK122">
        <v>0</v>
      </c>
      <c r="AL122">
        <v>0</v>
      </c>
      <c r="AM122" t="s">
        <v>161</v>
      </c>
      <c r="AN122">
        <v>0</v>
      </c>
      <c r="AO122">
        <v>0</v>
      </c>
      <c r="AP122">
        <v>0</v>
      </c>
      <c r="AQ122">
        <v>0</v>
      </c>
      <c r="AR122" t="s">
        <v>161</v>
      </c>
      <c r="AS122">
        <v>0</v>
      </c>
      <c r="AT122">
        <v>0</v>
      </c>
      <c r="AU122">
        <v>0</v>
      </c>
      <c r="AV122">
        <v>0</v>
      </c>
      <c r="AW122" t="s">
        <v>161</v>
      </c>
      <c r="AX122">
        <v>0</v>
      </c>
      <c r="AY122">
        <v>0</v>
      </c>
    </row>
    <row r="123" spans="1:51">
      <c r="A123" t="s">
        <v>120</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161</v>
      </c>
      <c r="Y123">
        <v>0</v>
      </c>
      <c r="Z123">
        <v>0</v>
      </c>
      <c r="AA123">
        <v>0.386</v>
      </c>
      <c r="AB123">
        <v>0.38866664</v>
      </c>
      <c r="AC123">
        <v>0.99313900467506</v>
      </c>
      <c r="AD123">
        <v>-0.00266664</v>
      </c>
      <c r="AE123">
        <v>0.367999999999999</v>
      </c>
      <c r="AF123">
        <v>0</v>
      </c>
      <c r="AG123">
        <v>0</v>
      </c>
      <c r="AH123" t="s">
        <v>161</v>
      </c>
      <c r="AI123">
        <v>0</v>
      </c>
      <c r="AJ123">
        <v>0</v>
      </c>
      <c r="AK123">
        <v>0.0841</v>
      </c>
      <c r="AL123">
        <v>0</v>
      </c>
      <c r="AM123" t="s">
        <v>161</v>
      </c>
      <c r="AN123">
        <v>0.0841</v>
      </c>
      <c r="AO123">
        <v>0</v>
      </c>
      <c r="AP123">
        <v>0</v>
      </c>
      <c r="AQ123">
        <v>0</v>
      </c>
      <c r="AR123" t="s">
        <v>161</v>
      </c>
      <c r="AS123">
        <v>0</v>
      </c>
      <c r="AT123">
        <v>0</v>
      </c>
      <c r="AU123">
        <v>0</v>
      </c>
      <c r="AV123">
        <v>0</v>
      </c>
      <c r="AW123" t="s">
        <v>161</v>
      </c>
      <c r="AX123">
        <v>0</v>
      </c>
      <c r="AY123">
        <v>0</v>
      </c>
    </row>
    <row r="124" spans="1:51">
      <c r="A124" t="s">
        <v>121</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161</v>
      </c>
      <c r="T124">
        <v>0</v>
      </c>
      <c r="U124">
        <v>0</v>
      </c>
      <c r="V124">
        <v>0</v>
      </c>
      <c r="W124">
        <v>0</v>
      </c>
      <c r="X124" t="s">
        <v>161</v>
      </c>
      <c r="Y124">
        <v>0</v>
      </c>
      <c r="Z124">
        <v>0</v>
      </c>
      <c r="AA124">
        <v>0.0459999999999999</v>
      </c>
      <c r="AB124">
        <v>0.20933334</v>
      </c>
      <c r="AC124">
        <v>0.219745215931681</v>
      </c>
      <c r="AD124">
        <v>-0.16333334</v>
      </c>
      <c r="AE124">
        <v>0.199</v>
      </c>
      <c r="AF124">
        <v>0</v>
      </c>
      <c r="AG124">
        <v>0</v>
      </c>
      <c r="AH124" t="s">
        <v>161</v>
      </c>
      <c r="AI124">
        <v>0</v>
      </c>
      <c r="AJ124">
        <v>0</v>
      </c>
      <c r="AK124">
        <v>0</v>
      </c>
      <c r="AL124">
        <v>0.05</v>
      </c>
      <c r="AM124">
        <v>0</v>
      </c>
      <c r="AN124">
        <v>-0.05</v>
      </c>
      <c r="AO124">
        <v>0</v>
      </c>
      <c r="AP124">
        <v>0</v>
      </c>
      <c r="AQ124">
        <v>0</v>
      </c>
      <c r="AR124" t="s">
        <v>161</v>
      </c>
      <c r="AS124">
        <v>0</v>
      </c>
      <c r="AT124">
        <v>0</v>
      </c>
      <c r="AU124">
        <v>0</v>
      </c>
      <c r="AV124">
        <v>0</v>
      </c>
      <c r="AW124" t="s">
        <v>161</v>
      </c>
      <c r="AX124">
        <v>0</v>
      </c>
      <c r="AY124">
        <v>0</v>
      </c>
    </row>
    <row r="125" spans="1:51">
      <c r="A125" t="s">
        <v>122</v>
      </c>
      <c r="B125">
        <v>0</v>
      </c>
      <c r="C125">
        <v>0</v>
      </c>
      <c r="D125" t="s">
        <v>161</v>
      </c>
      <c r="E125">
        <v>0</v>
      </c>
      <c r="F125">
        <v>0</v>
      </c>
      <c r="G125">
        <v>0</v>
      </c>
      <c r="H125">
        <v>0</v>
      </c>
      <c r="I125" t="s">
        <v>161</v>
      </c>
      <c r="J125">
        <v>0</v>
      </c>
      <c r="K125">
        <v>0</v>
      </c>
      <c r="L125">
        <v>0</v>
      </c>
      <c r="M125">
        <v>0</v>
      </c>
      <c r="N125" t="s">
        <v>161</v>
      </c>
      <c r="O125">
        <v>0</v>
      </c>
      <c r="P125">
        <v>0</v>
      </c>
      <c r="Q125">
        <v>0</v>
      </c>
      <c r="R125">
        <v>0</v>
      </c>
      <c r="S125" t="s">
        <v>161</v>
      </c>
      <c r="T125">
        <v>0</v>
      </c>
      <c r="U125">
        <v>0</v>
      </c>
      <c r="V125">
        <v>0</v>
      </c>
      <c r="W125">
        <v>0</v>
      </c>
      <c r="X125" t="s">
        <v>161</v>
      </c>
      <c r="Y125">
        <v>0</v>
      </c>
      <c r="Z125">
        <v>0</v>
      </c>
      <c r="AA125">
        <v>0</v>
      </c>
      <c r="AB125">
        <v>0</v>
      </c>
      <c r="AC125" t="s">
        <v>161</v>
      </c>
      <c r="AD125">
        <v>0</v>
      </c>
      <c r="AE125">
        <v>0</v>
      </c>
      <c r="AF125">
        <v>0</v>
      </c>
      <c r="AG125">
        <v>0</v>
      </c>
      <c r="AH125" t="s">
        <v>161</v>
      </c>
      <c r="AI125">
        <v>0</v>
      </c>
      <c r="AJ125">
        <v>0</v>
      </c>
      <c r="AK125">
        <v>0</v>
      </c>
      <c r="AL125">
        <v>0</v>
      </c>
      <c r="AM125" t="s">
        <v>161</v>
      </c>
      <c r="AN125">
        <v>0</v>
      </c>
      <c r="AO125">
        <v>0</v>
      </c>
      <c r="AP125">
        <v>0</v>
      </c>
      <c r="AQ125">
        <v>0</v>
      </c>
      <c r="AR125" t="s">
        <v>161</v>
      </c>
      <c r="AS125">
        <v>0</v>
      </c>
      <c r="AT125">
        <v>0</v>
      </c>
      <c r="AU125">
        <v>0</v>
      </c>
      <c r="AV125">
        <v>0</v>
      </c>
      <c r="AW125" t="s">
        <v>161</v>
      </c>
      <c r="AX125">
        <v>0</v>
      </c>
      <c r="AY125">
        <v>0</v>
      </c>
    </row>
    <row r="126" spans="1:51">
      <c r="A126" t="s">
        <v>123</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161</v>
      </c>
      <c r="Y126">
        <v>0</v>
      </c>
      <c r="Z126">
        <v>0</v>
      </c>
      <c r="AA126">
        <v>0.526</v>
      </c>
      <c r="AB126">
        <v>1.63733335</v>
      </c>
      <c r="AC126">
        <v>0.321254068391143</v>
      </c>
      <c r="AD126">
        <v>-1.11133335</v>
      </c>
      <c r="AE126">
        <v>1.461</v>
      </c>
      <c r="AF126">
        <v>0</v>
      </c>
      <c r="AG126">
        <v>0</v>
      </c>
      <c r="AH126" t="s">
        <v>161</v>
      </c>
      <c r="AI126">
        <v>0</v>
      </c>
      <c r="AJ126">
        <v>0</v>
      </c>
      <c r="AK126">
        <v>0.0841</v>
      </c>
      <c r="AL126">
        <v>0.05</v>
      </c>
      <c r="AM126">
        <v>1.682</v>
      </c>
      <c r="AN126">
        <v>0.0341</v>
      </c>
      <c r="AO126">
        <v>0</v>
      </c>
      <c r="AP126">
        <v>0</v>
      </c>
      <c r="AQ126">
        <v>0</v>
      </c>
      <c r="AR126" t="s">
        <v>161</v>
      </c>
      <c r="AS126">
        <v>0</v>
      </c>
      <c r="AT126">
        <v>0</v>
      </c>
      <c r="AU126">
        <v>0</v>
      </c>
      <c r="AV126">
        <v>0</v>
      </c>
      <c r="AW126" t="s">
        <v>161</v>
      </c>
      <c r="AX126">
        <v>0</v>
      </c>
      <c r="AY126">
        <v>0</v>
      </c>
    </row>
    <row r="127" spans="1:51">
      <c r="A127" t="s">
        <v>124</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161</v>
      </c>
      <c r="Y127">
        <v>0</v>
      </c>
      <c r="Z127">
        <v>0</v>
      </c>
      <c r="AA127">
        <v>1.401</v>
      </c>
      <c r="AB127">
        <v>7.17830322</v>
      </c>
      <c r="AC127">
        <v>0.195171471176722</v>
      </c>
      <c r="AD127">
        <v>-5.77730322</v>
      </c>
      <c r="AE127">
        <v>6.53699999999999</v>
      </c>
      <c r="AF127">
        <v>0</v>
      </c>
      <c r="AG127">
        <v>0</v>
      </c>
      <c r="AH127" t="s">
        <v>161</v>
      </c>
      <c r="AI127">
        <v>0</v>
      </c>
      <c r="AJ127">
        <v>0</v>
      </c>
      <c r="AK127">
        <v>0.357177</v>
      </c>
      <c r="AL127">
        <v>1.91340544</v>
      </c>
      <c r="AM127">
        <v>0.186670839610449</v>
      </c>
      <c r="AN127">
        <v>-1.55622844</v>
      </c>
      <c r="AO127">
        <v>0.839759999999998</v>
      </c>
      <c r="AP127">
        <v>0</v>
      </c>
      <c r="AQ127">
        <v>0</v>
      </c>
      <c r="AR127" t="s">
        <v>161</v>
      </c>
      <c r="AS127">
        <v>0</v>
      </c>
      <c r="AT127">
        <v>0</v>
      </c>
      <c r="AU127">
        <v>0</v>
      </c>
      <c r="AV127">
        <v>0</v>
      </c>
      <c r="AW127" t="s">
        <v>161</v>
      </c>
      <c r="AX127">
        <v>0</v>
      </c>
      <c r="AY127">
        <v>0</v>
      </c>
    </row>
    <row r="128" spans="1:51">
      <c r="A128" t="s">
        <v>125</v>
      </c>
      <c r="B128">
        <v>2.028174</v>
      </c>
      <c r="C128">
        <v>2.24802701</v>
      </c>
      <c r="D128">
        <v>0.902201793385035</v>
      </c>
      <c r="E128">
        <v>-0.219853010000001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161</v>
      </c>
      <c r="Y128">
        <v>0</v>
      </c>
      <c r="Z128">
        <v>0</v>
      </c>
      <c r="AA128">
        <v>0.135</v>
      </c>
      <c r="AB128">
        <v>0.38500001</v>
      </c>
      <c r="AC128">
        <v>0.350649341541576</v>
      </c>
      <c r="AD128">
        <v>-0.25000001</v>
      </c>
      <c r="AE128">
        <v>0.365</v>
      </c>
      <c r="AF128">
        <v>0</v>
      </c>
      <c r="AG128">
        <v>0</v>
      </c>
      <c r="AH128" t="s">
        <v>161</v>
      </c>
      <c r="AI128">
        <v>0</v>
      </c>
      <c r="AJ128">
        <v>0</v>
      </c>
      <c r="AK128">
        <v>0.138551</v>
      </c>
      <c r="AL128">
        <v>0</v>
      </c>
      <c r="AM128" t="s">
        <v>161</v>
      </c>
      <c r="AN128">
        <v>0.138551</v>
      </c>
      <c r="AO128">
        <v>0</v>
      </c>
      <c r="AP128">
        <v>0</v>
      </c>
      <c r="AQ128">
        <v>0</v>
      </c>
      <c r="AR128" t="s">
        <v>161</v>
      </c>
      <c r="AS128">
        <v>0</v>
      </c>
      <c r="AT128">
        <v>0</v>
      </c>
      <c r="AU128">
        <v>0</v>
      </c>
      <c r="AV128">
        <v>0</v>
      </c>
      <c r="AW128" t="s">
        <v>161</v>
      </c>
      <c r="AX128">
        <v>0</v>
      </c>
      <c r="AY128">
        <v>0</v>
      </c>
    </row>
    <row r="129" spans="1:51">
      <c r="A129" t="s">
        <v>126</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161</v>
      </c>
      <c r="Y129">
        <v>0</v>
      </c>
      <c r="Z129">
        <v>0</v>
      </c>
      <c r="AA129">
        <v>0.005</v>
      </c>
      <c r="AB129">
        <v>0.17333334</v>
      </c>
      <c r="AC129">
        <v>0.0288461527366864</v>
      </c>
      <c r="AD129">
        <v>-0.16833334</v>
      </c>
      <c r="AE129">
        <v>0</v>
      </c>
      <c r="AF129">
        <v>0</v>
      </c>
      <c r="AG129">
        <v>0</v>
      </c>
      <c r="AH129" t="s">
        <v>161</v>
      </c>
      <c r="AI129">
        <v>0</v>
      </c>
      <c r="AJ129">
        <v>0</v>
      </c>
      <c r="AK129">
        <v>0</v>
      </c>
      <c r="AL129">
        <v>0</v>
      </c>
      <c r="AM129" t="s">
        <v>161</v>
      </c>
      <c r="AN129">
        <v>0</v>
      </c>
      <c r="AO129">
        <v>0</v>
      </c>
      <c r="AP129">
        <v>0</v>
      </c>
      <c r="AQ129">
        <v>0</v>
      </c>
      <c r="AR129" t="s">
        <v>161</v>
      </c>
      <c r="AS129">
        <v>0</v>
      </c>
      <c r="AT129">
        <v>0</v>
      </c>
      <c r="AU129">
        <v>0</v>
      </c>
      <c r="AV129">
        <v>0</v>
      </c>
      <c r="AW129" t="s">
        <v>161</v>
      </c>
      <c r="AX129">
        <v>0</v>
      </c>
      <c r="AY129">
        <v>0</v>
      </c>
    </row>
    <row r="130" spans="1:51">
      <c r="A130" t="s">
        <v>127</v>
      </c>
      <c r="B130">
        <v>0.442154999999999</v>
      </c>
      <c r="C130">
        <v>0</v>
      </c>
      <c r="D130" t="s">
        <v>161</v>
      </c>
      <c r="E130">
        <v>0.442154999999999</v>
      </c>
      <c r="F130">
        <v>0</v>
      </c>
      <c r="G130">
        <v>0.287425999999999</v>
      </c>
      <c r="H130">
        <v>0</v>
      </c>
      <c r="I130" t="s">
        <v>161</v>
      </c>
      <c r="J130">
        <v>0.287425999999999</v>
      </c>
      <c r="K130">
        <v>0</v>
      </c>
      <c r="L130">
        <v>0.132129</v>
      </c>
      <c r="M130">
        <v>0</v>
      </c>
      <c r="N130" t="s">
        <v>161</v>
      </c>
      <c r="O130">
        <v>0.132129</v>
      </c>
      <c r="P130">
        <v>0</v>
      </c>
      <c r="Q130">
        <v>0.0225999999999999</v>
      </c>
      <c r="R130">
        <v>0</v>
      </c>
      <c r="S130" t="s">
        <v>161</v>
      </c>
      <c r="T130">
        <v>0.0225999999999999</v>
      </c>
      <c r="U130">
        <v>0</v>
      </c>
      <c r="V130">
        <v>0</v>
      </c>
      <c r="W130">
        <v>0</v>
      </c>
      <c r="X130" t="s">
        <v>161</v>
      </c>
      <c r="Y130">
        <v>0</v>
      </c>
      <c r="Z130">
        <v>0</v>
      </c>
      <c r="AA130">
        <v>0</v>
      </c>
      <c r="AB130">
        <v>0</v>
      </c>
      <c r="AC130" t="s">
        <v>161</v>
      </c>
      <c r="AD130">
        <v>0</v>
      </c>
      <c r="AE130">
        <v>0</v>
      </c>
      <c r="AF130">
        <v>0</v>
      </c>
      <c r="AG130">
        <v>0</v>
      </c>
      <c r="AH130" t="s">
        <v>161</v>
      </c>
      <c r="AI130">
        <v>0</v>
      </c>
      <c r="AJ130">
        <v>0</v>
      </c>
      <c r="AK130">
        <v>0</v>
      </c>
      <c r="AL130">
        <v>0</v>
      </c>
      <c r="AM130" t="s">
        <v>161</v>
      </c>
      <c r="AN130">
        <v>0</v>
      </c>
      <c r="AO130">
        <v>0</v>
      </c>
      <c r="AP130">
        <v>0</v>
      </c>
      <c r="AQ130">
        <v>0</v>
      </c>
      <c r="AR130" t="s">
        <v>161</v>
      </c>
      <c r="AS130">
        <v>0</v>
      </c>
      <c r="AT130">
        <v>0</v>
      </c>
      <c r="AU130">
        <v>0</v>
      </c>
      <c r="AV130">
        <v>0</v>
      </c>
      <c r="AW130" t="s">
        <v>161</v>
      </c>
      <c r="AX130">
        <v>0</v>
      </c>
      <c r="AY130">
        <v>0</v>
      </c>
    </row>
    <row r="131" spans="1:51">
      <c r="A131" t="s">
        <v>128</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161</v>
      </c>
      <c r="Y131">
        <v>0</v>
      </c>
      <c r="Z131">
        <v>0</v>
      </c>
      <c r="AA131">
        <v>0.025</v>
      </c>
      <c r="AB131">
        <v>0.27500001</v>
      </c>
      <c r="AC131">
        <v>0.0909090876033059</v>
      </c>
      <c r="AD131">
        <v>-0.25000001</v>
      </c>
      <c r="AE131">
        <v>0.25</v>
      </c>
      <c r="AF131">
        <v>0</v>
      </c>
      <c r="AG131">
        <v>0</v>
      </c>
      <c r="AH131" t="s">
        <v>161</v>
      </c>
      <c r="AI131">
        <v>0</v>
      </c>
      <c r="AJ131">
        <v>0</v>
      </c>
      <c r="AK131">
        <v>0</v>
      </c>
      <c r="AL131">
        <v>0</v>
      </c>
      <c r="AM131" t="s">
        <v>161</v>
      </c>
      <c r="AN131">
        <v>0</v>
      </c>
      <c r="AO131">
        <v>0</v>
      </c>
      <c r="AP131">
        <v>0</v>
      </c>
      <c r="AQ131">
        <v>0</v>
      </c>
      <c r="AR131" t="s">
        <v>161</v>
      </c>
      <c r="AS131">
        <v>0</v>
      </c>
      <c r="AT131">
        <v>0</v>
      </c>
      <c r="AU131">
        <v>0</v>
      </c>
      <c r="AV131">
        <v>0</v>
      </c>
      <c r="AW131" t="s">
        <v>161</v>
      </c>
      <c r="AX131">
        <v>0</v>
      </c>
      <c r="AY131">
        <v>0</v>
      </c>
    </row>
    <row r="132" spans="1:51">
      <c r="A132" t="s">
        <v>129</v>
      </c>
      <c r="B132">
        <v>2.42572299999998</v>
      </c>
      <c r="C132">
        <v>2.79928268</v>
      </c>
      <c r="D132">
        <v>0.866551641008252</v>
      </c>
      <c r="E132">
        <v>-0.373559680000021</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161</v>
      </c>
      <c r="Y132">
        <v>0</v>
      </c>
      <c r="Z132">
        <v>0</v>
      </c>
      <c r="AA132">
        <v>0.0299999999999999</v>
      </c>
      <c r="AB132">
        <v>0.38666668</v>
      </c>
      <c r="AC132">
        <v>0.0775862042211651</v>
      </c>
      <c r="AD132">
        <v>-0.35666668</v>
      </c>
      <c r="AE132">
        <v>0.355</v>
      </c>
      <c r="AF132">
        <v>0</v>
      </c>
      <c r="AG132">
        <v>0</v>
      </c>
      <c r="AH132" t="s">
        <v>161</v>
      </c>
      <c r="AI132">
        <v>0</v>
      </c>
      <c r="AJ132">
        <v>0</v>
      </c>
      <c r="AK132">
        <v>0</v>
      </c>
      <c r="AL132">
        <v>0</v>
      </c>
      <c r="AM132" t="s">
        <v>161</v>
      </c>
      <c r="AN132">
        <v>0</v>
      </c>
      <c r="AO132">
        <v>0</v>
      </c>
      <c r="AP132">
        <v>0</v>
      </c>
      <c r="AQ132">
        <v>0</v>
      </c>
      <c r="AR132" t="s">
        <v>161</v>
      </c>
      <c r="AS132">
        <v>0</v>
      </c>
      <c r="AT132">
        <v>0</v>
      </c>
      <c r="AU132">
        <v>0</v>
      </c>
      <c r="AV132">
        <v>0</v>
      </c>
      <c r="AW132" t="s">
        <v>161</v>
      </c>
      <c r="AX132">
        <v>0</v>
      </c>
      <c r="AY132">
        <v>0</v>
      </c>
    </row>
    <row r="133" spans="1:51">
      <c r="A133" t="s">
        <v>130</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161</v>
      </c>
      <c r="Y133">
        <v>0</v>
      </c>
      <c r="Z133">
        <v>0</v>
      </c>
      <c r="AA133">
        <v>0.135</v>
      </c>
      <c r="AB133">
        <v>0.21666667</v>
      </c>
      <c r="AC133">
        <v>0.623076913491124</v>
      </c>
      <c r="AD133">
        <v>-0.08166667</v>
      </c>
      <c r="AE133">
        <v>0.375</v>
      </c>
      <c r="AF133">
        <v>0</v>
      </c>
      <c r="AG133">
        <v>0</v>
      </c>
      <c r="AH133" t="s">
        <v>161</v>
      </c>
      <c r="AI133">
        <v>0</v>
      </c>
      <c r="AJ133">
        <v>0</v>
      </c>
      <c r="AK133">
        <v>0</v>
      </c>
      <c r="AL133">
        <v>0</v>
      </c>
      <c r="AM133" t="s">
        <v>161</v>
      </c>
      <c r="AN133">
        <v>0</v>
      </c>
      <c r="AO133">
        <v>0</v>
      </c>
      <c r="AP133">
        <v>0</v>
      </c>
      <c r="AQ133">
        <v>0</v>
      </c>
      <c r="AR133" t="s">
        <v>161</v>
      </c>
      <c r="AS133">
        <v>0</v>
      </c>
      <c r="AT133">
        <v>0</v>
      </c>
      <c r="AU133">
        <v>0</v>
      </c>
      <c r="AV133">
        <v>0</v>
      </c>
      <c r="AW133" t="s">
        <v>161</v>
      </c>
      <c r="AX133">
        <v>0</v>
      </c>
      <c r="AY133">
        <v>0</v>
      </c>
    </row>
    <row r="134" spans="1:51">
      <c r="A134" t="s">
        <v>131</v>
      </c>
      <c r="B134">
        <v>8.62696099999999</v>
      </c>
      <c r="C134">
        <v>8.99075271</v>
      </c>
      <c r="D134">
        <v>0.959537124228166</v>
      </c>
      <c r="E134">
        <v>-0.363791710000013</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161</v>
      </c>
      <c r="Y134">
        <v>0</v>
      </c>
      <c r="Z134">
        <v>0</v>
      </c>
      <c r="AA134">
        <v>0.33</v>
      </c>
      <c r="AB134">
        <v>1.43666671</v>
      </c>
      <c r="AC134">
        <v>0.229698368941812</v>
      </c>
      <c r="AD134">
        <v>-1.10666671</v>
      </c>
      <c r="AE134">
        <v>1.345</v>
      </c>
      <c r="AF134">
        <v>0</v>
      </c>
      <c r="AG134">
        <v>0</v>
      </c>
      <c r="AH134" t="s">
        <v>161</v>
      </c>
      <c r="AI134">
        <v>0</v>
      </c>
      <c r="AJ134">
        <v>0</v>
      </c>
      <c r="AK134">
        <v>0.138551</v>
      </c>
      <c r="AL134">
        <v>0</v>
      </c>
      <c r="AM134" t="s">
        <v>161</v>
      </c>
      <c r="AN134">
        <v>0.138551</v>
      </c>
      <c r="AO134">
        <v>0</v>
      </c>
      <c r="AP134">
        <v>0</v>
      </c>
      <c r="AQ134">
        <v>0</v>
      </c>
      <c r="AR134" t="s">
        <v>161</v>
      </c>
      <c r="AS134">
        <v>0</v>
      </c>
      <c r="AT134">
        <v>0</v>
      </c>
      <c r="AU134">
        <v>0</v>
      </c>
      <c r="AV134">
        <v>0</v>
      </c>
      <c r="AW134" t="s">
        <v>161</v>
      </c>
      <c r="AX134">
        <v>0</v>
      </c>
      <c r="AY134">
        <v>0</v>
      </c>
    </row>
    <row r="135" spans="1:51">
      <c r="A135" t="s">
        <v>132</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161</v>
      </c>
      <c r="Y135">
        <v>0</v>
      </c>
      <c r="Z135">
        <v>0</v>
      </c>
      <c r="AA135">
        <v>0.0577</v>
      </c>
      <c r="AB135">
        <v>1.39636118</v>
      </c>
      <c r="AC135">
        <v>0.041321687272916</v>
      </c>
      <c r="AD135">
        <v>-1.33866118</v>
      </c>
      <c r="AE135">
        <v>0.5</v>
      </c>
      <c r="AF135">
        <v>0</v>
      </c>
      <c r="AG135">
        <v>0</v>
      </c>
      <c r="AH135" t="s">
        <v>161</v>
      </c>
      <c r="AI135">
        <v>0</v>
      </c>
      <c r="AJ135">
        <v>0</v>
      </c>
      <c r="AK135">
        <v>0</v>
      </c>
      <c r="AL135">
        <v>0</v>
      </c>
      <c r="AM135" t="s">
        <v>161</v>
      </c>
      <c r="AN135">
        <v>0</v>
      </c>
      <c r="AO135">
        <v>0</v>
      </c>
      <c r="AP135">
        <v>0.356326</v>
      </c>
      <c r="AQ135">
        <v>0.29</v>
      </c>
      <c r="AR135">
        <v>1.22871034482759</v>
      </c>
      <c r="AS135">
        <v>0.0663259999999999</v>
      </c>
      <c r="AT135">
        <v>0.035379</v>
      </c>
      <c r="AU135">
        <v>0</v>
      </c>
      <c r="AV135">
        <v>0</v>
      </c>
      <c r="AW135" t="s">
        <v>161</v>
      </c>
      <c r="AX135">
        <v>0</v>
      </c>
      <c r="AY135">
        <v>0</v>
      </c>
    </row>
    <row r="136" spans="1:51">
      <c r="A136" t="s">
        <v>133</v>
      </c>
      <c r="B136">
        <v>10.319314</v>
      </c>
      <c r="C136">
        <v>10.1309764</v>
      </c>
      <c r="D136">
        <v>1.01859027131876</v>
      </c>
      <c r="E136">
        <v>0.188337599999988</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161</v>
      </c>
      <c r="Y136">
        <v>0</v>
      </c>
      <c r="Z136">
        <v>0</v>
      </c>
      <c r="AA136">
        <v>0.2734</v>
      </c>
      <c r="AB136">
        <v>0.9045834</v>
      </c>
      <c r="AC136">
        <v>0.302238577449022</v>
      </c>
      <c r="AD136">
        <v>-0.6311834</v>
      </c>
      <c r="AE136">
        <v>0.660000000000001</v>
      </c>
      <c r="AF136">
        <v>0</v>
      </c>
      <c r="AG136">
        <v>0</v>
      </c>
      <c r="AH136" t="s">
        <v>161</v>
      </c>
      <c r="AI136">
        <v>0</v>
      </c>
      <c r="AJ136">
        <v>0</v>
      </c>
      <c r="AK136">
        <v>0.393327</v>
      </c>
      <c r="AL136">
        <v>0.12</v>
      </c>
      <c r="AM136">
        <v>3.277725</v>
      </c>
      <c r="AN136">
        <v>0.273327</v>
      </c>
      <c r="AO136">
        <v>0.17433</v>
      </c>
      <c r="AP136">
        <v>1.166587</v>
      </c>
      <c r="AQ136">
        <v>0</v>
      </c>
      <c r="AR136" t="s">
        <v>161</v>
      </c>
      <c r="AS136">
        <v>1.166587</v>
      </c>
      <c r="AT136">
        <v>0.235507</v>
      </c>
      <c r="AU136">
        <v>0.0969999999999998</v>
      </c>
      <c r="AV136">
        <v>0</v>
      </c>
      <c r="AW136" t="s">
        <v>161</v>
      </c>
      <c r="AX136">
        <v>0.0969999999999998</v>
      </c>
      <c r="AY136">
        <v>0.395369999999999</v>
      </c>
    </row>
    <row r="137" spans="1:51">
      <c r="A137" t="s">
        <v>134</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161</v>
      </c>
      <c r="Y137">
        <v>0</v>
      </c>
      <c r="Z137">
        <v>0</v>
      </c>
      <c r="AA137">
        <v>2.0621</v>
      </c>
      <c r="AB137">
        <v>10.91591451</v>
      </c>
      <c r="AC137">
        <v>0.188907672198323</v>
      </c>
      <c r="AD137">
        <v>-8.85381451</v>
      </c>
      <c r="AE137">
        <v>9.04199999999999</v>
      </c>
      <c r="AF137">
        <v>0</v>
      </c>
      <c r="AG137">
        <v>0</v>
      </c>
      <c r="AH137" t="s">
        <v>161</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161</v>
      </c>
      <c r="AX137">
        <v>0.0969999999999998</v>
      </c>
      <c r="AY137">
        <v>0.395369999999999</v>
      </c>
    </row>
    <row r="138" spans="1:51">
      <c r="A138" t="s">
        <v>135</v>
      </c>
      <c r="B138">
        <v>498.401570999999</v>
      </c>
      <c r="C138">
        <v>549.57121515</v>
      </c>
      <c r="D138">
        <v>0.906891695308251</v>
      </c>
      <c r="E138">
        <v>-51.1696441500007</v>
      </c>
      <c r="F138">
        <v>377.511442</v>
      </c>
      <c r="G138">
        <v>226.096769</v>
      </c>
      <c r="H138">
        <v>279.46682749</v>
      </c>
      <c r="I138">
        <v>0.809029003659084</v>
      </c>
      <c r="J138">
        <v>-53.3700584900002</v>
      </c>
      <c r="K138">
        <v>210.267322</v>
      </c>
      <c r="L138">
        <v>66.499612</v>
      </c>
      <c r="M138">
        <v>67.14322823</v>
      </c>
      <c r="N138">
        <v>0.990414279340348</v>
      </c>
      <c r="O138">
        <v>-0.643616230000021</v>
      </c>
      <c r="P138">
        <v>52.150059</v>
      </c>
      <c r="Q138">
        <v>11.4425</v>
      </c>
      <c r="R138">
        <v>11.92688889</v>
      </c>
      <c r="S138">
        <v>0.959386819608412</v>
      </c>
      <c r="T138">
        <v>-0.484388889999998</v>
      </c>
      <c r="U138">
        <v>6.64189999999999</v>
      </c>
      <c r="V138">
        <v>144.727880999999</v>
      </c>
      <c r="W138">
        <v>152.6212116</v>
      </c>
      <c r="X138">
        <v>0.948281562456155</v>
      </c>
      <c r="Y138">
        <v>-7.89333060000052</v>
      </c>
      <c r="Z138">
        <v>88.863598</v>
      </c>
      <c r="AA138">
        <v>49.634809</v>
      </c>
      <c r="AB138">
        <v>38.41305894</v>
      </c>
      <c r="AC138">
        <v>1.29213372664562</v>
      </c>
      <c r="AD138">
        <v>11.22175006</v>
      </c>
      <c r="AE138">
        <v>19.588563</v>
      </c>
      <c r="AF138">
        <v>23.9362439999999</v>
      </c>
      <c r="AG138">
        <v>36.23</v>
      </c>
      <c r="AH138">
        <v>0.66067468948385</v>
      </c>
      <c r="AI138">
        <v>-12.2937560000001</v>
      </c>
      <c r="AJ138">
        <v>-120.858251</v>
      </c>
      <c r="AK138">
        <v>6.22565099999995</v>
      </c>
      <c r="AL138">
        <v>13.82673877</v>
      </c>
      <c r="AM138">
        <v>0.450261706940454</v>
      </c>
      <c r="AN138">
        <v>-7.60108777000004</v>
      </c>
      <c r="AO138">
        <v>3.74330199999999</v>
      </c>
      <c r="AP138">
        <v>10.965363</v>
      </c>
      <c r="AQ138">
        <v>15.07166667</v>
      </c>
      <c r="AR138">
        <v>0.727548136519396</v>
      </c>
      <c r="AS138">
        <v>-4.10630367000001</v>
      </c>
      <c r="AT138">
        <v>26.616672</v>
      </c>
      <c r="AU138">
        <v>12.388248</v>
      </c>
      <c r="AV138">
        <v>17.05566667</v>
      </c>
      <c r="AW138">
        <v>0.726342056261585</v>
      </c>
      <c r="AX138">
        <v>-4.66741867000001</v>
      </c>
      <c r="AY138">
        <v>4.58677</v>
      </c>
    </row>
    <row r="139" spans="1:51">
      <c r="A139" t="s">
        <v>136</v>
      </c>
      <c r="B139">
        <v>990.721647999999</v>
      </c>
      <c r="C139">
        <v>1008.55168798</v>
      </c>
      <c r="D139">
        <v>0.982321144079673</v>
      </c>
      <c r="E139">
        <v>-17.8300399800008</v>
      </c>
      <c r="F139">
        <v>848.481044999999</v>
      </c>
      <c r="G139">
        <v>520.295517</v>
      </c>
      <c r="H139">
        <v>530.82500549</v>
      </c>
      <c r="I139">
        <v>0.980163917710921</v>
      </c>
      <c r="J139">
        <v>-10.5294884900002</v>
      </c>
      <c r="K139">
        <v>491.400408</v>
      </c>
      <c r="L139">
        <v>119.770588</v>
      </c>
      <c r="M139">
        <v>128.27277123</v>
      </c>
      <c r="N139">
        <v>0.933717942253269</v>
      </c>
      <c r="O139">
        <v>-8.50218323000009</v>
      </c>
      <c r="P139">
        <v>112.041365</v>
      </c>
      <c r="Q139">
        <v>26.5854</v>
      </c>
      <c r="R139">
        <v>27.77898889</v>
      </c>
      <c r="S139">
        <v>0.957032673337161</v>
      </c>
      <c r="T139">
        <v>-1.19358889000002</v>
      </c>
      <c r="U139">
        <v>21.0377</v>
      </c>
      <c r="V139">
        <v>190.826966999999</v>
      </c>
      <c r="W139">
        <v>212.9345116</v>
      </c>
      <c r="X139">
        <v>0.89617678959656</v>
      </c>
      <c r="Y139">
        <v>-22.1075446000005</v>
      </c>
      <c r="Z139">
        <v>130.918185</v>
      </c>
      <c r="AA139">
        <v>133.243176</v>
      </c>
      <c r="AB139">
        <v>108.74041077</v>
      </c>
      <c r="AC139">
        <v>1.22533265284262</v>
      </c>
      <c r="AD139">
        <v>24.5027652299999</v>
      </c>
      <c r="AE139">
        <v>93.083387</v>
      </c>
      <c r="AF139">
        <v>37.5380939999999</v>
      </c>
      <c r="AG139">
        <v>39.52</v>
      </c>
      <c r="AH139">
        <v>0.949850556680159</v>
      </c>
      <c r="AI139">
        <v>-1.98190600000012</v>
      </c>
      <c r="AJ139">
        <v>-102.21028</v>
      </c>
      <c r="AK139">
        <v>62.9601049999999</v>
      </c>
      <c r="AL139">
        <v>87.02839877</v>
      </c>
      <c r="AM139">
        <v>0.723443219567809</v>
      </c>
      <c r="AN139">
        <v>-24.0682937700001</v>
      </c>
      <c r="AO139">
        <v>-24.6802670000001</v>
      </c>
      <c r="AP139">
        <v>15.906031</v>
      </c>
      <c r="AQ139">
        <v>25.23533334</v>
      </c>
      <c r="AR139">
        <v>0.630307941079885</v>
      </c>
      <c r="AS139">
        <v>-9.32930234000002</v>
      </c>
      <c r="AT139">
        <v>32.800023</v>
      </c>
      <c r="AU139">
        <v>15.419748</v>
      </c>
      <c r="AV139">
        <v>22.74066667</v>
      </c>
      <c r="AW139">
        <v>0.678069303057947</v>
      </c>
      <c r="AX139">
        <v>-7.32091867000002</v>
      </c>
      <c r="AY139">
        <v>9.97076999999999</v>
      </c>
    </row>
    <row r="140" spans="2:6">
      <c r="B140">
        <v>990.721647999999</v>
      </c>
      <c r="C140">
        <v>1008.55168798</v>
      </c>
      <c r="E140">
        <v>-17.8300399800009</v>
      </c>
      <c r="F140">
        <v>848.481044999999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17" activePane="bottomRight" state="frozen"/>
      <selection/>
      <selection pane="topRight"/>
      <selection pane="bottomLeft"/>
      <selection pane="bottomRight" activeCell="AF80" sqref="AF80"/>
    </sheetView>
  </sheetViews>
  <sheetFormatPr defaultColWidth="9.13888888888889" defaultRowHeight="15.6"/>
  <cols>
    <col min="1" max="1" width="29.2314814814815" style="443" customWidth="1"/>
    <col min="2" max="2" width="11.0277777777778" style="443" customWidth="1"/>
    <col min="3" max="3" width="12.1388888888889" style="443" customWidth="1"/>
    <col min="4" max="4" width="9.7962962962963" style="443" customWidth="1"/>
    <col min="5" max="5" width="10.1296296296296" style="443" customWidth="1"/>
    <col min="6" max="6" width="9.71296296296296" style="443" customWidth="1"/>
    <col min="7" max="8" width="7.35185185185185" style="167" customWidth="1" outlineLevel="1"/>
    <col min="9" max="9" width="9.42592592592593" style="167" customWidth="1" outlineLevel="1"/>
    <col min="10" max="10" width="10.2685185185185" style="168" customWidth="1" outlineLevel="1"/>
    <col min="11" max="11" width="10.537037037037" style="167" customWidth="1" outlineLevel="1"/>
    <col min="12" max="26" width="7.34259259259259" style="443" customWidth="1" outlineLevel="1"/>
    <col min="27" max="31" width="8.42592592592593" style="443" customWidth="1" outlineLevel="1"/>
    <col min="32" max="36" width="8.42592592592593" style="443" customWidth="1"/>
    <col min="37" max="88" width="9.13888888888889" style="437" customWidth="1"/>
    <col min="89" max="16296" width="9.13888888888889" style="437"/>
    <col min="16297" max="16297" width="9.13888888888889" style="444"/>
    <col min="16298" max="16298" width="16.287037037037" style="444"/>
    <col min="16299" max="16306" width="9.13888888888889" style="172"/>
    <col min="16307" max="16384" width="9.13888888888889" style="164"/>
  </cols>
  <sheetData>
    <row r="1" s="437" customFormat="1" hidden="1" spans="1:36">
      <c r="A1" s="443"/>
      <c r="B1" s="445"/>
      <c r="C1" s="167"/>
      <c r="D1" s="443"/>
      <c r="E1" s="443"/>
      <c r="F1" s="446"/>
      <c r="G1" s="443"/>
      <c r="H1" s="443"/>
      <c r="I1" s="443"/>
      <c r="J1" s="167"/>
      <c r="K1" s="443"/>
      <c r="L1" s="443"/>
      <c r="M1" s="446"/>
      <c r="N1" s="443"/>
      <c r="O1" s="443"/>
      <c r="P1" s="443"/>
      <c r="Q1" s="443"/>
      <c r="R1" s="443"/>
      <c r="S1" s="443"/>
      <c r="T1" s="443"/>
      <c r="U1" s="443"/>
      <c r="V1" s="443"/>
      <c r="W1" s="443"/>
      <c r="X1" s="443"/>
      <c r="Y1" s="443"/>
      <c r="Z1" s="443"/>
      <c r="AA1" s="443"/>
      <c r="AB1" s="443"/>
      <c r="AC1" s="443"/>
      <c r="AD1" s="443"/>
      <c r="AE1" s="443"/>
      <c r="AF1" s="443"/>
      <c r="AG1" s="443"/>
      <c r="AH1" s="443"/>
      <c r="AI1" s="443"/>
      <c r="AJ1" s="443"/>
    </row>
    <row r="2" s="437" customFormat="1" ht="16.2" hidden="1" spans="1:36">
      <c r="A2" s="443"/>
      <c r="B2" s="444"/>
      <c r="C2" s="444"/>
      <c r="D2" s="443"/>
      <c r="E2" s="443"/>
      <c r="F2" s="446"/>
      <c r="G2" s="447"/>
      <c r="H2" s="447"/>
      <c r="I2" s="447"/>
      <c r="J2" s="167"/>
      <c r="K2" s="447"/>
      <c r="L2" s="473"/>
      <c r="M2" s="447"/>
      <c r="N2" s="447"/>
      <c r="O2" s="447"/>
      <c r="P2" s="447"/>
      <c r="Q2" s="447"/>
      <c r="R2" s="447"/>
      <c r="S2" s="447"/>
      <c r="T2" s="447"/>
      <c r="U2" s="447"/>
      <c r="V2" s="447"/>
      <c r="W2" s="447"/>
      <c r="X2" s="447"/>
      <c r="Y2" s="447"/>
      <c r="Z2" s="447"/>
      <c r="AA2" s="447"/>
      <c r="AB2" s="447"/>
      <c r="AC2" s="447"/>
      <c r="AD2" s="447"/>
      <c r="AE2" s="447"/>
      <c r="AF2" s="447"/>
      <c r="AG2" s="447"/>
      <c r="AH2" s="447"/>
      <c r="AI2" s="447"/>
      <c r="AJ2" s="447"/>
    </row>
    <row r="3" s="437" customFormat="1" spans="1:36">
      <c r="A3" s="174" t="s">
        <v>138</v>
      </c>
      <c r="B3" s="174" t="s">
        <v>139</v>
      </c>
      <c r="C3" s="174" t="s">
        <v>140</v>
      </c>
      <c r="D3" s="443"/>
      <c r="E3" s="448"/>
      <c r="F3" s="448"/>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row>
    <row r="4" s="438" customFormat="1" ht="16.95" spans="1:36">
      <c r="A4" s="445"/>
      <c r="B4" s="449" t="s">
        <v>141</v>
      </c>
      <c r="C4" s="449"/>
      <c r="D4" s="450"/>
      <c r="E4" s="449"/>
      <c r="F4" s="446"/>
      <c r="G4" s="449"/>
      <c r="H4" s="449"/>
      <c r="I4" s="449"/>
      <c r="J4" s="167"/>
      <c r="K4" s="449"/>
      <c r="L4" s="473"/>
      <c r="M4" s="443"/>
      <c r="N4" s="449"/>
      <c r="O4" s="449"/>
      <c r="P4" s="449"/>
      <c r="Q4" s="449"/>
      <c r="R4" s="449"/>
      <c r="S4" s="449"/>
      <c r="T4" s="449"/>
      <c r="U4" s="449"/>
      <c r="V4" s="449"/>
      <c r="W4" s="449"/>
      <c r="X4" s="449"/>
      <c r="Y4" s="449"/>
      <c r="Z4" s="449"/>
      <c r="AA4" s="449"/>
      <c r="AB4" s="449"/>
      <c r="AC4" s="449"/>
      <c r="AD4" s="449"/>
      <c r="AE4" s="449"/>
      <c r="AF4" s="449"/>
      <c r="AG4" s="449"/>
      <c r="AH4" s="449"/>
      <c r="AI4" s="449"/>
      <c r="AJ4" s="449"/>
    </row>
    <row r="5" s="439" customFormat="1" ht="18.15" spans="1:51">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51" t="s">
        <v>1</v>
      </c>
      <c r="B6" s="241" t="s">
        <v>146</v>
      </c>
      <c r="C6" s="242"/>
      <c r="D6" s="243"/>
      <c r="E6" s="242"/>
      <c r="F6" s="244"/>
      <c r="G6" s="181" t="s">
        <v>192</v>
      </c>
      <c r="H6" s="182"/>
      <c r="I6" s="182"/>
      <c r="J6" s="182"/>
      <c r="K6" s="183"/>
      <c r="L6" s="181" t="s">
        <v>193</v>
      </c>
      <c r="M6" s="182"/>
      <c r="N6" s="182"/>
      <c r="O6" s="182"/>
      <c r="P6" s="183"/>
      <c r="Q6" s="181" t="s">
        <v>194</v>
      </c>
      <c r="R6" s="182"/>
      <c r="S6" s="182"/>
      <c r="T6" s="182"/>
      <c r="U6" s="183"/>
      <c r="V6" s="181" t="s">
        <v>195</v>
      </c>
      <c r="W6" s="182"/>
      <c r="X6" s="182"/>
      <c r="Y6" s="182"/>
      <c r="Z6" s="183"/>
      <c r="AA6" s="181" t="s">
        <v>196</v>
      </c>
      <c r="AB6" s="182"/>
      <c r="AC6" s="182"/>
      <c r="AD6" s="182"/>
      <c r="AE6" s="183"/>
      <c r="AF6" s="181" t="s">
        <v>197</v>
      </c>
      <c r="AG6" s="182"/>
      <c r="AH6" s="182"/>
      <c r="AI6" s="182"/>
      <c r="AJ6" s="183"/>
      <c r="AK6" s="181" t="s">
        <v>198</v>
      </c>
      <c r="AL6" s="182"/>
      <c r="AM6" s="182"/>
      <c r="AN6" s="182"/>
      <c r="AO6" s="183"/>
      <c r="AP6" s="181" t="s">
        <v>199</v>
      </c>
      <c r="AQ6" s="182"/>
      <c r="AR6" s="182"/>
      <c r="AS6" s="182"/>
      <c r="AT6" s="183"/>
      <c r="AU6" s="181" t="s">
        <v>200</v>
      </c>
      <c r="AV6" s="182"/>
      <c r="AW6" s="182"/>
      <c r="AX6" s="182"/>
      <c r="AY6" s="183"/>
    </row>
    <row r="7" ht="32.4" spans="1:51">
      <c r="A7" s="452"/>
      <c r="B7" s="246" t="s">
        <v>156</v>
      </c>
      <c r="C7" s="226" t="s">
        <v>157</v>
      </c>
      <c r="D7" s="226" t="s">
        <v>158</v>
      </c>
      <c r="E7" s="453" t="s">
        <v>159</v>
      </c>
      <c r="F7" s="453" t="s">
        <v>160</v>
      </c>
      <c r="G7" s="187" t="s">
        <v>156</v>
      </c>
      <c r="H7" s="454" t="s">
        <v>157</v>
      </c>
      <c r="I7" s="189" t="s">
        <v>158</v>
      </c>
      <c r="J7" s="454" t="s">
        <v>159</v>
      </c>
      <c r="K7" s="190" t="s">
        <v>160</v>
      </c>
      <c r="L7" s="187" t="s">
        <v>156</v>
      </c>
      <c r="M7" s="454" t="s">
        <v>157</v>
      </c>
      <c r="N7" s="189" t="s">
        <v>158</v>
      </c>
      <c r="O7" s="454" t="s">
        <v>159</v>
      </c>
      <c r="P7" s="190" t="s">
        <v>160</v>
      </c>
      <c r="Q7" s="187" t="s">
        <v>156</v>
      </c>
      <c r="R7" s="454" t="s">
        <v>157</v>
      </c>
      <c r="S7" s="189" t="s">
        <v>158</v>
      </c>
      <c r="T7" s="454" t="s">
        <v>159</v>
      </c>
      <c r="U7" s="190" t="s">
        <v>160</v>
      </c>
      <c r="V7" s="187" t="s">
        <v>156</v>
      </c>
      <c r="W7" s="454" t="s">
        <v>157</v>
      </c>
      <c r="X7" s="189" t="s">
        <v>158</v>
      </c>
      <c r="Y7" s="454" t="s">
        <v>159</v>
      </c>
      <c r="Z7" s="190" t="s">
        <v>160</v>
      </c>
      <c r="AA7" s="187" t="s">
        <v>156</v>
      </c>
      <c r="AB7" s="454" t="s">
        <v>157</v>
      </c>
      <c r="AC7" s="189" t="s">
        <v>158</v>
      </c>
      <c r="AD7" s="454" t="s">
        <v>159</v>
      </c>
      <c r="AE7" s="190" t="s">
        <v>160</v>
      </c>
      <c r="AF7" s="187" t="s">
        <v>156</v>
      </c>
      <c r="AG7" s="454" t="s">
        <v>157</v>
      </c>
      <c r="AH7" s="189" t="s">
        <v>158</v>
      </c>
      <c r="AI7" s="454" t="s">
        <v>159</v>
      </c>
      <c r="AJ7" s="190" t="s">
        <v>160</v>
      </c>
      <c r="AK7" s="187" t="s">
        <v>156</v>
      </c>
      <c r="AL7" s="454" t="s">
        <v>157</v>
      </c>
      <c r="AM7" s="189" t="s">
        <v>158</v>
      </c>
      <c r="AN7" s="454" t="s">
        <v>159</v>
      </c>
      <c r="AO7" s="190" t="s">
        <v>160</v>
      </c>
      <c r="AP7" s="187" t="s">
        <v>156</v>
      </c>
      <c r="AQ7" s="454" t="s">
        <v>157</v>
      </c>
      <c r="AR7" s="189" t="s">
        <v>158</v>
      </c>
      <c r="AS7" s="454" t="s">
        <v>159</v>
      </c>
      <c r="AT7" s="190" t="s">
        <v>160</v>
      </c>
      <c r="AU7" s="187" t="s">
        <v>156</v>
      </c>
      <c r="AV7" s="454" t="s">
        <v>157</v>
      </c>
      <c r="AW7" s="189" t="s">
        <v>158</v>
      </c>
      <c r="AX7" s="454" t="s">
        <v>159</v>
      </c>
      <c r="AY7" s="190" t="s">
        <v>160</v>
      </c>
    </row>
    <row r="8" s="437" customFormat="1" outlineLevel="1" spans="1:51">
      <c r="A8" s="455" t="s">
        <v>5</v>
      </c>
      <c r="B8" s="456">
        <v>309.131632</v>
      </c>
      <c r="C8" s="457">
        <v>294.60098199</v>
      </c>
      <c r="D8" s="458">
        <v>1.0493231553807</v>
      </c>
      <c r="E8" s="459">
        <v>14.5306500099999</v>
      </c>
      <c r="F8" s="460">
        <v>280.653375</v>
      </c>
      <c r="G8" s="456">
        <v>182.80152</v>
      </c>
      <c r="H8" s="457">
        <v>162.0724</v>
      </c>
      <c r="I8" s="458">
        <v>1.12790037045172</v>
      </c>
      <c r="J8" s="459">
        <v>20.7291199999996</v>
      </c>
      <c r="K8" s="460">
        <v>201.070795</v>
      </c>
      <c r="L8" s="456">
        <v>36.4124999999999</v>
      </c>
      <c r="M8" s="457">
        <v>38.646756</v>
      </c>
      <c r="N8" s="458">
        <v>0.942187747918607</v>
      </c>
      <c r="O8" s="459">
        <v>-2.23425600000007</v>
      </c>
      <c r="P8" s="460">
        <v>38.4792269999999</v>
      </c>
      <c r="Q8" s="456">
        <v>9.0329</v>
      </c>
      <c r="R8" s="457">
        <v>9.801</v>
      </c>
      <c r="S8" s="458">
        <v>0.92163044587287</v>
      </c>
      <c r="T8" s="459">
        <v>-0.7681</v>
      </c>
      <c r="U8" s="460">
        <v>10.6918</v>
      </c>
      <c r="V8" s="456">
        <v>56.845892</v>
      </c>
      <c r="W8" s="457">
        <v>64.3928</v>
      </c>
      <c r="X8" s="458">
        <v>0.882798884347319</v>
      </c>
      <c r="Y8" s="459">
        <v>-7.54690799999995</v>
      </c>
      <c r="Z8" s="460">
        <v>7.2</v>
      </c>
      <c r="AA8" s="456">
        <v>24.03882</v>
      </c>
      <c r="AB8" s="457">
        <v>19.68802599</v>
      </c>
      <c r="AC8" s="458">
        <v>1.22098680752503</v>
      </c>
      <c r="AD8" s="459">
        <v>4.35079400999999</v>
      </c>
      <c r="AE8" s="460">
        <v>23.211553</v>
      </c>
      <c r="AF8" s="456">
        <v>0</v>
      </c>
      <c r="AG8" s="457">
        <v>0</v>
      </c>
      <c r="AH8" s="458" t="s">
        <v>161</v>
      </c>
      <c r="AI8" s="459">
        <v>0</v>
      </c>
      <c r="AJ8" s="460">
        <v>0</v>
      </c>
      <c r="AK8" s="456">
        <v>58.693122</v>
      </c>
      <c r="AL8" s="457">
        <v>66.0226</v>
      </c>
      <c r="AM8" s="458">
        <v>0.888985317148976</v>
      </c>
      <c r="AN8" s="459">
        <v>-7.32947800000002</v>
      </c>
      <c r="AO8" s="460">
        <v>80.0181339999998</v>
      </c>
      <c r="AP8" s="456">
        <v>0.109606</v>
      </c>
      <c r="AQ8" s="457">
        <v>0.72</v>
      </c>
      <c r="AR8" s="458">
        <v>0.152230555555556</v>
      </c>
      <c r="AS8" s="459">
        <v>-0.610394</v>
      </c>
      <c r="AT8" s="460">
        <v>0.01707</v>
      </c>
      <c r="AU8" s="456">
        <v>0</v>
      </c>
      <c r="AV8" s="457">
        <v>0</v>
      </c>
      <c r="AW8" s="458" t="s">
        <v>161</v>
      </c>
      <c r="AX8" s="459">
        <v>0</v>
      </c>
      <c r="AY8" s="460">
        <v>0</v>
      </c>
    </row>
    <row r="9" s="440" customFormat="1" outlineLevel="1" spans="1:51">
      <c r="A9" s="455" t="s">
        <v>6</v>
      </c>
      <c r="B9" s="456">
        <v>136.415784</v>
      </c>
      <c r="C9" s="457">
        <v>152.55121145</v>
      </c>
      <c r="D9" s="458">
        <v>0.894229437468028</v>
      </c>
      <c r="E9" s="459">
        <v>-16.1354274500003</v>
      </c>
      <c r="F9" s="461">
        <v>133.925493</v>
      </c>
      <c r="G9" s="456">
        <v>79.2509559999999</v>
      </c>
      <c r="H9" s="457">
        <v>83.2511</v>
      </c>
      <c r="I9" s="458">
        <v>0.951950857105791</v>
      </c>
      <c r="J9" s="459">
        <v>-4.00014400000008</v>
      </c>
      <c r="K9" s="461">
        <v>92.7747259999998</v>
      </c>
      <c r="L9" s="456">
        <v>19.837823</v>
      </c>
      <c r="M9" s="457">
        <v>23.905536</v>
      </c>
      <c r="N9" s="458">
        <v>0.829842217300628</v>
      </c>
      <c r="O9" s="459">
        <v>-4.06771300000002</v>
      </c>
      <c r="P9" s="461">
        <v>19.703063</v>
      </c>
      <c r="Q9" s="456">
        <v>4.6275</v>
      </c>
      <c r="R9" s="457">
        <v>5.8572</v>
      </c>
      <c r="S9" s="458">
        <v>0.790053267772997</v>
      </c>
      <c r="T9" s="459">
        <v>-1.2297</v>
      </c>
      <c r="U9" s="461">
        <v>4.95309999999999</v>
      </c>
      <c r="V9" s="456">
        <v>21.597425</v>
      </c>
      <c r="W9" s="457">
        <v>27.5817</v>
      </c>
      <c r="X9" s="458">
        <v>0.783034584525247</v>
      </c>
      <c r="Y9" s="459">
        <v>-5.984275</v>
      </c>
      <c r="Z9" s="461">
        <v>4.893309</v>
      </c>
      <c r="AA9" s="456">
        <v>11.10208</v>
      </c>
      <c r="AB9" s="457">
        <v>11.95567545</v>
      </c>
      <c r="AC9" s="458">
        <v>0.92860332705</v>
      </c>
      <c r="AD9" s="459">
        <v>-0.853595449999988</v>
      </c>
      <c r="AE9" s="461">
        <v>11.601295</v>
      </c>
      <c r="AF9" s="456">
        <v>0</v>
      </c>
      <c r="AG9" s="457">
        <v>0</v>
      </c>
      <c r="AH9" s="458" t="s">
        <v>161</v>
      </c>
      <c r="AI9" s="459">
        <v>0</v>
      </c>
      <c r="AJ9" s="461">
        <v>0</v>
      </c>
      <c r="AK9" s="456">
        <v>9.83316999999999</v>
      </c>
      <c r="AL9" s="457">
        <v>10.25</v>
      </c>
      <c r="AM9" s="458">
        <v>0.959333658536585</v>
      </c>
      <c r="AN9" s="459">
        <v>-0.416830000000006</v>
      </c>
      <c r="AO9" s="461">
        <v>10.51097</v>
      </c>
      <c r="AP9" s="456">
        <v>0.059833</v>
      </c>
      <c r="AQ9" s="457">
        <v>0.72</v>
      </c>
      <c r="AR9" s="458">
        <v>0.0831013888888889</v>
      </c>
      <c r="AS9" s="459">
        <v>-0.660167</v>
      </c>
      <c r="AT9" s="461">
        <v>0.149922</v>
      </c>
      <c r="AU9" s="456">
        <v>0</v>
      </c>
      <c r="AV9" s="457">
        <v>0</v>
      </c>
      <c r="AW9" s="458" t="s">
        <v>161</v>
      </c>
      <c r="AX9" s="459">
        <v>0</v>
      </c>
      <c r="AY9" s="461">
        <v>0.00782399999999999</v>
      </c>
    </row>
    <row r="10" s="441" customFormat="1" spans="1:51">
      <c r="A10" s="462" t="s">
        <v>7</v>
      </c>
      <c r="B10" s="463">
        <v>445.547416</v>
      </c>
      <c r="C10" s="464">
        <v>447.15219344</v>
      </c>
      <c r="D10" s="465">
        <v>0.996411115804544</v>
      </c>
      <c r="E10" s="464">
        <v>-1.60477744000036</v>
      </c>
      <c r="F10" s="466">
        <v>414.578868</v>
      </c>
      <c r="G10" s="463">
        <v>262.052476</v>
      </c>
      <c r="H10" s="464">
        <v>245.3235</v>
      </c>
      <c r="I10" s="465">
        <v>1.06819149408842</v>
      </c>
      <c r="J10" s="464">
        <v>16.7289759999995</v>
      </c>
      <c r="K10" s="466">
        <v>293.845521</v>
      </c>
      <c r="L10" s="463">
        <v>56.2503229999999</v>
      </c>
      <c r="M10" s="464">
        <v>62.552292</v>
      </c>
      <c r="N10" s="465">
        <v>0.899252788371047</v>
      </c>
      <c r="O10" s="464">
        <v>-6.30196900000008</v>
      </c>
      <c r="P10" s="466">
        <v>58.1822899999999</v>
      </c>
      <c r="Q10" s="463">
        <v>13.6604</v>
      </c>
      <c r="R10" s="464">
        <v>15.6582</v>
      </c>
      <c r="S10" s="465">
        <v>0.872411899196587</v>
      </c>
      <c r="T10" s="464">
        <v>-1.9978</v>
      </c>
      <c r="U10" s="466">
        <v>15.6449</v>
      </c>
      <c r="V10" s="463">
        <v>78.4433170000001</v>
      </c>
      <c r="W10" s="464">
        <v>91.9745</v>
      </c>
      <c r="X10" s="465">
        <v>0.852881146404711</v>
      </c>
      <c r="Y10" s="464">
        <v>-13.5311829999999</v>
      </c>
      <c r="Z10" s="466">
        <v>12.093309</v>
      </c>
      <c r="AA10" s="463">
        <v>35.1409</v>
      </c>
      <c r="AB10" s="464">
        <v>31.64370144</v>
      </c>
      <c r="AC10" s="465">
        <v>1.11051799887036</v>
      </c>
      <c r="AD10" s="464">
        <v>3.49719856</v>
      </c>
      <c r="AE10" s="466">
        <v>34.812848</v>
      </c>
      <c r="AF10" s="463">
        <v>0</v>
      </c>
      <c r="AG10" s="464">
        <v>0</v>
      </c>
      <c r="AH10" s="465" t="s">
        <v>161</v>
      </c>
      <c r="AI10" s="464">
        <v>0</v>
      </c>
      <c r="AJ10" s="466">
        <v>0</v>
      </c>
      <c r="AK10" s="463">
        <v>68.526292</v>
      </c>
      <c r="AL10" s="464">
        <v>76.2726</v>
      </c>
      <c r="AM10" s="465">
        <v>0.89843917737169</v>
      </c>
      <c r="AN10" s="464">
        <v>-7.74630800000003</v>
      </c>
      <c r="AO10" s="466">
        <v>90.5291039999998</v>
      </c>
      <c r="AP10" s="463">
        <v>0.169439</v>
      </c>
      <c r="AQ10" s="464">
        <v>1.44</v>
      </c>
      <c r="AR10" s="465">
        <v>0.117665972222222</v>
      </c>
      <c r="AS10" s="464">
        <v>-1.270561</v>
      </c>
      <c r="AT10" s="466">
        <v>0.166992</v>
      </c>
      <c r="AU10" s="463">
        <v>0</v>
      </c>
      <c r="AV10" s="464">
        <v>0</v>
      </c>
      <c r="AW10" s="465" t="s">
        <v>161</v>
      </c>
      <c r="AX10" s="464">
        <v>0</v>
      </c>
      <c r="AY10" s="466">
        <v>0.00782399999999999</v>
      </c>
    </row>
    <row r="11" s="164" customFormat="1" outlineLevel="1" spans="1:51">
      <c r="A11" s="455" t="s">
        <v>8</v>
      </c>
      <c r="B11" s="456">
        <v>114.490812</v>
      </c>
      <c r="C11" s="457">
        <v>111.95936151</v>
      </c>
      <c r="D11" s="458">
        <v>1.02261044057288</v>
      </c>
      <c r="E11" s="459">
        <v>2.53145048999994</v>
      </c>
      <c r="F11" s="461">
        <v>118.560647</v>
      </c>
      <c r="G11" s="456">
        <v>76.4147</v>
      </c>
      <c r="H11" s="457">
        <v>74.0506</v>
      </c>
      <c r="I11" s="458">
        <v>1.03192546718055</v>
      </c>
      <c r="J11" s="459">
        <v>2.36409999999995</v>
      </c>
      <c r="K11" s="461">
        <v>79.272943</v>
      </c>
      <c r="L11" s="456">
        <v>17.29251</v>
      </c>
      <c r="M11" s="457">
        <v>19.524186</v>
      </c>
      <c r="N11" s="458">
        <v>0.885696848001755</v>
      </c>
      <c r="O11" s="459">
        <v>-2.23167600000001</v>
      </c>
      <c r="P11" s="461">
        <v>19.253586</v>
      </c>
      <c r="Q11" s="456">
        <v>4.06659999999999</v>
      </c>
      <c r="R11" s="457">
        <v>4.7727</v>
      </c>
      <c r="S11" s="458">
        <v>0.852054392691766</v>
      </c>
      <c r="T11" s="459">
        <v>-0.706100000000009</v>
      </c>
      <c r="U11" s="461">
        <v>4.19199999999999</v>
      </c>
      <c r="V11" s="456">
        <v>7.33005699999999</v>
      </c>
      <c r="W11" s="457">
        <v>4.19</v>
      </c>
      <c r="X11" s="458">
        <v>1.7494169451074</v>
      </c>
      <c r="Y11" s="459">
        <v>3.14005699999999</v>
      </c>
      <c r="Z11" s="461">
        <v>3.17439999999999</v>
      </c>
      <c r="AA11" s="456">
        <v>9.38694499999999</v>
      </c>
      <c r="AB11" s="457">
        <v>9.42187550999999</v>
      </c>
      <c r="AC11" s="458">
        <v>0.996292616054741</v>
      </c>
      <c r="AD11" s="459">
        <v>-0.0349305100000024</v>
      </c>
      <c r="AE11" s="461">
        <v>12.667718</v>
      </c>
      <c r="AF11" s="456">
        <v>0</v>
      </c>
      <c r="AG11" s="457">
        <v>0</v>
      </c>
      <c r="AH11" s="458" t="s">
        <v>161</v>
      </c>
      <c r="AI11" s="459">
        <v>0</v>
      </c>
      <c r="AJ11" s="461">
        <v>0</v>
      </c>
      <c r="AK11" s="456">
        <v>45.8417699999999</v>
      </c>
      <c r="AL11" s="457">
        <v>48.69</v>
      </c>
      <c r="AM11" s="458">
        <v>0.941502772643252</v>
      </c>
      <c r="AN11" s="459">
        <v>-2.84823000000006</v>
      </c>
      <c r="AO11" s="461">
        <v>47.107396</v>
      </c>
      <c r="AP11" s="456">
        <v>2.692239</v>
      </c>
      <c r="AQ11" s="457">
        <v>0.34</v>
      </c>
      <c r="AR11" s="458">
        <v>7.91835</v>
      </c>
      <c r="AS11" s="459">
        <v>2.352239</v>
      </c>
      <c r="AT11" s="461">
        <v>0.0807019999999999</v>
      </c>
      <c r="AU11" s="456">
        <v>0</v>
      </c>
      <c r="AV11" s="457">
        <v>0.99</v>
      </c>
      <c r="AW11" s="458">
        <v>0</v>
      </c>
      <c r="AX11" s="459">
        <v>-0.99</v>
      </c>
      <c r="AY11" s="461">
        <v>0.0597999999999999</v>
      </c>
    </row>
    <row r="12" s="437" customFormat="1" outlineLevel="1" spans="1:51">
      <c r="A12" s="455" t="s">
        <v>9</v>
      </c>
      <c r="B12" s="456">
        <v>61.1302659999999</v>
      </c>
      <c r="C12" s="457">
        <v>59.96971227</v>
      </c>
      <c r="D12" s="458">
        <v>1.01935233113634</v>
      </c>
      <c r="E12" s="459">
        <v>1.16055372999988</v>
      </c>
      <c r="F12" s="461">
        <v>61.8972189999999</v>
      </c>
      <c r="G12" s="456">
        <v>29.1833</v>
      </c>
      <c r="H12" s="457">
        <v>29.1965</v>
      </c>
      <c r="I12" s="458">
        <v>0.999547891014334</v>
      </c>
      <c r="J12" s="459">
        <v>-0.0132000000000012</v>
      </c>
      <c r="K12" s="461">
        <v>43.8759999999999</v>
      </c>
      <c r="L12" s="456">
        <v>7.02054</v>
      </c>
      <c r="M12" s="457">
        <v>7.265862</v>
      </c>
      <c r="N12" s="458">
        <v>0.966236352961286</v>
      </c>
      <c r="O12" s="459">
        <v>-0.245322000000007</v>
      </c>
      <c r="P12" s="461">
        <v>8.52911899999999</v>
      </c>
      <c r="Q12" s="456">
        <v>1.6783</v>
      </c>
      <c r="R12" s="457">
        <v>1.8054</v>
      </c>
      <c r="S12" s="458">
        <v>0.92960008862302</v>
      </c>
      <c r="T12" s="459">
        <v>-0.1271</v>
      </c>
      <c r="U12" s="461">
        <v>2.0719</v>
      </c>
      <c r="V12" s="456">
        <v>19.569326</v>
      </c>
      <c r="W12" s="457">
        <v>18.277</v>
      </c>
      <c r="X12" s="458">
        <v>1.07070777479893</v>
      </c>
      <c r="Y12" s="459">
        <v>1.29232599999995</v>
      </c>
      <c r="Z12" s="461">
        <v>2.79999999999999</v>
      </c>
      <c r="AA12" s="456">
        <v>3.67879999999999</v>
      </c>
      <c r="AB12" s="457">
        <v>3.42495027</v>
      </c>
      <c r="AC12" s="458">
        <v>1.07411778565766</v>
      </c>
      <c r="AD12" s="459">
        <v>0.253849729999992</v>
      </c>
      <c r="AE12" s="461">
        <v>4.6202</v>
      </c>
      <c r="AF12" s="456">
        <v>0</v>
      </c>
      <c r="AG12" s="457">
        <v>0</v>
      </c>
      <c r="AH12" s="458" t="s">
        <v>161</v>
      </c>
      <c r="AI12" s="459">
        <v>0</v>
      </c>
      <c r="AJ12" s="461">
        <v>0</v>
      </c>
      <c r="AK12" s="456">
        <v>18.515264</v>
      </c>
      <c r="AL12" s="457">
        <v>20.67</v>
      </c>
      <c r="AM12" s="458">
        <v>0.895755394291242</v>
      </c>
      <c r="AN12" s="459">
        <v>-2.15473600000004</v>
      </c>
      <c r="AO12" s="461">
        <v>20.112447</v>
      </c>
      <c r="AP12" s="456">
        <v>0</v>
      </c>
      <c r="AQ12" s="457">
        <v>0</v>
      </c>
      <c r="AR12" s="458" t="s">
        <v>161</v>
      </c>
      <c r="AS12" s="459">
        <v>0</v>
      </c>
      <c r="AT12" s="461">
        <v>0</v>
      </c>
      <c r="AU12" s="456">
        <v>0</v>
      </c>
      <c r="AV12" s="457">
        <v>0</v>
      </c>
      <c r="AW12" s="458" t="s">
        <v>161</v>
      </c>
      <c r="AX12" s="459">
        <v>0</v>
      </c>
      <c r="AY12" s="461">
        <v>0</v>
      </c>
    </row>
    <row r="13" s="164" customFormat="1" outlineLevel="1" spans="1:51">
      <c r="A13" s="455" t="s">
        <v>10</v>
      </c>
      <c r="B13" s="456">
        <v>163.970508</v>
      </c>
      <c r="C13" s="457">
        <v>170.04096242</v>
      </c>
      <c r="D13" s="458">
        <v>0.964300046685186</v>
      </c>
      <c r="E13" s="459">
        <v>-6.07045442000009</v>
      </c>
      <c r="F13" s="461">
        <v>176.709288</v>
      </c>
      <c r="G13" s="456">
        <v>101.817478</v>
      </c>
      <c r="H13" s="457">
        <v>86.2673</v>
      </c>
      <c r="I13" s="458">
        <v>1.18025576319185</v>
      </c>
      <c r="J13" s="459">
        <v>15.5501779999999</v>
      </c>
      <c r="K13" s="461">
        <v>118.803752</v>
      </c>
      <c r="L13" s="456">
        <v>16.563579</v>
      </c>
      <c r="M13" s="457">
        <v>17.574237</v>
      </c>
      <c r="N13" s="458">
        <v>0.942492069499233</v>
      </c>
      <c r="O13" s="459">
        <v>-1.010658</v>
      </c>
      <c r="P13" s="461">
        <v>19.490602</v>
      </c>
      <c r="Q13" s="456">
        <v>4.88569999999999</v>
      </c>
      <c r="R13" s="457">
        <v>5.3145</v>
      </c>
      <c r="S13" s="458">
        <v>0.919315081381126</v>
      </c>
      <c r="T13" s="459">
        <v>-0.428800000000008</v>
      </c>
      <c r="U13" s="461">
        <v>4.8908</v>
      </c>
      <c r="V13" s="456">
        <v>34.295206</v>
      </c>
      <c r="W13" s="457">
        <v>54.2365</v>
      </c>
      <c r="X13" s="458">
        <v>0.632327049127432</v>
      </c>
      <c r="Y13" s="459">
        <v>-19.941294</v>
      </c>
      <c r="Z13" s="461">
        <v>25.454943</v>
      </c>
      <c r="AA13" s="456">
        <v>6.408545</v>
      </c>
      <c r="AB13" s="457">
        <v>6.64842542</v>
      </c>
      <c r="AC13" s="458">
        <v>0.963919213220263</v>
      </c>
      <c r="AD13" s="459">
        <v>-0.239880420000006</v>
      </c>
      <c r="AE13" s="461">
        <v>8.06919099999999</v>
      </c>
      <c r="AF13" s="456">
        <v>0</v>
      </c>
      <c r="AG13" s="457">
        <v>0</v>
      </c>
      <c r="AH13" s="458" t="s">
        <v>161</v>
      </c>
      <c r="AI13" s="459">
        <v>0</v>
      </c>
      <c r="AJ13" s="461">
        <v>0</v>
      </c>
      <c r="AK13" s="456">
        <v>35.150856</v>
      </c>
      <c r="AL13" s="457">
        <v>36.48</v>
      </c>
      <c r="AM13" s="458">
        <v>0.963565131578946</v>
      </c>
      <c r="AN13" s="459">
        <v>-1.32914400000003</v>
      </c>
      <c r="AO13" s="461">
        <v>35.1544049999999</v>
      </c>
      <c r="AP13" s="456">
        <v>2.647596</v>
      </c>
      <c r="AQ13" s="457">
        <v>1.25</v>
      </c>
      <c r="AR13" s="458">
        <v>2.1180768</v>
      </c>
      <c r="AS13" s="459">
        <v>1.397596</v>
      </c>
      <c r="AT13" s="461">
        <v>0.14266</v>
      </c>
      <c r="AU13" s="456">
        <v>0</v>
      </c>
      <c r="AV13" s="457">
        <v>0.24</v>
      </c>
      <c r="AW13" s="458">
        <v>0</v>
      </c>
      <c r="AX13" s="459">
        <v>-0.24</v>
      </c>
      <c r="AY13" s="461">
        <v>0.388680000000001</v>
      </c>
    </row>
    <row r="14" s="441" customFormat="1" spans="1:51">
      <c r="A14" s="462" t="s">
        <v>11</v>
      </c>
      <c r="B14" s="463">
        <v>339.591586</v>
      </c>
      <c r="C14" s="464">
        <v>341.9700362</v>
      </c>
      <c r="D14" s="465">
        <v>0.993044857887464</v>
      </c>
      <c r="E14" s="464">
        <v>-2.3784502000002</v>
      </c>
      <c r="F14" s="466">
        <v>357.167154</v>
      </c>
      <c r="G14" s="463">
        <v>207.415478</v>
      </c>
      <c r="H14" s="464">
        <v>189.5144</v>
      </c>
      <c r="I14" s="465">
        <v>1.09445761377499</v>
      </c>
      <c r="J14" s="464">
        <v>17.9010779999999</v>
      </c>
      <c r="K14" s="466">
        <v>241.952695</v>
      </c>
      <c r="L14" s="463">
        <v>40.876629</v>
      </c>
      <c r="M14" s="464">
        <v>44.364285</v>
      </c>
      <c r="N14" s="465">
        <v>0.921385952686941</v>
      </c>
      <c r="O14" s="464">
        <v>-3.48765600000002</v>
      </c>
      <c r="P14" s="466">
        <v>47.2733069999999</v>
      </c>
      <c r="Q14" s="463">
        <v>10.6306</v>
      </c>
      <c r="R14" s="464">
        <v>11.8926</v>
      </c>
      <c r="S14" s="465">
        <v>0.893883591477051</v>
      </c>
      <c r="T14" s="464">
        <v>-1.26200000000002</v>
      </c>
      <c r="U14" s="466">
        <v>11.1547</v>
      </c>
      <c r="V14" s="463">
        <v>61.1945889999999</v>
      </c>
      <c r="W14" s="464">
        <v>76.7035</v>
      </c>
      <c r="X14" s="465">
        <v>0.797806997073144</v>
      </c>
      <c r="Y14" s="464">
        <v>-15.5089110000001</v>
      </c>
      <c r="Z14" s="466">
        <v>31.4293429999999</v>
      </c>
      <c r="AA14" s="463">
        <v>19.47429</v>
      </c>
      <c r="AB14" s="464">
        <v>19.4952512</v>
      </c>
      <c r="AC14" s="465">
        <v>0.998924804826315</v>
      </c>
      <c r="AD14" s="464">
        <v>-0.0209612000000163</v>
      </c>
      <c r="AE14" s="466">
        <v>25.357109</v>
      </c>
      <c r="AF14" s="463">
        <v>0</v>
      </c>
      <c r="AG14" s="464">
        <v>0</v>
      </c>
      <c r="AH14" s="465" t="s">
        <v>161</v>
      </c>
      <c r="AI14" s="464">
        <v>0</v>
      </c>
      <c r="AJ14" s="466">
        <v>0</v>
      </c>
      <c r="AK14" s="463">
        <v>99.5078899999999</v>
      </c>
      <c r="AL14" s="464">
        <v>105.84</v>
      </c>
      <c r="AM14" s="465">
        <v>0.940172808012092</v>
      </c>
      <c r="AN14" s="464">
        <v>-6.33211000000014</v>
      </c>
      <c r="AO14" s="466">
        <v>102.374248</v>
      </c>
      <c r="AP14" s="463">
        <v>5.339835</v>
      </c>
      <c r="AQ14" s="464">
        <v>1.59</v>
      </c>
      <c r="AR14" s="465">
        <v>3.35838679245283</v>
      </c>
      <c r="AS14" s="464">
        <v>3.749835</v>
      </c>
      <c r="AT14" s="466">
        <v>0.223362</v>
      </c>
      <c r="AU14" s="463">
        <v>0</v>
      </c>
      <c r="AV14" s="464">
        <v>1.23</v>
      </c>
      <c r="AW14" s="465">
        <v>0</v>
      </c>
      <c r="AX14" s="464">
        <v>-1.23</v>
      </c>
      <c r="AY14" s="466">
        <v>0.448480000000001</v>
      </c>
    </row>
    <row r="15" s="441" customFormat="1" spans="1:51">
      <c r="A15" s="462" t="s">
        <v>12</v>
      </c>
      <c r="B15" s="463">
        <v>858.505115999998</v>
      </c>
      <c r="C15" s="467">
        <v>801.142803100001</v>
      </c>
      <c r="D15" s="465">
        <v>1.07160060937705</v>
      </c>
      <c r="E15" s="467">
        <v>57.3623128999971</v>
      </c>
      <c r="F15" s="466">
        <v>851.86304</v>
      </c>
      <c r="G15" s="463">
        <v>391.801425999999</v>
      </c>
      <c r="H15" s="467">
        <v>387.5683</v>
      </c>
      <c r="I15" s="465">
        <v>1.01092227099068</v>
      </c>
      <c r="J15" s="467">
        <v>4.23312599999866</v>
      </c>
      <c r="K15" s="466">
        <v>384.33603</v>
      </c>
      <c r="L15" s="463">
        <v>78.3598739999999</v>
      </c>
      <c r="M15" s="467">
        <v>81.601326</v>
      </c>
      <c r="N15" s="465">
        <v>0.960276969028664</v>
      </c>
      <c r="O15" s="467">
        <v>-3.24145200000008</v>
      </c>
      <c r="P15" s="466">
        <v>69.813611</v>
      </c>
      <c r="Q15" s="463">
        <v>21.2609999999999</v>
      </c>
      <c r="R15" s="467">
        <v>17.028</v>
      </c>
      <c r="S15" s="465">
        <v>1.24859055673009</v>
      </c>
      <c r="T15" s="467">
        <v>4.23299999999995</v>
      </c>
      <c r="U15" s="466">
        <v>16.9296</v>
      </c>
      <c r="V15" s="463">
        <v>0.0188119999999999</v>
      </c>
      <c r="W15" s="467">
        <v>0</v>
      </c>
      <c r="X15" s="465" t="s">
        <v>161</v>
      </c>
      <c r="Y15" s="467">
        <v>0.0188119999999999</v>
      </c>
      <c r="Z15" s="466">
        <v>0</v>
      </c>
      <c r="AA15" s="463">
        <v>367.064004</v>
      </c>
      <c r="AB15" s="467">
        <v>314.9451771</v>
      </c>
      <c r="AC15" s="465">
        <v>1.16548539456901</v>
      </c>
      <c r="AD15" s="467">
        <v>52.1188268999994</v>
      </c>
      <c r="AE15" s="466">
        <v>380.783799</v>
      </c>
      <c r="AF15" s="463">
        <v>252.855536</v>
      </c>
      <c r="AG15" s="467">
        <v>141.47</v>
      </c>
      <c r="AH15" s="465">
        <v>1.78734386088924</v>
      </c>
      <c r="AI15" s="467">
        <v>111.385536</v>
      </c>
      <c r="AJ15" s="466">
        <v>225.392729</v>
      </c>
      <c r="AK15" s="463">
        <v>0</v>
      </c>
      <c r="AL15" s="467">
        <v>263.23</v>
      </c>
      <c r="AM15" s="465">
        <v>0</v>
      </c>
      <c r="AN15" s="467">
        <v>-263.23</v>
      </c>
      <c r="AO15" s="466">
        <v>279.536564</v>
      </c>
      <c r="AP15" s="463">
        <v>0.620565</v>
      </c>
      <c r="AQ15" s="467">
        <v>48.54000003</v>
      </c>
      <c r="AR15" s="465">
        <v>0.0127846106225064</v>
      </c>
      <c r="AS15" s="467">
        <v>-47.91943503</v>
      </c>
      <c r="AT15" s="466">
        <v>39.3114689999999</v>
      </c>
      <c r="AU15" s="463">
        <v>0</v>
      </c>
      <c r="AV15" s="467">
        <v>3</v>
      </c>
      <c r="AW15" s="465">
        <v>0</v>
      </c>
      <c r="AX15" s="467">
        <v>-3</v>
      </c>
      <c r="AY15" s="466">
        <v>0.166999999999999</v>
      </c>
    </row>
    <row r="16" s="441" customFormat="1" spans="1:51">
      <c r="A16" s="462" t="s">
        <v>13</v>
      </c>
      <c r="B16" s="463">
        <v>759.722330999997</v>
      </c>
      <c r="C16" s="467">
        <v>784.41901653</v>
      </c>
      <c r="D16" s="465">
        <v>0.968515952559063</v>
      </c>
      <c r="E16" s="467">
        <v>-24.6966855300035</v>
      </c>
      <c r="F16" s="466">
        <v>823.539956999997</v>
      </c>
      <c r="G16" s="463">
        <v>580.716985999999</v>
      </c>
      <c r="H16" s="467">
        <v>589.58605</v>
      </c>
      <c r="I16" s="465">
        <v>0.984957133907762</v>
      </c>
      <c r="J16" s="467">
        <v>-8.86906400000134</v>
      </c>
      <c r="K16" s="466">
        <v>649.853428999998</v>
      </c>
      <c r="L16" s="463">
        <v>90.753745</v>
      </c>
      <c r="M16" s="467">
        <v>96.105146</v>
      </c>
      <c r="N16" s="465">
        <v>0.94431722730019</v>
      </c>
      <c r="O16" s="467">
        <v>-5.35140100000002</v>
      </c>
      <c r="P16" s="466">
        <v>87.4221249999998</v>
      </c>
      <c r="Q16" s="463">
        <v>30.508</v>
      </c>
      <c r="R16" s="467">
        <v>30.0103</v>
      </c>
      <c r="S16" s="465">
        <v>1.01658430605492</v>
      </c>
      <c r="T16" s="467">
        <v>0.497699999999988</v>
      </c>
      <c r="U16" s="466">
        <v>30.1877</v>
      </c>
      <c r="V16" s="463">
        <v>4.8</v>
      </c>
      <c r="W16" s="467">
        <v>0</v>
      </c>
      <c r="X16" s="465" t="s">
        <v>161</v>
      </c>
      <c r="Y16" s="467">
        <v>4.8</v>
      </c>
      <c r="Z16" s="466">
        <v>1.58</v>
      </c>
      <c r="AA16" s="463">
        <v>52.9435999999999</v>
      </c>
      <c r="AB16" s="467">
        <v>68.71752053</v>
      </c>
      <c r="AC16" s="465">
        <v>0.770452711210474</v>
      </c>
      <c r="AD16" s="467">
        <v>-15.7739205300001</v>
      </c>
      <c r="AE16" s="466">
        <v>54.4967029999999</v>
      </c>
      <c r="AF16" s="463">
        <v>0</v>
      </c>
      <c r="AG16" s="467">
        <v>0</v>
      </c>
      <c r="AH16" s="465" t="s">
        <v>161</v>
      </c>
      <c r="AI16" s="467">
        <v>0</v>
      </c>
      <c r="AJ16" s="466">
        <v>0</v>
      </c>
      <c r="AK16" s="463">
        <v>14.068403</v>
      </c>
      <c r="AL16" s="467">
        <v>13.1</v>
      </c>
      <c r="AM16" s="465">
        <v>1.07392389312977</v>
      </c>
      <c r="AN16" s="467">
        <v>0.968402999999965</v>
      </c>
      <c r="AO16" s="466">
        <v>12.137882</v>
      </c>
      <c r="AP16" s="463">
        <v>10.615445</v>
      </c>
      <c r="AQ16" s="467">
        <v>21.613</v>
      </c>
      <c r="AR16" s="465">
        <v>0.491160181372321</v>
      </c>
      <c r="AS16" s="467">
        <v>-10.997555</v>
      </c>
      <c r="AT16" s="466">
        <v>9.56502399999999</v>
      </c>
      <c r="AU16" s="463">
        <v>2.6103</v>
      </c>
      <c r="AV16" s="467">
        <v>4.465</v>
      </c>
      <c r="AW16" s="465">
        <v>0.584613661814109</v>
      </c>
      <c r="AX16" s="467">
        <v>-1.8547</v>
      </c>
      <c r="AY16" s="466">
        <v>3.7366</v>
      </c>
    </row>
    <row r="17" s="164" customFormat="1" outlineLevel="1" spans="1:51">
      <c r="A17" s="468" t="s">
        <v>14</v>
      </c>
      <c r="B17" s="456">
        <v>102.864281</v>
      </c>
      <c r="C17" s="457">
        <v>130.9896083</v>
      </c>
      <c r="D17" s="458">
        <v>0.785285812630373</v>
      </c>
      <c r="E17" s="459">
        <v>-28.1253273000003</v>
      </c>
      <c r="F17" s="461">
        <v>124.372033</v>
      </c>
      <c r="G17" s="456">
        <v>27.8515159999999</v>
      </c>
      <c r="H17" s="457">
        <v>8.95135</v>
      </c>
      <c r="I17" s="458">
        <v>3.11143190691905</v>
      </c>
      <c r="J17" s="459">
        <v>18.9001659999999</v>
      </c>
      <c r="K17" s="461">
        <v>23.5950099999998</v>
      </c>
      <c r="L17" s="456">
        <v>7.19078499999999</v>
      </c>
      <c r="M17" s="457">
        <v>6.722658</v>
      </c>
      <c r="N17" s="458">
        <v>1.06963421313415</v>
      </c>
      <c r="O17" s="459">
        <v>0.468126999999994</v>
      </c>
      <c r="P17" s="461">
        <v>6.18211799999999</v>
      </c>
      <c r="Q17" s="456">
        <v>1.3529</v>
      </c>
      <c r="R17" s="457">
        <v>1.2618</v>
      </c>
      <c r="S17" s="458">
        <v>1.0721984466635</v>
      </c>
      <c r="T17" s="459">
        <v>0.0910999999999991</v>
      </c>
      <c r="U17" s="461">
        <v>1.0451</v>
      </c>
      <c r="V17" s="456">
        <v>62.19308</v>
      </c>
      <c r="W17" s="457">
        <v>111.9115</v>
      </c>
      <c r="X17" s="458">
        <v>0.555734486625592</v>
      </c>
      <c r="Y17" s="459">
        <v>-49.71842</v>
      </c>
      <c r="Z17" s="461">
        <v>88.4910739999997</v>
      </c>
      <c r="AA17" s="456">
        <v>4.276</v>
      </c>
      <c r="AB17" s="457">
        <v>2.1423003</v>
      </c>
      <c r="AC17" s="458">
        <v>1.99598534341801</v>
      </c>
      <c r="AD17" s="459">
        <v>2.1336997</v>
      </c>
      <c r="AE17" s="461">
        <v>5.058731</v>
      </c>
      <c r="AF17" s="456">
        <v>2.50473899999999</v>
      </c>
      <c r="AG17" s="457">
        <v>2.7</v>
      </c>
      <c r="AH17" s="458">
        <v>0.927681111111107</v>
      </c>
      <c r="AI17" s="459">
        <v>-0.195261000000011</v>
      </c>
      <c r="AJ17" s="461">
        <v>1.76799399999999</v>
      </c>
      <c r="AK17" s="456">
        <v>11.123112</v>
      </c>
      <c r="AL17" s="457">
        <v>11.4</v>
      </c>
      <c r="AM17" s="458">
        <v>0.975711578947367</v>
      </c>
      <c r="AN17" s="459">
        <v>-0.276888000000012</v>
      </c>
      <c r="AO17" s="461">
        <v>0</v>
      </c>
      <c r="AP17" s="456">
        <v>2.582611</v>
      </c>
      <c r="AQ17" s="457">
        <v>1.17</v>
      </c>
      <c r="AR17" s="458">
        <v>2.20735982905983</v>
      </c>
      <c r="AS17" s="459">
        <v>1.412611</v>
      </c>
      <c r="AT17" s="461">
        <v>1.178513</v>
      </c>
      <c r="AU17" s="456">
        <v>0</v>
      </c>
      <c r="AV17" s="457">
        <v>0</v>
      </c>
      <c r="AW17" s="458" t="s">
        <v>161</v>
      </c>
      <c r="AX17" s="459">
        <v>0</v>
      </c>
      <c r="AY17" s="461">
        <v>0</v>
      </c>
    </row>
    <row r="18" s="164" customFormat="1" outlineLevel="1" spans="1:51">
      <c r="A18" s="468" t="s">
        <v>15</v>
      </c>
      <c r="B18" s="456">
        <v>230.040503</v>
      </c>
      <c r="C18" s="457">
        <v>240.87098227</v>
      </c>
      <c r="D18" s="458">
        <v>0.955036180913398</v>
      </c>
      <c r="E18" s="459">
        <v>-10.8304792700004</v>
      </c>
      <c r="F18" s="461">
        <v>242.841088</v>
      </c>
      <c r="G18" s="456">
        <v>70.9312179999999</v>
      </c>
      <c r="H18" s="457">
        <v>61.6704</v>
      </c>
      <c r="I18" s="458">
        <v>1.15016633587588</v>
      </c>
      <c r="J18" s="459">
        <v>9.26081799999987</v>
      </c>
      <c r="K18" s="461">
        <v>69.0055970000001</v>
      </c>
      <c r="L18" s="456">
        <v>9.597054</v>
      </c>
      <c r="M18" s="457">
        <v>9.985032</v>
      </c>
      <c r="N18" s="458">
        <v>0.96114404039967</v>
      </c>
      <c r="O18" s="459">
        <v>-0.387978000000004</v>
      </c>
      <c r="P18" s="461">
        <v>10.048406</v>
      </c>
      <c r="Q18" s="456">
        <v>2.48759999999999</v>
      </c>
      <c r="R18" s="457">
        <v>3.5046</v>
      </c>
      <c r="S18" s="458">
        <v>0.709809964047249</v>
      </c>
      <c r="T18" s="459">
        <v>-1.01700000000001</v>
      </c>
      <c r="U18" s="461">
        <v>2.60579999999999</v>
      </c>
      <c r="V18" s="456">
        <v>143.149631</v>
      </c>
      <c r="W18" s="457">
        <v>162.0696</v>
      </c>
      <c r="X18" s="458">
        <v>0.883260222768487</v>
      </c>
      <c r="Y18" s="459">
        <v>-18.9199690000004</v>
      </c>
      <c r="Z18" s="461">
        <v>153.249285</v>
      </c>
      <c r="AA18" s="456">
        <v>3.875</v>
      </c>
      <c r="AB18" s="457">
        <v>3.64135027</v>
      </c>
      <c r="AC18" s="458">
        <v>1.0641656837918</v>
      </c>
      <c r="AD18" s="459">
        <v>0.233649729999998</v>
      </c>
      <c r="AE18" s="461">
        <v>7.932</v>
      </c>
      <c r="AF18" s="456">
        <v>0</v>
      </c>
      <c r="AG18" s="457">
        <v>0</v>
      </c>
      <c r="AH18" s="458" t="s">
        <v>161</v>
      </c>
      <c r="AI18" s="459">
        <v>0</v>
      </c>
      <c r="AJ18" s="461">
        <v>0.012736</v>
      </c>
      <c r="AK18" s="456">
        <v>23.096304</v>
      </c>
      <c r="AL18" s="457">
        <v>37.24</v>
      </c>
      <c r="AM18" s="458">
        <v>0.620201503759398</v>
      </c>
      <c r="AN18" s="459">
        <v>-14.143696</v>
      </c>
      <c r="AO18" s="461">
        <v>29.686218</v>
      </c>
      <c r="AP18" s="456">
        <v>0</v>
      </c>
      <c r="AQ18" s="457">
        <v>0.336</v>
      </c>
      <c r="AR18" s="458">
        <v>0</v>
      </c>
      <c r="AS18" s="459">
        <v>-0.336</v>
      </c>
      <c r="AT18" s="461">
        <v>0.143438</v>
      </c>
      <c r="AU18" s="456">
        <v>0</v>
      </c>
      <c r="AV18" s="457">
        <v>0</v>
      </c>
      <c r="AW18" s="458" t="s">
        <v>161</v>
      </c>
      <c r="AX18" s="459">
        <v>0</v>
      </c>
      <c r="AY18" s="461">
        <v>0</v>
      </c>
    </row>
    <row r="19" s="164" customFormat="1" outlineLevel="1" spans="1:51">
      <c r="A19" s="468" t="s">
        <v>16</v>
      </c>
      <c r="B19" s="456">
        <v>0</v>
      </c>
      <c r="C19" s="457">
        <v>0</v>
      </c>
      <c r="D19" s="458" t="s">
        <v>161</v>
      </c>
      <c r="E19" s="459">
        <v>0</v>
      </c>
      <c r="F19" s="461">
        <v>0</v>
      </c>
      <c r="G19" s="456">
        <v>0</v>
      </c>
      <c r="H19" s="457">
        <v>0</v>
      </c>
      <c r="I19" s="458" t="s">
        <v>161</v>
      </c>
      <c r="J19" s="459">
        <v>0</v>
      </c>
      <c r="K19" s="461">
        <v>0</v>
      </c>
      <c r="L19" s="456">
        <v>0</v>
      </c>
      <c r="M19" s="457">
        <v>0</v>
      </c>
      <c r="N19" s="458" t="s">
        <v>161</v>
      </c>
      <c r="O19" s="459">
        <v>0</v>
      </c>
      <c r="P19" s="461">
        <v>0</v>
      </c>
      <c r="Q19" s="456">
        <v>0</v>
      </c>
      <c r="R19" s="457">
        <v>0</v>
      </c>
      <c r="S19" s="458" t="s">
        <v>161</v>
      </c>
      <c r="T19" s="459">
        <v>0</v>
      </c>
      <c r="U19" s="461">
        <v>0</v>
      </c>
      <c r="V19" s="456">
        <v>0</v>
      </c>
      <c r="W19" s="457">
        <v>0</v>
      </c>
      <c r="X19" s="458" t="s">
        <v>161</v>
      </c>
      <c r="Y19" s="459">
        <v>0</v>
      </c>
      <c r="Z19" s="461">
        <v>0</v>
      </c>
      <c r="AA19" s="456">
        <v>0</v>
      </c>
      <c r="AB19" s="457">
        <v>0</v>
      </c>
      <c r="AC19" s="458" t="s">
        <v>161</v>
      </c>
      <c r="AD19" s="459">
        <v>0</v>
      </c>
      <c r="AE19" s="461">
        <v>0</v>
      </c>
      <c r="AF19" s="456">
        <v>0</v>
      </c>
      <c r="AG19" s="457">
        <v>0</v>
      </c>
      <c r="AH19" s="458" t="s">
        <v>161</v>
      </c>
      <c r="AI19" s="459">
        <v>0</v>
      </c>
      <c r="AJ19" s="461">
        <v>0</v>
      </c>
      <c r="AK19" s="456">
        <v>0</v>
      </c>
      <c r="AL19" s="457">
        <v>0</v>
      </c>
      <c r="AM19" s="458" t="s">
        <v>161</v>
      </c>
      <c r="AN19" s="459">
        <v>0</v>
      </c>
      <c r="AO19" s="461">
        <v>0</v>
      </c>
      <c r="AP19" s="456">
        <v>0</v>
      </c>
      <c r="AQ19" s="457">
        <v>0</v>
      </c>
      <c r="AR19" s="458" t="s">
        <v>161</v>
      </c>
      <c r="AS19" s="459">
        <v>0</v>
      </c>
      <c r="AT19" s="461">
        <v>0</v>
      </c>
      <c r="AU19" s="456">
        <v>0</v>
      </c>
      <c r="AV19" s="457">
        <v>0</v>
      </c>
      <c r="AW19" s="458" t="s">
        <v>161</v>
      </c>
      <c r="AX19" s="459">
        <v>0</v>
      </c>
      <c r="AY19" s="461">
        <v>0</v>
      </c>
    </row>
    <row r="20" s="164" customFormat="1" outlineLevel="1" spans="1:51">
      <c r="A20" s="468" t="s">
        <v>17</v>
      </c>
      <c r="B20" s="456">
        <v>237.975766</v>
      </c>
      <c r="C20" s="457">
        <v>247.04789248</v>
      </c>
      <c r="D20" s="458">
        <v>0.963277863296346</v>
      </c>
      <c r="E20" s="459">
        <v>-9.07212648000009</v>
      </c>
      <c r="F20" s="461">
        <v>241.460201</v>
      </c>
      <c r="G20" s="456">
        <v>77.617796</v>
      </c>
      <c r="H20" s="457">
        <v>64.5021</v>
      </c>
      <c r="I20" s="458">
        <v>1.20333750374019</v>
      </c>
      <c r="J20" s="459">
        <v>13.115696</v>
      </c>
      <c r="K20" s="461">
        <v>75.467906</v>
      </c>
      <c r="L20" s="456">
        <v>13.841885</v>
      </c>
      <c r="M20" s="457">
        <v>17.618292</v>
      </c>
      <c r="N20" s="458">
        <v>0.785654193947971</v>
      </c>
      <c r="O20" s="459">
        <v>-3.77640700000002</v>
      </c>
      <c r="P20" s="461">
        <v>14.956235</v>
      </c>
      <c r="Q20" s="456">
        <v>3.35669999999999</v>
      </c>
      <c r="R20" s="457">
        <v>4.1445</v>
      </c>
      <c r="S20" s="458">
        <v>0.809916757148026</v>
      </c>
      <c r="T20" s="459">
        <v>-0.787800000000006</v>
      </c>
      <c r="U20" s="461">
        <v>3.711</v>
      </c>
      <c r="V20" s="456">
        <v>136.214526</v>
      </c>
      <c r="W20" s="457">
        <v>153.8645</v>
      </c>
      <c r="X20" s="458">
        <v>0.88528884830484</v>
      </c>
      <c r="Y20" s="459">
        <v>-17.649974</v>
      </c>
      <c r="Z20" s="461">
        <v>140.177191</v>
      </c>
      <c r="AA20" s="456">
        <v>6.94485899999999</v>
      </c>
      <c r="AB20" s="457">
        <v>6.91850048</v>
      </c>
      <c r="AC20" s="458">
        <v>1.00380986025457</v>
      </c>
      <c r="AD20" s="459">
        <v>0.0263585199999907</v>
      </c>
      <c r="AE20" s="461">
        <v>7.147869</v>
      </c>
      <c r="AF20" s="456">
        <v>0</v>
      </c>
      <c r="AG20" s="457">
        <v>0</v>
      </c>
      <c r="AH20" s="458" t="s">
        <v>161</v>
      </c>
      <c r="AI20" s="459">
        <v>0</v>
      </c>
      <c r="AJ20" s="461">
        <v>0</v>
      </c>
      <c r="AK20" s="456">
        <v>0</v>
      </c>
      <c r="AL20" s="457">
        <v>0</v>
      </c>
      <c r="AM20" s="458" t="s">
        <v>161</v>
      </c>
      <c r="AN20" s="459">
        <v>0</v>
      </c>
      <c r="AO20" s="461">
        <v>0</v>
      </c>
      <c r="AP20" s="456">
        <v>0.026119</v>
      </c>
      <c r="AQ20" s="457">
        <v>0</v>
      </c>
      <c r="AR20" s="458" t="s">
        <v>161</v>
      </c>
      <c r="AS20" s="459">
        <v>0.026119</v>
      </c>
      <c r="AT20" s="461">
        <v>0</v>
      </c>
      <c r="AU20" s="456">
        <v>0</v>
      </c>
      <c r="AV20" s="457">
        <v>0</v>
      </c>
      <c r="AW20" s="458" t="s">
        <v>161</v>
      </c>
      <c r="AX20" s="459">
        <v>0</v>
      </c>
      <c r="AY20" s="461">
        <v>0</v>
      </c>
    </row>
    <row r="21" s="441" customFormat="1" spans="1:51">
      <c r="A21" s="462" t="s">
        <v>18</v>
      </c>
      <c r="B21" s="463">
        <v>570.880549999999</v>
      </c>
      <c r="C21" s="464">
        <v>618.90848305</v>
      </c>
      <c r="D21" s="465">
        <v>0.92239897437935</v>
      </c>
      <c r="E21" s="464">
        <v>-48.0279330500007</v>
      </c>
      <c r="F21" s="466">
        <v>608.673321999999</v>
      </c>
      <c r="G21" s="463">
        <v>176.40053</v>
      </c>
      <c r="H21" s="464">
        <v>135.12385</v>
      </c>
      <c r="I21" s="465">
        <v>1.30547294204539</v>
      </c>
      <c r="J21" s="464">
        <v>41.2766799999997</v>
      </c>
      <c r="K21" s="466">
        <v>168.068513</v>
      </c>
      <c r="L21" s="463">
        <v>30.629724</v>
      </c>
      <c r="M21" s="464">
        <v>34.325982</v>
      </c>
      <c r="N21" s="465">
        <v>0.892318943708587</v>
      </c>
      <c r="O21" s="464">
        <v>-3.69625800000003</v>
      </c>
      <c r="P21" s="466">
        <v>31.186759</v>
      </c>
      <c r="Q21" s="463">
        <v>7.19719999999998</v>
      </c>
      <c r="R21" s="464">
        <v>8.9109</v>
      </c>
      <c r="S21" s="465">
        <v>0.807684970092806</v>
      </c>
      <c r="T21" s="464">
        <v>-1.71370000000002</v>
      </c>
      <c r="U21" s="466">
        <v>7.36189999999999</v>
      </c>
      <c r="V21" s="463">
        <v>341.557237</v>
      </c>
      <c r="W21" s="464">
        <v>427.8456</v>
      </c>
      <c r="X21" s="465">
        <v>0.798318919254983</v>
      </c>
      <c r="Y21" s="464">
        <v>-86.2883630000005</v>
      </c>
      <c r="Z21" s="466">
        <v>381.91755</v>
      </c>
      <c r="AA21" s="463">
        <v>15.095859</v>
      </c>
      <c r="AB21" s="464">
        <v>12.70215105</v>
      </c>
      <c r="AC21" s="465">
        <v>1.18844902257716</v>
      </c>
      <c r="AD21" s="464">
        <v>2.39370794999999</v>
      </c>
      <c r="AE21" s="466">
        <v>20.1386</v>
      </c>
      <c r="AF21" s="463">
        <v>2.50473899999999</v>
      </c>
      <c r="AG21" s="464">
        <v>2.7</v>
      </c>
      <c r="AH21" s="465">
        <v>0.927681111111107</v>
      </c>
      <c r="AI21" s="464">
        <v>-0.195261000000011</v>
      </c>
      <c r="AJ21" s="466">
        <v>1.78072999999999</v>
      </c>
      <c r="AK21" s="463">
        <v>34.219416</v>
      </c>
      <c r="AL21" s="464">
        <v>48.64</v>
      </c>
      <c r="AM21" s="465">
        <v>0.703524177631578</v>
      </c>
      <c r="AN21" s="464">
        <v>-14.420584</v>
      </c>
      <c r="AO21" s="466">
        <v>29.686218</v>
      </c>
      <c r="AP21" s="463">
        <v>2.60873</v>
      </c>
      <c r="AQ21" s="464">
        <v>1.506</v>
      </c>
      <c r="AR21" s="465">
        <v>1.73222443559097</v>
      </c>
      <c r="AS21" s="464">
        <v>1.10273</v>
      </c>
      <c r="AT21" s="466">
        <v>1.321951</v>
      </c>
      <c r="AU21" s="463">
        <v>0</v>
      </c>
      <c r="AV21" s="464">
        <v>0</v>
      </c>
      <c r="AW21" s="465" t="s">
        <v>161</v>
      </c>
      <c r="AX21" s="464">
        <v>0</v>
      </c>
      <c r="AY21" s="466">
        <v>0</v>
      </c>
    </row>
    <row r="22" s="164" customFormat="1" outlineLevel="1" spans="1:51">
      <c r="A22" s="468" t="s">
        <v>19</v>
      </c>
      <c r="B22" s="456">
        <v>549.559112999999</v>
      </c>
      <c r="C22" s="457">
        <v>530.70337871</v>
      </c>
      <c r="D22" s="458">
        <v>1.03552970462678</v>
      </c>
      <c r="E22" s="459">
        <v>18.8557342899984</v>
      </c>
      <c r="F22" s="461">
        <v>531.004739999998</v>
      </c>
      <c r="G22" s="456">
        <v>364.940800999999</v>
      </c>
      <c r="H22" s="457">
        <v>355.567</v>
      </c>
      <c r="I22" s="458">
        <v>1.02636296675451</v>
      </c>
      <c r="J22" s="459">
        <v>9.37380099999928</v>
      </c>
      <c r="K22" s="461">
        <v>365.620566999999</v>
      </c>
      <c r="L22" s="456">
        <v>90.7717439999998</v>
      </c>
      <c r="M22" s="457">
        <v>96.690518</v>
      </c>
      <c r="N22" s="458">
        <v>0.938786407163522</v>
      </c>
      <c r="O22" s="459">
        <v>-5.91877400000017</v>
      </c>
      <c r="P22" s="461">
        <v>88.5967029999998</v>
      </c>
      <c r="Q22" s="456">
        <v>20.0627</v>
      </c>
      <c r="R22" s="457">
        <v>18.586</v>
      </c>
      <c r="S22" s="458">
        <v>1.07945227590659</v>
      </c>
      <c r="T22" s="459">
        <v>1.47669999999996</v>
      </c>
      <c r="U22" s="461">
        <v>18.726098</v>
      </c>
      <c r="V22" s="456">
        <v>22.164719</v>
      </c>
      <c r="W22" s="457">
        <v>11.5624</v>
      </c>
      <c r="X22" s="458">
        <v>1.91696524942918</v>
      </c>
      <c r="Y22" s="459">
        <v>10.602319</v>
      </c>
      <c r="Z22" s="461">
        <v>6.38182599999999</v>
      </c>
      <c r="AA22" s="456">
        <v>51.619149</v>
      </c>
      <c r="AB22" s="457">
        <v>48.29746071</v>
      </c>
      <c r="AC22" s="458">
        <v>1.06877563004699</v>
      </c>
      <c r="AD22" s="459">
        <v>3.32168828999993</v>
      </c>
      <c r="AE22" s="461">
        <v>51.679546</v>
      </c>
      <c r="AF22" s="456">
        <v>9.72674099999998</v>
      </c>
      <c r="AG22" s="457">
        <v>0</v>
      </c>
      <c r="AH22" s="458" t="s">
        <v>161</v>
      </c>
      <c r="AI22" s="459">
        <v>9.72674099999998</v>
      </c>
      <c r="AJ22" s="461">
        <v>0.454827</v>
      </c>
      <c r="AK22" s="456">
        <v>3.367655</v>
      </c>
      <c r="AL22" s="457">
        <v>4.71</v>
      </c>
      <c r="AM22" s="458">
        <v>0.715001061571125</v>
      </c>
      <c r="AN22" s="459">
        <v>-1.342345</v>
      </c>
      <c r="AO22" s="461">
        <v>2.092443</v>
      </c>
      <c r="AP22" s="456">
        <v>4.632573</v>
      </c>
      <c r="AQ22" s="457">
        <v>4.05</v>
      </c>
      <c r="AR22" s="458">
        <v>1.14384518518518</v>
      </c>
      <c r="AS22" s="459">
        <v>0.582572999999995</v>
      </c>
      <c r="AT22" s="461">
        <v>0.482665</v>
      </c>
      <c r="AU22" s="456">
        <v>12.6715</v>
      </c>
      <c r="AV22" s="457">
        <v>8.96</v>
      </c>
      <c r="AW22" s="458">
        <v>1.41422991071428</v>
      </c>
      <c r="AX22" s="459">
        <v>3.71149999999998</v>
      </c>
      <c r="AY22" s="461">
        <v>10.319034</v>
      </c>
    </row>
    <row r="23" s="164" customFormat="1" outlineLevel="1" spans="1:51">
      <c r="A23" s="468" t="s">
        <v>20</v>
      </c>
      <c r="B23" s="456">
        <v>207.696897</v>
      </c>
      <c r="C23" s="457">
        <v>200.86108708</v>
      </c>
      <c r="D23" s="458">
        <v>1.03403252476313</v>
      </c>
      <c r="E23" s="459">
        <v>6.83580992000003</v>
      </c>
      <c r="F23" s="461">
        <v>193.077725</v>
      </c>
      <c r="G23" s="456">
        <v>150.103227</v>
      </c>
      <c r="H23" s="457">
        <v>139.2317</v>
      </c>
      <c r="I23" s="458">
        <v>1.0780822686213</v>
      </c>
      <c r="J23" s="459">
        <v>10.871527</v>
      </c>
      <c r="K23" s="461">
        <v>137.329407</v>
      </c>
      <c r="L23" s="456">
        <v>34.493206</v>
      </c>
      <c r="M23" s="457">
        <v>37.249461</v>
      </c>
      <c r="N23" s="458">
        <v>0.926005506495784</v>
      </c>
      <c r="O23" s="459">
        <v>-2.75625500000004</v>
      </c>
      <c r="P23" s="461">
        <v>31.579747</v>
      </c>
      <c r="Q23" s="456">
        <v>8.05849999999999</v>
      </c>
      <c r="R23" s="457">
        <v>7.5708</v>
      </c>
      <c r="S23" s="458">
        <v>1.06441855550272</v>
      </c>
      <c r="T23" s="459">
        <v>0.487699999999988</v>
      </c>
      <c r="U23" s="461">
        <v>6.72639999999999</v>
      </c>
      <c r="V23" s="456">
        <v>0</v>
      </c>
      <c r="W23" s="457">
        <v>0</v>
      </c>
      <c r="X23" s="458" t="s">
        <v>161</v>
      </c>
      <c r="Y23" s="459">
        <v>0</v>
      </c>
      <c r="Z23" s="461">
        <v>0.0953009999999999</v>
      </c>
      <c r="AA23" s="456">
        <v>15.041964</v>
      </c>
      <c r="AB23" s="457">
        <v>16.80912608</v>
      </c>
      <c r="AC23" s="458">
        <v>0.894868890173735</v>
      </c>
      <c r="AD23" s="459">
        <v>-1.76716208000002</v>
      </c>
      <c r="AE23" s="461">
        <v>17.34687</v>
      </c>
      <c r="AF23" s="456">
        <v>0</v>
      </c>
      <c r="AG23" s="457">
        <v>0</v>
      </c>
      <c r="AH23" s="458" t="s">
        <v>161</v>
      </c>
      <c r="AI23" s="459">
        <v>0</v>
      </c>
      <c r="AJ23" s="461">
        <v>0</v>
      </c>
      <c r="AK23" s="456">
        <v>0</v>
      </c>
      <c r="AL23" s="457">
        <v>0</v>
      </c>
      <c r="AM23" s="458" t="s">
        <v>161</v>
      </c>
      <c r="AN23" s="459">
        <v>0</v>
      </c>
      <c r="AO23" s="461">
        <v>0</v>
      </c>
      <c r="AP23" s="456">
        <v>7.694858</v>
      </c>
      <c r="AQ23" s="457">
        <v>6.69</v>
      </c>
      <c r="AR23" s="458">
        <v>1.15020298953662</v>
      </c>
      <c r="AS23" s="459">
        <v>1.004858</v>
      </c>
      <c r="AT23" s="461">
        <v>4.334858</v>
      </c>
      <c r="AU23" s="456">
        <v>1.0886</v>
      </c>
      <c r="AV23" s="457">
        <v>0.72</v>
      </c>
      <c r="AW23" s="458">
        <v>1.51194444444444</v>
      </c>
      <c r="AX23" s="459">
        <v>0.368599999999999</v>
      </c>
      <c r="AY23" s="461">
        <v>0.461023</v>
      </c>
    </row>
    <row r="24" s="164" customFormat="1" outlineLevel="1" spans="1:51">
      <c r="A24" s="468" t="s">
        <v>21</v>
      </c>
      <c r="B24" s="456">
        <v>35.158665</v>
      </c>
      <c r="C24" s="457">
        <v>45.0865740300001</v>
      </c>
      <c r="D24" s="458">
        <v>0.779803428324491</v>
      </c>
      <c r="E24" s="459">
        <v>-9.92790903000007</v>
      </c>
      <c r="F24" s="461">
        <v>55.9687100000001</v>
      </c>
      <c r="G24" s="456">
        <v>28.9018</v>
      </c>
      <c r="H24" s="457">
        <v>27.9678</v>
      </c>
      <c r="I24" s="458">
        <v>1.03339554773704</v>
      </c>
      <c r="J24" s="459">
        <v>0.93399999999998</v>
      </c>
      <c r="K24" s="461">
        <v>39.5950520000001</v>
      </c>
      <c r="L24" s="456">
        <v>3.392757</v>
      </c>
      <c r="M24" s="457">
        <v>3.440349</v>
      </c>
      <c r="N24" s="458">
        <v>0.986166519733899</v>
      </c>
      <c r="O24" s="459">
        <v>-0.0475920000000012</v>
      </c>
      <c r="P24" s="461">
        <v>7.532148</v>
      </c>
      <c r="Q24" s="456">
        <v>1.50319999999999</v>
      </c>
      <c r="R24" s="457">
        <v>1.5858</v>
      </c>
      <c r="S24" s="458">
        <v>0.94791272543826</v>
      </c>
      <c r="T24" s="459">
        <v>-0.0826000000000067</v>
      </c>
      <c r="U24" s="461">
        <v>3.1975</v>
      </c>
      <c r="V24" s="456">
        <v>0</v>
      </c>
      <c r="W24" s="457">
        <v>0</v>
      </c>
      <c r="X24" s="458" t="s">
        <v>161</v>
      </c>
      <c r="Y24" s="459">
        <v>0</v>
      </c>
      <c r="Z24" s="461">
        <v>0</v>
      </c>
      <c r="AA24" s="456">
        <v>1.360908</v>
      </c>
      <c r="AB24" s="457">
        <v>12.09262503</v>
      </c>
      <c r="AC24" s="458">
        <v>0.112540329053765</v>
      </c>
      <c r="AD24" s="459">
        <v>-10.73171703</v>
      </c>
      <c r="AE24" s="461">
        <v>5.64401</v>
      </c>
      <c r="AF24" s="456">
        <v>0</v>
      </c>
      <c r="AG24" s="457">
        <v>0</v>
      </c>
      <c r="AH24" s="458" t="s">
        <v>161</v>
      </c>
      <c r="AI24" s="459">
        <v>0</v>
      </c>
      <c r="AJ24" s="461">
        <v>0</v>
      </c>
      <c r="AK24" s="456">
        <v>0</v>
      </c>
      <c r="AL24" s="457">
        <v>0</v>
      </c>
      <c r="AM24" s="458" t="s">
        <v>161</v>
      </c>
      <c r="AN24" s="459">
        <v>0</v>
      </c>
      <c r="AO24" s="461">
        <v>0</v>
      </c>
      <c r="AP24" s="456">
        <v>0.716580999999999</v>
      </c>
      <c r="AQ24" s="457">
        <v>0</v>
      </c>
      <c r="AR24" s="458" t="s">
        <v>161</v>
      </c>
      <c r="AS24" s="459">
        <v>0.716580999999999</v>
      </c>
      <c r="AT24" s="461">
        <v>2.0396</v>
      </c>
      <c r="AU24" s="456">
        <v>2.105</v>
      </c>
      <c r="AV24" s="457">
        <v>0</v>
      </c>
      <c r="AW24" s="458" t="s">
        <v>161</v>
      </c>
      <c r="AX24" s="459">
        <v>2.105</v>
      </c>
      <c r="AY24" s="461">
        <v>0.330699999999999</v>
      </c>
    </row>
    <row r="25" s="164" customFormat="1" outlineLevel="1" spans="1:51">
      <c r="A25" s="468" t="s">
        <v>22</v>
      </c>
      <c r="B25" s="456">
        <v>633.325556999999</v>
      </c>
      <c r="C25" s="457">
        <v>668.520892299999</v>
      </c>
      <c r="D25" s="458">
        <v>0.947353424993326</v>
      </c>
      <c r="E25" s="459">
        <v>-35.1953353000005</v>
      </c>
      <c r="F25" s="461">
        <v>660.682179</v>
      </c>
      <c r="G25" s="456">
        <v>476.530836</v>
      </c>
      <c r="H25" s="457">
        <v>492.43225</v>
      </c>
      <c r="I25" s="458">
        <v>0.9677084228338</v>
      </c>
      <c r="J25" s="459">
        <v>-15.9014140000003</v>
      </c>
      <c r="K25" s="461">
        <v>495.031014999999</v>
      </c>
      <c r="L25" s="456">
        <v>71.5693879999999</v>
      </c>
      <c r="M25" s="457">
        <v>91.600389</v>
      </c>
      <c r="N25" s="458">
        <v>0.78132187844748</v>
      </c>
      <c r="O25" s="459">
        <v>-20.0310010000001</v>
      </c>
      <c r="P25" s="461">
        <v>76.370054</v>
      </c>
      <c r="Q25" s="456">
        <v>18.7652</v>
      </c>
      <c r="R25" s="457">
        <v>20.7117</v>
      </c>
      <c r="S25" s="458">
        <v>0.906019303099213</v>
      </c>
      <c r="T25" s="459">
        <v>-1.94650000000003</v>
      </c>
      <c r="U25" s="461">
        <v>20.457404</v>
      </c>
      <c r="V25" s="456">
        <v>0.169975</v>
      </c>
      <c r="W25" s="457">
        <v>0</v>
      </c>
      <c r="X25" s="458" t="s">
        <v>161</v>
      </c>
      <c r="Y25" s="459">
        <v>0.169975</v>
      </c>
      <c r="Z25" s="461">
        <v>1.825471</v>
      </c>
      <c r="AA25" s="456">
        <v>66.2901579999999</v>
      </c>
      <c r="AB25" s="457">
        <v>63.7765533</v>
      </c>
      <c r="AC25" s="458">
        <v>1.03941267707234</v>
      </c>
      <c r="AD25" s="459">
        <v>2.51360469999987</v>
      </c>
      <c r="AE25" s="461">
        <v>66.9982349999999</v>
      </c>
      <c r="AF25" s="456">
        <v>0</v>
      </c>
      <c r="AG25" s="457">
        <v>0</v>
      </c>
      <c r="AH25" s="458" t="s">
        <v>161</v>
      </c>
      <c r="AI25" s="459">
        <v>0</v>
      </c>
      <c r="AJ25" s="461">
        <v>0</v>
      </c>
      <c r="AK25" s="456">
        <v>339.93358</v>
      </c>
      <c r="AL25" s="457">
        <v>271.87127</v>
      </c>
      <c r="AM25" s="458">
        <v>1.2503475633891</v>
      </c>
      <c r="AN25" s="459">
        <v>68.0623099999999</v>
      </c>
      <c r="AO25" s="461">
        <v>249.512816999999</v>
      </c>
      <c r="AP25" s="456">
        <v>11.122451</v>
      </c>
      <c r="AQ25" s="457">
        <v>5.94</v>
      </c>
      <c r="AR25" s="458">
        <v>1.8724664983165</v>
      </c>
      <c r="AS25" s="459">
        <v>5.18245099999999</v>
      </c>
      <c r="AT25" s="461">
        <v>1.486096</v>
      </c>
      <c r="AU25" s="456">
        <v>1.189423</v>
      </c>
      <c r="AV25" s="457">
        <v>4.088</v>
      </c>
      <c r="AW25" s="458">
        <v>0.290954745596868</v>
      </c>
      <c r="AX25" s="459">
        <v>-2.898577</v>
      </c>
      <c r="AY25" s="461">
        <v>0.767</v>
      </c>
    </row>
    <row r="26" s="164" customFormat="1" outlineLevel="1" spans="1:51">
      <c r="A26" s="468" t="s">
        <v>23</v>
      </c>
      <c r="B26" s="456">
        <v>0</v>
      </c>
      <c r="C26" s="457">
        <v>0</v>
      </c>
      <c r="D26" s="458" t="s">
        <v>161</v>
      </c>
      <c r="E26" s="459">
        <v>0</v>
      </c>
      <c r="F26" s="461">
        <v>-3.29736238313671e-14</v>
      </c>
      <c r="G26" s="456">
        <v>0</v>
      </c>
      <c r="H26" s="457">
        <v>0</v>
      </c>
      <c r="I26" s="458" t="s">
        <v>161</v>
      </c>
      <c r="J26" s="459">
        <v>0</v>
      </c>
      <c r="K26" s="461">
        <v>-2.97539770599542e-14</v>
      </c>
      <c r="L26" s="456">
        <v>0</v>
      </c>
      <c r="M26" s="457">
        <v>0</v>
      </c>
      <c r="N26" s="458" t="s">
        <v>161</v>
      </c>
      <c r="O26" s="459">
        <v>0</v>
      </c>
      <c r="P26" s="461">
        <v>-4.64905891561784e-16</v>
      </c>
      <c r="Q26" s="456">
        <v>0</v>
      </c>
      <c r="R26" s="457">
        <v>0</v>
      </c>
      <c r="S26" s="458" t="s">
        <v>161</v>
      </c>
      <c r="T26" s="459">
        <v>0</v>
      </c>
      <c r="U26" s="461">
        <v>-6.66133814775094e-16</v>
      </c>
      <c r="V26" s="456">
        <v>0</v>
      </c>
      <c r="W26" s="457">
        <v>0</v>
      </c>
      <c r="X26" s="458" t="s">
        <v>161</v>
      </c>
      <c r="Y26" s="459">
        <v>0</v>
      </c>
      <c r="Z26" s="461">
        <v>0</v>
      </c>
      <c r="AA26" s="456">
        <v>0</v>
      </c>
      <c r="AB26" s="457">
        <v>0</v>
      </c>
      <c r="AC26" s="458" t="s">
        <v>161</v>
      </c>
      <c r="AD26" s="459">
        <v>0</v>
      </c>
      <c r="AE26" s="461">
        <v>-9.99200722162641e-16</v>
      </c>
      <c r="AF26" s="456">
        <v>0</v>
      </c>
      <c r="AG26" s="457">
        <v>0</v>
      </c>
      <c r="AH26" s="458" t="s">
        <v>161</v>
      </c>
      <c r="AI26" s="459">
        <v>0</v>
      </c>
      <c r="AJ26" s="461">
        <v>0</v>
      </c>
      <c r="AK26" s="456">
        <v>0</v>
      </c>
      <c r="AL26" s="457">
        <v>0</v>
      </c>
      <c r="AM26" s="458" t="s">
        <v>161</v>
      </c>
      <c r="AN26" s="459">
        <v>0</v>
      </c>
      <c r="AO26" s="461">
        <v>8.04911692853238e-16</v>
      </c>
      <c r="AP26" s="456">
        <v>0</v>
      </c>
      <c r="AQ26" s="457">
        <v>0</v>
      </c>
      <c r="AR26" s="458" t="s">
        <v>161</v>
      </c>
      <c r="AS26" s="459">
        <v>0</v>
      </c>
      <c r="AT26" s="461">
        <v>0</v>
      </c>
      <c r="AU26" s="456">
        <v>0</v>
      </c>
      <c r="AV26" s="457">
        <v>0</v>
      </c>
      <c r="AW26" s="458" t="s">
        <v>161</v>
      </c>
      <c r="AX26" s="459">
        <v>0</v>
      </c>
      <c r="AY26" s="461">
        <v>0</v>
      </c>
    </row>
    <row r="27" s="441" customFormat="1" spans="1:51">
      <c r="A27" s="462" t="s">
        <v>24</v>
      </c>
      <c r="B27" s="463">
        <v>1425.740232</v>
      </c>
      <c r="C27" s="464">
        <v>1445.17193212</v>
      </c>
      <c r="D27" s="465">
        <v>0.986554056518731</v>
      </c>
      <c r="E27" s="464">
        <v>-19.431700120002</v>
      </c>
      <c r="F27" s="466">
        <v>1440.733354</v>
      </c>
      <c r="G27" s="463">
        <v>1020.476664</v>
      </c>
      <c r="H27" s="464">
        <v>1015.19875</v>
      </c>
      <c r="I27" s="465">
        <v>1.00519889726026</v>
      </c>
      <c r="J27" s="464">
        <v>5.27791399999887</v>
      </c>
      <c r="K27" s="466">
        <v>1037.576041</v>
      </c>
      <c r="L27" s="463">
        <v>200.227095</v>
      </c>
      <c r="M27" s="464">
        <v>228.980717</v>
      </c>
      <c r="N27" s="465">
        <v>0.874427758036934</v>
      </c>
      <c r="O27" s="464">
        <v>-28.7536220000004</v>
      </c>
      <c r="P27" s="466">
        <v>204.078652</v>
      </c>
      <c r="Q27" s="463">
        <v>48.3895999999999</v>
      </c>
      <c r="R27" s="464">
        <v>48.4543</v>
      </c>
      <c r="S27" s="465">
        <v>0.998664721190894</v>
      </c>
      <c r="T27" s="464">
        <v>-0.0647000000000872</v>
      </c>
      <c r="U27" s="466">
        <v>49.1074019999999</v>
      </c>
      <c r="V27" s="463">
        <v>22.334694</v>
      </c>
      <c r="W27" s="464">
        <v>11.5624</v>
      </c>
      <c r="X27" s="465">
        <v>1.93166591711063</v>
      </c>
      <c r="Y27" s="464">
        <v>10.772294</v>
      </c>
      <c r="Z27" s="466">
        <v>8.30259799999999</v>
      </c>
      <c r="AA27" s="463">
        <v>134.312179</v>
      </c>
      <c r="AB27" s="464">
        <v>140.97576512</v>
      </c>
      <c r="AC27" s="465">
        <v>0.952732399683534</v>
      </c>
      <c r="AD27" s="464">
        <v>-6.66358612000022</v>
      </c>
      <c r="AE27" s="466">
        <v>141.668661</v>
      </c>
      <c r="AF27" s="463">
        <v>9.72674099999998</v>
      </c>
      <c r="AG27" s="464">
        <v>0</v>
      </c>
      <c r="AH27" s="465" t="s">
        <v>161</v>
      </c>
      <c r="AI27" s="464">
        <v>9.72674099999998</v>
      </c>
      <c r="AJ27" s="466">
        <v>0.454827</v>
      </c>
      <c r="AK27" s="463">
        <v>343.301235</v>
      </c>
      <c r="AL27" s="464">
        <v>276.58127</v>
      </c>
      <c r="AM27" s="465">
        <v>1.24123095898721</v>
      </c>
      <c r="AN27" s="464">
        <v>66.7199649999999</v>
      </c>
      <c r="AO27" s="466">
        <v>251.605259999999</v>
      </c>
      <c r="AP27" s="463">
        <v>24.166463</v>
      </c>
      <c r="AQ27" s="464">
        <v>16.68</v>
      </c>
      <c r="AR27" s="465">
        <v>1.44882871702638</v>
      </c>
      <c r="AS27" s="464">
        <v>7.48646299999998</v>
      </c>
      <c r="AT27" s="466">
        <v>8.34321899999999</v>
      </c>
      <c r="AU27" s="463">
        <v>17.054523</v>
      </c>
      <c r="AV27" s="464">
        <v>13.768</v>
      </c>
      <c r="AW27" s="465">
        <v>1.23870736490412</v>
      </c>
      <c r="AX27" s="464">
        <v>3.28652299999998</v>
      </c>
      <c r="AY27" s="466">
        <v>11.877757</v>
      </c>
    </row>
    <row r="28" ht="16.2" spans="1:51">
      <c r="A28" s="204" t="s">
        <v>25</v>
      </c>
      <c r="B28" s="205">
        <v>4399.98723099999</v>
      </c>
      <c r="C28" s="206">
        <v>4438.76446444</v>
      </c>
      <c r="D28" s="207">
        <v>0.991263957853438</v>
      </c>
      <c r="E28" s="469">
        <v>-38.7772334400097</v>
      </c>
      <c r="F28" s="209">
        <v>4496.55569499999</v>
      </c>
      <c r="G28" s="205">
        <v>2638.86356</v>
      </c>
      <c r="H28" s="206">
        <v>2562.31485</v>
      </c>
      <c r="I28" s="207">
        <v>1.02987482588254</v>
      </c>
      <c r="J28" s="469">
        <v>76.5487099999955</v>
      </c>
      <c r="K28" s="209">
        <v>2775.632229</v>
      </c>
      <c r="L28" s="205">
        <v>497.097389999999</v>
      </c>
      <c r="M28" s="206">
        <v>547.929748</v>
      </c>
      <c r="N28" s="207">
        <v>0.907228329570453</v>
      </c>
      <c r="O28" s="469">
        <v>-50.8323580000006</v>
      </c>
      <c r="P28" s="209">
        <v>497.956743999999</v>
      </c>
      <c r="Q28" s="205">
        <v>131.6468</v>
      </c>
      <c r="R28" s="206">
        <v>131.9543</v>
      </c>
      <c r="S28" s="207">
        <v>0.997669647749257</v>
      </c>
      <c r="T28" s="469">
        <v>-0.307500000000175</v>
      </c>
      <c r="U28" s="209">
        <v>130.386202</v>
      </c>
      <c r="V28" s="205">
        <v>508.348649</v>
      </c>
      <c r="W28" s="206">
        <v>608.086</v>
      </c>
      <c r="X28" s="207">
        <v>0.83598150426091</v>
      </c>
      <c r="Y28" s="469">
        <v>-99.7373510000005</v>
      </c>
      <c r="Z28" s="209">
        <v>435.3228</v>
      </c>
      <c r="AA28" s="205">
        <v>624.030831999999</v>
      </c>
      <c r="AB28" s="206">
        <v>588.47956644</v>
      </c>
      <c r="AC28" s="207">
        <v>1.06041206455997</v>
      </c>
      <c r="AD28" s="469">
        <v>35.5512655599991</v>
      </c>
      <c r="AE28" s="209">
        <v>657.25772</v>
      </c>
      <c r="AF28" s="205">
        <v>265.087016</v>
      </c>
      <c r="AG28" s="206">
        <v>144.17</v>
      </c>
      <c r="AH28" s="207">
        <v>1.83871135465076</v>
      </c>
      <c r="AI28" s="469">
        <v>120.917016</v>
      </c>
      <c r="AJ28" s="209">
        <v>227.628286</v>
      </c>
      <c r="AK28" s="205">
        <v>559.623236</v>
      </c>
      <c r="AL28" s="206">
        <v>783.66387</v>
      </c>
      <c r="AM28" s="207">
        <v>0.714111314076531</v>
      </c>
      <c r="AN28" s="469">
        <v>-224.040634</v>
      </c>
      <c r="AO28" s="209">
        <v>765.869275999999</v>
      </c>
      <c r="AP28" s="205">
        <v>43.5204769999999</v>
      </c>
      <c r="AQ28" s="206">
        <v>91.36900003</v>
      </c>
      <c r="AR28" s="207">
        <v>0.476315566392436</v>
      </c>
      <c r="AS28" s="469">
        <v>-47.8485230300001</v>
      </c>
      <c r="AT28" s="209">
        <v>58.9320169999999</v>
      </c>
      <c r="AU28" s="205">
        <v>19.664823</v>
      </c>
      <c r="AV28" s="206">
        <v>22.463</v>
      </c>
      <c r="AW28" s="207">
        <v>0.875431732181809</v>
      </c>
      <c r="AX28" s="469">
        <v>-2.79817700000002</v>
      </c>
      <c r="AY28" s="209">
        <v>16.237661</v>
      </c>
    </row>
    <row r="29" s="437" customFormat="1" outlineLevel="2" spans="1:51">
      <c r="A29" s="468" t="s">
        <v>26</v>
      </c>
      <c r="B29" s="456">
        <v>169.756012</v>
      </c>
      <c r="C29" s="457">
        <v>211.14835005</v>
      </c>
      <c r="D29" s="458">
        <v>0.803965609770582</v>
      </c>
      <c r="E29" s="459">
        <v>-41.3923380499995</v>
      </c>
      <c r="F29" s="461">
        <v>172.997806</v>
      </c>
      <c r="G29" s="456">
        <v>102.608226</v>
      </c>
      <c r="H29" s="457">
        <v>136.74</v>
      </c>
      <c r="I29" s="458">
        <v>0.750389249670908</v>
      </c>
      <c r="J29" s="459">
        <v>-34.131774</v>
      </c>
      <c r="K29" s="461">
        <v>101.036492</v>
      </c>
      <c r="L29" s="456">
        <v>24.7844249999999</v>
      </c>
      <c r="M29" s="457">
        <v>33.690699</v>
      </c>
      <c r="N29" s="458">
        <v>0.735645912244205</v>
      </c>
      <c r="O29" s="459">
        <v>-8.90627400000006</v>
      </c>
      <c r="P29" s="461">
        <v>27.384364</v>
      </c>
      <c r="Q29" s="456">
        <v>4.1319</v>
      </c>
      <c r="R29" s="457">
        <v>5.7636</v>
      </c>
      <c r="S29" s="458">
        <v>0.716895690193628</v>
      </c>
      <c r="T29" s="459">
        <v>-1.6317</v>
      </c>
      <c r="U29" s="461">
        <v>3.40779999999999</v>
      </c>
      <c r="V29" s="456">
        <v>33.173862</v>
      </c>
      <c r="W29" s="457">
        <v>29.1461</v>
      </c>
      <c r="X29" s="458">
        <v>1.13819214234494</v>
      </c>
      <c r="Y29" s="459">
        <v>4.02776199999997</v>
      </c>
      <c r="Z29" s="461">
        <v>31.920775</v>
      </c>
      <c r="AA29" s="456">
        <v>5.05759899999996</v>
      </c>
      <c r="AB29" s="457">
        <v>5.80795105</v>
      </c>
      <c r="AC29" s="458">
        <v>0.870806065075214</v>
      </c>
      <c r="AD29" s="459">
        <v>-0.750352050000044</v>
      </c>
      <c r="AE29" s="461">
        <v>9.24837499999999</v>
      </c>
      <c r="AF29" s="456">
        <v>185.942094</v>
      </c>
      <c r="AG29" s="457">
        <v>143.4</v>
      </c>
      <c r="AH29" s="458">
        <v>1.29666732217573</v>
      </c>
      <c r="AI29" s="459">
        <v>42.5420939999998</v>
      </c>
      <c r="AJ29" s="461">
        <v>150.880388</v>
      </c>
      <c r="AK29" s="456">
        <v>0.4805</v>
      </c>
      <c r="AL29" s="457">
        <v>2.16</v>
      </c>
      <c r="AM29" s="458">
        <v>0.222453703703704</v>
      </c>
      <c r="AN29" s="459">
        <v>-1.6795</v>
      </c>
      <c r="AO29" s="461">
        <v>0.3255</v>
      </c>
      <c r="AP29" s="456">
        <v>7.62639299999999</v>
      </c>
      <c r="AQ29" s="457">
        <v>12.2</v>
      </c>
      <c r="AR29" s="458">
        <v>0.625114180327868</v>
      </c>
      <c r="AS29" s="459">
        <v>-4.57360700000001</v>
      </c>
      <c r="AT29" s="461">
        <v>16.662681</v>
      </c>
      <c r="AU29" s="456">
        <v>4.36702999999999</v>
      </c>
      <c r="AV29" s="457">
        <v>7.85</v>
      </c>
      <c r="AW29" s="458">
        <v>0.556309554140126</v>
      </c>
      <c r="AX29" s="459">
        <v>-3.48297000000001</v>
      </c>
      <c r="AY29" s="461">
        <v>6.465115</v>
      </c>
    </row>
    <row r="30" s="437" customFormat="1" outlineLevel="2" spans="1:51">
      <c r="A30" s="468" t="s">
        <v>27</v>
      </c>
      <c r="B30" s="456">
        <v>126.265183</v>
      </c>
      <c r="C30" s="470">
        <v>138.71816045</v>
      </c>
      <c r="D30" s="458">
        <v>0.910228210858601</v>
      </c>
      <c r="E30" s="471">
        <v>-12.4529774500002</v>
      </c>
      <c r="F30" s="461">
        <v>153.777145</v>
      </c>
      <c r="G30" s="456">
        <v>46.076035</v>
      </c>
      <c r="H30" s="470">
        <v>47.0602</v>
      </c>
      <c r="I30" s="458">
        <v>0.979087105452166</v>
      </c>
      <c r="J30" s="471">
        <v>-0.984164999999997</v>
      </c>
      <c r="K30" s="461">
        <v>84.9131409999999</v>
      </c>
      <c r="L30" s="456">
        <v>15.3789499999999</v>
      </c>
      <c r="M30" s="470">
        <v>16.233885</v>
      </c>
      <c r="N30" s="458">
        <v>0.947336389286972</v>
      </c>
      <c r="O30" s="471">
        <v>-0.854935000000065</v>
      </c>
      <c r="P30" s="461">
        <v>29.165358</v>
      </c>
      <c r="Q30" s="456">
        <v>0.0541999999999998</v>
      </c>
      <c r="R30" s="470">
        <v>0</v>
      </c>
      <c r="S30" s="458" t="s">
        <v>161</v>
      </c>
      <c r="T30" s="471">
        <v>0.0541999999999998</v>
      </c>
      <c r="U30" s="461">
        <v>0.6606</v>
      </c>
      <c r="V30" s="456">
        <v>62.000892</v>
      </c>
      <c r="W30" s="470">
        <v>74.4197</v>
      </c>
      <c r="X30" s="458">
        <v>0.833124723695473</v>
      </c>
      <c r="Y30" s="471">
        <v>-12.418808</v>
      </c>
      <c r="Z30" s="461">
        <v>33.934446</v>
      </c>
      <c r="AA30" s="456">
        <v>2.755106</v>
      </c>
      <c r="AB30" s="470">
        <v>1.00437545</v>
      </c>
      <c r="AC30" s="458">
        <v>2.74310368697283</v>
      </c>
      <c r="AD30" s="471">
        <v>1.75073055</v>
      </c>
      <c r="AE30" s="461">
        <v>5.1036</v>
      </c>
      <c r="AF30" s="456">
        <v>0</v>
      </c>
      <c r="AG30" s="470">
        <v>0</v>
      </c>
      <c r="AH30" s="458" t="s">
        <v>161</v>
      </c>
      <c r="AI30" s="471">
        <v>0</v>
      </c>
      <c r="AJ30" s="461">
        <v>0</v>
      </c>
      <c r="AK30" s="456">
        <v>45.882921</v>
      </c>
      <c r="AL30" s="470">
        <v>13.5</v>
      </c>
      <c r="AM30" s="458">
        <v>3.39873488888889</v>
      </c>
      <c r="AN30" s="471">
        <v>32.382921</v>
      </c>
      <c r="AO30" s="461">
        <v>11.8</v>
      </c>
      <c r="AP30" s="456">
        <v>2.382972</v>
      </c>
      <c r="AQ30" s="470">
        <v>0.68</v>
      </c>
      <c r="AR30" s="458">
        <v>3.50437058823529</v>
      </c>
      <c r="AS30" s="471">
        <v>1.702972</v>
      </c>
      <c r="AT30" s="461">
        <v>1.883856</v>
      </c>
      <c r="AU30" s="456">
        <v>0</v>
      </c>
      <c r="AV30" s="470">
        <v>0.15</v>
      </c>
      <c r="AW30" s="458">
        <v>0</v>
      </c>
      <c r="AX30" s="471">
        <v>-0.15</v>
      </c>
      <c r="AY30" s="461">
        <v>0</v>
      </c>
    </row>
    <row r="31" s="437" customFormat="1" outlineLevel="2" spans="1:51">
      <c r="A31" s="468" t="s">
        <v>28</v>
      </c>
      <c r="B31" s="456">
        <v>102.918352</v>
      </c>
      <c r="C31" s="457">
        <v>116.31294806</v>
      </c>
      <c r="D31" s="458">
        <v>0.884840026124259</v>
      </c>
      <c r="E31" s="459">
        <v>-13.39459606</v>
      </c>
      <c r="F31" s="461">
        <v>107.246836</v>
      </c>
      <c r="G31" s="456">
        <v>8.61856</v>
      </c>
      <c r="H31" s="457">
        <v>8.485</v>
      </c>
      <c r="I31" s="458">
        <v>1.01574071891573</v>
      </c>
      <c r="J31" s="459">
        <v>0.133559999999996</v>
      </c>
      <c r="K31" s="461">
        <v>8.35362499999998</v>
      </c>
      <c r="L31" s="456">
        <v>2.07194099999999</v>
      </c>
      <c r="M31" s="457">
        <v>2.148048</v>
      </c>
      <c r="N31" s="458">
        <v>0.964569227503293</v>
      </c>
      <c r="O31" s="459">
        <v>-0.0761070000000057</v>
      </c>
      <c r="P31" s="461">
        <v>1.825889</v>
      </c>
      <c r="Q31" s="456">
        <v>0</v>
      </c>
      <c r="R31" s="457">
        <v>0</v>
      </c>
      <c r="S31" s="458" t="s">
        <v>161</v>
      </c>
      <c r="T31" s="459">
        <v>0</v>
      </c>
      <c r="U31" s="461">
        <v>0</v>
      </c>
      <c r="V31" s="456">
        <v>90.54868</v>
      </c>
      <c r="W31" s="457">
        <v>105.3864</v>
      </c>
      <c r="X31" s="458">
        <v>0.859206501028596</v>
      </c>
      <c r="Y31" s="459">
        <v>-14.83772</v>
      </c>
      <c r="Z31" s="461">
        <v>96.6103219999999</v>
      </c>
      <c r="AA31" s="456">
        <v>1.679171</v>
      </c>
      <c r="AB31" s="457">
        <v>0.29350006</v>
      </c>
      <c r="AC31" s="458">
        <v>5.72119474183411</v>
      </c>
      <c r="AD31" s="459">
        <v>1.38567094</v>
      </c>
      <c r="AE31" s="461">
        <v>0.457</v>
      </c>
      <c r="AF31" s="456">
        <v>0</v>
      </c>
      <c r="AG31" s="457">
        <v>0</v>
      </c>
      <c r="AH31" s="458" t="s">
        <v>161</v>
      </c>
      <c r="AI31" s="459">
        <v>0</v>
      </c>
      <c r="AJ31" s="461">
        <v>0</v>
      </c>
      <c r="AK31" s="456">
        <v>31.370524</v>
      </c>
      <c r="AL31" s="457">
        <v>17.1</v>
      </c>
      <c r="AM31" s="458">
        <v>1.83453356725146</v>
      </c>
      <c r="AN31" s="459">
        <v>14.270524</v>
      </c>
      <c r="AO31" s="461">
        <v>18.768264</v>
      </c>
      <c r="AP31" s="456">
        <v>0.995273999999999</v>
      </c>
      <c r="AQ31" s="457">
        <v>1.416</v>
      </c>
      <c r="AR31" s="458">
        <v>0.702877118644067</v>
      </c>
      <c r="AS31" s="459">
        <v>-0.420726000000002</v>
      </c>
      <c r="AT31" s="461">
        <v>0.511146999999999</v>
      </c>
      <c r="AU31" s="456">
        <v>1.0278</v>
      </c>
      <c r="AV31" s="457">
        <v>0.45</v>
      </c>
      <c r="AW31" s="458">
        <v>2.284</v>
      </c>
      <c r="AX31" s="459">
        <v>0.5778</v>
      </c>
      <c r="AY31" s="461">
        <v>0.2919</v>
      </c>
    </row>
    <row r="32" s="437" customFormat="1" outlineLevel="2" spans="1:51">
      <c r="A32" s="468" t="s">
        <v>29</v>
      </c>
      <c r="B32" s="456">
        <v>10.261359</v>
      </c>
      <c r="C32" s="457">
        <v>7.1622</v>
      </c>
      <c r="D32" s="458">
        <v>1.4327104800201</v>
      </c>
      <c r="E32" s="459">
        <v>3.09915899999997</v>
      </c>
      <c r="F32" s="461">
        <v>3.655722</v>
      </c>
      <c r="G32" s="456">
        <v>4.48286699999999</v>
      </c>
      <c r="H32" s="457">
        <v>0</v>
      </c>
      <c r="I32" s="458" t="s">
        <v>161</v>
      </c>
      <c r="J32" s="459">
        <v>4.48286699999999</v>
      </c>
      <c r="K32" s="461">
        <v>0</v>
      </c>
      <c r="L32" s="456">
        <v>1.80712899999999</v>
      </c>
      <c r="M32" s="457">
        <v>0</v>
      </c>
      <c r="N32" s="458" t="s">
        <v>161</v>
      </c>
      <c r="O32" s="459">
        <v>1.80712899999999</v>
      </c>
      <c r="P32" s="461">
        <v>0</v>
      </c>
      <c r="Q32" s="456">
        <v>0</v>
      </c>
      <c r="R32" s="457">
        <v>0</v>
      </c>
      <c r="S32" s="458" t="s">
        <v>161</v>
      </c>
      <c r="T32" s="459">
        <v>0</v>
      </c>
      <c r="U32" s="461">
        <v>0</v>
      </c>
      <c r="V32" s="456">
        <v>3.798063</v>
      </c>
      <c r="W32" s="457">
        <v>7.1622</v>
      </c>
      <c r="X32" s="458">
        <v>0.530292787132445</v>
      </c>
      <c r="Y32" s="459">
        <v>-3.364137</v>
      </c>
      <c r="Z32" s="461">
        <v>3.570722</v>
      </c>
      <c r="AA32" s="456">
        <v>0.1733</v>
      </c>
      <c r="AB32" s="457">
        <v>0</v>
      </c>
      <c r="AC32" s="458" t="s">
        <v>161</v>
      </c>
      <c r="AD32" s="459">
        <v>0.1733</v>
      </c>
      <c r="AE32" s="461">
        <v>0.085</v>
      </c>
      <c r="AF32" s="456">
        <v>0</v>
      </c>
      <c r="AG32" s="457">
        <v>0</v>
      </c>
      <c r="AH32" s="458" t="s">
        <v>161</v>
      </c>
      <c r="AI32" s="459">
        <v>0</v>
      </c>
      <c r="AJ32" s="461">
        <v>0</v>
      </c>
      <c r="AK32" s="456">
        <v>0.299999999999999</v>
      </c>
      <c r="AL32" s="457">
        <v>2.7</v>
      </c>
      <c r="AM32" s="458">
        <v>0.111111111111111</v>
      </c>
      <c r="AN32" s="459">
        <v>-2.4</v>
      </c>
      <c r="AO32" s="461">
        <v>0</v>
      </c>
      <c r="AP32" s="456">
        <v>0.925680999999998</v>
      </c>
      <c r="AQ32" s="457">
        <v>0.6</v>
      </c>
      <c r="AR32" s="458">
        <v>1.54280166666666</v>
      </c>
      <c r="AS32" s="459">
        <v>0.325680999999998</v>
      </c>
      <c r="AT32" s="461">
        <v>0.0909999999999999</v>
      </c>
      <c r="AU32" s="456">
        <v>0.500071</v>
      </c>
      <c r="AV32" s="457">
        <v>0.24</v>
      </c>
      <c r="AW32" s="458">
        <v>2.08362916666667</v>
      </c>
      <c r="AX32" s="459">
        <v>0.260071</v>
      </c>
      <c r="AY32" s="461">
        <v>0</v>
      </c>
    </row>
    <row r="33" s="437" customFormat="1" outlineLevel="2" spans="1:51">
      <c r="A33" s="468" t="s">
        <v>30</v>
      </c>
      <c r="B33" s="456">
        <v>22.439986</v>
      </c>
      <c r="C33" s="457">
        <v>27.83597515</v>
      </c>
      <c r="D33" s="458">
        <v>0.806150525680434</v>
      </c>
      <c r="E33" s="459">
        <v>-5.39598915</v>
      </c>
      <c r="F33" s="461">
        <v>28.400685</v>
      </c>
      <c r="G33" s="456">
        <v>13.889844</v>
      </c>
      <c r="H33" s="457">
        <v>20.8861</v>
      </c>
      <c r="I33" s="458">
        <v>0.665028128755488</v>
      </c>
      <c r="J33" s="459">
        <v>-6.99625600000001</v>
      </c>
      <c r="K33" s="461">
        <v>19.898497</v>
      </c>
      <c r="L33" s="456">
        <v>4.02098199999999</v>
      </c>
      <c r="M33" s="457">
        <v>5.3145</v>
      </c>
      <c r="N33" s="458">
        <v>0.756605889547463</v>
      </c>
      <c r="O33" s="459">
        <v>-1.29351800000001</v>
      </c>
      <c r="P33" s="461">
        <v>6.347758</v>
      </c>
      <c r="Q33" s="456">
        <v>0</v>
      </c>
      <c r="R33" s="457">
        <v>0</v>
      </c>
      <c r="S33" s="458" t="s">
        <v>161</v>
      </c>
      <c r="T33" s="459">
        <v>0</v>
      </c>
      <c r="U33" s="461">
        <v>-0.0652999999999992</v>
      </c>
      <c r="V33" s="456">
        <v>3.73846</v>
      </c>
      <c r="W33" s="457">
        <v>0</v>
      </c>
      <c r="X33" s="458" t="s">
        <v>161</v>
      </c>
      <c r="Y33" s="459">
        <v>3.73846</v>
      </c>
      <c r="Z33" s="461">
        <v>0</v>
      </c>
      <c r="AA33" s="456">
        <v>0.7907</v>
      </c>
      <c r="AB33" s="457">
        <v>1.63537515</v>
      </c>
      <c r="AC33" s="458">
        <v>0.483497624383004</v>
      </c>
      <c r="AD33" s="459">
        <v>-0.844675150000001</v>
      </c>
      <c r="AE33" s="461">
        <v>2.21973</v>
      </c>
      <c r="AF33" s="456">
        <v>0</v>
      </c>
      <c r="AG33" s="457">
        <v>0</v>
      </c>
      <c r="AH33" s="458" t="s">
        <v>161</v>
      </c>
      <c r="AI33" s="459">
        <v>0</v>
      </c>
      <c r="AJ33" s="461">
        <v>0</v>
      </c>
      <c r="AK33" s="456">
        <v>0</v>
      </c>
      <c r="AL33" s="457">
        <v>2.88</v>
      </c>
      <c r="AM33" s="458">
        <v>0</v>
      </c>
      <c r="AN33" s="459">
        <v>-2.88</v>
      </c>
      <c r="AO33" s="461">
        <v>0</v>
      </c>
      <c r="AP33" s="456">
        <v>0.628759</v>
      </c>
      <c r="AQ33" s="457">
        <v>0.86</v>
      </c>
      <c r="AR33" s="458">
        <v>0.73111511627907</v>
      </c>
      <c r="AS33" s="459">
        <v>-0.231241</v>
      </c>
      <c r="AT33" s="461">
        <v>1.939617</v>
      </c>
      <c r="AU33" s="456">
        <v>0</v>
      </c>
      <c r="AV33" s="457">
        <v>0</v>
      </c>
      <c r="AW33" s="458" t="s">
        <v>161</v>
      </c>
      <c r="AX33" s="459">
        <v>0</v>
      </c>
      <c r="AY33" s="461">
        <v>0</v>
      </c>
    </row>
    <row r="34" s="437" customFormat="1" outlineLevel="2" spans="1:51">
      <c r="A34" s="468" t="s">
        <v>31</v>
      </c>
      <c r="B34" s="456">
        <v>23.236411</v>
      </c>
      <c r="C34" s="457">
        <v>23.98828418</v>
      </c>
      <c r="D34" s="458">
        <v>0.968656650289856</v>
      </c>
      <c r="E34" s="459">
        <v>-0.751873180000043</v>
      </c>
      <c r="F34" s="461">
        <v>24.790879</v>
      </c>
      <c r="G34" s="456">
        <v>15.623248</v>
      </c>
      <c r="H34" s="457">
        <v>16.2506</v>
      </c>
      <c r="I34" s="458">
        <v>0.961395148486824</v>
      </c>
      <c r="J34" s="459">
        <v>-0.627352000000016</v>
      </c>
      <c r="K34" s="461">
        <v>15.791149</v>
      </c>
      <c r="L34" s="456">
        <v>6.34489799999999</v>
      </c>
      <c r="M34" s="457">
        <v>6.356934</v>
      </c>
      <c r="N34" s="458">
        <v>0.998106634424707</v>
      </c>
      <c r="O34" s="459">
        <v>-0.0120360000000082</v>
      </c>
      <c r="P34" s="461">
        <v>6.36063</v>
      </c>
      <c r="Q34" s="456">
        <v>0</v>
      </c>
      <c r="R34" s="457">
        <v>0</v>
      </c>
      <c r="S34" s="458" t="s">
        <v>161</v>
      </c>
      <c r="T34" s="459">
        <v>0</v>
      </c>
      <c r="U34" s="461">
        <v>0</v>
      </c>
      <c r="V34" s="456">
        <v>0</v>
      </c>
      <c r="W34" s="457">
        <v>0</v>
      </c>
      <c r="X34" s="458" t="s">
        <v>161</v>
      </c>
      <c r="Y34" s="459">
        <v>0</v>
      </c>
      <c r="Z34" s="461">
        <v>0</v>
      </c>
      <c r="AA34" s="456">
        <v>1.268265</v>
      </c>
      <c r="AB34" s="457">
        <v>1.38075018</v>
      </c>
      <c r="AC34" s="458">
        <v>0.918533286014128</v>
      </c>
      <c r="AD34" s="459">
        <v>-0.112485180000002</v>
      </c>
      <c r="AE34" s="461">
        <v>2.6391</v>
      </c>
      <c r="AF34" s="456">
        <v>0</v>
      </c>
      <c r="AG34" s="457">
        <v>0</v>
      </c>
      <c r="AH34" s="458" t="s">
        <v>161</v>
      </c>
      <c r="AI34" s="459">
        <v>0</v>
      </c>
      <c r="AJ34" s="461">
        <v>0</v>
      </c>
      <c r="AK34" s="456">
        <v>0</v>
      </c>
      <c r="AL34" s="457">
        <v>2.88</v>
      </c>
      <c r="AM34" s="458">
        <v>0</v>
      </c>
      <c r="AN34" s="459">
        <v>-2.88</v>
      </c>
      <c r="AO34" s="461">
        <v>0</v>
      </c>
      <c r="AP34" s="456">
        <v>1.740434</v>
      </c>
      <c r="AQ34" s="457">
        <v>0.28</v>
      </c>
      <c r="AR34" s="458">
        <v>6.21583571428571</v>
      </c>
      <c r="AS34" s="459">
        <v>1.460434</v>
      </c>
      <c r="AT34" s="461">
        <v>3.439014</v>
      </c>
      <c r="AU34" s="456">
        <v>0.461221999999999</v>
      </c>
      <c r="AV34" s="457">
        <v>0</v>
      </c>
      <c r="AW34" s="458" t="s">
        <v>161</v>
      </c>
      <c r="AX34" s="459">
        <v>0.461221999999999</v>
      </c>
      <c r="AY34" s="461">
        <v>0.1872</v>
      </c>
    </row>
    <row r="35" s="437" customFormat="1" outlineLevel="2" spans="1:51">
      <c r="A35" s="468" t="s">
        <v>32</v>
      </c>
      <c r="B35" s="456">
        <v>17.4237369999999</v>
      </c>
      <c r="C35" s="457">
        <v>20.36028109</v>
      </c>
      <c r="D35" s="458">
        <v>0.85577094554739</v>
      </c>
      <c r="E35" s="459">
        <v>-2.93654409000005</v>
      </c>
      <c r="F35" s="461">
        <v>18.215508</v>
      </c>
      <c r="G35" s="456">
        <v>5.22584599999999</v>
      </c>
      <c r="H35" s="457">
        <v>8.736</v>
      </c>
      <c r="I35" s="458">
        <v>0.598196657509156</v>
      </c>
      <c r="J35" s="459">
        <v>-3.51015400000001</v>
      </c>
      <c r="K35" s="461">
        <v>9.12541999999999</v>
      </c>
      <c r="L35" s="456">
        <v>1.48676</v>
      </c>
      <c r="M35" s="457">
        <v>2.782431</v>
      </c>
      <c r="N35" s="458">
        <v>0.53433849752249</v>
      </c>
      <c r="O35" s="459">
        <v>-1.295671</v>
      </c>
      <c r="P35" s="461">
        <v>3.079636</v>
      </c>
      <c r="Q35" s="456">
        <v>0</v>
      </c>
      <c r="R35" s="457">
        <v>0</v>
      </c>
      <c r="S35" s="458" t="s">
        <v>161</v>
      </c>
      <c r="T35" s="459">
        <v>0</v>
      </c>
      <c r="U35" s="461">
        <v>0</v>
      </c>
      <c r="V35" s="456">
        <v>10.0392039999999</v>
      </c>
      <c r="W35" s="457">
        <v>8.1706</v>
      </c>
      <c r="X35" s="458">
        <v>1.2286985043938</v>
      </c>
      <c r="Y35" s="459">
        <v>1.86860399999995</v>
      </c>
      <c r="Z35" s="461">
        <v>4.334852</v>
      </c>
      <c r="AA35" s="456">
        <v>0.671926999999999</v>
      </c>
      <c r="AB35" s="457">
        <v>0.67125009</v>
      </c>
      <c r="AC35" s="458">
        <v>1.00100843189459</v>
      </c>
      <c r="AD35" s="459">
        <v>0.000676909999999253</v>
      </c>
      <c r="AE35" s="461">
        <v>1.6756</v>
      </c>
      <c r="AF35" s="456">
        <v>0</v>
      </c>
      <c r="AG35" s="457">
        <v>0</v>
      </c>
      <c r="AH35" s="458" t="s">
        <v>161</v>
      </c>
      <c r="AI35" s="459">
        <v>0</v>
      </c>
      <c r="AJ35" s="461">
        <v>0</v>
      </c>
      <c r="AK35" s="456">
        <v>0.342728</v>
      </c>
      <c r="AL35" s="457">
        <v>0.27</v>
      </c>
      <c r="AM35" s="458">
        <v>1.26936296296296</v>
      </c>
      <c r="AN35" s="459">
        <v>0.0727279999999998</v>
      </c>
      <c r="AO35" s="461">
        <v>0.173034</v>
      </c>
      <c r="AP35" s="456">
        <v>0.356247</v>
      </c>
      <c r="AQ35" s="457">
        <v>0.45</v>
      </c>
      <c r="AR35" s="458">
        <v>0.79166</v>
      </c>
      <c r="AS35" s="459">
        <v>-0.093753</v>
      </c>
      <c r="AT35" s="461">
        <v>0.370777999999999</v>
      </c>
      <c r="AU35" s="456">
        <v>0.599706</v>
      </c>
      <c r="AV35" s="457">
        <v>0</v>
      </c>
      <c r="AW35" s="458" t="s">
        <v>161</v>
      </c>
      <c r="AX35" s="459">
        <v>0.599706</v>
      </c>
      <c r="AY35" s="461">
        <v>0</v>
      </c>
    </row>
    <row r="36" s="437" customFormat="1" outlineLevel="2" spans="1:51">
      <c r="A36" s="468" t="s">
        <v>33</v>
      </c>
      <c r="B36" s="456">
        <v>161.205444</v>
      </c>
      <c r="C36" s="457">
        <v>138.75929978</v>
      </c>
      <c r="D36" s="458">
        <v>1.16176317014851</v>
      </c>
      <c r="E36" s="459">
        <v>22.4461442199997</v>
      </c>
      <c r="F36" s="461">
        <v>20.740452</v>
      </c>
      <c r="G36" s="456">
        <v>78.3269929999998</v>
      </c>
      <c r="H36" s="457">
        <v>126.9866</v>
      </c>
      <c r="I36" s="458">
        <v>0.616813057440704</v>
      </c>
      <c r="J36" s="459">
        <v>-48.6596070000003</v>
      </c>
      <c r="K36" s="461">
        <v>8.650769</v>
      </c>
      <c r="L36" s="456">
        <v>22.033277</v>
      </c>
      <c r="M36" s="457">
        <v>32.490549</v>
      </c>
      <c r="N36" s="458">
        <v>0.678144188945528</v>
      </c>
      <c r="O36" s="459">
        <v>-10.4572720000001</v>
      </c>
      <c r="P36" s="461">
        <v>2.365218</v>
      </c>
      <c r="Q36" s="456">
        <v>0.961699999999998</v>
      </c>
      <c r="R36" s="457">
        <v>1.9485</v>
      </c>
      <c r="S36" s="458">
        <v>0.493559148062611</v>
      </c>
      <c r="T36" s="459">
        <v>-0.986800000000002</v>
      </c>
      <c r="U36" s="461">
        <v>0.145</v>
      </c>
      <c r="V36" s="456">
        <v>55.5431569999999</v>
      </c>
      <c r="W36" s="457">
        <v>-24.2893</v>
      </c>
      <c r="X36" s="458">
        <v>-2.28673354110658</v>
      </c>
      <c r="Y36" s="459">
        <v>79.8324569999999</v>
      </c>
      <c r="Z36" s="461">
        <v>9.47660499999999</v>
      </c>
      <c r="AA36" s="456">
        <v>4.34031699999999</v>
      </c>
      <c r="AB36" s="457">
        <v>1.62295078</v>
      </c>
      <c r="AC36" s="458">
        <v>2.67433680274641</v>
      </c>
      <c r="AD36" s="459">
        <v>2.71736621999999</v>
      </c>
      <c r="AE36" s="461">
        <v>0.102859999999999</v>
      </c>
      <c r="AF36" s="456">
        <v>94.8898279999999</v>
      </c>
      <c r="AG36" s="457">
        <v>60.76</v>
      </c>
      <c r="AH36" s="458">
        <v>1.56171540487162</v>
      </c>
      <c r="AI36" s="459">
        <v>34.1298279999999</v>
      </c>
      <c r="AJ36" s="461">
        <v>0</v>
      </c>
      <c r="AK36" s="456">
        <v>11.973466</v>
      </c>
      <c r="AL36" s="457">
        <v>26.9</v>
      </c>
      <c r="AM36" s="458">
        <v>0.445110260223048</v>
      </c>
      <c r="AN36" s="459">
        <v>-14.926534</v>
      </c>
      <c r="AO36" s="461">
        <v>0</v>
      </c>
      <c r="AP36" s="456">
        <v>4.820302</v>
      </c>
      <c r="AQ36" s="457">
        <v>6.57</v>
      </c>
      <c r="AR36" s="458">
        <v>0.733683713850837</v>
      </c>
      <c r="AS36" s="459">
        <v>-1.749698</v>
      </c>
      <c r="AT36" s="461">
        <v>0.698599999999999</v>
      </c>
      <c r="AU36" s="456">
        <v>5.361759</v>
      </c>
      <c r="AV36" s="457">
        <v>11.16</v>
      </c>
      <c r="AW36" s="458">
        <v>0.480444354838709</v>
      </c>
      <c r="AX36" s="459">
        <v>-5.798241</v>
      </c>
      <c r="AY36" s="461">
        <v>0.53</v>
      </c>
    </row>
    <row r="37" s="437" customFormat="1" outlineLevel="2" spans="1:51">
      <c r="A37" s="468" t="s">
        <v>34</v>
      </c>
      <c r="B37" s="456">
        <v>138.530097</v>
      </c>
      <c r="C37" s="457">
        <v>181.90561681</v>
      </c>
      <c r="D37" s="458">
        <v>0.761549310182623</v>
      </c>
      <c r="E37" s="459">
        <v>-43.3755198099999</v>
      </c>
      <c r="F37" s="461">
        <v>64.3663079999999</v>
      </c>
      <c r="G37" s="456">
        <v>76.9726479999999</v>
      </c>
      <c r="H37" s="457">
        <v>121.7368</v>
      </c>
      <c r="I37" s="458">
        <v>0.632287426645023</v>
      </c>
      <c r="J37" s="459">
        <v>-44.7641520000001</v>
      </c>
      <c r="K37" s="461">
        <v>25.744009</v>
      </c>
      <c r="L37" s="456">
        <v>17.052277</v>
      </c>
      <c r="M37" s="457">
        <v>25.551216</v>
      </c>
      <c r="N37" s="458">
        <v>0.667376339349171</v>
      </c>
      <c r="O37" s="459">
        <v>-8.49893900000004</v>
      </c>
      <c r="P37" s="461">
        <v>4.978902</v>
      </c>
      <c r="Q37" s="456">
        <v>1.2962</v>
      </c>
      <c r="R37" s="457">
        <v>0.9477</v>
      </c>
      <c r="S37" s="458">
        <v>1.36773240476944</v>
      </c>
      <c r="T37" s="459">
        <v>0.348499999999999</v>
      </c>
      <c r="U37" s="461">
        <v>0.3025</v>
      </c>
      <c r="V37" s="456">
        <v>37.208736</v>
      </c>
      <c r="W37" s="457">
        <v>30.5135</v>
      </c>
      <c r="X37" s="458">
        <v>1.21941881462304</v>
      </c>
      <c r="Y37" s="459">
        <v>6.69523599999998</v>
      </c>
      <c r="Z37" s="461">
        <v>33.260897</v>
      </c>
      <c r="AA37" s="456">
        <v>6.00023599999999</v>
      </c>
      <c r="AB37" s="457">
        <v>3.15640081</v>
      </c>
      <c r="AC37" s="458">
        <v>1.90097404011248</v>
      </c>
      <c r="AD37" s="459">
        <v>2.84383518999999</v>
      </c>
      <c r="AE37" s="461">
        <v>0.0799999999999999</v>
      </c>
      <c r="AF37" s="456">
        <v>123.361026</v>
      </c>
      <c r="AG37" s="457">
        <v>109.8</v>
      </c>
      <c r="AH37" s="458">
        <v>1.12350661202186</v>
      </c>
      <c r="AI37" s="459">
        <v>13.561026</v>
      </c>
      <c r="AJ37" s="461">
        <v>0.437236999999999</v>
      </c>
      <c r="AK37" s="456">
        <v>8.380675</v>
      </c>
      <c r="AL37" s="457">
        <v>9.5</v>
      </c>
      <c r="AM37" s="458">
        <v>0.882176315789474</v>
      </c>
      <c r="AN37" s="459">
        <v>-1.119325</v>
      </c>
      <c r="AO37" s="461">
        <v>2.994125</v>
      </c>
      <c r="AP37" s="456">
        <v>5.637347</v>
      </c>
      <c r="AQ37" s="457">
        <v>4.5</v>
      </c>
      <c r="AR37" s="458">
        <v>1.25274377777778</v>
      </c>
      <c r="AS37" s="459">
        <v>1.137347</v>
      </c>
      <c r="AT37" s="461">
        <v>1.010092</v>
      </c>
      <c r="AU37" s="456">
        <v>7.978648</v>
      </c>
      <c r="AV37" s="457">
        <v>8.86892</v>
      </c>
      <c r="AW37" s="458">
        <v>0.899618893845023</v>
      </c>
      <c r="AX37" s="459">
        <v>-0.890271999999998</v>
      </c>
      <c r="AY37" s="461">
        <v>1.27459</v>
      </c>
    </row>
    <row r="38" s="437" customFormat="1" outlineLevel="2" spans="1:51">
      <c r="A38" s="468" t="s">
        <v>35</v>
      </c>
      <c r="B38" s="456">
        <v>3.31998100000001</v>
      </c>
      <c r="C38" s="457">
        <v>3.15</v>
      </c>
      <c r="D38" s="458">
        <v>1.05396222222222</v>
      </c>
      <c r="E38" s="459">
        <v>0.169981000000007</v>
      </c>
      <c r="F38" s="461">
        <v>50.4924519999999</v>
      </c>
      <c r="G38" s="456">
        <v>2.211429</v>
      </c>
      <c r="H38" s="457">
        <v>0.53</v>
      </c>
      <c r="I38" s="458">
        <v>4.17250754716981</v>
      </c>
      <c r="J38" s="459">
        <v>1.681429</v>
      </c>
      <c r="K38" s="461">
        <v>5.714477</v>
      </c>
      <c r="L38" s="456">
        <v>0.457306999999999</v>
      </c>
      <c r="M38" s="457">
        <v>0</v>
      </c>
      <c r="N38" s="458" t="s">
        <v>161</v>
      </c>
      <c r="O38" s="459">
        <v>0.457306999999999</v>
      </c>
      <c r="P38" s="461">
        <v>1.060108</v>
      </c>
      <c r="Q38" s="456">
        <v>0.042</v>
      </c>
      <c r="R38" s="457">
        <v>0</v>
      </c>
      <c r="S38" s="458" t="s">
        <v>161</v>
      </c>
      <c r="T38" s="459">
        <v>0.042</v>
      </c>
      <c r="U38" s="461">
        <v>0.14</v>
      </c>
      <c r="V38" s="456">
        <v>0.51938200000001</v>
      </c>
      <c r="W38" s="457">
        <v>2.62</v>
      </c>
      <c r="X38" s="458">
        <v>0.198237404580156</v>
      </c>
      <c r="Y38" s="459">
        <v>-2.10061799999999</v>
      </c>
      <c r="Z38" s="461">
        <v>43.3518669999999</v>
      </c>
      <c r="AA38" s="456">
        <v>0.0898629999999999</v>
      </c>
      <c r="AB38" s="457">
        <v>0</v>
      </c>
      <c r="AC38" s="458" t="s">
        <v>161</v>
      </c>
      <c r="AD38" s="459">
        <v>0.0898629999999999</v>
      </c>
      <c r="AE38" s="461">
        <v>0.226</v>
      </c>
      <c r="AF38" s="456">
        <v>0</v>
      </c>
      <c r="AG38" s="457">
        <v>0</v>
      </c>
      <c r="AH38" s="458" t="s">
        <v>161</v>
      </c>
      <c r="AI38" s="459">
        <v>0</v>
      </c>
      <c r="AJ38" s="461">
        <v>0</v>
      </c>
      <c r="AK38" s="456">
        <v>1.57732</v>
      </c>
      <c r="AL38" s="457">
        <v>0</v>
      </c>
      <c r="AM38" s="458" t="s">
        <v>161</v>
      </c>
      <c r="AN38" s="459">
        <v>1.57732</v>
      </c>
      <c r="AO38" s="461">
        <v>8.12160999999998</v>
      </c>
      <c r="AP38" s="456">
        <v>-0.0274790000000019</v>
      </c>
      <c r="AQ38" s="457">
        <v>0</v>
      </c>
      <c r="AR38" s="458" t="s">
        <v>161</v>
      </c>
      <c r="AS38" s="459">
        <v>-0.0274790000000019</v>
      </c>
      <c r="AT38" s="461">
        <v>0.566036999999999</v>
      </c>
      <c r="AU38" s="456">
        <v>0</v>
      </c>
      <c r="AV38" s="457">
        <v>0</v>
      </c>
      <c r="AW38" s="458" t="s">
        <v>161</v>
      </c>
      <c r="AX38" s="459">
        <v>0</v>
      </c>
      <c r="AY38" s="461">
        <v>0.195</v>
      </c>
    </row>
    <row r="39" s="437" customFormat="1" outlineLevel="2" spans="1:51">
      <c r="A39" s="468" t="s">
        <v>36</v>
      </c>
      <c r="B39" s="456">
        <v>0</v>
      </c>
      <c r="C39" s="457">
        <v>0</v>
      </c>
      <c r="D39" s="458" t="s">
        <v>161</v>
      </c>
      <c r="E39" s="459">
        <v>0</v>
      </c>
      <c r="F39" s="461">
        <v>0</v>
      </c>
      <c r="G39" s="456">
        <v>0</v>
      </c>
      <c r="H39" s="457">
        <v>0</v>
      </c>
      <c r="I39" s="458" t="s">
        <v>161</v>
      </c>
      <c r="J39" s="459">
        <v>0</v>
      </c>
      <c r="K39" s="461">
        <v>0</v>
      </c>
      <c r="L39" s="456">
        <v>0</v>
      </c>
      <c r="M39" s="457">
        <v>0</v>
      </c>
      <c r="N39" s="458" t="s">
        <v>161</v>
      </c>
      <c r="O39" s="459">
        <v>0</v>
      </c>
      <c r="P39" s="461">
        <v>0</v>
      </c>
      <c r="Q39" s="456">
        <v>0</v>
      </c>
      <c r="R39" s="457">
        <v>0</v>
      </c>
      <c r="S39" s="458" t="s">
        <v>161</v>
      </c>
      <c r="T39" s="459">
        <v>0</v>
      </c>
      <c r="U39" s="461">
        <v>0</v>
      </c>
      <c r="V39" s="456">
        <v>0</v>
      </c>
      <c r="W39" s="457">
        <v>0</v>
      </c>
      <c r="X39" s="458" t="s">
        <v>161</v>
      </c>
      <c r="Y39" s="459">
        <v>0</v>
      </c>
      <c r="Z39" s="461">
        <v>0</v>
      </c>
      <c r="AA39" s="456">
        <v>0</v>
      </c>
      <c r="AB39" s="457">
        <v>0</v>
      </c>
      <c r="AC39" s="458" t="s">
        <v>161</v>
      </c>
      <c r="AD39" s="459">
        <v>0</v>
      </c>
      <c r="AE39" s="461">
        <v>0</v>
      </c>
      <c r="AF39" s="456">
        <v>0</v>
      </c>
      <c r="AG39" s="457">
        <v>0</v>
      </c>
      <c r="AH39" s="458" t="s">
        <v>161</v>
      </c>
      <c r="AI39" s="459">
        <v>0</v>
      </c>
      <c r="AJ39" s="461">
        <v>0</v>
      </c>
      <c r="AK39" s="456">
        <v>0</v>
      </c>
      <c r="AL39" s="457">
        <v>0</v>
      </c>
      <c r="AM39" s="458" t="s">
        <v>161</v>
      </c>
      <c r="AN39" s="459">
        <v>0</v>
      </c>
      <c r="AO39" s="461">
        <v>0</v>
      </c>
      <c r="AP39" s="456">
        <v>0</v>
      </c>
      <c r="AQ39" s="457">
        <v>0</v>
      </c>
      <c r="AR39" s="458" t="s">
        <v>161</v>
      </c>
      <c r="AS39" s="459">
        <v>0</v>
      </c>
      <c r="AT39" s="461">
        <v>0</v>
      </c>
      <c r="AU39" s="456">
        <v>0</v>
      </c>
      <c r="AV39" s="457">
        <v>0</v>
      </c>
      <c r="AW39" s="458" t="s">
        <v>161</v>
      </c>
      <c r="AX39" s="459">
        <v>0</v>
      </c>
      <c r="AY39" s="461">
        <v>0</v>
      </c>
    </row>
    <row r="40" s="437" customFormat="1" outlineLevel="2" spans="1:51">
      <c r="A40" s="468" t="s">
        <v>37</v>
      </c>
      <c r="B40" s="456">
        <v>0</v>
      </c>
      <c r="C40" s="457">
        <v>0</v>
      </c>
      <c r="D40" s="458" t="s">
        <v>161</v>
      </c>
      <c r="E40" s="459">
        <v>0</v>
      </c>
      <c r="F40" s="461">
        <v>0</v>
      </c>
      <c r="G40" s="456">
        <v>0</v>
      </c>
      <c r="H40" s="457">
        <v>0</v>
      </c>
      <c r="I40" s="458" t="s">
        <v>161</v>
      </c>
      <c r="J40" s="459">
        <v>0</v>
      </c>
      <c r="K40" s="461">
        <v>0</v>
      </c>
      <c r="L40" s="456">
        <v>0</v>
      </c>
      <c r="M40" s="457">
        <v>0</v>
      </c>
      <c r="N40" s="458" t="s">
        <v>161</v>
      </c>
      <c r="O40" s="459">
        <v>0</v>
      </c>
      <c r="P40" s="461">
        <v>0</v>
      </c>
      <c r="Q40" s="456">
        <v>0</v>
      </c>
      <c r="R40" s="457">
        <v>0</v>
      </c>
      <c r="S40" s="458" t="s">
        <v>161</v>
      </c>
      <c r="T40" s="459">
        <v>0</v>
      </c>
      <c r="U40" s="461">
        <v>0</v>
      </c>
      <c r="V40" s="456">
        <v>0</v>
      </c>
      <c r="W40" s="457">
        <v>0</v>
      </c>
      <c r="X40" s="458" t="s">
        <v>161</v>
      </c>
      <c r="Y40" s="459">
        <v>0</v>
      </c>
      <c r="Z40" s="461">
        <v>0</v>
      </c>
      <c r="AA40" s="456">
        <v>0</v>
      </c>
      <c r="AB40" s="457">
        <v>0</v>
      </c>
      <c r="AC40" s="458" t="s">
        <v>161</v>
      </c>
      <c r="AD40" s="459">
        <v>0</v>
      </c>
      <c r="AE40" s="461">
        <v>0</v>
      </c>
      <c r="AF40" s="456">
        <v>0</v>
      </c>
      <c r="AG40" s="457">
        <v>0</v>
      </c>
      <c r="AH40" s="458" t="s">
        <v>161</v>
      </c>
      <c r="AI40" s="459">
        <v>0</v>
      </c>
      <c r="AJ40" s="461">
        <v>0</v>
      </c>
      <c r="AK40" s="456">
        <v>0</v>
      </c>
      <c r="AL40" s="457">
        <v>0</v>
      </c>
      <c r="AM40" s="458" t="s">
        <v>161</v>
      </c>
      <c r="AN40" s="459">
        <v>0</v>
      </c>
      <c r="AO40" s="461">
        <v>0</v>
      </c>
      <c r="AP40" s="456">
        <v>0</v>
      </c>
      <c r="AQ40" s="457">
        <v>0</v>
      </c>
      <c r="AR40" s="458" t="s">
        <v>161</v>
      </c>
      <c r="AS40" s="459">
        <v>0</v>
      </c>
      <c r="AT40" s="461">
        <v>0</v>
      </c>
      <c r="AU40" s="456">
        <v>0</v>
      </c>
      <c r="AV40" s="457">
        <v>0</v>
      </c>
      <c r="AW40" s="458" t="s">
        <v>161</v>
      </c>
      <c r="AX40" s="459">
        <v>0</v>
      </c>
      <c r="AY40" s="461">
        <v>0</v>
      </c>
    </row>
    <row r="41" s="441" customFormat="1" spans="1:51">
      <c r="A41" s="462" t="s">
        <v>38</v>
      </c>
      <c r="B41" s="463">
        <v>775.356562</v>
      </c>
      <c r="C41" s="464">
        <v>869.34111557</v>
      </c>
      <c r="D41" s="465">
        <v>0.891889901574047</v>
      </c>
      <c r="E41" s="464">
        <v>-93.98455357</v>
      </c>
      <c r="F41" s="466">
        <v>644.683792999999</v>
      </c>
      <c r="G41" s="463">
        <v>354.035696</v>
      </c>
      <c r="H41" s="464">
        <v>487.4113</v>
      </c>
      <c r="I41" s="465">
        <v>0.726359228848407</v>
      </c>
      <c r="J41" s="464">
        <v>-133.375604</v>
      </c>
      <c r="K41" s="466">
        <v>279.227578999999</v>
      </c>
      <c r="L41" s="463">
        <v>95.4379459999998</v>
      </c>
      <c r="M41" s="464">
        <v>124.568262</v>
      </c>
      <c r="N41" s="465">
        <v>0.766149775775147</v>
      </c>
      <c r="O41" s="464">
        <v>-29.1303160000003</v>
      </c>
      <c r="P41" s="466">
        <v>82.5678629999999</v>
      </c>
      <c r="Q41" s="463">
        <v>6.48599999999999</v>
      </c>
      <c r="R41" s="464">
        <v>8.6598</v>
      </c>
      <c r="S41" s="465">
        <v>0.748978036444259</v>
      </c>
      <c r="T41" s="464">
        <v>-2.17380000000001</v>
      </c>
      <c r="U41" s="466">
        <v>4.59059999999999</v>
      </c>
      <c r="V41" s="463">
        <v>296.570436</v>
      </c>
      <c r="W41" s="464">
        <v>233.1292</v>
      </c>
      <c r="X41" s="465">
        <v>1.2721290855028</v>
      </c>
      <c r="Y41" s="464">
        <v>63.4412359999998</v>
      </c>
      <c r="Z41" s="466">
        <v>256.460486</v>
      </c>
      <c r="AA41" s="463">
        <v>22.8264839999999</v>
      </c>
      <c r="AB41" s="464">
        <v>15.57255357</v>
      </c>
      <c r="AC41" s="465">
        <v>1.46581508918193</v>
      </c>
      <c r="AD41" s="464">
        <v>7.25393042999994</v>
      </c>
      <c r="AE41" s="466">
        <v>21.837265</v>
      </c>
      <c r="AF41" s="463">
        <v>404.192948</v>
      </c>
      <c r="AG41" s="464">
        <v>313.96</v>
      </c>
      <c r="AH41" s="465">
        <v>1.28740268824054</v>
      </c>
      <c r="AI41" s="464">
        <v>90.2329479999998</v>
      </c>
      <c r="AJ41" s="466">
        <v>151.317625</v>
      </c>
      <c r="AK41" s="463">
        <v>100.308134</v>
      </c>
      <c r="AL41" s="464">
        <v>77.89</v>
      </c>
      <c r="AM41" s="465">
        <v>1.28781787135704</v>
      </c>
      <c r="AN41" s="464">
        <v>22.4181339999999</v>
      </c>
      <c r="AO41" s="466">
        <v>42.182533</v>
      </c>
      <c r="AP41" s="463">
        <v>25.08593</v>
      </c>
      <c r="AQ41" s="464">
        <v>27.556</v>
      </c>
      <c r="AR41" s="465">
        <v>0.910361808680504</v>
      </c>
      <c r="AS41" s="464">
        <v>-2.47007000000003</v>
      </c>
      <c r="AT41" s="466">
        <v>27.172822</v>
      </c>
      <c r="AU41" s="463">
        <v>20.296236</v>
      </c>
      <c r="AV41" s="464">
        <v>28.71892</v>
      </c>
      <c r="AW41" s="465">
        <v>0.706720029861847</v>
      </c>
      <c r="AX41" s="464">
        <v>-8.42268400000001</v>
      </c>
      <c r="AY41" s="466">
        <v>8.943805</v>
      </c>
    </row>
    <row r="42" s="437" customFormat="1" outlineLevel="2" spans="1:51">
      <c r="A42" s="468" t="s">
        <v>39</v>
      </c>
      <c r="B42" s="456">
        <v>0.002079</v>
      </c>
      <c r="C42" s="457">
        <v>0</v>
      </c>
      <c r="D42" s="458" t="s">
        <v>161</v>
      </c>
      <c r="E42" s="459">
        <v>0.002079</v>
      </c>
      <c r="F42" s="461">
        <v>0</v>
      </c>
      <c r="G42" s="456">
        <v>0</v>
      </c>
      <c r="H42" s="457">
        <v>0</v>
      </c>
      <c r="I42" s="458" t="s">
        <v>161</v>
      </c>
      <c r="J42" s="459">
        <v>0</v>
      </c>
      <c r="K42" s="461">
        <v>0</v>
      </c>
      <c r="L42" s="456">
        <v>0</v>
      </c>
      <c r="M42" s="457">
        <v>0</v>
      </c>
      <c r="N42" s="458" t="s">
        <v>161</v>
      </c>
      <c r="O42" s="459">
        <v>0</v>
      </c>
      <c r="P42" s="461">
        <v>0</v>
      </c>
      <c r="Q42" s="456">
        <v>0</v>
      </c>
      <c r="R42" s="457">
        <v>0</v>
      </c>
      <c r="S42" s="458" t="s">
        <v>161</v>
      </c>
      <c r="T42" s="459">
        <v>0</v>
      </c>
      <c r="U42" s="461">
        <v>0</v>
      </c>
      <c r="V42" s="456">
        <v>0.002079</v>
      </c>
      <c r="W42" s="457">
        <v>0</v>
      </c>
      <c r="X42" s="458" t="s">
        <v>161</v>
      </c>
      <c r="Y42" s="459">
        <v>0.002079</v>
      </c>
      <c r="Z42" s="461">
        <v>0</v>
      </c>
      <c r="AA42" s="456">
        <v>0</v>
      </c>
      <c r="AB42" s="457">
        <v>0</v>
      </c>
      <c r="AC42" s="458" t="s">
        <v>161</v>
      </c>
      <c r="AD42" s="459">
        <v>0</v>
      </c>
      <c r="AE42" s="461">
        <v>0</v>
      </c>
      <c r="AF42" s="456">
        <v>0</v>
      </c>
      <c r="AG42" s="457">
        <v>0</v>
      </c>
      <c r="AH42" s="458" t="s">
        <v>161</v>
      </c>
      <c r="AI42" s="459">
        <v>0</v>
      </c>
      <c r="AJ42" s="461">
        <v>0</v>
      </c>
      <c r="AK42" s="456">
        <v>2.277476</v>
      </c>
      <c r="AL42" s="457">
        <v>7.78</v>
      </c>
      <c r="AM42" s="458">
        <v>0.292734704370179</v>
      </c>
      <c r="AN42" s="459">
        <v>-5.502524</v>
      </c>
      <c r="AO42" s="461">
        <v>0</v>
      </c>
      <c r="AP42" s="456">
        <v>0</v>
      </c>
      <c r="AQ42" s="457">
        <v>0</v>
      </c>
      <c r="AR42" s="458" t="s">
        <v>161</v>
      </c>
      <c r="AS42" s="459">
        <v>0</v>
      </c>
      <c r="AT42" s="461">
        <v>0</v>
      </c>
      <c r="AU42" s="456">
        <v>0</v>
      </c>
      <c r="AV42" s="457">
        <v>0</v>
      </c>
      <c r="AW42" s="458" t="s">
        <v>161</v>
      </c>
      <c r="AX42" s="459">
        <v>0</v>
      </c>
      <c r="AY42" s="461">
        <v>0</v>
      </c>
    </row>
    <row r="43" s="437" customFormat="1" outlineLevel="2" spans="1:51">
      <c r="A43" s="468" t="s">
        <v>40</v>
      </c>
      <c r="B43" s="456">
        <v>114.743244</v>
      </c>
      <c r="C43" s="457">
        <v>0</v>
      </c>
      <c r="D43" s="458" t="s">
        <v>161</v>
      </c>
      <c r="E43" s="459">
        <v>114.743244</v>
      </c>
      <c r="F43" s="461">
        <v>0</v>
      </c>
      <c r="G43" s="456">
        <v>18.365036</v>
      </c>
      <c r="H43" s="457">
        <v>0</v>
      </c>
      <c r="I43" s="458" t="s">
        <v>161</v>
      </c>
      <c r="J43" s="459">
        <v>18.365036</v>
      </c>
      <c r="K43" s="461">
        <v>0</v>
      </c>
      <c r="L43" s="456">
        <v>2.212774</v>
      </c>
      <c r="M43" s="457">
        <v>0</v>
      </c>
      <c r="N43" s="458" t="s">
        <v>161</v>
      </c>
      <c r="O43" s="459">
        <v>2.212774</v>
      </c>
      <c r="P43" s="461">
        <v>0</v>
      </c>
      <c r="Q43" s="456">
        <v>0</v>
      </c>
      <c r="R43" s="457">
        <v>0</v>
      </c>
      <c r="S43" s="458" t="s">
        <v>161</v>
      </c>
      <c r="T43" s="459">
        <v>0</v>
      </c>
      <c r="U43" s="461">
        <v>0</v>
      </c>
      <c r="V43" s="456">
        <v>91.2794039999998</v>
      </c>
      <c r="W43" s="457">
        <v>0</v>
      </c>
      <c r="X43" s="458" t="s">
        <v>161</v>
      </c>
      <c r="Y43" s="459">
        <v>91.2794039999998</v>
      </c>
      <c r="Z43" s="461">
        <v>0</v>
      </c>
      <c r="AA43" s="456">
        <v>2.88603</v>
      </c>
      <c r="AB43" s="457">
        <v>0</v>
      </c>
      <c r="AC43" s="458" t="s">
        <v>161</v>
      </c>
      <c r="AD43" s="459">
        <v>2.88603</v>
      </c>
      <c r="AE43" s="461">
        <v>0</v>
      </c>
      <c r="AF43" s="456">
        <v>0</v>
      </c>
      <c r="AG43" s="457">
        <v>0</v>
      </c>
      <c r="AH43" s="458" t="s">
        <v>161</v>
      </c>
      <c r="AI43" s="459">
        <v>0</v>
      </c>
      <c r="AJ43" s="461">
        <v>0</v>
      </c>
      <c r="AK43" s="456">
        <v>0</v>
      </c>
      <c r="AL43" s="457">
        <v>0</v>
      </c>
      <c r="AM43" s="458" t="s">
        <v>161</v>
      </c>
      <c r="AN43" s="459">
        <v>0</v>
      </c>
      <c r="AO43" s="461">
        <v>0</v>
      </c>
      <c r="AP43" s="456">
        <v>1.30044</v>
      </c>
      <c r="AQ43" s="457">
        <v>0</v>
      </c>
      <c r="AR43" s="458" t="s">
        <v>161</v>
      </c>
      <c r="AS43" s="459">
        <v>1.30044</v>
      </c>
      <c r="AT43" s="461">
        <v>0</v>
      </c>
      <c r="AU43" s="456">
        <v>0.149999999999999</v>
      </c>
      <c r="AV43" s="457">
        <v>0</v>
      </c>
      <c r="AW43" s="458" t="s">
        <v>161</v>
      </c>
      <c r="AX43" s="459">
        <v>0.149999999999999</v>
      </c>
      <c r="AY43" s="461">
        <v>0</v>
      </c>
    </row>
    <row r="44" s="437" customFormat="1" outlineLevel="2" spans="1:51">
      <c r="A44" s="468" t="s">
        <v>41</v>
      </c>
      <c r="B44" s="456">
        <v>626.5762</v>
      </c>
      <c r="C44" s="457">
        <v>0</v>
      </c>
      <c r="D44" s="458" t="s">
        <v>161</v>
      </c>
      <c r="E44" s="459">
        <v>626.5762</v>
      </c>
      <c r="F44" s="461">
        <v>0</v>
      </c>
      <c r="G44" s="456">
        <v>67.7133529999999</v>
      </c>
      <c r="H44" s="457">
        <v>0</v>
      </c>
      <c r="I44" s="458" t="s">
        <v>161</v>
      </c>
      <c r="J44" s="459">
        <v>67.7133529999999</v>
      </c>
      <c r="K44" s="461">
        <v>0</v>
      </c>
      <c r="L44" s="456">
        <v>17.494678</v>
      </c>
      <c r="M44" s="457">
        <v>0</v>
      </c>
      <c r="N44" s="458" t="s">
        <v>161</v>
      </c>
      <c r="O44" s="459">
        <v>17.494678</v>
      </c>
      <c r="P44" s="461">
        <v>0</v>
      </c>
      <c r="Q44" s="456">
        <v>0.5089</v>
      </c>
      <c r="R44" s="457">
        <v>0</v>
      </c>
      <c r="S44" s="458" t="s">
        <v>161</v>
      </c>
      <c r="T44" s="459">
        <v>0.5089</v>
      </c>
      <c r="U44" s="461">
        <v>0</v>
      </c>
      <c r="V44" s="456">
        <v>530.530878</v>
      </c>
      <c r="W44" s="457">
        <v>0</v>
      </c>
      <c r="X44" s="458" t="s">
        <v>161</v>
      </c>
      <c r="Y44" s="459">
        <v>530.530878</v>
      </c>
      <c r="Z44" s="461">
        <v>0</v>
      </c>
      <c r="AA44" s="456">
        <v>10.328391</v>
      </c>
      <c r="AB44" s="457">
        <v>0</v>
      </c>
      <c r="AC44" s="458" t="s">
        <v>161</v>
      </c>
      <c r="AD44" s="459">
        <v>10.328391</v>
      </c>
      <c r="AE44" s="461">
        <v>0</v>
      </c>
      <c r="AF44" s="456">
        <v>0</v>
      </c>
      <c r="AG44" s="457">
        <v>0</v>
      </c>
      <c r="AH44" s="458" t="s">
        <v>161</v>
      </c>
      <c r="AI44" s="459">
        <v>0</v>
      </c>
      <c r="AJ44" s="461">
        <v>0</v>
      </c>
      <c r="AK44" s="456">
        <v>0.915085999999999</v>
      </c>
      <c r="AL44" s="457">
        <v>0</v>
      </c>
      <c r="AM44" s="458" t="s">
        <v>161</v>
      </c>
      <c r="AN44" s="459">
        <v>0.915085999999999</v>
      </c>
      <c r="AO44" s="461">
        <v>0</v>
      </c>
      <c r="AP44" s="456">
        <v>4.49223699999999</v>
      </c>
      <c r="AQ44" s="457">
        <v>0</v>
      </c>
      <c r="AR44" s="458" t="s">
        <v>161</v>
      </c>
      <c r="AS44" s="459">
        <v>4.49223699999999</v>
      </c>
      <c r="AT44" s="461">
        <v>0</v>
      </c>
      <c r="AU44" s="456">
        <v>1.439645</v>
      </c>
      <c r="AV44" s="457">
        <v>0</v>
      </c>
      <c r="AW44" s="458" t="s">
        <v>161</v>
      </c>
      <c r="AX44" s="459">
        <v>1.439645</v>
      </c>
      <c r="AY44" s="461">
        <v>0</v>
      </c>
    </row>
    <row r="45" s="437" customFormat="1" outlineLevel="2" spans="1:51">
      <c r="A45" s="468" t="s">
        <v>42</v>
      </c>
      <c r="B45" s="456">
        <v>9.68803699999999</v>
      </c>
      <c r="C45" s="457">
        <v>0</v>
      </c>
      <c r="D45" s="458" t="s">
        <v>161</v>
      </c>
      <c r="E45" s="459">
        <v>9.68803699999999</v>
      </c>
      <c r="F45" s="461">
        <v>0</v>
      </c>
      <c r="G45" s="456">
        <v>7.312861</v>
      </c>
      <c r="H45" s="457">
        <v>0</v>
      </c>
      <c r="I45" s="458" t="s">
        <v>161</v>
      </c>
      <c r="J45" s="459">
        <v>7.312861</v>
      </c>
      <c r="K45" s="461">
        <v>0</v>
      </c>
      <c r="L45" s="456">
        <v>1.904476</v>
      </c>
      <c r="M45" s="457">
        <v>0</v>
      </c>
      <c r="N45" s="458" t="s">
        <v>161</v>
      </c>
      <c r="O45" s="459">
        <v>1.904476</v>
      </c>
      <c r="P45" s="461">
        <v>0</v>
      </c>
      <c r="Q45" s="456">
        <v>0.2927</v>
      </c>
      <c r="R45" s="457">
        <v>0</v>
      </c>
      <c r="S45" s="458" t="s">
        <v>161</v>
      </c>
      <c r="T45" s="459">
        <v>0.2927</v>
      </c>
      <c r="U45" s="461">
        <v>0</v>
      </c>
      <c r="V45" s="456">
        <v>0</v>
      </c>
      <c r="W45" s="457">
        <v>0</v>
      </c>
      <c r="X45" s="458" t="s">
        <v>161</v>
      </c>
      <c r="Y45" s="459">
        <v>0</v>
      </c>
      <c r="Z45" s="461">
        <v>0</v>
      </c>
      <c r="AA45" s="456">
        <v>0.177999999999998</v>
      </c>
      <c r="AB45" s="457">
        <v>0</v>
      </c>
      <c r="AC45" s="458" t="s">
        <v>161</v>
      </c>
      <c r="AD45" s="459">
        <v>0.177999999999998</v>
      </c>
      <c r="AE45" s="461">
        <v>0</v>
      </c>
      <c r="AF45" s="456">
        <v>0</v>
      </c>
      <c r="AG45" s="457">
        <v>0</v>
      </c>
      <c r="AH45" s="458" t="s">
        <v>161</v>
      </c>
      <c r="AI45" s="459">
        <v>0</v>
      </c>
      <c r="AJ45" s="461">
        <v>0</v>
      </c>
      <c r="AK45" s="456">
        <v>0</v>
      </c>
      <c r="AL45" s="457">
        <v>0</v>
      </c>
      <c r="AM45" s="458" t="s">
        <v>161</v>
      </c>
      <c r="AN45" s="459">
        <v>0</v>
      </c>
      <c r="AO45" s="461">
        <v>0</v>
      </c>
      <c r="AP45" s="456">
        <v>0.569654000000001</v>
      </c>
      <c r="AQ45" s="457">
        <v>0</v>
      </c>
      <c r="AR45" s="458" t="s">
        <v>161</v>
      </c>
      <c r="AS45" s="459">
        <v>0.569654000000001</v>
      </c>
      <c r="AT45" s="461">
        <v>0</v>
      </c>
      <c r="AU45" s="456">
        <v>0.0383999999999999</v>
      </c>
      <c r="AV45" s="457">
        <v>0</v>
      </c>
      <c r="AW45" s="458" t="s">
        <v>161</v>
      </c>
      <c r="AX45" s="459">
        <v>0.0383999999999999</v>
      </c>
      <c r="AY45" s="461">
        <v>0</v>
      </c>
    </row>
    <row r="46" s="437" customFormat="1" outlineLevel="2" spans="1:51">
      <c r="A46" s="468" t="s">
        <v>162</v>
      </c>
      <c r="B46" s="456">
        <v>14.910687</v>
      </c>
      <c r="C46" s="457">
        <v>0</v>
      </c>
      <c r="D46" s="458" t="s">
        <v>161</v>
      </c>
      <c r="E46" s="459">
        <v>14.910687</v>
      </c>
      <c r="F46" s="461">
        <v>0</v>
      </c>
      <c r="G46" s="456">
        <v>0.137254999999999</v>
      </c>
      <c r="H46" s="457">
        <v>0</v>
      </c>
      <c r="I46" s="458" t="s">
        <v>161</v>
      </c>
      <c r="J46" s="459">
        <v>0.137254999999999</v>
      </c>
      <c r="K46" s="461">
        <v>0</v>
      </c>
      <c r="L46" s="456">
        <v>0</v>
      </c>
      <c r="M46" s="457">
        <v>0</v>
      </c>
      <c r="N46" s="458" t="s">
        <v>161</v>
      </c>
      <c r="O46" s="459">
        <v>0</v>
      </c>
      <c r="P46" s="461">
        <v>0</v>
      </c>
      <c r="Q46" s="456">
        <v>0</v>
      </c>
      <c r="R46" s="457">
        <v>0</v>
      </c>
      <c r="S46" s="458" t="s">
        <v>161</v>
      </c>
      <c r="T46" s="459">
        <v>0</v>
      </c>
      <c r="U46" s="461">
        <v>0</v>
      </c>
      <c r="V46" s="456">
        <v>14.773432</v>
      </c>
      <c r="W46" s="457">
        <v>0</v>
      </c>
      <c r="X46" s="458" t="s">
        <v>161</v>
      </c>
      <c r="Y46" s="459">
        <v>14.773432</v>
      </c>
      <c r="Z46" s="461">
        <v>0</v>
      </c>
      <c r="AA46" s="456">
        <v>0</v>
      </c>
      <c r="AB46" s="457">
        <v>0</v>
      </c>
      <c r="AC46" s="458" t="s">
        <v>161</v>
      </c>
      <c r="AD46" s="459">
        <v>0</v>
      </c>
      <c r="AE46" s="461">
        <v>0</v>
      </c>
      <c r="AF46" s="456">
        <v>0</v>
      </c>
      <c r="AG46" s="457">
        <v>0</v>
      </c>
      <c r="AH46" s="458" t="s">
        <v>161</v>
      </c>
      <c r="AI46" s="459">
        <v>0</v>
      </c>
      <c r="AJ46" s="461">
        <v>0</v>
      </c>
      <c r="AK46" s="456">
        <v>1.6</v>
      </c>
      <c r="AL46" s="457">
        <v>0</v>
      </c>
      <c r="AM46" s="458" t="s">
        <v>161</v>
      </c>
      <c r="AN46" s="459">
        <v>1.6</v>
      </c>
      <c r="AO46" s="461">
        <v>0</v>
      </c>
      <c r="AP46" s="456">
        <v>0.027435</v>
      </c>
      <c r="AQ46" s="457">
        <v>0</v>
      </c>
      <c r="AR46" s="458" t="s">
        <v>161</v>
      </c>
      <c r="AS46" s="459">
        <v>0.027435</v>
      </c>
      <c r="AT46" s="461">
        <v>0</v>
      </c>
      <c r="AU46" s="456">
        <v>0</v>
      </c>
      <c r="AV46" s="457">
        <v>0</v>
      </c>
      <c r="AW46" s="458" t="s">
        <v>161</v>
      </c>
      <c r="AX46" s="459">
        <v>0</v>
      </c>
      <c r="AY46" s="461">
        <v>0</v>
      </c>
    </row>
    <row r="47" s="437" customFormat="1" outlineLevel="2" spans="1:51">
      <c r="A47" s="468" t="s">
        <v>43</v>
      </c>
      <c r="B47" s="456">
        <v>2.896385</v>
      </c>
      <c r="C47" s="457">
        <v>0</v>
      </c>
      <c r="D47" s="458" t="s">
        <v>161</v>
      </c>
      <c r="E47" s="459">
        <v>2.896385</v>
      </c>
      <c r="F47" s="461">
        <v>0</v>
      </c>
      <c r="G47" s="456">
        <v>2.064962</v>
      </c>
      <c r="H47" s="457">
        <v>0</v>
      </c>
      <c r="I47" s="458" t="s">
        <v>161</v>
      </c>
      <c r="J47" s="459">
        <v>2.064962</v>
      </c>
      <c r="K47" s="461">
        <v>0</v>
      </c>
      <c r="L47" s="456">
        <v>0.831422999999997</v>
      </c>
      <c r="M47" s="457">
        <v>0</v>
      </c>
      <c r="N47" s="458" t="s">
        <v>161</v>
      </c>
      <c r="O47" s="459">
        <v>0.831422999999997</v>
      </c>
      <c r="P47" s="461">
        <v>0</v>
      </c>
      <c r="Q47" s="456">
        <v>0</v>
      </c>
      <c r="R47" s="457">
        <v>0</v>
      </c>
      <c r="S47" s="458" t="s">
        <v>161</v>
      </c>
      <c r="T47" s="459">
        <v>0</v>
      </c>
      <c r="U47" s="461">
        <v>0</v>
      </c>
      <c r="V47" s="456">
        <v>0</v>
      </c>
      <c r="W47" s="457">
        <v>0</v>
      </c>
      <c r="X47" s="458" t="s">
        <v>161</v>
      </c>
      <c r="Y47" s="459">
        <v>0</v>
      </c>
      <c r="Z47" s="461">
        <v>0</v>
      </c>
      <c r="AA47" s="456">
        <v>0</v>
      </c>
      <c r="AB47" s="457">
        <v>0</v>
      </c>
      <c r="AC47" s="458" t="s">
        <v>161</v>
      </c>
      <c r="AD47" s="459">
        <v>0</v>
      </c>
      <c r="AE47" s="461">
        <v>0</v>
      </c>
      <c r="AF47" s="456">
        <v>0</v>
      </c>
      <c r="AG47" s="457">
        <v>0</v>
      </c>
      <c r="AH47" s="458" t="s">
        <v>161</v>
      </c>
      <c r="AI47" s="459">
        <v>0</v>
      </c>
      <c r="AJ47" s="461">
        <v>0</v>
      </c>
      <c r="AK47" s="456">
        <v>0</v>
      </c>
      <c r="AL47" s="457">
        <v>0</v>
      </c>
      <c r="AM47" s="458" t="s">
        <v>161</v>
      </c>
      <c r="AN47" s="459">
        <v>0</v>
      </c>
      <c r="AO47" s="461">
        <v>0</v>
      </c>
      <c r="AP47" s="456">
        <v>1.175895</v>
      </c>
      <c r="AQ47" s="457">
        <v>0</v>
      </c>
      <c r="AR47" s="458" t="s">
        <v>161</v>
      </c>
      <c r="AS47" s="459">
        <v>1.175895</v>
      </c>
      <c r="AT47" s="461">
        <v>0</v>
      </c>
      <c r="AU47" s="456">
        <v>0</v>
      </c>
      <c r="AV47" s="457">
        <v>0</v>
      </c>
      <c r="AW47" s="458" t="s">
        <v>161</v>
      </c>
      <c r="AX47" s="459">
        <v>0</v>
      </c>
      <c r="AY47" s="461">
        <v>0</v>
      </c>
    </row>
    <row r="48" s="437" customFormat="1" outlineLevel="2" spans="1:51">
      <c r="A48" s="468" t="s">
        <v>201</v>
      </c>
      <c r="B48" s="456">
        <v>0</v>
      </c>
      <c r="C48" s="457">
        <v>0</v>
      </c>
      <c r="D48" s="458" t="s">
        <v>161</v>
      </c>
      <c r="E48" s="459">
        <v>0</v>
      </c>
      <c r="F48" s="461">
        <v>0</v>
      </c>
      <c r="G48" s="456">
        <v>0</v>
      </c>
      <c r="H48" s="457">
        <v>0</v>
      </c>
      <c r="I48" s="458" t="s">
        <v>161</v>
      </c>
      <c r="J48" s="459">
        <v>0</v>
      </c>
      <c r="K48" s="461">
        <v>0</v>
      </c>
      <c r="L48" s="456">
        <v>0</v>
      </c>
      <c r="M48" s="457">
        <v>0</v>
      </c>
      <c r="N48" s="458" t="s">
        <v>161</v>
      </c>
      <c r="O48" s="459">
        <v>0</v>
      </c>
      <c r="P48" s="461">
        <v>0</v>
      </c>
      <c r="Q48" s="456">
        <v>0</v>
      </c>
      <c r="R48" s="457">
        <v>0</v>
      </c>
      <c r="S48" s="458" t="s">
        <v>161</v>
      </c>
      <c r="T48" s="459">
        <v>0</v>
      </c>
      <c r="U48" s="461">
        <v>0</v>
      </c>
      <c r="V48" s="456">
        <v>0</v>
      </c>
      <c r="W48" s="457">
        <v>0</v>
      </c>
      <c r="X48" s="458" t="s">
        <v>161</v>
      </c>
      <c r="Y48" s="459">
        <v>0</v>
      </c>
      <c r="Z48" s="461">
        <v>0</v>
      </c>
      <c r="AA48" s="456">
        <v>0</v>
      </c>
      <c r="AB48" s="457">
        <v>0</v>
      </c>
      <c r="AC48" s="458" t="s">
        <v>161</v>
      </c>
      <c r="AD48" s="459">
        <v>0</v>
      </c>
      <c r="AE48" s="461">
        <v>0</v>
      </c>
      <c r="AF48" s="456">
        <v>0</v>
      </c>
      <c r="AG48" s="457">
        <v>0</v>
      </c>
      <c r="AH48" s="458" t="s">
        <v>161</v>
      </c>
      <c r="AI48" s="459">
        <v>0</v>
      </c>
      <c r="AJ48" s="461">
        <v>0</v>
      </c>
      <c r="AK48" s="456">
        <v>0</v>
      </c>
      <c r="AL48" s="457">
        <v>0</v>
      </c>
      <c r="AM48" s="458" t="s">
        <v>161</v>
      </c>
      <c r="AN48" s="459">
        <v>0</v>
      </c>
      <c r="AO48" s="461">
        <v>0</v>
      </c>
      <c r="AP48" s="456">
        <v>0</v>
      </c>
      <c r="AQ48" s="457">
        <v>0</v>
      </c>
      <c r="AR48" s="458" t="s">
        <v>161</v>
      </c>
      <c r="AS48" s="459">
        <v>0</v>
      </c>
      <c r="AT48" s="461">
        <v>0</v>
      </c>
      <c r="AU48" s="456">
        <v>0</v>
      </c>
      <c r="AV48" s="457">
        <v>0</v>
      </c>
      <c r="AW48" s="458" t="s">
        <v>161</v>
      </c>
      <c r="AX48" s="459">
        <v>0</v>
      </c>
      <c r="AY48" s="461">
        <v>0</v>
      </c>
    </row>
    <row r="49" s="437" customFormat="1" outlineLevel="2" spans="1:51">
      <c r="A49" s="468" t="s">
        <v>164</v>
      </c>
      <c r="B49" s="456">
        <v>0</v>
      </c>
      <c r="C49" s="457">
        <v>0</v>
      </c>
      <c r="D49" s="458" t="s">
        <v>161</v>
      </c>
      <c r="E49" s="459">
        <v>0</v>
      </c>
      <c r="F49" s="461">
        <v>0</v>
      </c>
      <c r="G49" s="456">
        <v>0</v>
      </c>
      <c r="H49" s="457">
        <v>0</v>
      </c>
      <c r="I49" s="458" t="s">
        <v>161</v>
      </c>
      <c r="J49" s="459">
        <v>0</v>
      </c>
      <c r="K49" s="461">
        <v>0</v>
      </c>
      <c r="L49" s="456">
        <v>0</v>
      </c>
      <c r="M49" s="457">
        <v>0</v>
      </c>
      <c r="N49" s="458" t="s">
        <v>161</v>
      </c>
      <c r="O49" s="459">
        <v>0</v>
      </c>
      <c r="P49" s="461">
        <v>0</v>
      </c>
      <c r="Q49" s="456">
        <v>0</v>
      </c>
      <c r="R49" s="457">
        <v>0</v>
      </c>
      <c r="S49" s="458" t="s">
        <v>161</v>
      </c>
      <c r="T49" s="459">
        <v>0</v>
      </c>
      <c r="U49" s="461">
        <v>0</v>
      </c>
      <c r="V49" s="456">
        <v>0</v>
      </c>
      <c r="W49" s="457">
        <v>0</v>
      </c>
      <c r="X49" s="458" t="s">
        <v>161</v>
      </c>
      <c r="Y49" s="459">
        <v>0</v>
      </c>
      <c r="Z49" s="461">
        <v>0</v>
      </c>
      <c r="AA49" s="456">
        <v>0</v>
      </c>
      <c r="AB49" s="457">
        <v>0</v>
      </c>
      <c r="AC49" s="458" t="s">
        <v>161</v>
      </c>
      <c r="AD49" s="459">
        <v>0</v>
      </c>
      <c r="AE49" s="461">
        <v>0</v>
      </c>
      <c r="AF49" s="456">
        <v>0</v>
      </c>
      <c r="AG49" s="457">
        <v>0</v>
      </c>
      <c r="AH49" s="458" t="s">
        <v>161</v>
      </c>
      <c r="AI49" s="459">
        <v>0</v>
      </c>
      <c r="AJ49" s="461">
        <v>0</v>
      </c>
      <c r="AK49" s="456">
        <v>0</v>
      </c>
      <c r="AL49" s="457">
        <v>0</v>
      </c>
      <c r="AM49" s="458" t="s">
        <v>161</v>
      </c>
      <c r="AN49" s="459">
        <v>0</v>
      </c>
      <c r="AO49" s="461">
        <v>0</v>
      </c>
      <c r="AP49" s="456">
        <v>0</v>
      </c>
      <c r="AQ49" s="457">
        <v>0</v>
      </c>
      <c r="AR49" s="458" t="s">
        <v>161</v>
      </c>
      <c r="AS49" s="459">
        <v>0</v>
      </c>
      <c r="AT49" s="461">
        <v>0</v>
      </c>
      <c r="AU49" s="456">
        <v>0</v>
      </c>
      <c r="AV49" s="457">
        <v>0</v>
      </c>
      <c r="AW49" s="458" t="s">
        <v>161</v>
      </c>
      <c r="AX49" s="459">
        <v>0</v>
      </c>
      <c r="AY49" s="461">
        <v>0</v>
      </c>
    </row>
    <row r="50" s="437" customFormat="1" outlineLevel="2" spans="1:51">
      <c r="A50" s="468" t="s">
        <v>44</v>
      </c>
      <c r="B50" s="456">
        <v>0</v>
      </c>
      <c r="C50" s="457">
        <v>174.757154</v>
      </c>
      <c r="D50" s="458">
        <v>0</v>
      </c>
      <c r="E50" s="459">
        <v>-174.757154</v>
      </c>
      <c r="F50" s="461">
        <v>0</v>
      </c>
      <c r="G50" s="456">
        <v>0</v>
      </c>
      <c r="H50" s="457">
        <v>106.019</v>
      </c>
      <c r="I50" s="458">
        <v>0</v>
      </c>
      <c r="J50" s="459">
        <v>-106.019</v>
      </c>
      <c r="K50" s="461">
        <v>0</v>
      </c>
      <c r="L50" s="456">
        <v>0</v>
      </c>
      <c r="M50" s="457">
        <v>20.455554</v>
      </c>
      <c r="N50" s="458">
        <v>0</v>
      </c>
      <c r="O50" s="459">
        <v>-20.455554</v>
      </c>
      <c r="P50" s="461">
        <v>0</v>
      </c>
      <c r="Q50" s="456">
        <v>0</v>
      </c>
      <c r="R50" s="457">
        <v>0.56</v>
      </c>
      <c r="S50" s="458">
        <v>0</v>
      </c>
      <c r="T50" s="459">
        <v>-0.56</v>
      </c>
      <c r="U50" s="461">
        <v>0</v>
      </c>
      <c r="V50" s="456">
        <v>0</v>
      </c>
      <c r="W50" s="457">
        <v>45.9426</v>
      </c>
      <c r="X50" s="458">
        <v>0</v>
      </c>
      <c r="Y50" s="459">
        <v>-45.9426</v>
      </c>
      <c r="Z50" s="461">
        <v>0</v>
      </c>
      <c r="AA50" s="456">
        <v>0</v>
      </c>
      <c r="AB50" s="457">
        <v>1.78</v>
      </c>
      <c r="AC50" s="458">
        <v>0</v>
      </c>
      <c r="AD50" s="459">
        <v>-1.78</v>
      </c>
      <c r="AE50" s="461">
        <v>0</v>
      </c>
      <c r="AF50" s="456">
        <v>0</v>
      </c>
      <c r="AG50" s="457">
        <v>59.52</v>
      </c>
      <c r="AH50" s="458">
        <v>0</v>
      </c>
      <c r="AI50" s="459">
        <v>-59.52</v>
      </c>
      <c r="AJ50" s="461">
        <v>0</v>
      </c>
      <c r="AK50" s="456">
        <v>0</v>
      </c>
      <c r="AL50" s="457">
        <v>0</v>
      </c>
      <c r="AM50" s="458" t="s">
        <v>161</v>
      </c>
      <c r="AN50" s="459">
        <v>0</v>
      </c>
      <c r="AO50" s="461">
        <v>0</v>
      </c>
      <c r="AP50" s="456">
        <v>0</v>
      </c>
      <c r="AQ50" s="457">
        <v>0</v>
      </c>
      <c r="AR50" s="458" t="s">
        <v>161</v>
      </c>
      <c r="AS50" s="459">
        <v>0</v>
      </c>
      <c r="AT50" s="461">
        <v>0</v>
      </c>
      <c r="AU50" s="456">
        <v>0</v>
      </c>
      <c r="AV50" s="457">
        <v>0</v>
      </c>
      <c r="AW50" s="458" t="s">
        <v>161</v>
      </c>
      <c r="AX50" s="459">
        <v>0</v>
      </c>
      <c r="AY50" s="461">
        <v>0</v>
      </c>
    </row>
    <row r="51" s="437" customFormat="1" outlineLevel="2" spans="1:51">
      <c r="A51" s="468" t="s">
        <v>45</v>
      </c>
      <c r="B51" s="456">
        <v>0</v>
      </c>
      <c r="C51" s="457">
        <v>129.800054</v>
      </c>
      <c r="D51" s="458">
        <v>0</v>
      </c>
      <c r="E51" s="459">
        <v>-129.800054</v>
      </c>
      <c r="F51" s="461">
        <v>0</v>
      </c>
      <c r="G51" s="456">
        <v>0</v>
      </c>
      <c r="H51" s="457">
        <v>75.108</v>
      </c>
      <c r="I51" s="458">
        <v>0</v>
      </c>
      <c r="J51" s="459">
        <v>-75.108</v>
      </c>
      <c r="K51" s="461">
        <v>0</v>
      </c>
      <c r="L51" s="456">
        <v>0</v>
      </c>
      <c r="M51" s="457">
        <v>14.575554</v>
      </c>
      <c r="N51" s="458">
        <v>0</v>
      </c>
      <c r="O51" s="459">
        <v>-14.575554</v>
      </c>
      <c r="P51" s="461">
        <v>0</v>
      </c>
      <c r="Q51" s="456">
        <v>0</v>
      </c>
      <c r="R51" s="457">
        <v>0.56</v>
      </c>
      <c r="S51" s="458">
        <v>0</v>
      </c>
      <c r="T51" s="459">
        <v>-0.56</v>
      </c>
      <c r="U51" s="461">
        <v>0</v>
      </c>
      <c r="V51" s="456">
        <v>0</v>
      </c>
      <c r="W51" s="457">
        <v>38.221</v>
      </c>
      <c r="X51" s="458">
        <v>0</v>
      </c>
      <c r="Y51" s="459">
        <v>-38.221</v>
      </c>
      <c r="Z51" s="461">
        <v>0</v>
      </c>
      <c r="AA51" s="456">
        <v>0</v>
      </c>
      <c r="AB51" s="457">
        <v>1.3355</v>
      </c>
      <c r="AC51" s="458">
        <v>0</v>
      </c>
      <c r="AD51" s="459">
        <v>-1.3355</v>
      </c>
      <c r="AE51" s="461">
        <v>0</v>
      </c>
      <c r="AF51" s="456">
        <v>0</v>
      </c>
      <c r="AG51" s="457">
        <v>44.64</v>
      </c>
      <c r="AH51" s="458">
        <v>0</v>
      </c>
      <c r="AI51" s="459">
        <v>-44.64</v>
      </c>
      <c r="AJ51" s="461">
        <v>0</v>
      </c>
      <c r="AK51" s="456">
        <v>0</v>
      </c>
      <c r="AL51" s="457">
        <v>0</v>
      </c>
      <c r="AM51" s="458" t="s">
        <v>161</v>
      </c>
      <c r="AN51" s="459">
        <v>0</v>
      </c>
      <c r="AO51" s="461">
        <v>0</v>
      </c>
      <c r="AP51" s="456">
        <v>0</v>
      </c>
      <c r="AQ51" s="457">
        <v>0</v>
      </c>
      <c r="AR51" s="458" t="s">
        <v>161</v>
      </c>
      <c r="AS51" s="459">
        <v>0</v>
      </c>
      <c r="AT51" s="461">
        <v>0</v>
      </c>
      <c r="AU51" s="456">
        <v>0</v>
      </c>
      <c r="AV51" s="457">
        <v>0</v>
      </c>
      <c r="AW51" s="458" t="s">
        <v>161</v>
      </c>
      <c r="AX51" s="459">
        <v>0</v>
      </c>
      <c r="AY51" s="461">
        <v>0</v>
      </c>
    </row>
    <row r="52" s="437" customFormat="1" outlineLevel="2" spans="1:51">
      <c r="A52" s="468" t="s">
        <v>165</v>
      </c>
      <c r="B52" s="456">
        <v>0</v>
      </c>
      <c r="C52" s="457">
        <v>0</v>
      </c>
      <c r="D52" s="458" t="s">
        <v>161</v>
      </c>
      <c r="E52" s="459">
        <v>0</v>
      </c>
      <c r="F52" s="461">
        <v>0</v>
      </c>
      <c r="G52" s="456">
        <v>0</v>
      </c>
      <c r="H52" s="457">
        <v>0</v>
      </c>
      <c r="I52" s="458" t="s">
        <v>161</v>
      </c>
      <c r="J52" s="459">
        <v>0</v>
      </c>
      <c r="K52" s="461">
        <v>0</v>
      </c>
      <c r="L52" s="456">
        <v>0</v>
      </c>
      <c r="M52" s="457">
        <v>0</v>
      </c>
      <c r="N52" s="458" t="s">
        <v>161</v>
      </c>
      <c r="O52" s="459">
        <v>0</v>
      </c>
      <c r="P52" s="461">
        <v>0</v>
      </c>
      <c r="Q52" s="456">
        <v>0</v>
      </c>
      <c r="R52" s="457">
        <v>0</v>
      </c>
      <c r="S52" s="458" t="s">
        <v>161</v>
      </c>
      <c r="T52" s="459">
        <v>0</v>
      </c>
      <c r="U52" s="461">
        <v>0</v>
      </c>
      <c r="V52" s="456">
        <v>0</v>
      </c>
      <c r="W52" s="457">
        <v>0</v>
      </c>
      <c r="X52" s="458" t="s">
        <v>161</v>
      </c>
      <c r="Y52" s="459">
        <v>0</v>
      </c>
      <c r="Z52" s="461">
        <v>0</v>
      </c>
      <c r="AA52" s="456">
        <v>0</v>
      </c>
      <c r="AB52" s="457">
        <v>0</v>
      </c>
      <c r="AC52" s="458" t="s">
        <v>161</v>
      </c>
      <c r="AD52" s="459">
        <v>0</v>
      </c>
      <c r="AE52" s="461">
        <v>0</v>
      </c>
      <c r="AF52" s="456">
        <v>0</v>
      </c>
      <c r="AG52" s="457">
        <v>0</v>
      </c>
      <c r="AH52" s="458" t="s">
        <v>161</v>
      </c>
      <c r="AI52" s="459">
        <v>0</v>
      </c>
      <c r="AJ52" s="461">
        <v>0</v>
      </c>
      <c r="AK52" s="456">
        <v>0</v>
      </c>
      <c r="AL52" s="457">
        <v>0</v>
      </c>
      <c r="AM52" s="458" t="s">
        <v>161</v>
      </c>
      <c r="AN52" s="459">
        <v>0</v>
      </c>
      <c r="AO52" s="461">
        <v>0</v>
      </c>
      <c r="AP52" s="456">
        <v>0</v>
      </c>
      <c r="AQ52" s="457">
        <v>0</v>
      </c>
      <c r="AR52" s="458" t="s">
        <v>161</v>
      </c>
      <c r="AS52" s="459">
        <v>0</v>
      </c>
      <c r="AT52" s="461">
        <v>0</v>
      </c>
      <c r="AU52" s="456">
        <v>0</v>
      </c>
      <c r="AV52" s="457">
        <v>0</v>
      </c>
      <c r="AW52" s="458" t="s">
        <v>161</v>
      </c>
      <c r="AX52" s="459">
        <v>0</v>
      </c>
      <c r="AY52" s="461">
        <v>0</v>
      </c>
    </row>
    <row r="53" s="441" customFormat="1" spans="1:51">
      <c r="A53" s="462" t="s">
        <v>47</v>
      </c>
      <c r="B53" s="463">
        <v>768.816632</v>
      </c>
      <c r="C53" s="464">
        <v>304.557208</v>
      </c>
      <c r="D53" s="465">
        <v>2.52437509868425</v>
      </c>
      <c r="E53" s="464">
        <v>464.259424</v>
      </c>
      <c r="F53" s="466">
        <v>0</v>
      </c>
      <c r="G53" s="463">
        <v>95.5934669999999</v>
      </c>
      <c r="H53" s="464">
        <v>181.127</v>
      </c>
      <c r="I53" s="465">
        <v>0.527770387628569</v>
      </c>
      <c r="J53" s="464">
        <v>-85.5335330000001</v>
      </c>
      <c r="K53" s="466">
        <v>0</v>
      </c>
      <c r="L53" s="463">
        <v>22.443351</v>
      </c>
      <c r="M53" s="464">
        <v>35.031108</v>
      </c>
      <c r="N53" s="465">
        <v>0.640669173238825</v>
      </c>
      <c r="O53" s="464">
        <v>-12.587757</v>
      </c>
      <c r="P53" s="466">
        <v>0</v>
      </c>
      <c r="Q53" s="463">
        <v>0.8016</v>
      </c>
      <c r="R53" s="464">
        <v>1.12</v>
      </c>
      <c r="S53" s="465">
        <v>0.715714285714285</v>
      </c>
      <c r="T53" s="464">
        <v>-0.3184</v>
      </c>
      <c r="U53" s="466">
        <v>0</v>
      </c>
      <c r="V53" s="463">
        <v>636.585793</v>
      </c>
      <c r="W53" s="464">
        <v>84.1636</v>
      </c>
      <c r="X53" s="465">
        <v>7.56367114762201</v>
      </c>
      <c r="Y53" s="464">
        <v>552.422193</v>
      </c>
      <c r="Z53" s="466">
        <v>0</v>
      </c>
      <c r="AA53" s="463">
        <v>13.392421</v>
      </c>
      <c r="AB53" s="464">
        <v>3.1155</v>
      </c>
      <c r="AC53" s="465">
        <v>4.29864259348418</v>
      </c>
      <c r="AD53" s="464">
        <v>10.276921</v>
      </c>
      <c r="AE53" s="466">
        <v>0</v>
      </c>
      <c r="AF53" s="463">
        <v>0</v>
      </c>
      <c r="AG53" s="464">
        <v>104.16</v>
      </c>
      <c r="AH53" s="465">
        <v>0</v>
      </c>
      <c r="AI53" s="464">
        <v>-104.16</v>
      </c>
      <c r="AJ53" s="466">
        <v>0</v>
      </c>
      <c r="AK53" s="463">
        <v>4.79256199999999</v>
      </c>
      <c r="AL53" s="464">
        <v>7.78</v>
      </c>
      <c r="AM53" s="465">
        <v>0.616010539845758</v>
      </c>
      <c r="AN53" s="464">
        <v>-2.98743800000001</v>
      </c>
      <c r="AO53" s="466">
        <v>0</v>
      </c>
      <c r="AP53" s="463">
        <v>7.56566099999999</v>
      </c>
      <c r="AQ53" s="464">
        <v>0</v>
      </c>
      <c r="AR53" s="465" t="s">
        <v>161</v>
      </c>
      <c r="AS53" s="464">
        <v>7.56566099999999</v>
      </c>
      <c r="AT53" s="466">
        <v>0</v>
      </c>
      <c r="AU53" s="463">
        <v>1.628045</v>
      </c>
      <c r="AV53" s="464">
        <v>0</v>
      </c>
      <c r="AW53" s="465" t="s">
        <v>161</v>
      </c>
      <c r="AX53" s="464">
        <v>1.628045</v>
      </c>
      <c r="AY53" s="466">
        <v>0</v>
      </c>
    </row>
    <row r="54" s="441" customFormat="1" spans="1:51">
      <c r="A54" s="462" t="s">
        <v>48</v>
      </c>
      <c r="B54" s="463">
        <v>140.154309</v>
      </c>
      <c r="C54" s="467">
        <v>170.17378395</v>
      </c>
      <c r="D54" s="465">
        <v>0.823595184562504</v>
      </c>
      <c r="E54" s="467">
        <v>-30.0194749500002</v>
      </c>
      <c r="F54" s="466">
        <v>91.0298929999999</v>
      </c>
      <c r="G54" s="463">
        <v>105.558157</v>
      </c>
      <c r="H54" s="467">
        <v>152.0309</v>
      </c>
      <c r="I54" s="465">
        <v>0.694320411179569</v>
      </c>
      <c r="J54" s="467">
        <v>-46.4727430000001</v>
      </c>
      <c r="K54" s="466">
        <v>68.854945</v>
      </c>
      <c r="L54" s="463">
        <v>21.192757</v>
      </c>
      <c r="M54" s="467">
        <v>28.956654</v>
      </c>
      <c r="N54" s="465">
        <v>0.731878655593288</v>
      </c>
      <c r="O54" s="467">
        <v>-7.763897</v>
      </c>
      <c r="P54" s="466">
        <v>13.289975</v>
      </c>
      <c r="Q54" s="463">
        <v>5.8765</v>
      </c>
      <c r="R54" s="467">
        <v>8.1795</v>
      </c>
      <c r="S54" s="465">
        <v>0.718442447582371</v>
      </c>
      <c r="T54" s="467">
        <v>-2.303</v>
      </c>
      <c r="U54" s="466">
        <v>3.33279999999999</v>
      </c>
      <c r="V54" s="463">
        <v>0</v>
      </c>
      <c r="W54" s="467">
        <v>-30</v>
      </c>
      <c r="X54" s="465">
        <v>0</v>
      </c>
      <c r="Y54" s="467">
        <v>30</v>
      </c>
      <c r="Z54" s="466">
        <v>0</v>
      </c>
      <c r="AA54" s="463">
        <v>7.5268950000001</v>
      </c>
      <c r="AB54" s="467">
        <v>11.00672995</v>
      </c>
      <c r="AC54" s="465">
        <v>0.683844796246691</v>
      </c>
      <c r="AD54" s="467">
        <v>-3.4798349499999</v>
      </c>
      <c r="AE54" s="466">
        <v>5.55217299999999</v>
      </c>
      <c r="AF54" s="463">
        <v>0.0707549999999999</v>
      </c>
      <c r="AG54" s="467">
        <v>0</v>
      </c>
      <c r="AH54" s="465" t="s">
        <v>161</v>
      </c>
      <c r="AI54" s="467">
        <v>0.0707549999999999</v>
      </c>
      <c r="AJ54" s="466">
        <v>0</v>
      </c>
      <c r="AK54" s="463">
        <v>0.17497</v>
      </c>
      <c r="AL54" s="467">
        <v>0.18</v>
      </c>
      <c r="AM54" s="465">
        <v>0.972055555555555</v>
      </c>
      <c r="AN54" s="467">
        <v>-0.00503000000000015</v>
      </c>
      <c r="AO54" s="466">
        <v>0.111888</v>
      </c>
      <c r="AP54" s="463">
        <v>64.145652</v>
      </c>
      <c r="AQ54" s="467">
        <v>65.25</v>
      </c>
      <c r="AR54" s="465">
        <v>0.983075126436781</v>
      </c>
      <c r="AS54" s="467">
        <v>-1.10434800000004</v>
      </c>
      <c r="AT54" s="466">
        <v>34.73207</v>
      </c>
      <c r="AU54" s="463">
        <v>12.474097</v>
      </c>
      <c r="AV54" s="467">
        <v>15.075</v>
      </c>
      <c r="AW54" s="465">
        <v>0.827469121061359</v>
      </c>
      <c r="AX54" s="467">
        <v>-2.60090300000002</v>
      </c>
      <c r="AY54" s="466">
        <v>13.023032</v>
      </c>
    </row>
    <row r="55" s="437" customFormat="1" ht="16.2" spans="1:51">
      <c r="A55" s="213" t="s">
        <v>166</v>
      </c>
      <c r="B55" s="214">
        <v>1684.327503</v>
      </c>
      <c r="C55" s="472">
        <v>1344.07210752</v>
      </c>
      <c r="D55" s="216">
        <v>1.25315263487449</v>
      </c>
      <c r="E55" s="472">
        <v>340.255395479999</v>
      </c>
      <c r="F55" s="217">
        <v>735.713685999999</v>
      </c>
      <c r="G55" s="214">
        <v>555.187319999999</v>
      </c>
      <c r="H55" s="472">
        <v>820.5692</v>
      </c>
      <c r="I55" s="216">
        <v>0.676588056193188</v>
      </c>
      <c r="J55" s="472">
        <v>-265.38188</v>
      </c>
      <c r="K55" s="217">
        <v>348.082523999999</v>
      </c>
      <c r="L55" s="214">
        <v>139.074054</v>
      </c>
      <c r="M55" s="472">
        <v>188.556024</v>
      </c>
      <c r="N55" s="216">
        <v>0.737574175832217</v>
      </c>
      <c r="O55" s="472">
        <v>-49.4819700000002</v>
      </c>
      <c r="P55" s="217">
        <v>95.8578379999999</v>
      </c>
      <c r="Q55" s="214">
        <v>13.1641</v>
      </c>
      <c r="R55" s="472">
        <v>17.9593</v>
      </c>
      <c r="S55" s="216">
        <v>0.732996274910492</v>
      </c>
      <c r="T55" s="472">
        <v>-4.79520000000001</v>
      </c>
      <c r="U55" s="217">
        <v>7.92339999999998</v>
      </c>
      <c r="V55" s="214">
        <v>933.156228999999</v>
      </c>
      <c r="W55" s="472">
        <v>287.2928</v>
      </c>
      <c r="X55" s="216">
        <v>3.24810168928702</v>
      </c>
      <c r="Y55" s="472">
        <v>645.863428999999</v>
      </c>
      <c r="Z55" s="217">
        <v>256.460486</v>
      </c>
      <c r="AA55" s="214">
        <v>43.7458</v>
      </c>
      <c r="AB55" s="472">
        <v>29.69478352</v>
      </c>
      <c r="AC55" s="216">
        <v>1.47318130709848</v>
      </c>
      <c r="AD55" s="472">
        <v>14.05101648</v>
      </c>
      <c r="AE55" s="217">
        <v>27.389438</v>
      </c>
      <c r="AF55" s="214">
        <v>404.263703</v>
      </c>
      <c r="AG55" s="472">
        <v>418.12</v>
      </c>
      <c r="AH55" s="216">
        <v>0.966860477853247</v>
      </c>
      <c r="AI55" s="472">
        <v>-13.8562970000002</v>
      </c>
      <c r="AJ55" s="217">
        <v>151.317625</v>
      </c>
      <c r="AK55" s="214">
        <v>105.275666</v>
      </c>
      <c r="AL55" s="472">
        <v>85.85</v>
      </c>
      <c r="AM55" s="216">
        <v>1.22627450203844</v>
      </c>
      <c r="AN55" s="472">
        <v>19.4256659999999</v>
      </c>
      <c r="AO55" s="217">
        <v>42.294421</v>
      </c>
      <c r="AP55" s="214">
        <v>96.7972429999999</v>
      </c>
      <c r="AQ55" s="472">
        <v>92.806</v>
      </c>
      <c r="AR55" s="216">
        <v>1.04300630347176</v>
      </c>
      <c r="AS55" s="472">
        <v>3.99124299999993</v>
      </c>
      <c r="AT55" s="217">
        <v>61.9048919999999</v>
      </c>
      <c r="AU55" s="214">
        <v>34.398378</v>
      </c>
      <c r="AV55" s="472">
        <v>43.79392</v>
      </c>
      <c r="AW55" s="216">
        <v>0.785460127798561</v>
      </c>
      <c r="AX55" s="472">
        <v>-9.39554200000003</v>
      </c>
      <c r="AY55" s="217">
        <v>21.966837</v>
      </c>
    </row>
    <row r="56" outlineLevel="2" spans="1:51">
      <c r="A56" s="468" t="s">
        <v>50</v>
      </c>
      <c r="B56" s="456">
        <v>23.725098</v>
      </c>
      <c r="C56" s="457">
        <v>21.79845906</v>
      </c>
      <c r="D56" s="458">
        <v>1.0883841804917</v>
      </c>
      <c r="E56" s="459">
        <v>1.92663894</v>
      </c>
      <c r="F56" s="461">
        <v>13.717307</v>
      </c>
      <c r="G56" s="456">
        <v>18.897429</v>
      </c>
      <c r="H56" s="457">
        <v>16.0819</v>
      </c>
      <c r="I56" s="458">
        <v>1.17507440041289</v>
      </c>
      <c r="J56" s="459">
        <v>2.81552899999999</v>
      </c>
      <c r="K56" s="461">
        <v>10.323333</v>
      </c>
      <c r="L56" s="456">
        <v>3.265869</v>
      </c>
      <c r="M56" s="457">
        <v>3.025062</v>
      </c>
      <c r="N56" s="458">
        <v>1.07960398828189</v>
      </c>
      <c r="O56" s="459">
        <v>0.240807</v>
      </c>
      <c r="P56" s="461">
        <v>1.661074</v>
      </c>
      <c r="Q56" s="456">
        <v>0.7788</v>
      </c>
      <c r="R56" s="457">
        <v>0.7038</v>
      </c>
      <c r="S56" s="458">
        <v>1.10656436487639</v>
      </c>
      <c r="T56" s="459">
        <v>0.0749999999999998</v>
      </c>
      <c r="U56" s="461">
        <v>0.4125</v>
      </c>
      <c r="V56" s="456">
        <v>0</v>
      </c>
      <c r="W56" s="457">
        <v>0</v>
      </c>
      <c r="X56" s="458" t="s">
        <v>161</v>
      </c>
      <c r="Y56" s="459">
        <v>0</v>
      </c>
      <c r="Z56" s="461">
        <v>0</v>
      </c>
      <c r="AA56" s="456">
        <v>0.782999999999999</v>
      </c>
      <c r="AB56" s="457">
        <v>1.98769706</v>
      </c>
      <c r="AC56" s="458">
        <v>0.393923206788865</v>
      </c>
      <c r="AD56" s="459">
        <v>-1.20469706</v>
      </c>
      <c r="AE56" s="461">
        <v>1.3204</v>
      </c>
      <c r="AF56" s="456">
        <v>0</v>
      </c>
      <c r="AG56" s="457">
        <v>0</v>
      </c>
      <c r="AH56" s="458" t="s">
        <v>161</v>
      </c>
      <c r="AI56" s="459">
        <v>0</v>
      </c>
      <c r="AJ56" s="461">
        <v>0</v>
      </c>
      <c r="AK56" s="456">
        <v>0</v>
      </c>
      <c r="AL56" s="457">
        <v>0</v>
      </c>
      <c r="AM56" s="458" t="s">
        <v>161</v>
      </c>
      <c r="AN56" s="459">
        <v>0</v>
      </c>
      <c r="AO56" s="461">
        <v>0</v>
      </c>
      <c r="AP56" s="456">
        <v>0</v>
      </c>
      <c r="AQ56" s="457">
        <v>0</v>
      </c>
      <c r="AR56" s="458" t="s">
        <v>161</v>
      </c>
      <c r="AS56" s="459">
        <v>0</v>
      </c>
      <c r="AT56" s="461">
        <v>0</v>
      </c>
      <c r="AU56" s="456">
        <v>0.501399999999999</v>
      </c>
      <c r="AV56" s="457">
        <v>0</v>
      </c>
      <c r="AW56" s="458" t="s">
        <v>161</v>
      </c>
      <c r="AX56" s="459">
        <v>0.501399999999999</v>
      </c>
      <c r="AY56" s="461">
        <v>1</v>
      </c>
    </row>
    <row r="57" s="437" customFormat="1" outlineLevel="2" spans="1:51">
      <c r="A57" s="468" t="s">
        <v>51</v>
      </c>
      <c r="B57" s="456">
        <v>207.354701</v>
      </c>
      <c r="C57" s="457">
        <v>232.902322</v>
      </c>
      <c r="D57" s="458">
        <v>0.890307572802988</v>
      </c>
      <c r="E57" s="459">
        <v>-25.5476210000001</v>
      </c>
      <c r="F57" s="461">
        <v>235.061491</v>
      </c>
      <c r="G57" s="456">
        <v>2.58920399999999</v>
      </c>
      <c r="H57" s="457">
        <v>3.3386</v>
      </c>
      <c r="I57" s="458">
        <v>0.775535853351702</v>
      </c>
      <c r="J57" s="459">
        <v>-0.749396000000008</v>
      </c>
      <c r="K57" s="461">
        <v>16.067563</v>
      </c>
      <c r="L57" s="456">
        <v>0.799216999999999</v>
      </c>
      <c r="M57" s="457">
        <v>1.310022</v>
      </c>
      <c r="N57" s="458">
        <v>0.610079067374441</v>
      </c>
      <c r="O57" s="459">
        <v>-0.510805000000001</v>
      </c>
      <c r="P57" s="461">
        <v>2.653537</v>
      </c>
      <c r="Q57" s="456">
        <v>-0.05</v>
      </c>
      <c r="R57" s="457">
        <v>0</v>
      </c>
      <c r="S57" s="458" t="s">
        <v>161</v>
      </c>
      <c r="T57" s="459">
        <v>-0.05</v>
      </c>
      <c r="U57" s="461">
        <v>0.585</v>
      </c>
      <c r="V57" s="456">
        <v>198.725911</v>
      </c>
      <c r="W57" s="457">
        <v>228.2087</v>
      </c>
      <c r="X57" s="458">
        <v>0.870807778143427</v>
      </c>
      <c r="Y57" s="459">
        <v>-29.4827890000001</v>
      </c>
      <c r="Z57" s="461">
        <v>213.097443</v>
      </c>
      <c r="AA57" s="456">
        <v>5.290369</v>
      </c>
      <c r="AB57" s="457">
        <v>0.045</v>
      </c>
      <c r="AC57" s="458">
        <v>117.563755555556</v>
      </c>
      <c r="AD57" s="459">
        <v>5.245369</v>
      </c>
      <c r="AE57" s="461">
        <v>2.657948</v>
      </c>
      <c r="AF57" s="456">
        <v>0</v>
      </c>
      <c r="AG57" s="457">
        <v>0</v>
      </c>
      <c r="AH57" s="458" t="s">
        <v>161</v>
      </c>
      <c r="AI57" s="459">
        <v>0</v>
      </c>
      <c r="AJ57" s="461">
        <v>0</v>
      </c>
      <c r="AK57" s="456">
        <v>21.9118999999999</v>
      </c>
      <c r="AL57" s="457">
        <v>34.65</v>
      </c>
      <c r="AM57" s="458">
        <v>0.632378066378063</v>
      </c>
      <c r="AN57" s="459">
        <v>-12.7381000000001</v>
      </c>
      <c r="AO57" s="461">
        <v>44.612071</v>
      </c>
      <c r="AP57" s="456">
        <v>2.252575</v>
      </c>
      <c r="AQ57" s="457">
        <v>0</v>
      </c>
      <c r="AR57" s="458" t="s">
        <v>161</v>
      </c>
      <c r="AS57" s="459">
        <v>2.252575</v>
      </c>
      <c r="AT57" s="461">
        <v>0.419398</v>
      </c>
      <c r="AU57" s="456">
        <v>0.820799999999999</v>
      </c>
      <c r="AV57" s="457">
        <v>2</v>
      </c>
      <c r="AW57" s="458">
        <v>0.410399999999999</v>
      </c>
      <c r="AX57" s="459">
        <v>-1.1792</v>
      </c>
      <c r="AY57" s="461">
        <v>1.3917</v>
      </c>
    </row>
    <row r="58" outlineLevel="2" spans="1:51">
      <c r="A58" s="468" t="s">
        <v>52</v>
      </c>
      <c r="B58" s="456">
        <v>168.642014</v>
      </c>
      <c r="C58" s="457">
        <v>187.1491</v>
      </c>
      <c r="D58" s="458">
        <v>0.901110472879644</v>
      </c>
      <c r="E58" s="459">
        <v>-18.5070860000002</v>
      </c>
      <c r="F58" s="461">
        <v>164.044534</v>
      </c>
      <c r="G58" s="456">
        <v>7.280037</v>
      </c>
      <c r="H58" s="457">
        <v>0</v>
      </c>
      <c r="I58" s="458" t="s">
        <v>161</v>
      </c>
      <c r="J58" s="459">
        <v>7.280037</v>
      </c>
      <c r="K58" s="461">
        <v>1.32462500000001</v>
      </c>
      <c r="L58" s="456">
        <v>1.061217</v>
      </c>
      <c r="M58" s="457">
        <v>0</v>
      </c>
      <c r="N58" s="458" t="s">
        <v>161</v>
      </c>
      <c r="O58" s="459">
        <v>1.061217</v>
      </c>
      <c r="P58" s="461">
        <v>0.525792999999999</v>
      </c>
      <c r="Q58" s="456">
        <v>0</v>
      </c>
      <c r="R58" s="457">
        <v>0</v>
      </c>
      <c r="S58" s="458" t="s">
        <v>161</v>
      </c>
      <c r="T58" s="459">
        <v>0</v>
      </c>
      <c r="U58" s="461">
        <v>0</v>
      </c>
      <c r="V58" s="456">
        <v>158.456901</v>
      </c>
      <c r="W58" s="457">
        <v>187.1491</v>
      </c>
      <c r="X58" s="458">
        <v>0.846688020407257</v>
      </c>
      <c r="Y58" s="459">
        <v>-28.6921990000003</v>
      </c>
      <c r="Z58" s="461">
        <v>160.167575</v>
      </c>
      <c r="AA58" s="456">
        <v>1.843859</v>
      </c>
      <c r="AB58" s="457">
        <v>0</v>
      </c>
      <c r="AC58" s="458" t="s">
        <v>161</v>
      </c>
      <c r="AD58" s="459">
        <v>1.843859</v>
      </c>
      <c r="AE58" s="461">
        <v>2.026541</v>
      </c>
      <c r="AF58" s="456">
        <v>0</v>
      </c>
      <c r="AG58" s="457">
        <v>0</v>
      </c>
      <c r="AH58" s="458" t="s">
        <v>161</v>
      </c>
      <c r="AI58" s="459">
        <v>0</v>
      </c>
      <c r="AJ58" s="461">
        <v>0</v>
      </c>
      <c r="AK58" s="456">
        <v>0</v>
      </c>
      <c r="AL58" s="457">
        <v>0</v>
      </c>
      <c r="AM58" s="458" t="s">
        <v>161</v>
      </c>
      <c r="AN58" s="459">
        <v>0</v>
      </c>
      <c r="AO58" s="461">
        <v>0</v>
      </c>
      <c r="AP58" s="456">
        <v>2.097061</v>
      </c>
      <c r="AQ58" s="457">
        <v>0</v>
      </c>
      <c r="AR58" s="458" t="s">
        <v>161</v>
      </c>
      <c r="AS58" s="459">
        <v>2.097061</v>
      </c>
      <c r="AT58" s="461">
        <v>0.0775819999999999</v>
      </c>
      <c r="AU58" s="456">
        <v>0.035</v>
      </c>
      <c r="AV58" s="457">
        <v>0.2</v>
      </c>
      <c r="AW58" s="458">
        <v>0.175</v>
      </c>
      <c r="AX58" s="459">
        <v>-0.165</v>
      </c>
      <c r="AY58" s="461">
        <v>1</v>
      </c>
    </row>
    <row r="59" outlineLevel="2" spans="1:51">
      <c r="A59" s="468" t="s">
        <v>53</v>
      </c>
      <c r="B59" s="456">
        <v>25.9683469999999</v>
      </c>
      <c r="C59" s="457">
        <v>28.678662</v>
      </c>
      <c r="D59" s="458">
        <v>0.90549367331014</v>
      </c>
      <c r="E59" s="459">
        <v>-2.71031500000006</v>
      </c>
      <c r="F59" s="461">
        <v>27.4006959999999</v>
      </c>
      <c r="G59" s="456">
        <v>3.58133299999999</v>
      </c>
      <c r="H59" s="457">
        <v>3.213</v>
      </c>
      <c r="I59" s="458">
        <v>1.11463834422658</v>
      </c>
      <c r="J59" s="459">
        <v>0.368332999999988</v>
      </c>
      <c r="K59" s="461">
        <v>3.13569099999999</v>
      </c>
      <c r="L59" s="456">
        <v>1.061217</v>
      </c>
      <c r="M59" s="457">
        <v>1.270962</v>
      </c>
      <c r="N59" s="458">
        <v>0.834971462561429</v>
      </c>
      <c r="O59" s="459">
        <v>-0.209745000000001</v>
      </c>
      <c r="P59" s="461">
        <v>0.952998999999999</v>
      </c>
      <c r="Q59" s="456">
        <v>0</v>
      </c>
      <c r="R59" s="457">
        <v>0</v>
      </c>
      <c r="S59" s="458" t="s">
        <v>161</v>
      </c>
      <c r="T59" s="459">
        <v>0</v>
      </c>
      <c r="U59" s="461">
        <v>0</v>
      </c>
      <c r="V59" s="456">
        <v>20.833432</v>
      </c>
      <c r="W59" s="457">
        <v>24.1497</v>
      </c>
      <c r="X59" s="458">
        <v>0.862678708224117</v>
      </c>
      <c r="Y59" s="459">
        <v>-3.31626800000003</v>
      </c>
      <c r="Z59" s="461">
        <v>22.9009059999999</v>
      </c>
      <c r="AA59" s="456">
        <v>0.492364999999999</v>
      </c>
      <c r="AB59" s="457">
        <v>0.045</v>
      </c>
      <c r="AC59" s="458">
        <v>10.9414444444444</v>
      </c>
      <c r="AD59" s="459">
        <v>0.447364999999999</v>
      </c>
      <c r="AE59" s="461">
        <v>0.4111</v>
      </c>
      <c r="AF59" s="456">
        <v>0</v>
      </c>
      <c r="AG59" s="457">
        <v>0</v>
      </c>
      <c r="AH59" s="458" t="s">
        <v>161</v>
      </c>
      <c r="AI59" s="459">
        <v>0</v>
      </c>
      <c r="AJ59" s="461">
        <v>0</v>
      </c>
      <c r="AK59" s="456">
        <v>0</v>
      </c>
      <c r="AL59" s="457">
        <v>0</v>
      </c>
      <c r="AM59" s="458" t="s">
        <v>161</v>
      </c>
      <c r="AN59" s="459">
        <v>0</v>
      </c>
      <c r="AO59" s="461">
        <v>0</v>
      </c>
      <c r="AP59" s="456">
        <v>0.365263</v>
      </c>
      <c r="AQ59" s="457">
        <v>0.3</v>
      </c>
      <c r="AR59" s="458">
        <v>1.21754333333333</v>
      </c>
      <c r="AS59" s="459">
        <v>0.0652629999999998</v>
      </c>
      <c r="AT59" s="461">
        <v>0.278395999999999</v>
      </c>
      <c r="AU59" s="456">
        <v>0.0097</v>
      </c>
      <c r="AV59" s="457">
        <v>0</v>
      </c>
      <c r="AW59" s="458" t="s">
        <v>161</v>
      </c>
      <c r="AX59" s="459">
        <v>0.0097</v>
      </c>
      <c r="AY59" s="461">
        <v>0</v>
      </c>
    </row>
    <row r="60" s="164" customFormat="1" outlineLevel="2" spans="1:51">
      <c r="A60" s="468" t="s">
        <v>54</v>
      </c>
      <c r="B60" s="456">
        <v>37.4322759999999</v>
      </c>
      <c r="C60" s="457">
        <v>136.80959573</v>
      </c>
      <c r="D60" s="458">
        <v>0.273608556477824</v>
      </c>
      <c r="E60" s="459">
        <v>-99.3773197300001</v>
      </c>
      <c r="F60" s="461">
        <v>37.5728369999999</v>
      </c>
      <c r="G60" s="456">
        <v>26.899001</v>
      </c>
      <c r="H60" s="457">
        <v>78.1944000000001</v>
      </c>
      <c r="I60" s="458">
        <v>0.344001629272684</v>
      </c>
      <c r="J60" s="459">
        <v>-51.295399</v>
      </c>
      <c r="K60" s="461">
        <v>20.877635</v>
      </c>
      <c r="L60" s="456">
        <v>6.450262</v>
      </c>
      <c r="M60" s="457">
        <v>18.550296</v>
      </c>
      <c r="N60" s="458">
        <v>0.3477174703843</v>
      </c>
      <c r="O60" s="459">
        <v>-12.100034</v>
      </c>
      <c r="P60" s="461">
        <v>4.03198599999999</v>
      </c>
      <c r="Q60" s="456">
        <v>1.772</v>
      </c>
      <c r="R60" s="457">
        <v>5.1975</v>
      </c>
      <c r="S60" s="458">
        <v>0.340933140933141</v>
      </c>
      <c r="T60" s="459">
        <v>-3.4255</v>
      </c>
      <c r="U60" s="461">
        <v>1.3522</v>
      </c>
      <c r="V60" s="456">
        <v>-0.56861700000001</v>
      </c>
      <c r="W60" s="457">
        <v>31.896</v>
      </c>
      <c r="X60" s="458">
        <v>-0.017827219714071</v>
      </c>
      <c r="Y60" s="459">
        <v>-32.464617</v>
      </c>
      <c r="Z60" s="461">
        <v>8.13767299999999</v>
      </c>
      <c r="AA60" s="456">
        <v>2.87962999999999</v>
      </c>
      <c r="AB60" s="457">
        <v>2.97139973</v>
      </c>
      <c r="AC60" s="458">
        <v>0.969115656478839</v>
      </c>
      <c r="AD60" s="459">
        <v>-0.091769730000006</v>
      </c>
      <c r="AE60" s="461">
        <v>3.17334299999999</v>
      </c>
      <c r="AF60" s="456">
        <v>7.23944999999999</v>
      </c>
      <c r="AG60" s="457">
        <v>3.24</v>
      </c>
      <c r="AH60" s="458">
        <v>2.23439814814815</v>
      </c>
      <c r="AI60" s="459">
        <v>3.99944999999999</v>
      </c>
      <c r="AJ60" s="461">
        <v>0</v>
      </c>
      <c r="AK60" s="456">
        <v>0.550169</v>
      </c>
      <c r="AL60" s="457">
        <v>1.35</v>
      </c>
      <c r="AM60" s="458">
        <v>0.407532592592593</v>
      </c>
      <c r="AN60" s="459">
        <v>-0.799831</v>
      </c>
      <c r="AO60" s="461">
        <v>0</v>
      </c>
      <c r="AP60" s="456">
        <v>6.23450199999999</v>
      </c>
      <c r="AQ60" s="457">
        <v>1</v>
      </c>
      <c r="AR60" s="458">
        <v>6.23450199999999</v>
      </c>
      <c r="AS60" s="459">
        <v>5.23450199999999</v>
      </c>
      <c r="AT60" s="461">
        <v>2.389932</v>
      </c>
      <c r="AU60" s="456">
        <v>8.814384</v>
      </c>
      <c r="AV60" s="457">
        <v>10.52</v>
      </c>
      <c r="AW60" s="458">
        <v>0.837869201520912</v>
      </c>
      <c r="AX60" s="459">
        <v>-1.705616</v>
      </c>
      <c r="AY60" s="461">
        <v>6.54988599999999</v>
      </c>
    </row>
    <row r="61" s="164" customFormat="1" outlineLevel="2" spans="1:51">
      <c r="A61" s="468" t="s">
        <v>55</v>
      </c>
      <c r="B61" s="456">
        <v>0</v>
      </c>
      <c r="C61" s="457">
        <v>0</v>
      </c>
      <c r="D61" s="458" t="s">
        <v>161</v>
      </c>
      <c r="E61" s="459">
        <v>0</v>
      </c>
      <c r="F61" s="461">
        <v>0</v>
      </c>
      <c r="G61" s="456">
        <v>0</v>
      </c>
      <c r="H61" s="457">
        <v>0</v>
      </c>
      <c r="I61" s="458" t="s">
        <v>161</v>
      </c>
      <c r="J61" s="459">
        <v>0</v>
      </c>
      <c r="K61" s="461">
        <v>0</v>
      </c>
      <c r="L61" s="456">
        <v>0</v>
      </c>
      <c r="M61" s="457">
        <v>0</v>
      </c>
      <c r="N61" s="458" t="s">
        <v>161</v>
      </c>
      <c r="O61" s="459">
        <v>0</v>
      </c>
      <c r="P61" s="461">
        <v>0</v>
      </c>
      <c r="Q61" s="456">
        <v>0</v>
      </c>
      <c r="R61" s="457">
        <v>0</v>
      </c>
      <c r="S61" s="458" t="s">
        <v>161</v>
      </c>
      <c r="T61" s="459">
        <v>0</v>
      </c>
      <c r="U61" s="461">
        <v>0</v>
      </c>
      <c r="V61" s="456">
        <v>0</v>
      </c>
      <c r="W61" s="457">
        <v>0</v>
      </c>
      <c r="X61" s="458" t="s">
        <v>161</v>
      </c>
      <c r="Y61" s="459">
        <v>0</v>
      </c>
      <c r="Z61" s="461">
        <v>0</v>
      </c>
      <c r="AA61" s="456">
        <v>0</v>
      </c>
      <c r="AB61" s="457">
        <v>0</v>
      </c>
      <c r="AC61" s="458" t="s">
        <v>161</v>
      </c>
      <c r="AD61" s="459">
        <v>0</v>
      </c>
      <c r="AE61" s="461">
        <v>0</v>
      </c>
      <c r="AF61" s="456">
        <v>0</v>
      </c>
      <c r="AG61" s="457">
        <v>0</v>
      </c>
      <c r="AH61" s="458" t="s">
        <v>161</v>
      </c>
      <c r="AI61" s="459">
        <v>0</v>
      </c>
      <c r="AJ61" s="461">
        <v>0</v>
      </c>
      <c r="AK61" s="456">
        <v>0</v>
      </c>
      <c r="AL61" s="457">
        <v>0</v>
      </c>
      <c r="AM61" s="458" t="s">
        <v>161</v>
      </c>
      <c r="AN61" s="459">
        <v>0</v>
      </c>
      <c r="AO61" s="461">
        <v>0</v>
      </c>
      <c r="AP61" s="456">
        <v>0</v>
      </c>
      <c r="AQ61" s="457">
        <v>0</v>
      </c>
      <c r="AR61" s="458" t="s">
        <v>161</v>
      </c>
      <c r="AS61" s="459">
        <v>0</v>
      </c>
      <c r="AT61" s="461">
        <v>0</v>
      </c>
      <c r="AU61" s="456">
        <v>0</v>
      </c>
      <c r="AV61" s="457">
        <v>0</v>
      </c>
      <c r="AW61" s="458" t="s">
        <v>161</v>
      </c>
      <c r="AX61" s="459">
        <v>0</v>
      </c>
      <c r="AY61" s="461">
        <v>0</v>
      </c>
    </row>
    <row r="62" s="164" customFormat="1" outlineLevel="2" spans="1:51">
      <c r="A62" s="468" t="s">
        <v>56</v>
      </c>
      <c r="B62" s="456">
        <v>1.221727</v>
      </c>
      <c r="C62" s="457">
        <v>0</v>
      </c>
      <c r="D62" s="458" t="s">
        <v>161</v>
      </c>
      <c r="E62" s="459">
        <v>1.221727</v>
      </c>
      <c r="F62" s="461">
        <v>0</v>
      </c>
      <c r="G62" s="456">
        <v>0</v>
      </c>
      <c r="H62" s="457">
        <v>0</v>
      </c>
      <c r="I62" s="458" t="s">
        <v>161</v>
      </c>
      <c r="J62" s="459">
        <v>0</v>
      </c>
      <c r="K62" s="461">
        <v>0</v>
      </c>
      <c r="L62" s="456">
        <v>0</v>
      </c>
      <c r="M62" s="457">
        <v>0</v>
      </c>
      <c r="N62" s="458" t="s">
        <v>161</v>
      </c>
      <c r="O62" s="459">
        <v>0</v>
      </c>
      <c r="P62" s="461">
        <v>0</v>
      </c>
      <c r="Q62" s="456">
        <v>0</v>
      </c>
      <c r="R62" s="457">
        <v>0</v>
      </c>
      <c r="S62" s="458" t="s">
        <v>161</v>
      </c>
      <c r="T62" s="459">
        <v>0</v>
      </c>
      <c r="U62" s="461">
        <v>0</v>
      </c>
      <c r="V62" s="456">
        <v>1.221727</v>
      </c>
      <c r="W62" s="457">
        <v>0</v>
      </c>
      <c r="X62" s="458" t="s">
        <v>161</v>
      </c>
      <c r="Y62" s="459">
        <v>1.221727</v>
      </c>
      <c r="Z62" s="461">
        <v>0</v>
      </c>
      <c r="AA62" s="456">
        <v>0</v>
      </c>
      <c r="AB62" s="457">
        <v>0</v>
      </c>
      <c r="AC62" s="458" t="s">
        <v>161</v>
      </c>
      <c r="AD62" s="459">
        <v>0</v>
      </c>
      <c r="AE62" s="461">
        <v>0</v>
      </c>
      <c r="AF62" s="456">
        <v>0</v>
      </c>
      <c r="AG62" s="457">
        <v>0</v>
      </c>
      <c r="AH62" s="458" t="s">
        <v>161</v>
      </c>
      <c r="AI62" s="459">
        <v>0</v>
      </c>
      <c r="AJ62" s="461">
        <v>0</v>
      </c>
      <c r="AK62" s="456">
        <v>0</v>
      </c>
      <c r="AL62" s="457">
        <v>0</v>
      </c>
      <c r="AM62" s="458" t="s">
        <v>161</v>
      </c>
      <c r="AN62" s="459">
        <v>0</v>
      </c>
      <c r="AO62" s="461">
        <v>0</v>
      </c>
      <c r="AP62" s="456">
        <v>0</v>
      </c>
      <c r="AQ62" s="457">
        <v>0</v>
      </c>
      <c r="AR62" s="458" t="s">
        <v>161</v>
      </c>
      <c r="AS62" s="459">
        <v>0</v>
      </c>
      <c r="AT62" s="461">
        <v>0</v>
      </c>
      <c r="AU62" s="456">
        <v>0</v>
      </c>
      <c r="AV62" s="457">
        <v>0</v>
      </c>
      <c r="AW62" s="458" t="s">
        <v>161</v>
      </c>
      <c r="AX62" s="459">
        <v>0</v>
      </c>
      <c r="AY62" s="461">
        <v>0</v>
      </c>
    </row>
    <row r="63" s="437" customFormat="1" outlineLevel="2" spans="1:51">
      <c r="A63" s="468" t="s">
        <v>57</v>
      </c>
      <c r="B63" s="456">
        <v>0</v>
      </c>
      <c r="C63" s="457">
        <v>0</v>
      </c>
      <c r="D63" s="458" t="s">
        <v>161</v>
      </c>
      <c r="E63" s="459">
        <v>0</v>
      </c>
      <c r="F63" s="461">
        <v>7.93870199999999</v>
      </c>
      <c r="G63" s="456">
        <v>0</v>
      </c>
      <c r="H63" s="457">
        <v>0</v>
      </c>
      <c r="I63" s="458" t="s">
        <v>161</v>
      </c>
      <c r="J63" s="459">
        <v>0</v>
      </c>
      <c r="K63" s="461">
        <v>0</v>
      </c>
      <c r="L63" s="456">
        <v>0</v>
      </c>
      <c r="M63" s="457">
        <v>0</v>
      </c>
      <c r="N63" s="458" t="s">
        <v>161</v>
      </c>
      <c r="O63" s="459">
        <v>0</v>
      </c>
      <c r="P63" s="461">
        <v>0</v>
      </c>
      <c r="Q63" s="456">
        <v>0</v>
      </c>
      <c r="R63" s="457">
        <v>0</v>
      </c>
      <c r="S63" s="458" t="s">
        <v>161</v>
      </c>
      <c r="T63" s="459">
        <v>0</v>
      </c>
      <c r="U63" s="461">
        <v>0</v>
      </c>
      <c r="V63" s="456">
        <v>0</v>
      </c>
      <c r="W63" s="457">
        <v>0</v>
      </c>
      <c r="X63" s="458" t="s">
        <v>161</v>
      </c>
      <c r="Y63" s="459">
        <v>0</v>
      </c>
      <c r="Z63" s="461">
        <v>7.91870199999999</v>
      </c>
      <c r="AA63" s="456">
        <v>0</v>
      </c>
      <c r="AB63" s="457">
        <v>0</v>
      </c>
      <c r="AC63" s="458" t="s">
        <v>161</v>
      </c>
      <c r="AD63" s="459">
        <v>0</v>
      </c>
      <c r="AE63" s="461">
        <v>0.02</v>
      </c>
      <c r="AF63" s="456">
        <v>0</v>
      </c>
      <c r="AG63" s="457">
        <v>0</v>
      </c>
      <c r="AH63" s="458" t="s">
        <v>161</v>
      </c>
      <c r="AI63" s="459">
        <v>0</v>
      </c>
      <c r="AJ63" s="461">
        <v>0</v>
      </c>
      <c r="AK63" s="456">
        <v>0</v>
      </c>
      <c r="AL63" s="457">
        <v>0</v>
      </c>
      <c r="AM63" s="458" t="s">
        <v>161</v>
      </c>
      <c r="AN63" s="459">
        <v>0</v>
      </c>
      <c r="AO63" s="461">
        <v>0.597528999999998</v>
      </c>
      <c r="AP63" s="456">
        <v>0</v>
      </c>
      <c r="AQ63" s="457">
        <v>0</v>
      </c>
      <c r="AR63" s="458" t="s">
        <v>161</v>
      </c>
      <c r="AS63" s="459">
        <v>0</v>
      </c>
      <c r="AT63" s="461">
        <v>0.289999999999999</v>
      </c>
      <c r="AU63" s="456">
        <v>0</v>
      </c>
      <c r="AV63" s="457">
        <v>0</v>
      </c>
      <c r="AW63" s="458" t="s">
        <v>161</v>
      </c>
      <c r="AX63" s="459">
        <v>0</v>
      </c>
      <c r="AY63" s="461">
        <v>0</v>
      </c>
    </row>
    <row r="64" s="441" customFormat="1" spans="1:51">
      <c r="A64" s="462" t="s">
        <v>58</v>
      </c>
      <c r="B64" s="463">
        <v>464.344163</v>
      </c>
      <c r="C64" s="464">
        <v>607.33813879</v>
      </c>
      <c r="D64" s="465">
        <v>0.764556238679679</v>
      </c>
      <c r="E64" s="464">
        <v>-142.99397579</v>
      </c>
      <c r="F64" s="466">
        <v>485.735566999999</v>
      </c>
      <c r="G64" s="463">
        <v>59.247004</v>
      </c>
      <c r="H64" s="464">
        <v>100.8279</v>
      </c>
      <c r="I64" s="465">
        <v>0.587605256084873</v>
      </c>
      <c r="J64" s="464">
        <v>-41.5808960000001</v>
      </c>
      <c r="K64" s="466">
        <v>51.7288469999999</v>
      </c>
      <c r="L64" s="463">
        <v>12.637782</v>
      </c>
      <c r="M64" s="464">
        <v>24.156342</v>
      </c>
      <c r="N64" s="465">
        <v>0.523166214487276</v>
      </c>
      <c r="O64" s="464">
        <v>-11.51856</v>
      </c>
      <c r="P64" s="466">
        <v>9.82538899999999</v>
      </c>
      <c r="Q64" s="463">
        <v>2.5008</v>
      </c>
      <c r="R64" s="464">
        <v>5.9013</v>
      </c>
      <c r="S64" s="465">
        <v>0.423771033501093</v>
      </c>
      <c r="T64" s="464">
        <v>-3.4005</v>
      </c>
      <c r="U64" s="466">
        <v>2.3497</v>
      </c>
      <c r="V64" s="463">
        <v>378.669353999999</v>
      </c>
      <c r="W64" s="464">
        <v>471.4035</v>
      </c>
      <c r="X64" s="465">
        <v>0.803280743566816</v>
      </c>
      <c r="Y64" s="464">
        <v>-92.7341460000005</v>
      </c>
      <c r="Z64" s="466">
        <v>412.222299</v>
      </c>
      <c r="AA64" s="463">
        <v>11.289223</v>
      </c>
      <c r="AB64" s="464">
        <v>5.04909679</v>
      </c>
      <c r="AC64" s="465">
        <v>2.23588959957331</v>
      </c>
      <c r="AD64" s="464">
        <v>6.24012620999999</v>
      </c>
      <c r="AE64" s="466">
        <v>9.60933199999998</v>
      </c>
      <c r="AF64" s="463">
        <v>7.23944999999999</v>
      </c>
      <c r="AG64" s="464">
        <v>3.24</v>
      </c>
      <c r="AH64" s="465">
        <v>2.23439814814815</v>
      </c>
      <c r="AI64" s="464">
        <v>3.99944999999999</v>
      </c>
      <c r="AJ64" s="466">
        <v>0</v>
      </c>
      <c r="AK64" s="463">
        <v>22.4620689999999</v>
      </c>
      <c r="AL64" s="464">
        <v>36</v>
      </c>
      <c r="AM64" s="465">
        <v>0.623946361111108</v>
      </c>
      <c r="AN64" s="464">
        <v>-13.5379310000001</v>
      </c>
      <c r="AO64" s="466">
        <v>45.2096</v>
      </c>
      <c r="AP64" s="463">
        <v>10.949401</v>
      </c>
      <c r="AQ64" s="464">
        <v>1.3</v>
      </c>
      <c r="AR64" s="465">
        <v>8.42261615384614</v>
      </c>
      <c r="AS64" s="464">
        <v>9.64940099999999</v>
      </c>
      <c r="AT64" s="466">
        <v>3.455308</v>
      </c>
      <c r="AU64" s="463">
        <v>10.181284</v>
      </c>
      <c r="AV64" s="464">
        <v>12.72</v>
      </c>
      <c r="AW64" s="465">
        <v>0.800415408805031</v>
      </c>
      <c r="AX64" s="464">
        <v>-2.538716</v>
      </c>
      <c r="AY64" s="466">
        <v>9.94158599999999</v>
      </c>
    </row>
    <row r="65" s="164" customFormat="1" outlineLevel="2" spans="1:51">
      <c r="A65" s="468" t="s">
        <v>59</v>
      </c>
      <c r="B65" s="456">
        <v>132.378767</v>
      </c>
      <c r="C65" s="457">
        <v>105.23818184</v>
      </c>
      <c r="D65" s="458">
        <v>1.25789675083197</v>
      </c>
      <c r="E65" s="459">
        <v>27.1405851599996</v>
      </c>
      <c r="F65" s="461">
        <v>0</v>
      </c>
      <c r="G65" s="456">
        <v>15.951762</v>
      </c>
      <c r="H65" s="457">
        <v>12.64</v>
      </c>
      <c r="I65" s="458">
        <v>1.26200648734177</v>
      </c>
      <c r="J65" s="459">
        <v>3.31176199999998</v>
      </c>
      <c r="K65" s="461">
        <v>0</v>
      </c>
      <c r="L65" s="456">
        <v>2.545523</v>
      </c>
      <c r="M65" s="457">
        <v>2.4</v>
      </c>
      <c r="N65" s="458">
        <v>1.06063458333333</v>
      </c>
      <c r="O65" s="459">
        <v>0.145523000000003</v>
      </c>
      <c r="P65" s="461">
        <v>0</v>
      </c>
      <c r="Q65" s="456">
        <v>0</v>
      </c>
      <c r="R65" s="457">
        <v>0.44</v>
      </c>
      <c r="S65" s="458">
        <v>0</v>
      </c>
      <c r="T65" s="459">
        <v>-0.44</v>
      </c>
      <c r="U65" s="461">
        <v>0</v>
      </c>
      <c r="V65" s="456">
        <v>112.080682</v>
      </c>
      <c r="W65" s="457">
        <v>89.456</v>
      </c>
      <c r="X65" s="458">
        <v>1.25291408066535</v>
      </c>
      <c r="Y65" s="459">
        <v>22.6246819999997</v>
      </c>
      <c r="Z65" s="461">
        <v>0</v>
      </c>
      <c r="AA65" s="456">
        <v>1.8008</v>
      </c>
      <c r="AB65" s="457">
        <v>0.30218184</v>
      </c>
      <c r="AC65" s="458">
        <v>5.9593256828405</v>
      </c>
      <c r="AD65" s="459">
        <v>1.49861816</v>
      </c>
      <c r="AE65" s="461">
        <v>0</v>
      </c>
      <c r="AF65" s="456">
        <v>0</v>
      </c>
      <c r="AG65" s="457">
        <v>0</v>
      </c>
      <c r="AH65" s="458" t="s">
        <v>161</v>
      </c>
      <c r="AI65" s="459">
        <v>0</v>
      </c>
      <c r="AJ65" s="461">
        <v>0</v>
      </c>
      <c r="AK65" s="456">
        <v>1.900539</v>
      </c>
      <c r="AL65" s="457">
        <v>0</v>
      </c>
      <c r="AM65" s="458" t="s">
        <v>161</v>
      </c>
      <c r="AN65" s="459">
        <v>1.900539</v>
      </c>
      <c r="AO65" s="461">
        <v>0</v>
      </c>
      <c r="AP65" s="456">
        <v>4.970844</v>
      </c>
      <c r="AQ65" s="457">
        <v>0</v>
      </c>
      <c r="AR65" s="458" t="s">
        <v>161</v>
      </c>
      <c r="AS65" s="459">
        <v>4.970844</v>
      </c>
      <c r="AT65" s="461">
        <v>0</v>
      </c>
      <c r="AU65" s="456">
        <v>3.095477</v>
      </c>
      <c r="AV65" s="457">
        <v>0</v>
      </c>
      <c r="AW65" s="458" t="s">
        <v>161</v>
      </c>
      <c r="AX65" s="459">
        <v>3.095477</v>
      </c>
      <c r="AY65" s="461">
        <v>0</v>
      </c>
    </row>
    <row r="66" s="164" customFormat="1" outlineLevel="2" spans="1:51">
      <c r="A66" s="468" t="s">
        <v>60</v>
      </c>
      <c r="B66" s="456">
        <v>12.755781</v>
      </c>
      <c r="C66" s="457">
        <v>13.612</v>
      </c>
      <c r="D66" s="458">
        <v>0.937098222156919</v>
      </c>
      <c r="E66" s="459">
        <v>-0.856219000000019</v>
      </c>
      <c r="F66" s="461">
        <v>0</v>
      </c>
      <c r="G66" s="456">
        <v>3.387328</v>
      </c>
      <c r="H66" s="457">
        <v>0</v>
      </c>
      <c r="I66" s="458" t="s">
        <v>161</v>
      </c>
      <c r="J66" s="459">
        <v>3.387328</v>
      </c>
      <c r="K66" s="461">
        <v>0</v>
      </c>
      <c r="L66" s="456">
        <v>0.962102</v>
      </c>
      <c r="M66" s="457">
        <v>0</v>
      </c>
      <c r="N66" s="458" t="s">
        <v>161</v>
      </c>
      <c r="O66" s="459">
        <v>0.962102</v>
      </c>
      <c r="P66" s="461">
        <v>0</v>
      </c>
      <c r="Q66" s="456">
        <v>0</v>
      </c>
      <c r="R66" s="457">
        <v>0</v>
      </c>
      <c r="S66" s="458" t="s">
        <v>161</v>
      </c>
      <c r="T66" s="459">
        <v>0</v>
      </c>
      <c r="U66" s="461">
        <v>0</v>
      </c>
      <c r="V66" s="456">
        <v>8.40635099999998</v>
      </c>
      <c r="W66" s="457">
        <v>13.612</v>
      </c>
      <c r="X66" s="458">
        <v>0.617569130179252</v>
      </c>
      <c r="Y66" s="459">
        <v>-5.20564900000002</v>
      </c>
      <c r="Z66" s="461">
        <v>0</v>
      </c>
      <c r="AA66" s="456">
        <v>0</v>
      </c>
      <c r="AB66" s="457">
        <v>0</v>
      </c>
      <c r="AC66" s="458" t="s">
        <v>161</v>
      </c>
      <c r="AD66" s="459">
        <v>0</v>
      </c>
      <c r="AE66" s="461">
        <v>0</v>
      </c>
      <c r="AF66" s="456">
        <v>0</v>
      </c>
      <c r="AG66" s="457">
        <v>0</v>
      </c>
      <c r="AH66" s="458" t="s">
        <v>161</v>
      </c>
      <c r="AI66" s="459">
        <v>0</v>
      </c>
      <c r="AJ66" s="461">
        <v>0</v>
      </c>
      <c r="AK66" s="456">
        <v>0</v>
      </c>
      <c r="AL66" s="457">
        <v>0</v>
      </c>
      <c r="AM66" s="458" t="s">
        <v>161</v>
      </c>
      <c r="AN66" s="459">
        <v>0</v>
      </c>
      <c r="AO66" s="461">
        <v>0</v>
      </c>
      <c r="AP66" s="456">
        <v>0</v>
      </c>
      <c r="AQ66" s="457">
        <v>0</v>
      </c>
      <c r="AR66" s="458" t="s">
        <v>161</v>
      </c>
      <c r="AS66" s="459">
        <v>0</v>
      </c>
      <c r="AT66" s="461">
        <v>0</v>
      </c>
      <c r="AU66" s="456">
        <v>0</v>
      </c>
      <c r="AV66" s="457">
        <v>0</v>
      </c>
      <c r="AW66" s="458" t="s">
        <v>161</v>
      </c>
      <c r="AX66" s="459">
        <v>0</v>
      </c>
      <c r="AY66" s="461">
        <v>0</v>
      </c>
    </row>
    <row r="67" s="164" customFormat="1" outlineLevel="2" spans="1:51">
      <c r="A67" s="468" t="s">
        <v>61</v>
      </c>
      <c r="B67" s="456">
        <v>66.653569</v>
      </c>
      <c r="C67" s="457">
        <v>0</v>
      </c>
      <c r="D67" s="458" t="s">
        <v>161</v>
      </c>
      <c r="E67" s="459">
        <v>66.653569</v>
      </c>
      <c r="F67" s="461">
        <v>0</v>
      </c>
      <c r="G67" s="456">
        <v>38.961909</v>
      </c>
      <c r="H67" s="457">
        <v>0</v>
      </c>
      <c r="I67" s="458" t="s">
        <v>161</v>
      </c>
      <c r="J67" s="459">
        <v>38.961909</v>
      </c>
      <c r="K67" s="461">
        <v>0</v>
      </c>
      <c r="L67" s="456">
        <v>8.35756099999999</v>
      </c>
      <c r="M67" s="457">
        <v>0</v>
      </c>
      <c r="N67" s="458" t="s">
        <v>161</v>
      </c>
      <c r="O67" s="459">
        <v>8.35756099999999</v>
      </c>
      <c r="P67" s="461">
        <v>0</v>
      </c>
      <c r="Q67" s="456">
        <v>0.2925</v>
      </c>
      <c r="R67" s="457">
        <v>0</v>
      </c>
      <c r="S67" s="458" t="s">
        <v>161</v>
      </c>
      <c r="T67" s="459">
        <v>0.2925</v>
      </c>
      <c r="U67" s="461">
        <v>0</v>
      </c>
      <c r="V67" s="456">
        <v>18.168232</v>
      </c>
      <c r="W67" s="457">
        <v>0</v>
      </c>
      <c r="X67" s="458" t="s">
        <v>161</v>
      </c>
      <c r="Y67" s="459">
        <v>18.168232</v>
      </c>
      <c r="Z67" s="461">
        <v>0</v>
      </c>
      <c r="AA67" s="456">
        <v>0.873366999999999</v>
      </c>
      <c r="AB67" s="457">
        <v>0</v>
      </c>
      <c r="AC67" s="458" t="s">
        <v>161</v>
      </c>
      <c r="AD67" s="459">
        <v>0.873366999999999</v>
      </c>
      <c r="AE67" s="461">
        <v>0</v>
      </c>
      <c r="AF67" s="456">
        <v>47.4774849999999</v>
      </c>
      <c r="AG67" s="457">
        <v>0</v>
      </c>
      <c r="AH67" s="458" t="s">
        <v>161</v>
      </c>
      <c r="AI67" s="459">
        <v>47.4774849999999</v>
      </c>
      <c r="AJ67" s="461">
        <v>0</v>
      </c>
      <c r="AK67" s="456">
        <v>8.58151399999999</v>
      </c>
      <c r="AL67" s="457">
        <v>0</v>
      </c>
      <c r="AM67" s="458" t="s">
        <v>161</v>
      </c>
      <c r="AN67" s="459">
        <v>8.58151399999999</v>
      </c>
      <c r="AO67" s="461">
        <v>0</v>
      </c>
      <c r="AP67" s="456">
        <v>2.2363</v>
      </c>
      <c r="AQ67" s="457">
        <v>0</v>
      </c>
      <c r="AR67" s="458" t="s">
        <v>161</v>
      </c>
      <c r="AS67" s="459">
        <v>2.2363</v>
      </c>
      <c r="AT67" s="461">
        <v>0</v>
      </c>
      <c r="AU67" s="456">
        <v>6.52479999999999</v>
      </c>
      <c r="AV67" s="457">
        <v>0</v>
      </c>
      <c r="AW67" s="458" t="s">
        <v>161</v>
      </c>
      <c r="AX67" s="459">
        <v>6.52479999999999</v>
      </c>
      <c r="AY67" s="461">
        <v>0</v>
      </c>
    </row>
    <row r="68" s="164" customFormat="1" outlineLevel="2" spans="1:51">
      <c r="A68" s="468" t="s">
        <v>62</v>
      </c>
      <c r="B68" s="456">
        <v>64.9964179999999</v>
      </c>
      <c r="C68" s="457">
        <v>191.1379</v>
      </c>
      <c r="D68" s="458">
        <v>0.340049869753722</v>
      </c>
      <c r="E68" s="459">
        <v>-126.141482</v>
      </c>
      <c r="F68" s="461">
        <v>0</v>
      </c>
      <c r="G68" s="456">
        <v>43.337125</v>
      </c>
      <c r="H68" s="457">
        <v>105.626</v>
      </c>
      <c r="I68" s="458">
        <v>0.410288423304868</v>
      </c>
      <c r="J68" s="459">
        <v>-62.2888750000001</v>
      </c>
      <c r="K68" s="461">
        <v>0</v>
      </c>
      <c r="L68" s="456">
        <v>10.44078</v>
      </c>
      <c r="M68" s="457">
        <v>25.3939</v>
      </c>
      <c r="N68" s="458">
        <v>0.411153072194503</v>
      </c>
      <c r="O68" s="459">
        <v>-14.95312</v>
      </c>
      <c r="P68" s="461">
        <v>0</v>
      </c>
      <c r="Q68" s="456">
        <v>0.609</v>
      </c>
      <c r="R68" s="457">
        <v>0.56</v>
      </c>
      <c r="S68" s="458">
        <v>1.0875</v>
      </c>
      <c r="T68" s="459">
        <v>0.0489999999999995</v>
      </c>
      <c r="U68" s="461">
        <v>0</v>
      </c>
      <c r="V68" s="456">
        <v>8.56097499999999</v>
      </c>
      <c r="W68" s="457">
        <v>57.853</v>
      </c>
      <c r="X68" s="458">
        <v>0.147978065096019</v>
      </c>
      <c r="Y68" s="459">
        <v>-49.292025</v>
      </c>
      <c r="Z68" s="461">
        <v>0</v>
      </c>
      <c r="AA68" s="456">
        <v>2.048538</v>
      </c>
      <c r="AB68" s="457">
        <v>1.705</v>
      </c>
      <c r="AC68" s="458">
        <v>1.20148856304985</v>
      </c>
      <c r="AD68" s="459">
        <v>0.343537999999997</v>
      </c>
      <c r="AE68" s="461">
        <v>0</v>
      </c>
      <c r="AF68" s="456">
        <v>9.05102799999998</v>
      </c>
      <c r="AG68" s="457">
        <v>59.52</v>
      </c>
      <c r="AH68" s="458">
        <v>0.152067002688172</v>
      </c>
      <c r="AI68" s="459">
        <v>-50.468972</v>
      </c>
      <c r="AJ68" s="461">
        <v>0</v>
      </c>
      <c r="AK68" s="456">
        <v>0.4028</v>
      </c>
      <c r="AL68" s="457">
        <v>0</v>
      </c>
      <c r="AM68" s="458" t="s">
        <v>161</v>
      </c>
      <c r="AN68" s="459">
        <v>0.4028</v>
      </c>
      <c r="AO68" s="461">
        <v>0</v>
      </c>
      <c r="AP68" s="456">
        <v>3.78812799999999</v>
      </c>
      <c r="AQ68" s="457">
        <v>0</v>
      </c>
      <c r="AR68" s="458" t="s">
        <v>161</v>
      </c>
      <c r="AS68" s="459">
        <v>3.78812799999999</v>
      </c>
      <c r="AT68" s="461">
        <v>0</v>
      </c>
      <c r="AU68" s="456">
        <v>3.11293999999999</v>
      </c>
      <c r="AV68" s="457">
        <v>0</v>
      </c>
      <c r="AW68" s="458" t="s">
        <v>161</v>
      </c>
      <c r="AX68" s="459">
        <v>3.11293999999999</v>
      </c>
      <c r="AY68" s="461">
        <v>0</v>
      </c>
    </row>
    <row r="69" s="164" customFormat="1" outlineLevel="2" spans="1:51">
      <c r="A69" s="468" t="s">
        <v>167</v>
      </c>
      <c r="B69" s="456">
        <v>0.2</v>
      </c>
      <c r="C69" s="457">
        <v>0</v>
      </c>
      <c r="D69" s="458" t="s">
        <v>161</v>
      </c>
      <c r="E69" s="459">
        <v>0.2</v>
      </c>
      <c r="F69" s="461">
        <v>0</v>
      </c>
      <c r="G69" s="456">
        <v>0</v>
      </c>
      <c r="H69" s="457">
        <v>0</v>
      </c>
      <c r="I69" s="458" t="s">
        <v>161</v>
      </c>
      <c r="J69" s="459">
        <v>0</v>
      </c>
      <c r="K69" s="461">
        <v>0</v>
      </c>
      <c r="L69" s="456">
        <v>0</v>
      </c>
      <c r="M69" s="457">
        <v>0</v>
      </c>
      <c r="N69" s="458" t="s">
        <v>161</v>
      </c>
      <c r="O69" s="459">
        <v>0</v>
      </c>
      <c r="P69" s="461">
        <v>0</v>
      </c>
      <c r="Q69" s="456">
        <v>0</v>
      </c>
      <c r="R69" s="457">
        <v>0</v>
      </c>
      <c r="S69" s="458" t="s">
        <v>161</v>
      </c>
      <c r="T69" s="459">
        <v>0</v>
      </c>
      <c r="U69" s="461">
        <v>0</v>
      </c>
      <c r="V69" s="456">
        <v>0.2</v>
      </c>
      <c r="W69" s="457">
        <v>0</v>
      </c>
      <c r="X69" s="458" t="s">
        <v>161</v>
      </c>
      <c r="Y69" s="459">
        <v>0.2</v>
      </c>
      <c r="Z69" s="461">
        <v>0</v>
      </c>
      <c r="AA69" s="456">
        <v>0</v>
      </c>
      <c r="AB69" s="457">
        <v>0</v>
      </c>
      <c r="AC69" s="458" t="s">
        <v>161</v>
      </c>
      <c r="AD69" s="459">
        <v>0</v>
      </c>
      <c r="AE69" s="461">
        <v>0</v>
      </c>
      <c r="AF69" s="456">
        <v>0.07</v>
      </c>
      <c r="AG69" s="457">
        <v>0</v>
      </c>
      <c r="AH69" s="458" t="s">
        <v>161</v>
      </c>
      <c r="AI69" s="459">
        <v>0.07</v>
      </c>
      <c r="AJ69" s="461">
        <v>0</v>
      </c>
      <c r="AK69" s="456">
        <v>0</v>
      </c>
      <c r="AL69" s="457">
        <v>0</v>
      </c>
      <c r="AM69" s="458" t="s">
        <v>161</v>
      </c>
      <c r="AN69" s="459">
        <v>0</v>
      </c>
      <c r="AO69" s="461">
        <v>0</v>
      </c>
      <c r="AP69" s="456">
        <v>0</v>
      </c>
      <c r="AQ69" s="457">
        <v>0</v>
      </c>
      <c r="AR69" s="458" t="s">
        <v>161</v>
      </c>
      <c r="AS69" s="459">
        <v>0</v>
      </c>
      <c r="AT69" s="461">
        <v>0</v>
      </c>
      <c r="AU69" s="456">
        <v>0</v>
      </c>
      <c r="AV69" s="457">
        <v>0</v>
      </c>
      <c r="AW69" s="458" t="s">
        <v>161</v>
      </c>
      <c r="AX69" s="459">
        <v>0</v>
      </c>
      <c r="AY69" s="461">
        <v>0</v>
      </c>
    </row>
    <row r="70" s="164" customFormat="1" outlineLevel="2" spans="1:51">
      <c r="A70" s="468" t="s">
        <v>63</v>
      </c>
      <c r="B70" s="456">
        <v>55.752877</v>
      </c>
      <c r="C70" s="457">
        <v>74.40224994</v>
      </c>
      <c r="D70" s="458">
        <v>0.749343965336541</v>
      </c>
      <c r="E70" s="459">
        <v>-18.64937294</v>
      </c>
      <c r="F70" s="461">
        <v>0</v>
      </c>
      <c r="G70" s="456">
        <v>12.526</v>
      </c>
      <c r="H70" s="457">
        <v>12.102</v>
      </c>
      <c r="I70" s="458">
        <v>1.03503553131714</v>
      </c>
      <c r="J70" s="459">
        <v>0.423999999999999</v>
      </c>
      <c r="K70" s="461">
        <v>0</v>
      </c>
      <c r="L70" s="456">
        <v>1.984709</v>
      </c>
      <c r="M70" s="457">
        <v>2.574</v>
      </c>
      <c r="N70" s="458">
        <v>0.771060217560217</v>
      </c>
      <c r="O70" s="459">
        <v>-0.589291000000001</v>
      </c>
      <c r="P70" s="461">
        <v>0</v>
      </c>
      <c r="Q70" s="456">
        <v>0.9135</v>
      </c>
      <c r="R70" s="457">
        <v>0.711</v>
      </c>
      <c r="S70" s="458">
        <v>1.28481012658228</v>
      </c>
      <c r="T70" s="459">
        <v>0.2025</v>
      </c>
      <c r="U70" s="461">
        <v>0</v>
      </c>
      <c r="V70" s="456">
        <v>39.145788</v>
      </c>
      <c r="W70" s="457">
        <v>58.689</v>
      </c>
      <c r="X70" s="458">
        <v>0.667003833767827</v>
      </c>
      <c r="Y70" s="459">
        <v>-19.543212</v>
      </c>
      <c r="Z70" s="461">
        <v>0</v>
      </c>
      <c r="AA70" s="456">
        <v>1.18288</v>
      </c>
      <c r="AB70" s="457">
        <v>0.32624994</v>
      </c>
      <c r="AC70" s="458">
        <v>3.6256864905477</v>
      </c>
      <c r="AD70" s="459">
        <v>0.856630059999999</v>
      </c>
      <c r="AE70" s="461">
        <v>0</v>
      </c>
      <c r="AF70" s="456">
        <v>0</v>
      </c>
      <c r="AG70" s="457">
        <v>0</v>
      </c>
      <c r="AH70" s="458" t="s">
        <v>161</v>
      </c>
      <c r="AI70" s="459">
        <v>0</v>
      </c>
      <c r="AJ70" s="461">
        <v>0</v>
      </c>
      <c r="AK70" s="456">
        <v>2.04</v>
      </c>
      <c r="AL70" s="457">
        <v>6.96</v>
      </c>
      <c r="AM70" s="458">
        <v>0.293103448275862</v>
      </c>
      <c r="AN70" s="459">
        <v>-4.92</v>
      </c>
      <c r="AO70" s="461">
        <v>0</v>
      </c>
      <c r="AP70" s="456">
        <v>0.279596</v>
      </c>
      <c r="AQ70" s="457">
        <v>0</v>
      </c>
      <c r="AR70" s="458" t="s">
        <v>161</v>
      </c>
      <c r="AS70" s="459">
        <v>0.279596</v>
      </c>
      <c r="AT70" s="461">
        <v>0</v>
      </c>
      <c r="AU70" s="456">
        <v>0.213399999999999</v>
      </c>
      <c r="AV70" s="457">
        <v>2.7</v>
      </c>
      <c r="AW70" s="458">
        <v>0.0790370370370367</v>
      </c>
      <c r="AX70" s="459">
        <v>-2.4866</v>
      </c>
      <c r="AY70" s="461">
        <v>0</v>
      </c>
    </row>
    <row r="71" s="164" customFormat="1" outlineLevel="2" spans="1:51">
      <c r="A71" s="468" t="s">
        <v>168</v>
      </c>
      <c r="B71" s="456">
        <v>195.581554</v>
      </c>
      <c r="C71" s="457">
        <v>0</v>
      </c>
      <c r="D71" s="458" t="s">
        <v>161</v>
      </c>
      <c r="E71" s="459">
        <v>195.581554</v>
      </c>
      <c r="F71" s="461">
        <v>0</v>
      </c>
      <c r="G71" s="456">
        <v>15.327</v>
      </c>
      <c r="H71" s="457">
        <v>0</v>
      </c>
      <c r="I71" s="458" t="s">
        <v>161</v>
      </c>
      <c r="J71" s="459">
        <v>15.327</v>
      </c>
      <c r="K71" s="461">
        <v>0</v>
      </c>
      <c r="L71" s="456">
        <v>2.767452</v>
      </c>
      <c r="M71" s="457">
        <v>0</v>
      </c>
      <c r="N71" s="458" t="s">
        <v>161</v>
      </c>
      <c r="O71" s="459">
        <v>2.767452</v>
      </c>
      <c r="P71" s="461">
        <v>0</v>
      </c>
      <c r="Q71" s="456">
        <v>0.755999999999999</v>
      </c>
      <c r="R71" s="457">
        <v>0</v>
      </c>
      <c r="S71" s="458" t="s">
        <v>161</v>
      </c>
      <c r="T71" s="459">
        <v>0.755999999999999</v>
      </c>
      <c r="U71" s="461">
        <v>0</v>
      </c>
      <c r="V71" s="456">
        <v>176.18891</v>
      </c>
      <c r="W71" s="457">
        <v>0</v>
      </c>
      <c r="X71" s="458" t="s">
        <v>161</v>
      </c>
      <c r="Y71" s="459">
        <v>176.18891</v>
      </c>
      <c r="Z71" s="461">
        <v>0</v>
      </c>
      <c r="AA71" s="456">
        <v>0.542191999999998</v>
      </c>
      <c r="AB71" s="457">
        <v>0</v>
      </c>
      <c r="AC71" s="458" t="s">
        <v>161</v>
      </c>
      <c r="AD71" s="459">
        <v>0.542191999999998</v>
      </c>
      <c r="AE71" s="461">
        <v>0</v>
      </c>
      <c r="AF71" s="456">
        <v>0</v>
      </c>
      <c r="AG71" s="457">
        <v>0</v>
      </c>
      <c r="AH71" s="458" t="s">
        <v>161</v>
      </c>
      <c r="AI71" s="459">
        <v>0</v>
      </c>
      <c r="AJ71" s="461">
        <v>0</v>
      </c>
      <c r="AK71" s="456">
        <v>0</v>
      </c>
      <c r="AL71" s="457">
        <v>0</v>
      </c>
      <c r="AM71" s="458" t="s">
        <v>161</v>
      </c>
      <c r="AN71" s="459">
        <v>0</v>
      </c>
      <c r="AO71" s="461">
        <v>0</v>
      </c>
      <c r="AP71" s="456">
        <v>0.278914</v>
      </c>
      <c r="AQ71" s="457">
        <v>0</v>
      </c>
      <c r="AR71" s="458" t="s">
        <v>161</v>
      </c>
      <c r="AS71" s="459">
        <v>0.278914</v>
      </c>
      <c r="AT71" s="461">
        <v>0</v>
      </c>
      <c r="AU71" s="456">
        <v>0.0771</v>
      </c>
      <c r="AV71" s="457">
        <v>0</v>
      </c>
      <c r="AW71" s="458" t="s">
        <v>161</v>
      </c>
      <c r="AX71" s="459">
        <v>0.0771</v>
      </c>
      <c r="AY71" s="461">
        <v>0</v>
      </c>
    </row>
    <row r="72" s="164" customFormat="1" outlineLevel="2" spans="1:51">
      <c r="A72" s="468" t="s">
        <v>65</v>
      </c>
      <c r="B72" s="456">
        <v>40.427905</v>
      </c>
      <c r="C72" s="457">
        <v>0</v>
      </c>
      <c r="D72" s="458" t="s">
        <v>161</v>
      </c>
      <c r="E72" s="459">
        <v>40.427905</v>
      </c>
      <c r="F72" s="461">
        <v>0</v>
      </c>
      <c r="G72" s="456">
        <v>26.864482</v>
      </c>
      <c r="H72" s="457">
        <v>0</v>
      </c>
      <c r="I72" s="458" t="s">
        <v>161</v>
      </c>
      <c r="J72" s="459">
        <v>26.864482</v>
      </c>
      <c r="K72" s="461">
        <v>0</v>
      </c>
      <c r="L72" s="456">
        <v>4.171348</v>
      </c>
      <c r="M72" s="457">
        <v>0</v>
      </c>
      <c r="N72" s="458" t="s">
        <v>161</v>
      </c>
      <c r="O72" s="459">
        <v>4.171348</v>
      </c>
      <c r="P72" s="461">
        <v>0</v>
      </c>
      <c r="Q72" s="456">
        <v>0.576</v>
      </c>
      <c r="R72" s="457">
        <v>0</v>
      </c>
      <c r="S72" s="458" t="s">
        <v>161</v>
      </c>
      <c r="T72" s="459">
        <v>0.576</v>
      </c>
      <c r="U72" s="461">
        <v>0</v>
      </c>
      <c r="V72" s="456">
        <v>6.623429</v>
      </c>
      <c r="W72" s="457">
        <v>0</v>
      </c>
      <c r="X72" s="458" t="s">
        <v>161</v>
      </c>
      <c r="Y72" s="459">
        <v>6.623429</v>
      </c>
      <c r="Z72" s="461">
        <v>0</v>
      </c>
      <c r="AA72" s="456">
        <v>2.192646</v>
      </c>
      <c r="AB72" s="457">
        <v>0</v>
      </c>
      <c r="AC72" s="458" t="s">
        <v>161</v>
      </c>
      <c r="AD72" s="459">
        <v>2.192646</v>
      </c>
      <c r="AE72" s="461">
        <v>0</v>
      </c>
      <c r="AF72" s="456">
        <v>0</v>
      </c>
      <c r="AG72" s="457">
        <v>0</v>
      </c>
      <c r="AH72" s="458" t="s">
        <v>161</v>
      </c>
      <c r="AI72" s="459">
        <v>0</v>
      </c>
      <c r="AJ72" s="461">
        <v>0</v>
      </c>
      <c r="AK72" s="456">
        <v>0</v>
      </c>
      <c r="AL72" s="457">
        <v>0</v>
      </c>
      <c r="AM72" s="458" t="s">
        <v>161</v>
      </c>
      <c r="AN72" s="459">
        <v>0</v>
      </c>
      <c r="AO72" s="461">
        <v>0</v>
      </c>
      <c r="AP72" s="456">
        <v>3.556186</v>
      </c>
      <c r="AQ72" s="457">
        <v>0</v>
      </c>
      <c r="AR72" s="458" t="s">
        <v>161</v>
      </c>
      <c r="AS72" s="459">
        <v>3.556186</v>
      </c>
      <c r="AT72" s="461">
        <v>0</v>
      </c>
      <c r="AU72" s="456">
        <v>0.431399999999999</v>
      </c>
      <c r="AV72" s="457">
        <v>0</v>
      </c>
      <c r="AW72" s="458" t="s">
        <v>161</v>
      </c>
      <c r="AX72" s="459">
        <v>0.431399999999999</v>
      </c>
      <c r="AY72" s="461">
        <v>0</v>
      </c>
    </row>
    <row r="73" s="164" customFormat="1" outlineLevel="2" spans="1:51">
      <c r="A73" s="468" t="s">
        <v>66</v>
      </c>
      <c r="B73" s="456">
        <v>0</v>
      </c>
      <c r="C73" s="457">
        <v>39.352825</v>
      </c>
      <c r="D73" s="458">
        <v>0</v>
      </c>
      <c r="E73" s="459">
        <v>-39.352825</v>
      </c>
      <c r="F73" s="461">
        <v>0</v>
      </c>
      <c r="G73" s="456">
        <v>0</v>
      </c>
      <c r="H73" s="457">
        <v>11.991</v>
      </c>
      <c r="I73" s="458">
        <v>0</v>
      </c>
      <c r="J73" s="459">
        <v>-11.991</v>
      </c>
      <c r="K73" s="461">
        <v>0</v>
      </c>
      <c r="L73" s="456">
        <v>0</v>
      </c>
      <c r="M73" s="457">
        <v>2.5398</v>
      </c>
      <c r="N73" s="458">
        <v>0</v>
      </c>
      <c r="O73" s="459">
        <v>-2.5398</v>
      </c>
      <c r="P73" s="461">
        <v>0</v>
      </c>
      <c r="Q73" s="456">
        <v>0</v>
      </c>
      <c r="R73" s="457">
        <v>0.6192</v>
      </c>
      <c r="S73" s="458">
        <v>0</v>
      </c>
      <c r="T73" s="459">
        <v>-0.6192</v>
      </c>
      <c r="U73" s="461">
        <v>0</v>
      </c>
      <c r="V73" s="456">
        <v>0</v>
      </c>
      <c r="W73" s="457">
        <v>23.492</v>
      </c>
      <c r="X73" s="458">
        <v>0</v>
      </c>
      <c r="Y73" s="459">
        <v>-23.492</v>
      </c>
      <c r="Z73" s="461">
        <v>0</v>
      </c>
      <c r="AA73" s="456">
        <v>0</v>
      </c>
      <c r="AB73" s="457">
        <v>0.710825</v>
      </c>
      <c r="AC73" s="458">
        <v>0</v>
      </c>
      <c r="AD73" s="459">
        <v>-0.710825</v>
      </c>
      <c r="AE73" s="461">
        <v>0</v>
      </c>
      <c r="AF73" s="456">
        <v>0</v>
      </c>
      <c r="AG73" s="457">
        <v>0</v>
      </c>
      <c r="AH73" s="458" t="s">
        <v>161</v>
      </c>
      <c r="AI73" s="459">
        <v>0</v>
      </c>
      <c r="AJ73" s="461">
        <v>0</v>
      </c>
      <c r="AK73" s="456">
        <v>0</v>
      </c>
      <c r="AL73" s="457">
        <v>0</v>
      </c>
      <c r="AM73" s="458" t="s">
        <v>161</v>
      </c>
      <c r="AN73" s="459">
        <v>0</v>
      </c>
      <c r="AO73" s="461">
        <v>0</v>
      </c>
      <c r="AP73" s="456">
        <v>0</v>
      </c>
      <c r="AQ73" s="457">
        <v>0</v>
      </c>
      <c r="AR73" s="458" t="s">
        <v>161</v>
      </c>
      <c r="AS73" s="459">
        <v>0</v>
      </c>
      <c r="AT73" s="461">
        <v>0</v>
      </c>
      <c r="AU73" s="456">
        <v>0</v>
      </c>
      <c r="AV73" s="457">
        <v>0</v>
      </c>
      <c r="AW73" s="458" t="s">
        <v>161</v>
      </c>
      <c r="AX73" s="459">
        <v>0</v>
      </c>
      <c r="AY73" s="461">
        <v>0</v>
      </c>
    </row>
    <row r="74" s="164" customFormat="1" outlineLevel="2" spans="1:51">
      <c r="A74" s="468" t="s">
        <v>67</v>
      </c>
      <c r="B74" s="456">
        <v>0</v>
      </c>
      <c r="C74" s="457">
        <v>0</v>
      </c>
      <c r="D74" s="458" t="s">
        <v>161</v>
      </c>
      <c r="E74" s="459">
        <v>0</v>
      </c>
      <c r="F74" s="461">
        <v>0</v>
      </c>
      <c r="G74" s="456">
        <v>0</v>
      </c>
      <c r="H74" s="457">
        <v>0</v>
      </c>
      <c r="I74" s="458" t="s">
        <v>161</v>
      </c>
      <c r="J74" s="459">
        <v>0</v>
      </c>
      <c r="K74" s="461">
        <v>0</v>
      </c>
      <c r="L74" s="456">
        <v>0</v>
      </c>
      <c r="M74" s="457">
        <v>0</v>
      </c>
      <c r="N74" s="458" t="s">
        <v>161</v>
      </c>
      <c r="O74" s="459">
        <v>0</v>
      </c>
      <c r="P74" s="461">
        <v>0</v>
      </c>
      <c r="Q74" s="456">
        <v>0</v>
      </c>
      <c r="R74" s="457">
        <v>0</v>
      </c>
      <c r="S74" s="458" t="s">
        <v>161</v>
      </c>
      <c r="T74" s="459">
        <v>0</v>
      </c>
      <c r="U74" s="461">
        <v>0</v>
      </c>
      <c r="V74" s="456">
        <v>0</v>
      </c>
      <c r="W74" s="457">
        <v>0</v>
      </c>
      <c r="X74" s="458" t="s">
        <v>161</v>
      </c>
      <c r="Y74" s="459">
        <v>0</v>
      </c>
      <c r="Z74" s="461">
        <v>0</v>
      </c>
      <c r="AA74" s="456">
        <v>0</v>
      </c>
      <c r="AB74" s="457">
        <v>0</v>
      </c>
      <c r="AC74" s="458" t="s">
        <v>161</v>
      </c>
      <c r="AD74" s="459">
        <v>0</v>
      </c>
      <c r="AE74" s="461">
        <v>0</v>
      </c>
      <c r="AF74" s="456">
        <v>0</v>
      </c>
      <c r="AG74" s="457">
        <v>0</v>
      </c>
      <c r="AH74" s="458" t="s">
        <v>161</v>
      </c>
      <c r="AI74" s="459">
        <v>0</v>
      </c>
      <c r="AJ74" s="461">
        <v>0</v>
      </c>
      <c r="AK74" s="456">
        <v>0</v>
      </c>
      <c r="AL74" s="457">
        <v>0</v>
      </c>
      <c r="AM74" s="458" t="s">
        <v>161</v>
      </c>
      <c r="AN74" s="459">
        <v>0</v>
      </c>
      <c r="AO74" s="461">
        <v>0</v>
      </c>
      <c r="AP74" s="456">
        <v>0</v>
      </c>
      <c r="AQ74" s="457">
        <v>0</v>
      </c>
      <c r="AR74" s="458" t="s">
        <v>161</v>
      </c>
      <c r="AS74" s="459">
        <v>0</v>
      </c>
      <c r="AT74" s="461">
        <v>0</v>
      </c>
      <c r="AU74" s="456">
        <v>0</v>
      </c>
      <c r="AV74" s="457">
        <v>0</v>
      </c>
      <c r="AW74" s="458" t="s">
        <v>161</v>
      </c>
      <c r="AX74" s="459">
        <v>0</v>
      </c>
      <c r="AY74" s="461">
        <v>0</v>
      </c>
    </row>
    <row r="75" s="164" customFormat="1" outlineLevel="2" spans="1:51">
      <c r="A75" s="468" t="s">
        <v>68</v>
      </c>
      <c r="B75" s="456">
        <v>0</v>
      </c>
      <c r="C75" s="457">
        <v>0</v>
      </c>
      <c r="D75" s="458" t="s">
        <v>161</v>
      </c>
      <c r="E75" s="459">
        <v>0</v>
      </c>
      <c r="F75" s="461">
        <v>0</v>
      </c>
      <c r="G75" s="456">
        <v>0</v>
      </c>
      <c r="H75" s="457">
        <v>0</v>
      </c>
      <c r="I75" s="458" t="s">
        <v>161</v>
      </c>
      <c r="J75" s="459">
        <v>0</v>
      </c>
      <c r="K75" s="461">
        <v>0</v>
      </c>
      <c r="L75" s="456">
        <v>0</v>
      </c>
      <c r="M75" s="457">
        <v>0</v>
      </c>
      <c r="N75" s="458" t="s">
        <v>161</v>
      </c>
      <c r="O75" s="459">
        <v>0</v>
      </c>
      <c r="P75" s="461">
        <v>0</v>
      </c>
      <c r="Q75" s="456">
        <v>0</v>
      </c>
      <c r="R75" s="457">
        <v>0</v>
      </c>
      <c r="S75" s="458" t="s">
        <v>161</v>
      </c>
      <c r="T75" s="459">
        <v>0</v>
      </c>
      <c r="U75" s="461">
        <v>0</v>
      </c>
      <c r="V75" s="456">
        <v>0</v>
      </c>
      <c r="W75" s="457">
        <v>0</v>
      </c>
      <c r="X75" s="458" t="s">
        <v>161</v>
      </c>
      <c r="Y75" s="459">
        <v>0</v>
      </c>
      <c r="Z75" s="461">
        <v>0</v>
      </c>
      <c r="AA75" s="456">
        <v>0</v>
      </c>
      <c r="AB75" s="457">
        <v>0</v>
      </c>
      <c r="AC75" s="458" t="s">
        <v>161</v>
      </c>
      <c r="AD75" s="459">
        <v>0</v>
      </c>
      <c r="AE75" s="461">
        <v>0</v>
      </c>
      <c r="AF75" s="456">
        <v>0</v>
      </c>
      <c r="AG75" s="457">
        <v>0</v>
      </c>
      <c r="AH75" s="458" t="s">
        <v>161</v>
      </c>
      <c r="AI75" s="459">
        <v>0</v>
      </c>
      <c r="AJ75" s="461">
        <v>0</v>
      </c>
      <c r="AK75" s="456">
        <v>0</v>
      </c>
      <c r="AL75" s="457">
        <v>0</v>
      </c>
      <c r="AM75" s="458" t="s">
        <v>161</v>
      </c>
      <c r="AN75" s="459">
        <v>0</v>
      </c>
      <c r="AO75" s="461">
        <v>0</v>
      </c>
      <c r="AP75" s="456">
        <v>0</v>
      </c>
      <c r="AQ75" s="457">
        <v>0</v>
      </c>
      <c r="AR75" s="458" t="s">
        <v>161</v>
      </c>
      <c r="AS75" s="459">
        <v>0</v>
      </c>
      <c r="AT75" s="461">
        <v>0</v>
      </c>
      <c r="AU75" s="456">
        <v>0</v>
      </c>
      <c r="AV75" s="457">
        <v>0</v>
      </c>
      <c r="AW75" s="458" t="s">
        <v>161</v>
      </c>
      <c r="AX75" s="459">
        <v>0</v>
      </c>
      <c r="AY75" s="461">
        <v>0</v>
      </c>
    </row>
    <row r="76" s="164" customFormat="1" outlineLevel="2" spans="1:51">
      <c r="A76" s="468" t="s">
        <v>69</v>
      </c>
      <c r="B76" s="456">
        <v>0</v>
      </c>
      <c r="C76" s="457">
        <v>0</v>
      </c>
      <c r="D76" s="458" t="s">
        <v>161</v>
      </c>
      <c r="E76" s="459">
        <v>0</v>
      </c>
      <c r="F76" s="461">
        <v>0</v>
      </c>
      <c r="G76" s="456">
        <v>0</v>
      </c>
      <c r="H76" s="457">
        <v>0</v>
      </c>
      <c r="I76" s="458" t="s">
        <v>161</v>
      </c>
      <c r="J76" s="459">
        <v>0</v>
      </c>
      <c r="K76" s="461">
        <v>0</v>
      </c>
      <c r="L76" s="456">
        <v>0</v>
      </c>
      <c r="M76" s="457">
        <v>0</v>
      </c>
      <c r="N76" s="458" t="s">
        <v>161</v>
      </c>
      <c r="O76" s="459">
        <v>0</v>
      </c>
      <c r="P76" s="461">
        <v>0</v>
      </c>
      <c r="Q76" s="456">
        <v>0</v>
      </c>
      <c r="R76" s="457">
        <v>0</v>
      </c>
      <c r="S76" s="458" t="s">
        <v>161</v>
      </c>
      <c r="T76" s="459">
        <v>0</v>
      </c>
      <c r="U76" s="461">
        <v>0</v>
      </c>
      <c r="V76" s="456">
        <v>0</v>
      </c>
      <c r="W76" s="457">
        <v>0</v>
      </c>
      <c r="X76" s="458" t="s">
        <v>161</v>
      </c>
      <c r="Y76" s="459">
        <v>0</v>
      </c>
      <c r="Z76" s="461">
        <v>0</v>
      </c>
      <c r="AA76" s="456">
        <v>0</v>
      </c>
      <c r="AB76" s="457">
        <v>0</v>
      </c>
      <c r="AC76" s="458" t="s">
        <v>161</v>
      </c>
      <c r="AD76" s="459">
        <v>0</v>
      </c>
      <c r="AE76" s="461">
        <v>0</v>
      </c>
      <c r="AF76" s="456">
        <v>0</v>
      </c>
      <c r="AG76" s="457">
        <v>0</v>
      </c>
      <c r="AH76" s="458" t="s">
        <v>161</v>
      </c>
      <c r="AI76" s="459">
        <v>0</v>
      </c>
      <c r="AJ76" s="461">
        <v>0</v>
      </c>
      <c r="AK76" s="456">
        <v>0</v>
      </c>
      <c r="AL76" s="457">
        <v>0</v>
      </c>
      <c r="AM76" s="458" t="s">
        <v>161</v>
      </c>
      <c r="AN76" s="459">
        <v>0</v>
      </c>
      <c r="AO76" s="461">
        <v>0</v>
      </c>
      <c r="AP76" s="456">
        <v>0</v>
      </c>
      <c r="AQ76" s="457">
        <v>0</v>
      </c>
      <c r="AR76" s="458" t="s">
        <v>161</v>
      </c>
      <c r="AS76" s="459">
        <v>0</v>
      </c>
      <c r="AT76" s="461">
        <v>0</v>
      </c>
      <c r="AU76" s="456">
        <v>0</v>
      </c>
      <c r="AV76" s="457">
        <v>0</v>
      </c>
      <c r="AW76" s="458" t="s">
        <v>161</v>
      </c>
      <c r="AX76" s="459">
        <v>0</v>
      </c>
      <c r="AY76" s="461">
        <v>0</v>
      </c>
    </row>
    <row r="77" s="164" customFormat="1" outlineLevel="2" spans="1:51">
      <c r="A77" s="468" t="s">
        <v>70</v>
      </c>
      <c r="B77" s="456">
        <v>0</v>
      </c>
      <c r="C77" s="457">
        <v>0</v>
      </c>
      <c r="D77" s="458" t="s">
        <v>161</v>
      </c>
      <c r="E77" s="459">
        <v>0</v>
      </c>
      <c r="F77" s="461">
        <v>0</v>
      </c>
      <c r="G77" s="456">
        <v>0</v>
      </c>
      <c r="H77" s="457">
        <v>0</v>
      </c>
      <c r="I77" s="458" t="s">
        <v>161</v>
      </c>
      <c r="J77" s="459">
        <v>0</v>
      </c>
      <c r="K77" s="461">
        <v>0</v>
      </c>
      <c r="L77" s="456">
        <v>0</v>
      </c>
      <c r="M77" s="457">
        <v>0</v>
      </c>
      <c r="N77" s="458" t="s">
        <v>161</v>
      </c>
      <c r="O77" s="459">
        <v>0</v>
      </c>
      <c r="P77" s="461">
        <v>0</v>
      </c>
      <c r="Q77" s="456">
        <v>0</v>
      </c>
      <c r="R77" s="457">
        <v>0</v>
      </c>
      <c r="S77" s="458" t="s">
        <v>161</v>
      </c>
      <c r="T77" s="459">
        <v>0</v>
      </c>
      <c r="U77" s="461">
        <v>0</v>
      </c>
      <c r="V77" s="456">
        <v>0</v>
      </c>
      <c r="W77" s="457">
        <v>0</v>
      </c>
      <c r="X77" s="458" t="s">
        <v>161</v>
      </c>
      <c r="Y77" s="459">
        <v>0</v>
      </c>
      <c r="Z77" s="461">
        <v>0</v>
      </c>
      <c r="AA77" s="456">
        <v>0</v>
      </c>
      <c r="AB77" s="457">
        <v>0</v>
      </c>
      <c r="AC77" s="458" t="s">
        <v>161</v>
      </c>
      <c r="AD77" s="459">
        <v>0</v>
      </c>
      <c r="AE77" s="461">
        <v>0</v>
      </c>
      <c r="AF77" s="456">
        <v>0</v>
      </c>
      <c r="AG77" s="457">
        <v>0</v>
      </c>
      <c r="AH77" s="458" t="s">
        <v>161</v>
      </c>
      <c r="AI77" s="459">
        <v>0</v>
      </c>
      <c r="AJ77" s="461">
        <v>0</v>
      </c>
      <c r="AK77" s="456">
        <v>0</v>
      </c>
      <c r="AL77" s="457">
        <v>0</v>
      </c>
      <c r="AM77" s="458" t="s">
        <v>161</v>
      </c>
      <c r="AN77" s="459">
        <v>0</v>
      </c>
      <c r="AO77" s="461">
        <v>0</v>
      </c>
      <c r="AP77" s="456">
        <v>0</v>
      </c>
      <c r="AQ77" s="457">
        <v>0</v>
      </c>
      <c r="AR77" s="458" t="s">
        <v>161</v>
      </c>
      <c r="AS77" s="459">
        <v>0</v>
      </c>
      <c r="AT77" s="461">
        <v>0</v>
      </c>
      <c r="AU77" s="456">
        <v>0</v>
      </c>
      <c r="AV77" s="457">
        <v>0</v>
      </c>
      <c r="AW77" s="458" t="s">
        <v>161</v>
      </c>
      <c r="AX77" s="459">
        <v>0</v>
      </c>
      <c r="AY77" s="461">
        <v>0</v>
      </c>
    </row>
    <row r="78" s="164" customFormat="1" outlineLevel="2" spans="1:51">
      <c r="A78" s="468" t="s">
        <v>71</v>
      </c>
      <c r="B78" s="456">
        <v>0</v>
      </c>
      <c r="C78" s="457">
        <v>0</v>
      </c>
      <c r="D78" s="458" t="s">
        <v>161</v>
      </c>
      <c r="E78" s="459">
        <v>0</v>
      </c>
      <c r="F78" s="461">
        <v>0</v>
      </c>
      <c r="G78" s="456">
        <v>0</v>
      </c>
      <c r="H78" s="457">
        <v>0</v>
      </c>
      <c r="I78" s="458" t="s">
        <v>161</v>
      </c>
      <c r="J78" s="459">
        <v>0</v>
      </c>
      <c r="K78" s="461">
        <v>0</v>
      </c>
      <c r="L78" s="456">
        <v>0</v>
      </c>
      <c r="M78" s="457">
        <v>0</v>
      </c>
      <c r="N78" s="458" t="s">
        <v>161</v>
      </c>
      <c r="O78" s="459">
        <v>0</v>
      </c>
      <c r="P78" s="461">
        <v>0</v>
      </c>
      <c r="Q78" s="456">
        <v>0</v>
      </c>
      <c r="R78" s="457">
        <v>0</v>
      </c>
      <c r="S78" s="458" t="s">
        <v>161</v>
      </c>
      <c r="T78" s="459">
        <v>0</v>
      </c>
      <c r="U78" s="461">
        <v>0</v>
      </c>
      <c r="V78" s="456">
        <v>0</v>
      </c>
      <c r="W78" s="457">
        <v>0</v>
      </c>
      <c r="X78" s="458" t="s">
        <v>161</v>
      </c>
      <c r="Y78" s="459">
        <v>0</v>
      </c>
      <c r="Z78" s="461">
        <v>0</v>
      </c>
      <c r="AA78" s="456">
        <v>0</v>
      </c>
      <c r="AB78" s="457">
        <v>0</v>
      </c>
      <c r="AC78" s="458" t="s">
        <v>161</v>
      </c>
      <c r="AD78" s="459">
        <v>0</v>
      </c>
      <c r="AE78" s="461">
        <v>0</v>
      </c>
      <c r="AF78" s="456">
        <v>0</v>
      </c>
      <c r="AG78" s="457">
        <v>0</v>
      </c>
      <c r="AH78" s="458" t="s">
        <v>161</v>
      </c>
      <c r="AI78" s="459">
        <v>0</v>
      </c>
      <c r="AJ78" s="461">
        <v>0</v>
      </c>
      <c r="AK78" s="456">
        <v>0</v>
      </c>
      <c r="AL78" s="457">
        <v>0</v>
      </c>
      <c r="AM78" s="458" t="s">
        <v>161</v>
      </c>
      <c r="AN78" s="459">
        <v>0</v>
      </c>
      <c r="AO78" s="461">
        <v>0</v>
      </c>
      <c r="AP78" s="456">
        <v>0</v>
      </c>
      <c r="AQ78" s="457">
        <v>0</v>
      </c>
      <c r="AR78" s="458" t="s">
        <v>161</v>
      </c>
      <c r="AS78" s="459">
        <v>0</v>
      </c>
      <c r="AT78" s="461">
        <v>0</v>
      </c>
      <c r="AU78" s="456">
        <v>0</v>
      </c>
      <c r="AV78" s="457">
        <v>0</v>
      </c>
      <c r="AW78" s="458" t="s">
        <v>161</v>
      </c>
      <c r="AX78" s="459">
        <v>0</v>
      </c>
      <c r="AY78" s="461">
        <v>0</v>
      </c>
    </row>
    <row r="79" s="164" customFormat="1" outlineLevel="2" spans="1:51">
      <c r="A79" s="468" t="s">
        <v>72</v>
      </c>
      <c r="B79" s="456">
        <v>0</v>
      </c>
      <c r="C79" s="457">
        <v>0</v>
      </c>
      <c r="D79" s="458" t="s">
        <v>161</v>
      </c>
      <c r="E79" s="459">
        <v>0</v>
      </c>
      <c r="F79" s="461">
        <v>0</v>
      </c>
      <c r="G79" s="456">
        <v>0</v>
      </c>
      <c r="H79" s="457">
        <v>0</v>
      </c>
      <c r="I79" s="458" t="s">
        <v>161</v>
      </c>
      <c r="J79" s="459">
        <v>0</v>
      </c>
      <c r="K79" s="461">
        <v>0</v>
      </c>
      <c r="L79" s="456">
        <v>0</v>
      </c>
      <c r="M79" s="457">
        <v>0</v>
      </c>
      <c r="N79" s="458" t="s">
        <v>161</v>
      </c>
      <c r="O79" s="459">
        <v>0</v>
      </c>
      <c r="P79" s="461">
        <v>0</v>
      </c>
      <c r="Q79" s="456">
        <v>0</v>
      </c>
      <c r="R79" s="457">
        <v>0</v>
      </c>
      <c r="S79" s="458" t="s">
        <v>161</v>
      </c>
      <c r="T79" s="459">
        <v>0</v>
      </c>
      <c r="U79" s="461">
        <v>0</v>
      </c>
      <c r="V79" s="456">
        <v>0</v>
      </c>
      <c r="W79" s="457">
        <v>0</v>
      </c>
      <c r="X79" s="458" t="s">
        <v>161</v>
      </c>
      <c r="Y79" s="459">
        <v>0</v>
      </c>
      <c r="Z79" s="461">
        <v>0</v>
      </c>
      <c r="AA79" s="456">
        <v>0</v>
      </c>
      <c r="AB79" s="457">
        <v>0</v>
      </c>
      <c r="AC79" s="458" t="s">
        <v>161</v>
      </c>
      <c r="AD79" s="459">
        <v>0</v>
      </c>
      <c r="AE79" s="461">
        <v>0</v>
      </c>
      <c r="AF79" s="456">
        <v>0</v>
      </c>
      <c r="AG79" s="457">
        <v>0</v>
      </c>
      <c r="AH79" s="458" t="s">
        <v>161</v>
      </c>
      <c r="AI79" s="459">
        <v>0</v>
      </c>
      <c r="AJ79" s="461">
        <v>0</v>
      </c>
      <c r="AK79" s="456">
        <v>0</v>
      </c>
      <c r="AL79" s="457">
        <v>0</v>
      </c>
      <c r="AM79" s="458" t="s">
        <v>161</v>
      </c>
      <c r="AN79" s="459">
        <v>0</v>
      </c>
      <c r="AO79" s="461">
        <v>0</v>
      </c>
      <c r="AP79" s="456">
        <v>0</v>
      </c>
      <c r="AQ79" s="457">
        <v>0</v>
      </c>
      <c r="AR79" s="458" t="s">
        <v>161</v>
      </c>
      <c r="AS79" s="459">
        <v>0</v>
      </c>
      <c r="AT79" s="461">
        <v>0</v>
      </c>
      <c r="AU79" s="456">
        <v>0</v>
      </c>
      <c r="AV79" s="457">
        <v>0</v>
      </c>
      <c r="AW79" s="458" t="s">
        <v>161</v>
      </c>
      <c r="AX79" s="459">
        <v>0</v>
      </c>
      <c r="AY79" s="461">
        <v>0</v>
      </c>
    </row>
    <row r="80" s="441" customFormat="1" spans="1:51">
      <c r="A80" s="462" t="s">
        <v>73</v>
      </c>
      <c r="B80" s="463">
        <v>568.746870999999</v>
      </c>
      <c r="C80" s="464">
        <v>423.74315678</v>
      </c>
      <c r="D80" s="465">
        <v>1.34219718218431</v>
      </c>
      <c r="E80" s="464">
        <v>145.003714219999</v>
      </c>
      <c r="F80" s="466">
        <v>0</v>
      </c>
      <c r="G80" s="463">
        <v>156.355606</v>
      </c>
      <c r="H80" s="464">
        <v>142.359</v>
      </c>
      <c r="I80" s="465">
        <v>1.09831908063417</v>
      </c>
      <c r="J80" s="464">
        <v>13.9966059999998</v>
      </c>
      <c r="K80" s="466">
        <v>0</v>
      </c>
      <c r="L80" s="463">
        <v>31.229475</v>
      </c>
      <c r="M80" s="464">
        <v>32.9077</v>
      </c>
      <c r="N80" s="465">
        <v>0.949002057269271</v>
      </c>
      <c r="O80" s="464">
        <v>-1.67822500000002</v>
      </c>
      <c r="P80" s="466">
        <v>0</v>
      </c>
      <c r="Q80" s="463">
        <v>3.147</v>
      </c>
      <c r="R80" s="464">
        <v>2.3302</v>
      </c>
      <c r="S80" s="465">
        <v>1.35052785168655</v>
      </c>
      <c r="T80" s="464">
        <v>0.816799999999999</v>
      </c>
      <c r="U80" s="466">
        <v>0</v>
      </c>
      <c r="V80" s="463">
        <v>369.374366999999</v>
      </c>
      <c r="W80" s="464">
        <v>243.102</v>
      </c>
      <c r="X80" s="465">
        <v>1.51942134165905</v>
      </c>
      <c r="Y80" s="464">
        <v>126.272366999999</v>
      </c>
      <c r="Z80" s="466">
        <v>0</v>
      </c>
      <c r="AA80" s="463">
        <v>8.64042299999999</v>
      </c>
      <c r="AB80" s="464">
        <v>3.04425678</v>
      </c>
      <c r="AC80" s="465">
        <v>2.83827010151226</v>
      </c>
      <c r="AD80" s="464">
        <v>5.59616621999999</v>
      </c>
      <c r="AE80" s="466">
        <v>0</v>
      </c>
      <c r="AF80" s="463">
        <v>56.5985129999999</v>
      </c>
      <c r="AG80" s="464">
        <v>59.52</v>
      </c>
      <c r="AH80" s="465">
        <v>0.950915877016127</v>
      </c>
      <c r="AI80" s="464">
        <v>-2.92148700000013</v>
      </c>
      <c r="AJ80" s="466">
        <v>0</v>
      </c>
      <c r="AK80" s="463">
        <v>12.924853</v>
      </c>
      <c r="AL80" s="464">
        <v>6.96</v>
      </c>
      <c r="AM80" s="465">
        <v>1.8570191091954</v>
      </c>
      <c r="AN80" s="464">
        <v>5.96485299999998</v>
      </c>
      <c r="AO80" s="466">
        <v>0</v>
      </c>
      <c r="AP80" s="463">
        <v>15.109968</v>
      </c>
      <c r="AQ80" s="464">
        <v>0</v>
      </c>
      <c r="AR80" s="465" t="s">
        <v>161</v>
      </c>
      <c r="AS80" s="464">
        <v>15.109968</v>
      </c>
      <c r="AT80" s="466">
        <v>0</v>
      </c>
      <c r="AU80" s="463">
        <v>13.455117</v>
      </c>
      <c r="AV80" s="464">
        <v>2.7</v>
      </c>
      <c r="AW80" s="465">
        <v>4.98337666666666</v>
      </c>
      <c r="AX80" s="464">
        <v>10.755117</v>
      </c>
      <c r="AY80" s="466">
        <v>0</v>
      </c>
    </row>
    <row r="81" s="441" customFormat="1" spans="1:51">
      <c r="A81" s="462" t="s">
        <v>74</v>
      </c>
      <c r="B81" s="463">
        <v>154.394236</v>
      </c>
      <c r="C81" s="467">
        <v>129.02668218</v>
      </c>
      <c r="D81" s="465">
        <v>1.19660703810558</v>
      </c>
      <c r="E81" s="467">
        <v>25.3675538199997</v>
      </c>
      <c r="F81" s="466">
        <v>84.2149769999999</v>
      </c>
      <c r="G81" s="463">
        <v>122.341079</v>
      </c>
      <c r="H81" s="467">
        <v>116.77615</v>
      </c>
      <c r="I81" s="465">
        <v>1.04765467092381</v>
      </c>
      <c r="J81" s="467">
        <v>5.56492899999989</v>
      </c>
      <c r="K81" s="466">
        <v>66.8575789999999</v>
      </c>
      <c r="L81" s="463">
        <v>20.27026</v>
      </c>
      <c r="M81" s="467">
        <v>18.49937</v>
      </c>
      <c r="N81" s="465">
        <v>1.0957270436777</v>
      </c>
      <c r="O81" s="467">
        <v>1.77088999999999</v>
      </c>
      <c r="P81" s="466">
        <v>9.589939</v>
      </c>
      <c r="Q81" s="463">
        <v>6.0351</v>
      </c>
      <c r="R81" s="467">
        <v>6.7155</v>
      </c>
      <c r="S81" s="465">
        <v>0.898682153227607</v>
      </c>
      <c r="T81" s="467">
        <v>-0.680400000000002</v>
      </c>
      <c r="U81" s="466">
        <v>2.98876699999999</v>
      </c>
      <c r="V81" s="463">
        <v>0</v>
      </c>
      <c r="W81" s="467">
        <v>-18</v>
      </c>
      <c r="X81" s="465">
        <v>0</v>
      </c>
      <c r="Y81" s="467">
        <v>18</v>
      </c>
      <c r="Z81" s="466">
        <v>0</v>
      </c>
      <c r="AA81" s="463">
        <v>5.74779699999998</v>
      </c>
      <c r="AB81" s="467">
        <v>5.03566218</v>
      </c>
      <c r="AC81" s="465">
        <v>1.14141830697626</v>
      </c>
      <c r="AD81" s="467">
        <v>0.712134819999974</v>
      </c>
      <c r="AE81" s="466">
        <v>4.77869199999999</v>
      </c>
      <c r="AF81" s="463">
        <v>0.128301</v>
      </c>
      <c r="AG81" s="467">
        <v>0</v>
      </c>
      <c r="AH81" s="465" t="s">
        <v>161</v>
      </c>
      <c r="AI81" s="467">
        <v>0.128301</v>
      </c>
      <c r="AJ81" s="466">
        <v>0.0194</v>
      </c>
      <c r="AK81" s="463">
        <v>0.17497</v>
      </c>
      <c r="AL81" s="467">
        <v>0.18</v>
      </c>
      <c r="AM81" s="465">
        <v>0.972055555555555</v>
      </c>
      <c r="AN81" s="467">
        <v>-0.00503000000000015</v>
      </c>
      <c r="AO81" s="466">
        <v>0.111888</v>
      </c>
      <c r="AP81" s="463">
        <v>46.6155379999999</v>
      </c>
      <c r="AQ81" s="467">
        <v>12.25</v>
      </c>
      <c r="AR81" s="465">
        <v>3.80535004081632</v>
      </c>
      <c r="AS81" s="467">
        <v>34.3655379999999</v>
      </c>
      <c r="AT81" s="466">
        <v>13.885687</v>
      </c>
      <c r="AU81" s="463">
        <v>8.12737599999999</v>
      </c>
      <c r="AV81" s="467">
        <v>9.104</v>
      </c>
      <c r="AW81" s="465">
        <v>0.89272583479789</v>
      </c>
      <c r="AX81" s="467">
        <v>-0.976624000000012</v>
      </c>
      <c r="AY81" s="466">
        <v>7.11860399999999</v>
      </c>
    </row>
    <row r="82" s="437" customFormat="1" ht="16.2" spans="1:51">
      <c r="A82" s="213" t="s">
        <v>75</v>
      </c>
      <c r="B82" s="214">
        <v>1187.48527</v>
      </c>
      <c r="C82" s="472">
        <v>1160.10797775</v>
      </c>
      <c r="D82" s="216">
        <v>1.02359891732069</v>
      </c>
      <c r="E82" s="472">
        <v>27.3772922499982</v>
      </c>
      <c r="F82" s="217">
        <v>569.950543999999</v>
      </c>
      <c r="G82" s="214">
        <v>337.943689</v>
      </c>
      <c r="H82" s="472">
        <v>359.96305</v>
      </c>
      <c r="I82" s="216">
        <v>0.93882882979239</v>
      </c>
      <c r="J82" s="472">
        <v>-22.0193610000003</v>
      </c>
      <c r="K82" s="217">
        <v>118.586426</v>
      </c>
      <c r="L82" s="214">
        <v>64.137517</v>
      </c>
      <c r="M82" s="472">
        <v>75.563412</v>
      </c>
      <c r="N82" s="216">
        <v>0.848790642222455</v>
      </c>
      <c r="O82" s="472">
        <v>-11.425895</v>
      </c>
      <c r="P82" s="217">
        <v>19.415328</v>
      </c>
      <c r="Q82" s="214">
        <v>11.6829</v>
      </c>
      <c r="R82" s="472">
        <v>14.947</v>
      </c>
      <c r="S82" s="216">
        <v>0.781621730113066</v>
      </c>
      <c r="T82" s="472">
        <v>-3.2641</v>
      </c>
      <c r="U82" s="217">
        <v>5.33846699999999</v>
      </c>
      <c r="V82" s="214">
        <v>748.043720999999</v>
      </c>
      <c r="W82" s="472">
        <v>696.5055</v>
      </c>
      <c r="X82" s="216">
        <v>1.07399542573605</v>
      </c>
      <c r="Y82" s="472">
        <v>51.5382209999987</v>
      </c>
      <c r="Z82" s="217">
        <v>412.222299</v>
      </c>
      <c r="AA82" s="214">
        <v>25.677443</v>
      </c>
      <c r="AB82" s="472">
        <v>13.12901575</v>
      </c>
      <c r="AC82" s="216">
        <v>1.95577821589558</v>
      </c>
      <c r="AD82" s="472">
        <v>12.54842725</v>
      </c>
      <c r="AE82" s="217">
        <v>14.388024</v>
      </c>
      <c r="AF82" s="214">
        <v>63.9662639999999</v>
      </c>
      <c r="AG82" s="472">
        <v>62.76</v>
      </c>
      <c r="AH82" s="216">
        <v>1.01922026768642</v>
      </c>
      <c r="AI82" s="472">
        <v>1.20626399999986</v>
      </c>
      <c r="AJ82" s="217">
        <v>0.0194</v>
      </c>
      <c r="AK82" s="214">
        <v>35.5618919999999</v>
      </c>
      <c r="AL82" s="472">
        <v>43.14</v>
      </c>
      <c r="AM82" s="216">
        <v>0.824336856745477</v>
      </c>
      <c r="AN82" s="472">
        <v>-7.57810800000012</v>
      </c>
      <c r="AO82" s="217">
        <v>45.321488</v>
      </c>
      <c r="AP82" s="214">
        <v>72.6749069999999</v>
      </c>
      <c r="AQ82" s="472">
        <v>13.55</v>
      </c>
      <c r="AR82" s="216">
        <v>5.3634617712177</v>
      </c>
      <c r="AS82" s="472">
        <v>59.1249069999999</v>
      </c>
      <c r="AT82" s="217">
        <v>17.340995</v>
      </c>
      <c r="AU82" s="214">
        <v>31.763777</v>
      </c>
      <c r="AV82" s="472">
        <v>24.524</v>
      </c>
      <c r="AW82" s="216">
        <v>1.29521191485891</v>
      </c>
      <c r="AX82" s="472">
        <v>7.23977699999997</v>
      </c>
      <c r="AY82" s="217">
        <v>17.06019</v>
      </c>
    </row>
    <row r="83" s="437" customFormat="1" outlineLevel="2" spans="1:51">
      <c r="A83" s="468" t="s">
        <v>76</v>
      </c>
      <c r="B83" s="456">
        <v>1.487807</v>
      </c>
      <c r="C83" s="457">
        <v>0</v>
      </c>
      <c r="D83" s="458" t="s">
        <v>161</v>
      </c>
      <c r="E83" s="459">
        <v>1.487807</v>
      </c>
      <c r="F83" s="461">
        <v>120.858519</v>
      </c>
      <c r="G83" s="456">
        <v>1.482564</v>
      </c>
      <c r="H83" s="457">
        <v>0</v>
      </c>
      <c r="I83" s="458" t="s">
        <v>161</v>
      </c>
      <c r="J83" s="459">
        <v>1.482564</v>
      </c>
      <c r="K83" s="461">
        <v>88.7312249999998</v>
      </c>
      <c r="L83" s="456">
        <v>-0.135216000000001</v>
      </c>
      <c r="M83" s="457">
        <v>0</v>
      </c>
      <c r="N83" s="458" t="s">
        <v>161</v>
      </c>
      <c r="O83" s="459">
        <v>-0.135216000000001</v>
      </c>
      <c r="P83" s="461">
        <v>13.267676</v>
      </c>
      <c r="Q83" s="456">
        <v>0.00929999999999989</v>
      </c>
      <c r="R83" s="457">
        <v>0</v>
      </c>
      <c r="S83" s="458" t="s">
        <v>161</v>
      </c>
      <c r="T83" s="459">
        <v>0.00929999999999989</v>
      </c>
      <c r="U83" s="461">
        <v>3.8824</v>
      </c>
      <c r="V83" s="456">
        <v>-0.019609999999999</v>
      </c>
      <c r="W83" s="457">
        <v>0</v>
      </c>
      <c r="X83" s="458" t="s">
        <v>161</v>
      </c>
      <c r="Y83" s="459">
        <v>-0.019609999999999</v>
      </c>
      <c r="Z83" s="461">
        <v>10.308438</v>
      </c>
      <c r="AA83" s="456">
        <v>0.150769</v>
      </c>
      <c r="AB83" s="457">
        <v>0</v>
      </c>
      <c r="AC83" s="458" t="s">
        <v>161</v>
      </c>
      <c r="AD83" s="459">
        <v>0.150769</v>
      </c>
      <c r="AE83" s="461">
        <v>4.66878</v>
      </c>
      <c r="AF83" s="456">
        <v>0</v>
      </c>
      <c r="AG83" s="457">
        <v>0</v>
      </c>
      <c r="AH83" s="458" t="s">
        <v>161</v>
      </c>
      <c r="AI83" s="459">
        <v>0</v>
      </c>
      <c r="AJ83" s="461">
        <v>0</v>
      </c>
      <c r="AK83" s="456">
        <v>0</v>
      </c>
      <c r="AL83" s="457">
        <v>0</v>
      </c>
      <c r="AM83" s="458" t="s">
        <v>161</v>
      </c>
      <c r="AN83" s="459">
        <v>0</v>
      </c>
      <c r="AO83" s="461">
        <v>0</v>
      </c>
      <c r="AP83" s="456">
        <v>0</v>
      </c>
      <c r="AQ83" s="457">
        <v>0</v>
      </c>
      <c r="AR83" s="458" t="s">
        <v>161</v>
      </c>
      <c r="AS83" s="459">
        <v>0</v>
      </c>
      <c r="AT83" s="461">
        <v>0</v>
      </c>
      <c r="AU83" s="456">
        <v>0</v>
      </c>
      <c r="AV83" s="457">
        <v>0</v>
      </c>
      <c r="AW83" s="458" t="s">
        <v>161</v>
      </c>
      <c r="AX83" s="459">
        <v>0</v>
      </c>
      <c r="AY83" s="461">
        <v>0</v>
      </c>
    </row>
    <row r="84" s="437" customFormat="1" outlineLevel="2" spans="1:51">
      <c r="A84" s="468" t="s">
        <v>77</v>
      </c>
      <c r="B84" s="456">
        <v>30.077968</v>
      </c>
      <c r="C84" s="457">
        <v>40.56391503</v>
      </c>
      <c r="D84" s="458">
        <v>0.74149568595031</v>
      </c>
      <c r="E84" s="459">
        <v>-10.48594703</v>
      </c>
      <c r="F84" s="461">
        <v>40.263027</v>
      </c>
      <c r="G84" s="456">
        <v>5.727439</v>
      </c>
      <c r="H84" s="457">
        <v>7.618</v>
      </c>
      <c r="I84" s="458">
        <v>0.751829745339984</v>
      </c>
      <c r="J84" s="459">
        <v>-1.890561</v>
      </c>
      <c r="K84" s="461">
        <v>11.641333</v>
      </c>
      <c r="L84" s="456">
        <v>1.378247</v>
      </c>
      <c r="M84" s="457">
        <v>1.224315</v>
      </c>
      <c r="N84" s="458">
        <v>1.12572908115967</v>
      </c>
      <c r="O84" s="459">
        <v>0.153932</v>
      </c>
      <c r="P84" s="461">
        <v>2.204098</v>
      </c>
      <c r="Q84" s="456">
        <v>0.0825</v>
      </c>
      <c r="R84" s="457">
        <v>0.423</v>
      </c>
      <c r="S84" s="458">
        <v>0.195035460992908</v>
      </c>
      <c r="T84" s="459">
        <v>-0.3405</v>
      </c>
      <c r="U84" s="461">
        <v>0.3903</v>
      </c>
      <c r="V84" s="456">
        <v>22.1720819999999</v>
      </c>
      <c r="W84" s="457">
        <v>31.0409</v>
      </c>
      <c r="X84" s="458">
        <v>0.714286054850212</v>
      </c>
      <c r="Y84" s="459">
        <v>-8.86881800000005</v>
      </c>
      <c r="Z84" s="461">
        <v>24.952246</v>
      </c>
      <c r="AA84" s="456">
        <v>0.717699999999999</v>
      </c>
      <c r="AB84" s="457">
        <v>0.25770003</v>
      </c>
      <c r="AC84" s="458">
        <v>2.78502101842984</v>
      </c>
      <c r="AD84" s="459">
        <v>0.459999969999999</v>
      </c>
      <c r="AE84" s="461">
        <v>1.07505</v>
      </c>
      <c r="AF84" s="456">
        <v>0</v>
      </c>
      <c r="AG84" s="457">
        <v>0</v>
      </c>
      <c r="AH84" s="458" t="s">
        <v>161</v>
      </c>
      <c r="AI84" s="459">
        <v>0</v>
      </c>
      <c r="AJ84" s="461">
        <v>0</v>
      </c>
      <c r="AK84" s="456">
        <v>5.189725</v>
      </c>
      <c r="AL84" s="457">
        <v>6.44</v>
      </c>
      <c r="AM84" s="458">
        <v>0.805857919254658</v>
      </c>
      <c r="AN84" s="459">
        <v>-1.250275</v>
      </c>
      <c r="AO84" s="461">
        <v>0</v>
      </c>
      <c r="AP84" s="456">
        <v>0.694526999999998</v>
      </c>
      <c r="AQ84" s="457">
        <v>0.624</v>
      </c>
      <c r="AR84" s="458">
        <v>1.11302403846153</v>
      </c>
      <c r="AS84" s="459">
        <v>0.0705269999999978</v>
      </c>
      <c r="AT84" s="461">
        <v>0.04285</v>
      </c>
      <c r="AU84" s="456">
        <v>0</v>
      </c>
      <c r="AV84" s="457">
        <v>0.4</v>
      </c>
      <c r="AW84" s="458">
        <v>0</v>
      </c>
      <c r="AX84" s="459">
        <v>-0.4</v>
      </c>
      <c r="AY84" s="461">
        <v>0.0897999999999999</v>
      </c>
    </row>
    <row r="85" s="437" customFormat="1" outlineLevel="2" spans="1:51">
      <c r="A85" s="468" t="s">
        <v>78</v>
      </c>
      <c r="B85" s="456">
        <v>2.545447</v>
      </c>
      <c r="C85" s="457">
        <v>3.4322</v>
      </c>
      <c r="D85" s="458">
        <v>0.741637142357671</v>
      </c>
      <c r="E85" s="459">
        <v>-0.886753000000002</v>
      </c>
      <c r="F85" s="461">
        <v>5.210281</v>
      </c>
      <c r="G85" s="456">
        <v>0</v>
      </c>
      <c r="H85" s="457">
        <v>0</v>
      </c>
      <c r="I85" s="458" t="s">
        <v>161</v>
      </c>
      <c r="J85" s="459">
        <v>0</v>
      </c>
      <c r="K85" s="461">
        <v>0</v>
      </c>
      <c r="L85" s="456">
        <v>0</v>
      </c>
      <c r="M85" s="457">
        <v>0</v>
      </c>
      <c r="N85" s="458" t="s">
        <v>161</v>
      </c>
      <c r="O85" s="459">
        <v>0</v>
      </c>
      <c r="P85" s="461">
        <v>0</v>
      </c>
      <c r="Q85" s="456">
        <v>0</v>
      </c>
      <c r="R85" s="457">
        <v>0</v>
      </c>
      <c r="S85" s="458" t="s">
        <v>161</v>
      </c>
      <c r="T85" s="459">
        <v>0</v>
      </c>
      <c r="U85" s="461">
        <v>0</v>
      </c>
      <c r="V85" s="456">
        <v>2.535447</v>
      </c>
      <c r="W85" s="457">
        <v>3.4322</v>
      </c>
      <c r="X85" s="458">
        <v>0.738723559233144</v>
      </c>
      <c r="Y85" s="459">
        <v>-0.896753000000003</v>
      </c>
      <c r="Z85" s="461">
        <v>5.140681</v>
      </c>
      <c r="AA85" s="456">
        <v>0.01</v>
      </c>
      <c r="AB85" s="457">
        <v>0</v>
      </c>
      <c r="AC85" s="458" t="s">
        <v>161</v>
      </c>
      <c r="AD85" s="459">
        <v>0.01</v>
      </c>
      <c r="AE85" s="461">
        <v>0.0696</v>
      </c>
      <c r="AF85" s="456">
        <v>0</v>
      </c>
      <c r="AG85" s="457">
        <v>0</v>
      </c>
      <c r="AH85" s="458" t="s">
        <v>161</v>
      </c>
      <c r="AI85" s="459">
        <v>0</v>
      </c>
      <c r="AJ85" s="461">
        <v>0</v>
      </c>
      <c r="AK85" s="456">
        <v>0</v>
      </c>
      <c r="AL85" s="457">
        <v>0</v>
      </c>
      <c r="AM85" s="458" t="s">
        <v>161</v>
      </c>
      <c r="AN85" s="459">
        <v>0</v>
      </c>
      <c r="AO85" s="461">
        <v>0</v>
      </c>
      <c r="AP85" s="456">
        <v>0</v>
      </c>
      <c r="AQ85" s="457">
        <v>0</v>
      </c>
      <c r="AR85" s="458" t="s">
        <v>161</v>
      </c>
      <c r="AS85" s="459">
        <v>0</v>
      </c>
      <c r="AT85" s="461">
        <v>0</v>
      </c>
      <c r="AU85" s="456">
        <v>0</v>
      </c>
      <c r="AV85" s="457">
        <v>0</v>
      </c>
      <c r="AW85" s="458" t="s">
        <v>161</v>
      </c>
      <c r="AX85" s="459">
        <v>0</v>
      </c>
      <c r="AY85" s="461">
        <v>0</v>
      </c>
    </row>
    <row r="86" s="437" customFormat="1" outlineLevel="2" spans="1:51">
      <c r="A86" s="468" t="s">
        <v>79</v>
      </c>
      <c r="B86" s="456">
        <v>12.635266</v>
      </c>
      <c r="C86" s="457">
        <v>67.31030712</v>
      </c>
      <c r="D86" s="458">
        <v>0.187716659463074</v>
      </c>
      <c r="E86" s="459">
        <v>-54.67504112</v>
      </c>
      <c r="F86" s="461">
        <v>59.4890389999999</v>
      </c>
      <c r="G86" s="456">
        <v>1.71346199999999</v>
      </c>
      <c r="H86" s="457">
        <v>12.486</v>
      </c>
      <c r="I86" s="458">
        <v>0.137230658337337</v>
      </c>
      <c r="J86" s="459">
        <v>-10.772538</v>
      </c>
      <c r="K86" s="461">
        <v>8.01872299999998</v>
      </c>
      <c r="L86" s="456">
        <v>0.379287</v>
      </c>
      <c r="M86" s="457">
        <v>2.898657</v>
      </c>
      <c r="N86" s="458">
        <v>0.130849217413444</v>
      </c>
      <c r="O86" s="459">
        <v>-2.51937</v>
      </c>
      <c r="P86" s="461">
        <v>1.561281</v>
      </c>
      <c r="Q86" s="456">
        <v>0.0879999999999998</v>
      </c>
      <c r="R86" s="457">
        <v>0.396</v>
      </c>
      <c r="S86" s="458">
        <v>0.222222222222222</v>
      </c>
      <c r="T86" s="459">
        <v>-0.308</v>
      </c>
      <c r="U86" s="461">
        <v>0.395999999999999</v>
      </c>
      <c r="V86" s="456">
        <v>10.254517</v>
      </c>
      <c r="W86" s="457">
        <v>50.9572</v>
      </c>
      <c r="X86" s="458">
        <v>0.201237842738612</v>
      </c>
      <c r="Y86" s="459">
        <v>-40.702683</v>
      </c>
      <c r="Z86" s="461">
        <v>48.837635</v>
      </c>
      <c r="AA86" s="456">
        <v>0.2</v>
      </c>
      <c r="AB86" s="457">
        <v>0.57245012</v>
      </c>
      <c r="AC86" s="458">
        <v>0.34937541807136</v>
      </c>
      <c r="AD86" s="459">
        <v>-0.37245012</v>
      </c>
      <c r="AE86" s="461">
        <v>0.6754</v>
      </c>
      <c r="AF86" s="456">
        <v>0</v>
      </c>
      <c r="AG86" s="457">
        <v>0</v>
      </c>
      <c r="AH86" s="458" t="s">
        <v>161</v>
      </c>
      <c r="AI86" s="459">
        <v>0</v>
      </c>
      <c r="AJ86" s="461">
        <v>0</v>
      </c>
      <c r="AK86" s="456">
        <v>0</v>
      </c>
      <c r="AL86" s="457">
        <v>0</v>
      </c>
      <c r="AM86" s="458" t="s">
        <v>161</v>
      </c>
      <c r="AN86" s="459">
        <v>0</v>
      </c>
      <c r="AO86" s="461">
        <v>0</v>
      </c>
      <c r="AP86" s="456">
        <v>0</v>
      </c>
      <c r="AQ86" s="457">
        <v>0</v>
      </c>
      <c r="AR86" s="458" t="s">
        <v>161</v>
      </c>
      <c r="AS86" s="459">
        <v>0</v>
      </c>
      <c r="AT86" s="461">
        <v>0.039639</v>
      </c>
      <c r="AU86" s="456">
        <v>0</v>
      </c>
      <c r="AV86" s="457">
        <v>0</v>
      </c>
      <c r="AW86" s="458" t="s">
        <v>161</v>
      </c>
      <c r="AX86" s="459">
        <v>0</v>
      </c>
      <c r="AY86" s="461">
        <v>0</v>
      </c>
    </row>
    <row r="87" s="437" customFormat="1" outlineLevel="2" spans="1:51">
      <c r="A87" s="468" t="s">
        <v>80</v>
      </c>
      <c r="B87" s="456">
        <v>82.413703</v>
      </c>
      <c r="C87" s="457">
        <v>98.5932282100001</v>
      </c>
      <c r="D87" s="458">
        <v>0.835896181677525</v>
      </c>
      <c r="E87" s="459">
        <v>-16.1795252100001</v>
      </c>
      <c r="F87" s="461">
        <v>62.313798</v>
      </c>
      <c r="G87" s="456">
        <v>31.540477</v>
      </c>
      <c r="H87" s="457">
        <v>36.7704</v>
      </c>
      <c r="I87" s="458">
        <v>0.857768123273067</v>
      </c>
      <c r="J87" s="459">
        <v>-5.22992300000002</v>
      </c>
      <c r="K87" s="461">
        <v>17.183265</v>
      </c>
      <c r="L87" s="456">
        <v>7.824757</v>
      </c>
      <c r="M87" s="457">
        <v>8.154828</v>
      </c>
      <c r="N87" s="458">
        <v>0.959524468204602</v>
      </c>
      <c r="O87" s="459">
        <v>-0.330071000000004</v>
      </c>
      <c r="P87" s="461">
        <v>3.90926599999999</v>
      </c>
      <c r="Q87" s="456">
        <v>0.440099999999999</v>
      </c>
      <c r="R87" s="457">
        <v>0.8361</v>
      </c>
      <c r="S87" s="458">
        <v>0.52637244348762</v>
      </c>
      <c r="T87" s="459">
        <v>-0.396000000000001</v>
      </c>
      <c r="U87" s="461">
        <v>0.149999999999999</v>
      </c>
      <c r="V87" s="456">
        <v>40.711877</v>
      </c>
      <c r="W87" s="457">
        <v>51.8067</v>
      </c>
      <c r="X87" s="458">
        <v>0.785841927781541</v>
      </c>
      <c r="Y87" s="459">
        <v>-11.094823</v>
      </c>
      <c r="Z87" s="461">
        <v>39.609998</v>
      </c>
      <c r="AA87" s="456">
        <v>1.896492</v>
      </c>
      <c r="AB87" s="457">
        <v>1.02520021</v>
      </c>
      <c r="AC87" s="458">
        <v>1.84987476738811</v>
      </c>
      <c r="AD87" s="459">
        <v>0.871291789999995</v>
      </c>
      <c r="AE87" s="461">
        <v>1.461269</v>
      </c>
      <c r="AF87" s="456">
        <v>5.72623899999999</v>
      </c>
      <c r="AG87" s="457">
        <v>5.84</v>
      </c>
      <c r="AH87" s="458">
        <v>0.980520376712327</v>
      </c>
      <c r="AI87" s="459">
        <v>-0.113761000000011</v>
      </c>
      <c r="AJ87" s="461">
        <v>2.704</v>
      </c>
      <c r="AK87" s="456">
        <v>0</v>
      </c>
      <c r="AL87" s="457">
        <v>0</v>
      </c>
      <c r="AM87" s="458" t="s">
        <v>161</v>
      </c>
      <c r="AN87" s="459">
        <v>0</v>
      </c>
      <c r="AO87" s="461">
        <v>0</v>
      </c>
      <c r="AP87" s="456">
        <v>0.899458</v>
      </c>
      <c r="AQ87" s="457">
        <v>0.68</v>
      </c>
      <c r="AR87" s="458">
        <v>1.32273235294118</v>
      </c>
      <c r="AS87" s="459">
        <v>0.219458</v>
      </c>
      <c r="AT87" s="461">
        <v>0.702580999999999</v>
      </c>
      <c r="AU87" s="456">
        <v>7.696323</v>
      </c>
      <c r="AV87" s="457">
        <v>11.84</v>
      </c>
      <c r="AW87" s="458">
        <v>0.650027280405405</v>
      </c>
      <c r="AX87" s="459">
        <v>-4.14367700000001</v>
      </c>
      <c r="AY87" s="461">
        <v>6.285881</v>
      </c>
    </row>
    <row r="88" s="437" customFormat="1" outlineLevel="2" spans="1:51">
      <c r="A88" s="468" t="s">
        <v>81</v>
      </c>
      <c r="B88" s="456">
        <v>269.402206</v>
      </c>
      <c r="C88" s="457">
        <v>218.7388999</v>
      </c>
      <c r="D88" s="458">
        <v>1.23161543796353</v>
      </c>
      <c r="E88" s="459">
        <v>50.6633061000001</v>
      </c>
      <c r="F88" s="461">
        <v>25.69285</v>
      </c>
      <c r="G88" s="456">
        <v>106.713819</v>
      </c>
      <c r="H88" s="457">
        <v>152.8495</v>
      </c>
      <c r="I88" s="458">
        <v>0.698162695985266</v>
      </c>
      <c r="J88" s="459">
        <v>-46.1356810000001</v>
      </c>
      <c r="K88" s="461">
        <v>16.668301</v>
      </c>
      <c r="L88" s="456">
        <v>23.2441609999999</v>
      </c>
      <c r="M88" s="457">
        <v>32.404149</v>
      </c>
      <c r="N88" s="458">
        <v>0.717320519665551</v>
      </c>
      <c r="O88" s="459">
        <v>-9.15998800000007</v>
      </c>
      <c r="P88" s="461">
        <v>2.197983</v>
      </c>
      <c r="Q88" s="456">
        <v>0.654299999999999</v>
      </c>
      <c r="R88" s="457">
        <v>1.0611</v>
      </c>
      <c r="S88" s="458">
        <v>0.616624257845631</v>
      </c>
      <c r="T88" s="459">
        <v>-0.406800000000001</v>
      </c>
      <c r="U88" s="461">
        <v>0.338</v>
      </c>
      <c r="V88" s="456">
        <v>122.263928</v>
      </c>
      <c r="W88" s="457">
        <v>28.8927</v>
      </c>
      <c r="X88" s="458">
        <v>4.23165463940718</v>
      </c>
      <c r="Y88" s="459">
        <v>93.3712279999998</v>
      </c>
      <c r="Z88" s="461">
        <v>5.89856599999999</v>
      </c>
      <c r="AA88" s="456">
        <v>16.525998</v>
      </c>
      <c r="AB88" s="457">
        <v>3.5314509</v>
      </c>
      <c r="AC88" s="458">
        <v>4.67966240164913</v>
      </c>
      <c r="AD88" s="459">
        <v>12.9945471</v>
      </c>
      <c r="AE88" s="461">
        <v>0.589999999999999</v>
      </c>
      <c r="AF88" s="456">
        <v>243.421729</v>
      </c>
      <c r="AG88" s="457">
        <v>64</v>
      </c>
      <c r="AH88" s="458">
        <v>3.80346451562499</v>
      </c>
      <c r="AI88" s="459">
        <v>179.421729</v>
      </c>
      <c r="AJ88" s="461">
        <v>0.832353</v>
      </c>
      <c r="AK88" s="456">
        <v>0.893516999999999</v>
      </c>
      <c r="AL88" s="457">
        <v>18</v>
      </c>
      <c r="AM88" s="458">
        <v>0.0496398333333333</v>
      </c>
      <c r="AN88" s="459">
        <v>-17.106483</v>
      </c>
      <c r="AO88" s="461">
        <v>0</v>
      </c>
      <c r="AP88" s="456">
        <v>4.88168199999999</v>
      </c>
      <c r="AQ88" s="457">
        <v>1.44</v>
      </c>
      <c r="AR88" s="458">
        <v>3.39005694444444</v>
      </c>
      <c r="AS88" s="459">
        <v>3.44168199999999</v>
      </c>
      <c r="AT88" s="461">
        <v>0.0689</v>
      </c>
      <c r="AU88" s="456">
        <v>9.37573799999999</v>
      </c>
      <c r="AV88" s="457">
        <v>9.6</v>
      </c>
      <c r="AW88" s="458">
        <v>0.976639374999999</v>
      </c>
      <c r="AX88" s="459">
        <v>-0.224262000000007</v>
      </c>
      <c r="AY88" s="461">
        <v>0.6057</v>
      </c>
    </row>
    <row r="89" s="441" customFormat="1" spans="1:51">
      <c r="A89" s="462" t="s">
        <v>82</v>
      </c>
      <c r="B89" s="463">
        <v>398.562397</v>
      </c>
      <c r="C89" s="464">
        <v>428.63855026</v>
      </c>
      <c r="D89" s="474">
        <v>0.929833298377487</v>
      </c>
      <c r="E89" s="464">
        <v>-30.0761532600001</v>
      </c>
      <c r="F89" s="466">
        <v>313.827514</v>
      </c>
      <c r="G89" s="463">
        <v>147.177761</v>
      </c>
      <c r="H89" s="464">
        <v>209.7239</v>
      </c>
      <c r="I89" s="474">
        <v>0.701769140283963</v>
      </c>
      <c r="J89" s="464">
        <v>-62.5461390000001</v>
      </c>
      <c r="K89" s="466">
        <v>142.242847</v>
      </c>
      <c r="L89" s="463">
        <v>32.6912359999999</v>
      </c>
      <c r="M89" s="464">
        <v>44.681949</v>
      </c>
      <c r="N89" s="474">
        <v>0.731643017631123</v>
      </c>
      <c r="O89" s="464">
        <v>-11.9907130000001</v>
      </c>
      <c r="P89" s="466">
        <v>23.140304</v>
      </c>
      <c r="Q89" s="463">
        <v>1.2742</v>
      </c>
      <c r="R89" s="464">
        <v>2.7162</v>
      </c>
      <c r="S89" s="474">
        <v>0.469111258375671</v>
      </c>
      <c r="T89" s="464">
        <v>-1.442</v>
      </c>
      <c r="U89" s="466">
        <v>5.1567</v>
      </c>
      <c r="V89" s="463">
        <v>197.918241</v>
      </c>
      <c r="W89" s="464">
        <v>166.1297</v>
      </c>
      <c r="X89" s="474">
        <v>1.19134773011689</v>
      </c>
      <c r="Y89" s="464">
        <v>31.7885409999997</v>
      </c>
      <c r="Z89" s="466">
        <v>134.747564</v>
      </c>
      <c r="AA89" s="463">
        <v>19.500959</v>
      </c>
      <c r="AB89" s="464">
        <v>5.38680126</v>
      </c>
      <c r="AC89" s="474">
        <v>3.62013708298568</v>
      </c>
      <c r="AD89" s="464">
        <v>14.11415774</v>
      </c>
      <c r="AE89" s="466">
        <v>8.54009899999999</v>
      </c>
      <c r="AF89" s="463">
        <v>249.147968</v>
      </c>
      <c r="AG89" s="464">
        <v>69.84</v>
      </c>
      <c r="AH89" s="474">
        <v>3.56741076746849</v>
      </c>
      <c r="AI89" s="464">
        <v>179.307968</v>
      </c>
      <c r="AJ89" s="466">
        <v>3.536353</v>
      </c>
      <c r="AK89" s="463">
        <v>6.08324199999999</v>
      </c>
      <c r="AL89" s="464">
        <v>24.44</v>
      </c>
      <c r="AM89" s="474">
        <v>0.248905155482815</v>
      </c>
      <c r="AN89" s="464">
        <v>-18.356758</v>
      </c>
      <c r="AO89" s="466">
        <v>0</v>
      </c>
      <c r="AP89" s="463">
        <v>6.47566699999999</v>
      </c>
      <c r="AQ89" s="464">
        <v>2.744</v>
      </c>
      <c r="AR89" s="474">
        <v>2.35993695335277</v>
      </c>
      <c r="AS89" s="464">
        <v>3.73166699999999</v>
      </c>
      <c r="AT89" s="466">
        <v>0.853969999999999</v>
      </c>
      <c r="AU89" s="463">
        <v>17.072061</v>
      </c>
      <c r="AV89" s="464">
        <v>21.84</v>
      </c>
      <c r="AW89" s="474">
        <v>0.781687774725274</v>
      </c>
      <c r="AX89" s="464">
        <v>-4.76793900000001</v>
      </c>
      <c r="AY89" s="466">
        <v>6.981381</v>
      </c>
    </row>
    <row r="90" s="437" customFormat="1" outlineLevel="2" spans="1:51">
      <c r="A90" s="468" t="s">
        <v>83</v>
      </c>
      <c r="B90" s="456">
        <v>675.665223999999</v>
      </c>
      <c r="C90" s="457">
        <v>308.92303996</v>
      </c>
      <c r="D90" s="458">
        <v>2.18716358639836</v>
      </c>
      <c r="E90" s="459">
        <v>366.742184039999</v>
      </c>
      <c r="F90" s="461">
        <v>0</v>
      </c>
      <c r="G90" s="456">
        <v>67.47735</v>
      </c>
      <c r="H90" s="457">
        <v>34.698</v>
      </c>
      <c r="I90" s="458">
        <v>1.94470430572367</v>
      </c>
      <c r="J90" s="459">
        <v>32.77935</v>
      </c>
      <c r="K90" s="461">
        <v>0</v>
      </c>
      <c r="L90" s="456">
        <v>10.986574</v>
      </c>
      <c r="M90" s="457">
        <v>7.357958</v>
      </c>
      <c r="N90" s="458">
        <v>1.49315530205527</v>
      </c>
      <c r="O90" s="459">
        <v>3.62861599999998</v>
      </c>
      <c r="P90" s="461">
        <v>0</v>
      </c>
      <c r="Q90" s="456">
        <v>0.3611</v>
      </c>
      <c r="R90" s="457">
        <v>1.1792</v>
      </c>
      <c r="S90" s="458">
        <v>0.306224559023066</v>
      </c>
      <c r="T90" s="459">
        <v>-0.8181</v>
      </c>
      <c r="U90" s="461">
        <v>0</v>
      </c>
      <c r="V90" s="456">
        <v>588.56295</v>
      </c>
      <c r="W90" s="457">
        <v>264.334</v>
      </c>
      <c r="X90" s="458">
        <v>2.22658814227455</v>
      </c>
      <c r="Y90" s="459">
        <v>324.22895</v>
      </c>
      <c r="Z90" s="461">
        <v>0</v>
      </c>
      <c r="AA90" s="456">
        <v>8.27724999999997</v>
      </c>
      <c r="AB90" s="457">
        <v>1.35388196</v>
      </c>
      <c r="AC90" s="458">
        <v>6.11371614701179</v>
      </c>
      <c r="AD90" s="459">
        <v>6.92336803999997</v>
      </c>
      <c r="AE90" s="461">
        <v>0</v>
      </c>
      <c r="AF90" s="456">
        <v>0</v>
      </c>
      <c r="AG90" s="457">
        <v>0</v>
      </c>
      <c r="AH90" s="458" t="s">
        <v>161</v>
      </c>
      <c r="AI90" s="459">
        <v>0</v>
      </c>
      <c r="AJ90" s="461">
        <v>0</v>
      </c>
      <c r="AK90" s="456">
        <v>16.290658</v>
      </c>
      <c r="AL90" s="457">
        <v>29.99999997</v>
      </c>
      <c r="AM90" s="458">
        <v>0.543021933876355</v>
      </c>
      <c r="AN90" s="459">
        <v>-13.70934197</v>
      </c>
      <c r="AO90" s="461">
        <v>0</v>
      </c>
      <c r="AP90" s="456">
        <v>0.759475999999998</v>
      </c>
      <c r="AQ90" s="457">
        <v>0</v>
      </c>
      <c r="AR90" s="458" t="s">
        <v>161</v>
      </c>
      <c r="AS90" s="459">
        <v>0.759475999999998</v>
      </c>
      <c r="AT90" s="461">
        <v>0</v>
      </c>
      <c r="AU90" s="456">
        <v>0.388399999999998</v>
      </c>
      <c r="AV90" s="457">
        <v>0</v>
      </c>
      <c r="AW90" s="458" t="s">
        <v>161</v>
      </c>
      <c r="AX90" s="459">
        <v>0.388399999999998</v>
      </c>
      <c r="AY90" s="461">
        <v>0</v>
      </c>
    </row>
    <row r="91" s="164" customFormat="1" outlineLevel="2" spans="1:51">
      <c r="A91" s="468" t="s">
        <v>84</v>
      </c>
      <c r="B91" s="456">
        <v>90.6343089999998</v>
      </c>
      <c r="C91" s="457">
        <v>0</v>
      </c>
      <c r="D91" s="458" t="s">
        <v>161</v>
      </c>
      <c r="E91" s="459">
        <v>90.6343089999998</v>
      </c>
      <c r="F91" s="461">
        <v>0</v>
      </c>
      <c r="G91" s="456">
        <v>52.8415989999999</v>
      </c>
      <c r="H91" s="457">
        <v>0</v>
      </c>
      <c r="I91" s="458" t="s">
        <v>161</v>
      </c>
      <c r="J91" s="459">
        <v>52.8415989999999</v>
      </c>
      <c r="K91" s="461">
        <v>0</v>
      </c>
      <c r="L91" s="456">
        <v>10.119354</v>
      </c>
      <c r="M91" s="457">
        <v>0</v>
      </c>
      <c r="N91" s="458" t="s">
        <v>161</v>
      </c>
      <c r="O91" s="459">
        <v>10.119354</v>
      </c>
      <c r="P91" s="461">
        <v>0</v>
      </c>
      <c r="Q91" s="456">
        <v>0.729999999999999</v>
      </c>
      <c r="R91" s="457">
        <v>0</v>
      </c>
      <c r="S91" s="458" t="s">
        <v>161</v>
      </c>
      <c r="T91" s="459">
        <v>0.729999999999999</v>
      </c>
      <c r="U91" s="461">
        <v>0</v>
      </c>
      <c r="V91" s="456">
        <v>25.42881</v>
      </c>
      <c r="W91" s="457">
        <v>0</v>
      </c>
      <c r="X91" s="458" t="s">
        <v>161</v>
      </c>
      <c r="Y91" s="459">
        <v>25.42881</v>
      </c>
      <c r="Z91" s="461">
        <v>0</v>
      </c>
      <c r="AA91" s="456">
        <v>1.514546</v>
      </c>
      <c r="AB91" s="457">
        <v>0</v>
      </c>
      <c r="AC91" s="458" t="s">
        <v>161</v>
      </c>
      <c r="AD91" s="459">
        <v>1.514546</v>
      </c>
      <c r="AE91" s="461">
        <v>0</v>
      </c>
      <c r="AF91" s="456">
        <v>70.0176399999998</v>
      </c>
      <c r="AG91" s="457">
        <v>0</v>
      </c>
      <c r="AH91" s="458" t="s">
        <v>161</v>
      </c>
      <c r="AI91" s="459">
        <v>70.0176399999998</v>
      </c>
      <c r="AJ91" s="461">
        <v>0</v>
      </c>
      <c r="AK91" s="456">
        <v>0</v>
      </c>
      <c r="AL91" s="457">
        <v>0</v>
      </c>
      <c r="AM91" s="458" t="s">
        <v>161</v>
      </c>
      <c r="AN91" s="459">
        <v>0</v>
      </c>
      <c r="AO91" s="461">
        <v>0</v>
      </c>
      <c r="AP91" s="456">
        <v>2.150154</v>
      </c>
      <c r="AQ91" s="457">
        <v>0</v>
      </c>
      <c r="AR91" s="458" t="s">
        <v>161</v>
      </c>
      <c r="AS91" s="459">
        <v>2.150154</v>
      </c>
      <c r="AT91" s="461">
        <v>0</v>
      </c>
      <c r="AU91" s="456">
        <v>1.821676</v>
      </c>
      <c r="AV91" s="457">
        <v>0</v>
      </c>
      <c r="AW91" s="458" t="s">
        <v>161</v>
      </c>
      <c r="AX91" s="459">
        <v>1.821676</v>
      </c>
      <c r="AY91" s="461">
        <v>0</v>
      </c>
    </row>
    <row r="92" s="437" customFormat="1" outlineLevel="2" spans="1:51">
      <c r="A92" s="468" t="s">
        <v>85</v>
      </c>
      <c r="B92" s="456">
        <v>24.1614399999999</v>
      </c>
      <c r="C92" s="457">
        <v>0</v>
      </c>
      <c r="D92" s="458" t="s">
        <v>161</v>
      </c>
      <c r="E92" s="459">
        <v>24.1614399999999</v>
      </c>
      <c r="F92" s="461">
        <v>0</v>
      </c>
      <c r="G92" s="456">
        <v>19.243609</v>
      </c>
      <c r="H92" s="457">
        <v>0</v>
      </c>
      <c r="I92" s="458" t="s">
        <v>161</v>
      </c>
      <c r="J92" s="459">
        <v>19.243609</v>
      </c>
      <c r="K92" s="461">
        <v>0</v>
      </c>
      <c r="L92" s="456">
        <v>2.844653</v>
      </c>
      <c r="M92" s="457">
        <v>0</v>
      </c>
      <c r="N92" s="458" t="s">
        <v>161</v>
      </c>
      <c r="O92" s="459">
        <v>2.844653</v>
      </c>
      <c r="P92" s="461">
        <v>0</v>
      </c>
      <c r="Q92" s="456">
        <v>0.3925</v>
      </c>
      <c r="R92" s="457">
        <v>0</v>
      </c>
      <c r="S92" s="458" t="s">
        <v>161</v>
      </c>
      <c r="T92" s="459">
        <v>0.3925</v>
      </c>
      <c r="U92" s="461">
        <v>0</v>
      </c>
      <c r="V92" s="456">
        <v>1.573678</v>
      </c>
      <c r="W92" s="457">
        <v>0</v>
      </c>
      <c r="X92" s="458" t="s">
        <v>161</v>
      </c>
      <c r="Y92" s="459">
        <v>1.573678</v>
      </c>
      <c r="Z92" s="461">
        <v>0</v>
      </c>
      <c r="AA92" s="456">
        <v>0.107</v>
      </c>
      <c r="AB92" s="457">
        <v>0</v>
      </c>
      <c r="AC92" s="458" t="s">
        <v>161</v>
      </c>
      <c r="AD92" s="459">
        <v>0.107</v>
      </c>
      <c r="AE92" s="461">
        <v>0</v>
      </c>
      <c r="AF92" s="456">
        <v>4.82110099999999</v>
      </c>
      <c r="AG92" s="457">
        <v>0</v>
      </c>
      <c r="AH92" s="458" t="s">
        <v>161</v>
      </c>
      <c r="AI92" s="459">
        <v>4.82110099999999</v>
      </c>
      <c r="AJ92" s="461">
        <v>0</v>
      </c>
      <c r="AK92" s="456">
        <v>0.233903</v>
      </c>
      <c r="AL92" s="457">
        <v>0</v>
      </c>
      <c r="AM92" s="458" t="s">
        <v>161</v>
      </c>
      <c r="AN92" s="459">
        <v>0.233903</v>
      </c>
      <c r="AO92" s="461">
        <v>0</v>
      </c>
      <c r="AP92" s="456">
        <v>1.330889</v>
      </c>
      <c r="AQ92" s="457">
        <v>0</v>
      </c>
      <c r="AR92" s="458" t="s">
        <v>161</v>
      </c>
      <c r="AS92" s="459">
        <v>1.330889</v>
      </c>
      <c r="AT92" s="461">
        <v>0</v>
      </c>
      <c r="AU92" s="456">
        <v>0.198153</v>
      </c>
      <c r="AV92" s="457">
        <v>0</v>
      </c>
      <c r="AW92" s="458" t="s">
        <v>161</v>
      </c>
      <c r="AX92" s="459">
        <v>0.198153</v>
      </c>
      <c r="AY92" s="461">
        <v>0</v>
      </c>
    </row>
    <row r="93" s="437" customFormat="1" outlineLevel="2" spans="1:51">
      <c r="A93" s="468" t="s">
        <v>86</v>
      </c>
      <c r="B93" s="456">
        <v>0</v>
      </c>
      <c r="C93" s="457">
        <v>0</v>
      </c>
      <c r="D93" s="458" t="s">
        <v>161</v>
      </c>
      <c r="E93" s="459">
        <v>0</v>
      </c>
      <c r="F93" s="461">
        <v>0</v>
      </c>
      <c r="G93" s="456">
        <v>0</v>
      </c>
      <c r="H93" s="457">
        <v>0</v>
      </c>
      <c r="I93" s="458" t="s">
        <v>161</v>
      </c>
      <c r="J93" s="459">
        <v>0</v>
      </c>
      <c r="K93" s="461">
        <v>0</v>
      </c>
      <c r="L93" s="456">
        <v>0</v>
      </c>
      <c r="M93" s="457">
        <v>0</v>
      </c>
      <c r="N93" s="458" t="s">
        <v>161</v>
      </c>
      <c r="O93" s="459">
        <v>0</v>
      </c>
      <c r="P93" s="461">
        <v>0</v>
      </c>
      <c r="Q93" s="456">
        <v>0</v>
      </c>
      <c r="R93" s="457">
        <v>0</v>
      </c>
      <c r="S93" s="458" t="s">
        <v>161</v>
      </c>
      <c r="T93" s="459">
        <v>0</v>
      </c>
      <c r="U93" s="461">
        <v>0</v>
      </c>
      <c r="V93" s="456">
        <v>0</v>
      </c>
      <c r="W93" s="457">
        <v>0</v>
      </c>
      <c r="X93" s="458" t="s">
        <v>161</v>
      </c>
      <c r="Y93" s="459">
        <v>0</v>
      </c>
      <c r="Z93" s="461">
        <v>0</v>
      </c>
      <c r="AA93" s="456">
        <v>0</v>
      </c>
      <c r="AB93" s="457">
        <v>0</v>
      </c>
      <c r="AC93" s="458" t="s">
        <v>161</v>
      </c>
      <c r="AD93" s="459">
        <v>0</v>
      </c>
      <c r="AE93" s="461">
        <v>0</v>
      </c>
      <c r="AF93" s="456">
        <v>0</v>
      </c>
      <c r="AG93" s="457">
        <v>0</v>
      </c>
      <c r="AH93" s="458" t="s">
        <v>161</v>
      </c>
      <c r="AI93" s="459">
        <v>0</v>
      </c>
      <c r="AJ93" s="461">
        <v>0</v>
      </c>
      <c r="AK93" s="456">
        <v>0</v>
      </c>
      <c r="AL93" s="457">
        <v>0</v>
      </c>
      <c r="AM93" s="458" t="s">
        <v>161</v>
      </c>
      <c r="AN93" s="459">
        <v>0</v>
      </c>
      <c r="AO93" s="461">
        <v>0</v>
      </c>
      <c r="AP93" s="456">
        <v>0</v>
      </c>
      <c r="AQ93" s="457">
        <v>0</v>
      </c>
      <c r="AR93" s="458" t="s">
        <v>161</v>
      </c>
      <c r="AS93" s="459">
        <v>0</v>
      </c>
      <c r="AT93" s="461">
        <v>0</v>
      </c>
      <c r="AU93" s="456">
        <v>0</v>
      </c>
      <c r="AV93" s="457">
        <v>0</v>
      </c>
      <c r="AW93" s="458" t="s">
        <v>161</v>
      </c>
      <c r="AX93" s="459">
        <v>0</v>
      </c>
      <c r="AY93" s="461">
        <v>0</v>
      </c>
    </row>
    <row r="94" s="437" customFormat="1" outlineLevel="2" spans="1:51">
      <c r="A94" s="468" t="s">
        <v>88</v>
      </c>
      <c r="B94" s="456">
        <v>0</v>
      </c>
      <c r="C94" s="457">
        <v>196.03908736</v>
      </c>
      <c r="D94" s="458">
        <v>0</v>
      </c>
      <c r="E94" s="459">
        <v>-196.03908736</v>
      </c>
      <c r="F94" s="461">
        <v>0</v>
      </c>
      <c r="G94" s="456">
        <v>0</v>
      </c>
      <c r="H94" s="457">
        <v>107.406</v>
      </c>
      <c r="I94" s="458">
        <v>0</v>
      </c>
      <c r="J94" s="459">
        <v>-107.406</v>
      </c>
      <c r="K94" s="461">
        <v>0</v>
      </c>
      <c r="L94" s="456">
        <v>0</v>
      </c>
      <c r="M94" s="457">
        <v>24.075554</v>
      </c>
      <c r="N94" s="458">
        <v>0</v>
      </c>
      <c r="O94" s="459">
        <v>-24.075554</v>
      </c>
      <c r="P94" s="461">
        <v>0</v>
      </c>
      <c r="Q94" s="456">
        <v>0</v>
      </c>
      <c r="R94" s="457">
        <v>0.88</v>
      </c>
      <c r="S94" s="458">
        <v>0</v>
      </c>
      <c r="T94" s="459">
        <v>-0.88</v>
      </c>
      <c r="U94" s="461">
        <v>0</v>
      </c>
      <c r="V94" s="456">
        <v>0</v>
      </c>
      <c r="W94" s="457">
        <v>61.8927</v>
      </c>
      <c r="X94" s="458">
        <v>0</v>
      </c>
      <c r="Y94" s="459">
        <v>-61.8927</v>
      </c>
      <c r="Z94" s="461">
        <v>0</v>
      </c>
      <c r="AA94" s="456">
        <v>0</v>
      </c>
      <c r="AB94" s="457">
        <v>1.78483336</v>
      </c>
      <c r="AC94" s="458">
        <v>0</v>
      </c>
      <c r="AD94" s="459">
        <v>-1.78483336</v>
      </c>
      <c r="AE94" s="461">
        <v>0</v>
      </c>
      <c r="AF94" s="456">
        <v>0</v>
      </c>
      <c r="AG94" s="457">
        <v>78.75</v>
      </c>
      <c r="AH94" s="458">
        <v>0</v>
      </c>
      <c r="AI94" s="459">
        <v>-78.75</v>
      </c>
      <c r="AJ94" s="461">
        <v>0</v>
      </c>
      <c r="AK94" s="456">
        <v>0</v>
      </c>
      <c r="AL94" s="457">
        <v>0</v>
      </c>
      <c r="AM94" s="458" t="s">
        <v>161</v>
      </c>
      <c r="AN94" s="459">
        <v>0</v>
      </c>
      <c r="AO94" s="461">
        <v>0</v>
      </c>
      <c r="AP94" s="456">
        <v>0</v>
      </c>
      <c r="AQ94" s="457">
        <v>0</v>
      </c>
      <c r="AR94" s="458" t="s">
        <v>161</v>
      </c>
      <c r="AS94" s="459">
        <v>0</v>
      </c>
      <c r="AT94" s="461">
        <v>0</v>
      </c>
      <c r="AU94" s="456">
        <v>0</v>
      </c>
      <c r="AV94" s="457">
        <v>0</v>
      </c>
      <c r="AW94" s="458" t="s">
        <v>161</v>
      </c>
      <c r="AX94" s="459">
        <v>0</v>
      </c>
      <c r="AY94" s="461">
        <v>0</v>
      </c>
    </row>
    <row r="95" s="437" customFormat="1" outlineLevel="2" spans="1:51">
      <c r="A95" s="468" t="s">
        <v>89</v>
      </c>
      <c r="B95" s="456">
        <v>0</v>
      </c>
      <c r="C95" s="457">
        <v>162</v>
      </c>
      <c r="D95" s="458">
        <v>0</v>
      </c>
      <c r="E95" s="459">
        <v>-162</v>
      </c>
      <c r="F95" s="461">
        <v>0</v>
      </c>
      <c r="G95" s="456">
        <v>0</v>
      </c>
      <c r="H95" s="457">
        <v>0</v>
      </c>
      <c r="I95" s="458" t="s">
        <v>161</v>
      </c>
      <c r="J95" s="459">
        <v>0</v>
      </c>
      <c r="K95" s="461">
        <v>0</v>
      </c>
      <c r="L95" s="456">
        <v>0</v>
      </c>
      <c r="M95" s="457">
        <v>0</v>
      </c>
      <c r="N95" s="458" t="s">
        <v>161</v>
      </c>
      <c r="O95" s="459">
        <v>0</v>
      </c>
      <c r="P95" s="461">
        <v>0</v>
      </c>
      <c r="Q95" s="456">
        <v>0</v>
      </c>
      <c r="R95" s="457">
        <v>0</v>
      </c>
      <c r="S95" s="458" t="s">
        <v>161</v>
      </c>
      <c r="T95" s="459">
        <v>0</v>
      </c>
      <c r="U95" s="461">
        <v>0</v>
      </c>
      <c r="V95" s="456">
        <v>0</v>
      </c>
      <c r="W95" s="457">
        <v>162</v>
      </c>
      <c r="X95" s="458">
        <v>0</v>
      </c>
      <c r="Y95" s="459">
        <v>-162</v>
      </c>
      <c r="Z95" s="461">
        <v>0</v>
      </c>
      <c r="AA95" s="456">
        <v>0</v>
      </c>
      <c r="AB95" s="457">
        <v>0</v>
      </c>
      <c r="AC95" s="458" t="s">
        <v>161</v>
      </c>
      <c r="AD95" s="459">
        <v>0</v>
      </c>
      <c r="AE95" s="461">
        <v>0</v>
      </c>
      <c r="AF95" s="456">
        <v>0</v>
      </c>
      <c r="AG95" s="457">
        <v>81</v>
      </c>
      <c r="AH95" s="458">
        <v>0</v>
      </c>
      <c r="AI95" s="459">
        <v>-81</v>
      </c>
      <c r="AJ95" s="461">
        <v>0</v>
      </c>
      <c r="AK95" s="456">
        <v>0</v>
      </c>
      <c r="AL95" s="457">
        <v>0</v>
      </c>
      <c r="AM95" s="458" t="s">
        <v>161</v>
      </c>
      <c r="AN95" s="459">
        <v>0</v>
      </c>
      <c r="AO95" s="461">
        <v>0</v>
      </c>
      <c r="AP95" s="456">
        <v>0</v>
      </c>
      <c r="AQ95" s="457">
        <v>0</v>
      </c>
      <c r="AR95" s="458" t="s">
        <v>161</v>
      </c>
      <c r="AS95" s="459">
        <v>0</v>
      </c>
      <c r="AT95" s="461">
        <v>0</v>
      </c>
      <c r="AU95" s="456">
        <v>0</v>
      </c>
      <c r="AV95" s="457">
        <v>0</v>
      </c>
      <c r="AW95" s="458" t="s">
        <v>161</v>
      </c>
      <c r="AX95" s="459">
        <v>0</v>
      </c>
      <c r="AY95" s="461">
        <v>0</v>
      </c>
    </row>
    <row r="96" s="437" customFormat="1" outlineLevel="2" spans="1:51">
      <c r="A96" s="468" t="s">
        <v>90</v>
      </c>
      <c r="B96" s="456">
        <v>0</v>
      </c>
      <c r="C96" s="457">
        <v>0</v>
      </c>
      <c r="D96" s="458" t="s">
        <v>161</v>
      </c>
      <c r="E96" s="459">
        <v>0</v>
      </c>
      <c r="F96" s="461">
        <v>0</v>
      </c>
      <c r="G96" s="456">
        <v>0</v>
      </c>
      <c r="H96" s="457">
        <v>0</v>
      </c>
      <c r="I96" s="458" t="s">
        <v>161</v>
      </c>
      <c r="J96" s="459">
        <v>0</v>
      </c>
      <c r="K96" s="461">
        <v>0</v>
      </c>
      <c r="L96" s="456">
        <v>0</v>
      </c>
      <c r="M96" s="457">
        <v>0</v>
      </c>
      <c r="N96" s="458" t="s">
        <v>161</v>
      </c>
      <c r="O96" s="459">
        <v>0</v>
      </c>
      <c r="P96" s="461">
        <v>0</v>
      </c>
      <c r="Q96" s="456">
        <v>0</v>
      </c>
      <c r="R96" s="457">
        <v>0</v>
      </c>
      <c r="S96" s="458" t="s">
        <v>161</v>
      </c>
      <c r="T96" s="459">
        <v>0</v>
      </c>
      <c r="U96" s="461">
        <v>0</v>
      </c>
      <c r="V96" s="456">
        <v>0</v>
      </c>
      <c r="W96" s="457">
        <v>0</v>
      </c>
      <c r="X96" s="458" t="s">
        <v>161</v>
      </c>
      <c r="Y96" s="459">
        <v>0</v>
      </c>
      <c r="Z96" s="461">
        <v>0</v>
      </c>
      <c r="AA96" s="456">
        <v>0</v>
      </c>
      <c r="AB96" s="457">
        <v>0</v>
      </c>
      <c r="AC96" s="458" t="s">
        <v>161</v>
      </c>
      <c r="AD96" s="459">
        <v>0</v>
      </c>
      <c r="AE96" s="461">
        <v>0</v>
      </c>
      <c r="AF96" s="456">
        <v>0</v>
      </c>
      <c r="AG96" s="457">
        <v>0</v>
      </c>
      <c r="AH96" s="458" t="s">
        <v>161</v>
      </c>
      <c r="AI96" s="459">
        <v>0</v>
      </c>
      <c r="AJ96" s="461">
        <v>0</v>
      </c>
      <c r="AK96" s="456">
        <v>0</v>
      </c>
      <c r="AL96" s="457">
        <v>0</v>
      </c>
      <c r="AM96" s="458" t="s">
        <v>161</v>
      </c>
      <c r="AN96" s="459">
        <v>0</v>
      </c>
      <c r="AO96" s="461">
        <v>0</v>
      </c>
      <c r="AP96" s="456">
        <v>0</v>
      </c>
      <c r="AQ96" s="457">
        <v>0</v>
      </c>
      <c r="AR96" s="458" t="s">
        <v>161</v>
      </c>
      <c r="AS96" s="459">
        <v>0</v>
      </c>
      <c r="AT96" s="461">
        <v>0</v>
      </c>
      <c r="AU96" s="456">
        <v>0</v>
      </c>
      <c r="AV96" s="457">
        <v>0</v>
      </c>
      <c r="AW96" s="458" t="s">
        <v>161</v>
      </c>
      <c r="AX96" s="459">
        <v>0</v>
      </c>
      <c r="AY96" s="461">
        <v>0</v>
      </c>
    </row>
    <row r="97" s="441" customFormat="1" spans="1:51">
      <c r="A97" s="462" t="s">
        <v>91</v>
      </c>
      <c r="B97" s="463">
        <v>790.460972999999</v>
      </c>
      <c r="C97" s="464">
        <v>666.96212732</v>
      </c>
      <c r="D97" s="465">
        <v>1.18516620452835</v>
      </c>
      <c r="E97" s="464">
        <v>123.498845679999</v>
      </c>
      <c r="F97" s="466">
        <v>0</v>
      </c>
      <c r="G97" s="463">
        <v>139.562558</v>
      </c>
      <c r="H97" s="464">
        <v>142.104</v>
      </c>
      <c r="I97" s="465">
        <v>0.982115619546247</v>
      </c>
      <c r="J97" s="464">
        <v>-2.54144200000016</v>
      </c>
      <c r="K97" s="466">
        <v>0</v>
      </c>
      <c r="L97" s="463">
        <v>23.950581</v>
      </c>
      <c r="M97" s="464">
        <v>31.433512</v>
      </c>
      <c r="N97" s="465">
        <v>0.761944163286622</v>
      </c>
      <c r="O97" s="464">
        <v>-7.48293100000002</v>
      </c>
      <c r="P97" s="466">
        <v>0</v>
      </c>
      <c r="Q97" s="463">
        <v>1.4836</v>
      </c>
      <c r="R97" s="464">
        <v>2.0592</v>
      </c>
      <c r="S97" s="465">
        <v>0.72047397047397</v>
      </c>
      <c r="T97" s="464">
        <v>-0.575600000000001</v>
      </c>
      <c r="U97" s="466">
        <v>0</v>
      </c>
      <c r="V97" s="463">
        <v>615.565438</v>
      </c>
      <c r="W97" s="464">
        <v>488.2267</v>
      </c>
      <c r="X97" s="465">
        <v>1.26081887369126</v>
      </c>
      <c r="Y97" s="464">
        <v>127.338738</v>
      </c>
      <c r="Z97" s="466">
        <v>0</v>
      </c>
      <c r="AA97" s="463">
        <v>9.89879599999997</v>
      </c>
      <c r="AB97" s="464">
        <v>3.13871532</v>
      </c>
      <c r="AC97" s="465">
        <v>3.15377311759512</v>
      </c>
      <c r="AD97" s="464">
        <v>6.76008067999997</v>
      </c>
      <c r="AE97" s="466">
        <v>0</v>
      </c>
      <c r="AF97" s="463">
        <v>74.8387409999998</v>
      </c>
      <c r="AG97" s="464">
        <v>159.75</v>
      </c>
      <c r="AH97" s="465">
        <v>0.468474122065726</v>
      </c>
      <c r="AI97" s="464">
        <v>-84.9112590000002</v>
      </c>
      <c r="AJ97" s="466">
        <v>0</v>
      </c>
      <c r="AK97" s="463">
        <v>16.524561</v>
      </c>
      <c r="AL97" s="464">
        <v>29.99999997</v>
      </c>
      <c r="AM97" s="465">
        <v>0.550818700550818</v>
      </c>
      <c r="AN97" s="464">
        <v>-13.47543897</v>
      </c>
      <c r="AO97" s="466">
        <v>0</v>
      </c>
      <c r="AP97" s="463">
        <v>4.240519</v>
      </c>
      <c r="AQ97" s="464">
        <v>0</v>
      </c>
      <c r="AR97" s="465" t="s">
        <v>161</v>
      </c>
      <c r="AS97" s="464">
        <v>4.240519</v>
      </c>
      <c r="AT97" s="466">
        <v>0</v>
      </c>
      <c r="AU97" s="463">
        <v>2.408229</v>
      </c>
      <c r="AV97" s="464">
        <v>0</v>
      </c>
      <c r="AW97" s="465" t="s">
        <v>161</v>
      </c>
      <c r="AX97" s="464">
        <v>2.408229</v>
      </c>
      <c r="AY97" s="466">
        <v>0</v>
      </c>
    </row>
    <row r="98" s="441" customFormat="1" spans="1:51">
      <c r="A98" s="462" t="s">
        <v>92</v>
      </c>
      <c r="B98" s="463">
        <v>150.696298</v>
      </c>
      <c r="C98" s="467">
        <v>145.18820003</v>
      </c>
      <c r="D98" s="465">
        <v>1.03793764210082</v>
      </c>
      <c r="E98" s="467">
        <v>5.50809796999991</v>
      </c>
      <c r="F98" s="466">
        <v>86.2726059999999</v>
      </c>
      <c r="G98" s="463">
        <v>119.92542</v>
      </c>
      <c r="H98" s="467">
        <v>130.41155</v>
      </c>
      <c r="I98" s="465">
        <v>0.919592014664345</v>
      </c>
      <c r="J98" s="467">
        <v>-10.48613</v>
      </c>
      <c r="K98" s="466">
        <v>70.9093169999999</v>
      </c>
      <c r="L98" s="463">
        <v>19.915564</v>
      </c>
      <c r="M98" s="467">
        <v>21.368326</v>
      </c>
      <c r="N98" s="465">
        <v>0.932013298561617</v>
      </c>
      <c r="O98" s="467">
        <v>-1.45276200000003</v>
      </c>
      <c r="P98" s="466">
        <v>9.02028899999999</v>
      </c>
      <c r="Q98" s="463">
        <v>6.2058</v>
      </c>
      <c r="R98" s="467">
        <v>6.4124</v>
      </c>
      <c r="S98" s="465">
        <v>0.967781173975422</v>
      </c>
      <c r="T98" s="467">
        <v>-0.206600000000003</v>
      </c>
      <c r="U98" s="466">
        <v>3.105</v>
      </c>
      <c r="V98" s="463">
        <v>0</v>
      </c>
      <c r="W98" s="467">
        <v>-18</v>
      </c>
      <c r="X98" s="465">
        <v>0</v>
      </c>
      <c r="Y98" s="467">
        <v>18</v>
      </c>
      <c r="Z98" s="466">
        <v>0</v>
      </c>
      <c r="AA98" s="463">
        <v>4.64951399999998</v>
      </c>
      <c r="AB98" s="467">
        <v>4.99592403</v>
      </c>
      <c r="AC98" s="465">
        <v>0.930661469646082</v>
      </c>
      <c r="AD98" s="467">
        <v>-0.346410030000022</v>
      </c>
      <c r="AE98" s="466">
        <v>3.238</v>
      </c>
      <c r="AF98" s="463">
        <v>0</v>
      </c>
      <c r="AG98" s="467">
        <v>0</v>
      </c>
      <c r="AH98" s="465" t="s">
        <v>161</v>
      </c>
      <c r="AI98" s="467">
        <v>0</v>
      </c>
      <c r="AJ98" s="466">
        <v>0</v>
      </c>
      <c r="AK98" s="463">
        <v>0.17497</v>
      </c>
      <c r="AL98" s="467">
        <v>0.18</v>
      </c>
      <c r="AM98" s="465">
        <v>0.972055555555555</v>
      </c>
      <c r="AN98" s="467">
        <v>-0.00503000000000015</v>
      </c>
      <c r="AO98" s="466">
        <v>0.111888</v>
      </c>
      <c r="AP98" s="463">
        <v>36.602183</v>
      </c>
      <c r="AQ98" s="467">
        <v>25.63</v>
      </c>
      <c r="AR98" s="465">
        <v>1.42809921966446</v>
      </c>
      <c r="AS98" s="467">
        <v>10.972183</v>
      </c>
      <c r="AT98" s="466">
        <v>17.668337</v>
      </c>
      <c r="AU98" s="463">
        <v>4.681194</v>
      </c>
      <c r="AV98" s="467">
        <v>7.05</v>
      </c>
      <c r="AW98" s="465">
        <v>0.66399914893617</v>
      </c>
      <c r="AX98" s="467">
        <v>-2.368806</v>
      </c>
      <c r="AY98" s="466">
        <v>4.13004</v>
      </c>
    </row>
    <row r="99" s="437" customFormat="1" ht="16.2" spans="1:51">
      <c r="A99" s="213" t="s">
        <v>93</v>
      </c>
      <c r="B99" s="214">
        <v>1339.719668</v>
      </c>
      <c r="C99" s="472">
        <v>1240.78887761</v>
      </c>
      <c r="D99" s="216">
        <v>1.07973217053699</v>
      </c>
      <c r="E99" s="472">
        <v>98.9307903899985</v>
      </c>
      <c r="F99" s="217">
        <v>400.10012</v>
      </c>
      <c r="G99" s="214">
        <v>406.665739</v>
      </c>
      <c r="H99" s="472">
        <v>482.23945</v>
      </c>
      <c r="I99" s="216">
        <v>0.843285921547894</v>
      </c>
      <c r="J99" s="472">
        <v>-75.5737110000004</v>
      </c>
      <c r="K99" s="217">
        <v>213.152164</v>
      </c>
      <c r="L99" s="214">
        <v>76.5573809999999</v>
      </c>
      <c r="M99" s="472">
        <v>97.483787</v>
      </c>
      <c r="N99" s="216">
        <v>0.785334498751058</v>
      </c>
      <c r="O99" s="472">
        <v>-20.9264060000001</v>
      </c>
      <c r="P99" s="217">
        <v>32.160593</v>
      </c>
      <c r="Q99" s="214">
        <v>8.96359999999999</v>
      </c>
      <c r="R99" s="472">
        <v>11.1878</v>
      </c>
      <c r="S99" s="216">
        <v>0.801194157922022</v>
      </c>
      <c r="T99" s="472">
        <v>-2.22420000000001</v>
      </c>
      <c r="U99" s="217">
        <v>8.2617</v>
      </c>
      <c r="V99" s="214">
        <v>813.483678999999</v>
      </c>
      <c r="W99" s="472">
        <v>636.3564</v>
      </c>
      <c r="X99" s="216">
        <v>1.27834603219202</v>
      </c>
      <c r="Y99" s="472">
        <v>177.127278999999</v>
      </c>
      <c r="Z99" s="217">
        <v>134.747564</v>
      </c>
      <c r="AA99" s="214">
        <v>34.0492689999999</v>
      </c>
      <c r="AB99" s="472">
        <v>13.52144061</v>
      </c>
      <c r="AC99" s="216">
        <v>2.51816873527649</v>
      </c>
      <c r="AD99" s="472">
        <v>20.5278283899999</v>
      </c>
      <c r="AE99" s="217">
        <v>11.778099</v>
      </c>
      <c r="AF99" s="214">
        <v>323.986708999999</v>
      </c>
      <c r="AG99" s="472">
        <v>229.59</v>
      </c>
      <c r="AH99" s="216">
        <v>1.4111533995383</v>
      </c>
      <c r="AI99" s="472">
        <v>94.3967089999994</v>
      </c>
      <c r="AJ99" s="217">
        <v>3.536353</v>
      </c>
      <c r="AK99" s="214">
        <v>22.782773</v>
      </c>
      <c r="AL99" s="472">
        <v>54.61999997</v>
      </c>
      <c r="AM99" s="216">
        <v>0.417114115937631</v>
      </c>
      <c r="AN99" s="472">
        <v>-31.83722697</v>
      </c>
      <c r="AO99" s="217">
        <v>0.111888</v>
      </c>
      <c r="AP99" s="214">
        <v>47.318369</v>
      </c>
      <c r="AQ99" s="472">
        <v>28.374</v>
      </c>
      <c r="AR99" s="216">
        <v>1.667666490449</v>
      </c>
      <c r="AS99" s="472">
        <v>18.944369</v>
      </c>
      <c r="AT99" s="217">
        <v>18.522307</v>
      </c>
      <c r="AU99" s="214">
        <v>24.161484</v>
      </c>
      <c r="AV99" s="472">
        <v>28.89</v>
      </c>
      <c r="AW99" s="216">
        <v>0.836326895119418</v>
      </c>
      <c r="AX99" s="472">
        <v>-4.72851600000002</v>
      </c>
      <c r="AY99" s="217">
        <v>11.111421</v>
      </c>
    </row>
    <row r="100" s="437" customFormat="1" ht="16.2" spans="1:51">
      <c r="A100" s="475" t="s">
        <v>94</v>
      </c>
      <c r="B100" s="476">
        <v>4211.532441</v>
      </c>
      <c r="C100" s="477">
        <v>3744.96896288</v>
      </c>
      <c r="D100" s="478">
        <v>1.12458407072116</v>
      </c>
      <c r="E100" s="477">
        <v>466.563478119996</v>
      </c>
      <c r="F100" s="479">
        <v>1705.76435</v>
      </c>
      <c r="G100" s="476">
        <v>1299.796748</v>
      </c>
      <c r="H100" s="477">
        <v>1662.7717</v>
      </c>
      <c r="I100" s="478">
        <v>0.781704877464536</v>
      </c>
      <c r="J100" s="477">
        <v>-362.974952000001</v>
      </c>
      <c r="K100" s="479">
        <v>679.821113999999</v>
      </c>
      <c r="L100" s="476">
        <v>279.768952</v>
      </c>
      <c r="M100" s="477">
        <v>361.603223</v>
      </c>
      <c r="N100" s="478">
        <v>0.773690426979406</v>
      </c>
      <c r="O100" s="477">
        <v>-81.8342710000004</v>
      </c>
      <c r="P100" s="479">
        <v>147.433759</v>
      </c>
      <c r="Q100" s="476">
        <v>33.8106</v>
      </c>
      <c r="R100" s="477">
        <v>44.0941</v>
      </c>
      <c r="S100" s="478">
        <v>0.766782857570514</v>
      </c>
      <c r="T100" s="477">
        <v>-10.2835</v>
      </c>
      <c r="U100" s="479">
        <v>21.523567</v>
      </c>
      <c r="V100" s="476">
        <v>2494.683629</v>
      </c>
      <c r="W100" s="477">
        <v>1620.1547</v>
      </c>
      <c r="X100" s="478">
        <v>1.53978112645663</v>
      </c>
      <c r="Y100" s="477">
        <v>874.528928999997</v>
      </c>
      <c r="Z100" s="479">
        <v>803.430348999999</v>
      </c>
      <c r="AA100" s="476">
        <v>103.472512</v>
      </c>
      <c r="AB100" s="477">
        <v>56.34523988</v>
      </c>
      <c r="AC100" s="478">
        <v>1.83640201408971</v>
      </c>
      <c r="AD100" s="477">
        <v>47.1272721199999</v>
      </c>
      <c r="AE100" s="479">
        <v>53.5555609999999</v>
      </c>
      <c r="AF100" s="476">
        <v>792.216675999999</v>
      </c>
      <c r="AG100" s="477">
        <v>710.47</v>
      </c>
      <c r="AH100" s="478">
        <v>1.11505999690346</v>
      </c>
      <c r="AI100" s="477">
        <v>81.7466759999991</v>
      </c>
      <c r="AJ100" s="479">
        <v>154.873378</v>
      </c>
      <c r="AK100" s="476">
        <v>163.620331</v>
      </c>
      <c r="AL100" s="477">
        <v>183.60999997</v>
      </c>
      <c r="AM100" s="478">
        <v>0.891129737088032</v>
      </c>
      <c r="AN100" s="477">
        <v>-19.9896689700002</v>
      </c>
      <c r="AO100" s="479">
        <v>87.727797</v>
      </c>
      <c r="AP100" s="476">
        <v>216.790519</v>
      </c>
      <c r="AQ100" s="477">
        <v>134.73</v>
      </c>
      <c r="AR100" s="478">
        <v>1.60907384398426</v>
      </c>
      <c r="AS100" s="477">
        <v>82.0605189999998</v>
      </c>
      <c r="AT100" s="479">
        <v>97.7681939999999</v>
      </c>
      <c r="AU100" s="476">
        <v>90.3236389999999</v>
      </c>
      <c r="AV100" s="477">
        <v>97.20792</v>
      </c>
      <c r="AW100" s="478">
        <v>0.929179834318026</v>
      </c>
      <c r="AX100" s="477">
        <v>-6.88428100000009</v>
      </c>
      <c r="AY100" s="479">
        <v>50.138448</v>
      </c>
    </row>
    <row r="101" outlineLevel="1" spans="1:51">
      <c r="A101" s="468" t="s">
        <v>95</v>
      </c>
      <c r="B101" s="456">
        <v>134.767736</v>
      </c>
      <c r="C101" s="457">
        <v>111.80361206</v>
      </c>
      <c r="D101" s="458">
        <v>1.20539697704647</v>
      </c>
      <c r="E101" s="459">
        <v>22.9641239399999</v>
      </c>
      <c r="F101" s="461">
        <v>74.9160470000001</v>
      </c>
      <c r="G101" s="456">
        <v>84.0480189999999</v>
      </c>
      <c r="H101" s="457">
        <v>55.9368</v>
      </c>
      <c r="I101" s="458">
        <v>1.50255322077773</v>
      </c>
      <c r="J101" s="459">
        <v>28.1112189999999</v>
      </c>
      <c r="K101" s="461">
        <v>45.331079</v>
      </c>
      <c r="L101" s="456">
        <v>18.060488</v>
      </c>
      <c r="M101" s="457">
        <v>15.121945</v>
      </c>
      <c r="N101" s="458">
        <v>1.19432308476191</v>
      </c>
      <c r="O101" s="459">
        <v>2.938543</v>
      </c>
      <c r="P101" s="461">
        <v>12.35299</v>
      </c>
      <c r="Q101" s="456">
        <v>4.5741</v>
      </c>
      <c r="R101" s="457">
        <v>3.0993</v>
      </c>
      <c r="S101" s="458">
        <v>1.47584938534508</v>
      </c>
      <c r="T101" s="459">
        <v>1.4748</v>
      </c>
      <c r="U101" s="461">
        <v>2.274621</v>
      </c>
      <c r="V101" s="456">
        <v>0</v>
      </c>
      <c r="W101" s="457">
        <v>0</v>
      </c>
      <c r="X101" s="458" t="s">
        <v>161</v>
      </c>
      <c r="Y101" s="459">
        <v>0</v>
      </c>
      <c r="Z101" s="461">
        <v>0</v>
      </c>
      <c r="AA101" s="456">
        <v>28.085129</v>
      </c>
      <c r="AB101" s="457">
        <v>37.64556706</v>
      </c>
      <c r="AC101" s="458">
        <v>0.746040800905921</v>
      </c>
      <c r="AD101" s="459">
        <v>-9.56043806000004</v>
      </c>
      <c r="AE101" s="461">
        <v>14.957357</v>
      </c>
      <c r="AF101" s="456">
        <v>0</v>
      </c>
      <c r="AG101" s="457">
        <v>0</v>
      </c>
      <c r="AH101" s="458" t="s">
        <v>161</v>
      </c>
      <c r="AI101" s="459">
        <v>0</v>
      </c>
      <c r="AJ101" s="461">
        <v>0</v>
      </c>
      <c r="AK101" s="456">
        <v>0.513616</v>
      </c>
      <c r="AL101" s="457">
        <v>0.53</v>
      </c>
      <c r="AM101" s="458">
        <v>0.969086792452829</v>
      </c>
      <c r="AN101" s="459">
        <v>-0.0163840000000005</v>
      </c>
      <c r="AO101" s="461">
        <v>0.675482</v>
      </c>
      <c r="AP101" s="456">
        <v>3.67309299999999</v>
      </c>
      <c r="AQ101" s="457">
        <v>3.33</v>
      </c>
      <c r="AR101" s="458">
        <v>1.10303093093093</v>
      </c>
      <c r="AS101" s="459">
        <v>0.343092999999994</v>
      </c>
      <c r="AT101" s="461">
        <v>0.575035</v>
      </c>
      <c r="AU101" s="456">
        <v>0.146737</v>
      </c>
      <c r="AV101" s="457">
        <v>0</v>
      </c>
      <c r="AW101" s="458" t="s">
        <v>161</v>
      </c>
      <c r="AX101" s="459">
        <v>0.146737</v>
      </c>
      <c r="AY101" s="461">
        <v>0.682456999999998</v>
      </c>
    </row>
    <row r="102" outlineLevel="1" spans="1:51">
      <c r="A102" s="468" t="s">
        <v>96</v>
      </c>
      <c r="B102" s="456">
        <v>116.196385</v>
      </c>
      <c r="C102" s="457">
        <v>118.26667479</v>
      </c>
      <c r="D102" s="458">
        <v>0.982494732403053</v>
      </c>
      <c r="E102" s="459">
        <v>-2.07028979000005</v>
      </c>
      <c r="F102" s="461">
        <v>85.6182329999999</v>
      </c>
      <c r="G102" s="456">
        <v>87.8821859999998</v>
      </c>
      <c r="H102" s="457">
        <v>89.92405</v>
      </c>
      <c r="I102" s="458">
        <v>0.977293460425768</v>
      </c>
      <c r="J102" s="459">
        <v>-2.0418640000002</v>
      </c>
      <c r="K102" s="461">
        <v>62.31302</v>
      </c>
      <c r="L102" s="456">
        <v>15.729406</v>
      </c>
      <c r="M102" s="457">
        <v>16.459716</v>
      </c>
      <c r="N102" s="458">
        <v>0.955630461667747</v>
      </c>
      <c r="O102" s="459">
        <v>-0.730309999999994</v>
      </c>
      <c r="P102" s="461">
        <v>12.826075</v>
      </c>
      <c r="Q102" s="456">
        <v>5.87749999999999</v>
      </c>
      <c r="R102" s="457">
        <v>5.0586</v>
      </c>
      <c r="S102" s="458">
        <v>1.16188273435338</v>
      </c>
      <c r="T102" s="459">
        <v>0.818899999999992</v>
      </c>
      <c r="U102" s="461">
        <v>3.3963</v>
      </c>
      <c r="V102" s="456">
        <v>0</v>
      </c>
      <c r="W102" s="457">
        <v>0</v>
      </c>
      <c r="X102" s="458" t="s">
        <v>161</v>
      </c>
      <c r="Y102" s="459">
        <v>0</v>
      </c>
      <c r="Z102" s="461">
        <v>0</v>
      </c>
      <c r="AA102" s="456">
        <v>6.707293</v>
      </c>
      <c r="AB102" s="457">
        <v>6.82430879</v>
      </c>
      <c r="AC102" s="458">
        <v>0.982853092730582</v>
      </c>
      <c r="AD102" s="459">
        <v>-0.117015790000004</v>
      </c>
      <c r="AE102" s="461">
        <v>7.08283799999998</v>
      </c>
      <c r="AF102" s="456">
        <v>0</v>
      </c>
      <c r="AG102" s="457">
        <v>0</v>
      </c>
      <c r="AH102" s="458" t="s">
        <v>161</v>
      </c>
      <c r="AI102" s="459">
        <v>0</v>
      </c>
      <c r="AJ102" s="461">
        <v>0</v>
      </c>
      <c r="AK102" s="456">
        <v>0.334808</v>
      </c>
      <c r="AL102" s="457">
        <v>0.35</v>
      </c>
      <c r="AM102" s="458">
        <v>0.956594285714285</v>
      </c>
      <c r="AN102" s="459">
        <v>-0.0151920000000001</v>
      </c>
      <c r="AO102" s="461">
        <v>0.465285999999999</v>
      </c>
      <c r="AP102" s="456">
        <v>3.723425</v>
      </c>
      <c r="AQ102" s="457">
        <v>6.78</v>
      </c>
      <c r="AR102" s="458">
        <v>0.549177728613569</v>
      </c>
      <c r="AS102" s="459">
        <v>-3.056575</v>
      </c>
      <c r="AT102" s="461">
        <v>4.146426</v>
      </c>
      <c r="AU102" s="456">
        <v>0</v>
      </c>
      <c r="AV102" s="457">
        <v>0.375</v>
      </c>
      <c r="AW102" s="458">
        <v>0</v>
      </c>
      <c r="AX102" s="459">
        <v>-0.375</v>
      </c>
      <c r="AY102" s="461">
        <v>0.2665</v>
      </c>
    </row>
    <row r="103" outlineLevel="1" spans="1:51">
      <c r="A103" s="468" t="s">
        <v>97</v>
      </c>
      <c r="B103" s="456">
        <v>157.214112</v>
      </c>
      <c r="C103" s="457">
        <v>154.46637504</v>
      </c>
      <c r="D103" s="458">
        <v>1.01778857670019</v>
      </c>
      <c r="E103" s="459">
        <v>2.74773695999988</v>
      </c>
      <c r="F103" s="461">
        <v>121.831666</v>
      </c>
      <c r="G103" s="456">
        <v>118.459781</v>
      </c>
      <c r="H103" s="457">
        <v>112.7001</v>
      </c>
      <c r="I103" s="458">
        <v>1.05110626343721</v>
      </c>
      <c r="J103" s="459">
        <v>5.75968099999992</v>
      </c>
      <c r="K103" s="461">
        <v>88.2886189999998</v>
      </c>
      <c r="L103" s="456">
        <v>24.191291</v>
      </c>
      <c r="M103" s="457">
        <v>25.798041</v>
      </c>
      <c r="N103" s="458">
        <v>0.937718139140875</v>
      </c>
      <c r="O103" s="459">
        <v>-1.60674999999999</v>
      </c>
      <c r="P103" s="461">
        <v>19.070981</v>
      </c>
      <c r="Q103" s="456">
        <v>6.1902</v>
      </c>
      <c r="R103" s="457">
        <v>6.4117</v>
      </c>
      <c r="S103" s="458">
        <v>0.965453779808787</v>
      </c>
      <c r="T103" s="459">
        <v>-0.2215</v>
      </c>
      <c r="U103" s="461">
        <v>3.739579</v>
      </c>
      <c r="V103" s="456">
        <v>0</v>
      </c>
      <c r="W103" s="457">
        <v>0</v>
      </c>
      <c r="X103" s="458" t="s">
        <v>161</v>
      </c>
      <c r="Y103" s="459">
        <v>0</v>
      </c>
      <c r="Z103" s="461">
        <v>0</v>
      </c>
      <c r="AA103" s="456">
        <v>8.37284</v>
      </c>
      <c r="AB103" s="457">
        <v>9.55653404</v>
      </c>
      <c r="AC103" s="458">
        <v>0.876137725764853</v>
      </c>
      <c r="AD103" s="459">
        <v>-1.18369404</v>
      </c>
      <c r="AE103" s="461">
        <v>10.732487</v>
      </c>
      <c r="AF103" s="456">
        <v>0</v>
      </c>
      <c r="AG103" s="457">
        <v>0</v>
      </c>
      <c r="AH103" s="458" t="s">
        <v>161</v>
      </c>
      <c r="AI103" s="459">
        <v>0</v>
      </c>
      <c r="AJ103" s="461">
        <v>0</v>
      </c>
      <c r="AK103" s="456">
        <v>0.531202999999999</v>
      </c>
      <c r="AL103" s="457">
        <v>0.54</v>
      </c>
      <c r="AM103" s="458">
        <v>0.983709259259258</v>
      </c>
      <c r="AN103" s="459">
        <v>-0.00879700000000061</v>
      </c>
      <c r="AO103" s="461">
        <v>0.72372</v>
      </c>
      <c r="AP103" s="456">
        <v>8.66878799999999</v>
      </c>
      <c r="AQ103" s="457">
        <v>4.07</v>
      </c>
      <c r="AR103" s="458">
        <v>2.12992334152334</v>
      </c>
      <c r="AS103" s="459">
        <v>4.59878799999999</v>
      </c>
      <c r="AT103" s="461">
        <v>3.553639</v>
      </c>
      <c r="AU103" s="456">
        <v>0.191595</v>
      </c>
      <c r="AV103" s="457">
        <v>0.587</v>
      </c>
      <c r="AW103" s="458">
        <v>0.326396933560477</v>
      </c>
      <c r="AX103" s="459">
        <v>-0.395405</v>
      </c>
      <c r="AY103" s="461">
        <v>0.234591</v>
      </c>
    </row>
    <row r="104" outlineLevel="1" spans="1:51">
      <c r="A104" s="468" t="s">
        <v>98</v>
      </c>
      <c r="B104" s="456">
        <v>78.2393149999998</v>
      </c>
      <c r="C104" s="457">
        <v>78.7967821200001</v>
      </c>
      <c r="D104" s="458">
        <v>0.99292525525787</v>
      </c>
      <c r="E104" s="459">
        <v>-0.557467120000254</v>
      </c>
      <c r="F104" s="461">
        <v>80.5208529999998</v>
      </c>
      <c r="G104" s="456">
        <v>49.9178999999999</v>
      </c>
      <c r="H104" s="457">
        <v>59.8019</v>
      </c>
      <c r="I104" s="458">
        <v>0.834720970403949</v>
      </c>
      <c r="J104" s="459">
        <v>-9.88400000000006</v>
      </c>
      <c r="K104" s="461">
        <v>53.7408649999998</v>
      </c>
      <c r="L104" s="456">
        <v>8.45870199999999</v>
      </c>
      <c r="M104" s="457">
        <v>10.020582</v>
      </c>
      <c r="N104" s="458">
        <v>0.84413280585898</v>
      </c>
      <c r="O104" s="459">
        <v>-1.56188000000001</v>
      </c>
      <c r="P104" s="461">
        <v>9.537113</v>
      </c>
      <c r="Q104" s="456">
        <v>2.35849999999999</v>
      </c>
      <c r="R104" s="457">
        <v>2.8755</v>
      </c>
      <c r="S104" s="458">
        <v>0.820205181707527</v>
      </c>
      <c r="T104" s="459">
        <v>-0.517000000000007</v>
      </c>
      <c r="U104" s="461">
        <v>3.17269999999999</v>
      </c>
      <c r="V104" s="456">
        <v>0</v>
      </c>
      <c r="W104" s="457">
        <v>0</v>
      </c>
      <c r="X104" s="458" t="s">
        <v>161</v>
      </c>
      <c r="Y104" s="459">
        <v>0</v>
      </c>
      <c r="Z104" s="461">
        <v>0</v>
      </c>
      <c r="AA104" s="456">
        <v>17.504213</v>
      </c>
      <c r="AB104" s="457">
        <v>6.09880012</v>
      </c>
      <c r="AC104" s="458">
        <v>2.87010766963781</v>
      </c>
      <c r="AD104" s="459">
        <v>11.40541288</v>
      </c>
      <c r="AE104" s="461">
        <v>14.070175</v>
      </c>
      <c r="AF104" s="456">
        <v>0</v>
      </c>
      <c r="AG104" s="457">
        <v>0</v>
      </c>
      <c r="AH104" s="458" t="s">
        <v>161</v>
      </c>
      <c r="AI104" s="459">
        <v>0</v>
      </c>
      <c r="AJ104" s="461">
        <v>0</v>
      </c>
      <c r="AK104" s="456">
        <v>0.234315</v>
      </c>
      <c r="AL104" s="457">
        <v>0.25</v>
      </c>
      <c r="AM104" s="458">
        <v>0.937259999999999</v>
      </c>
      <c r="AN104" s="459">
        <v>-0.0156850000000001</v>
      </c>
      <c r="AO104" s="461">
        <v>0.126785</v>
      </c>
      <c r="AP104" s="456">
        <v>1.502585</v>
      </c>
      <c r="AQ104" s="457">
        <v>3.28</v>
      </c>
      <c r="AR104" s="458">
        <v>0.458105182926829</v>
      </c>
      <c r="AS104" s="459">
        <v>-1.777415</v>
      </c>
      <c r="AT104" s="461">
        <v>0.180556</v>
      </c>
      <c r="AU104" s="456">
        <v>0</v>
      </c>
      <c r="AV104" s="457">
        <v>0.288</v>
      </c>
      <c r="AW104" s="458">
        <v>0</v>
      </c>
      <c r="AX104" s="459">
        <v>-0.288</v>
      </c>
      <c r="AY104" s="461">
        <v>4.844791</v>
      </c>
    </row>
    <row r="105" outlineLevel="1" spans="1:51">
      <c r="A105" s="468" t="s">
        <v>102</v>
      </c>
      <c r="B105" s="456">
        <v>295.955038999999</v>
      </c>
      <c r="C105" s="457">
        <v>285.09621866</v>
      </c>
      <c r="D105" s="458">
        <v>1.03808826504623</v>
      </c>
      <c r="E105" s="459">
        <v>10.8588203399999</v>
      </c>
      <c r="F105" s="461">
        <v>257.589488</v>
      </c>
      <c r="G105" s="456">
        <v>218.621174</v>
      </c>
      <c r="H105" s="457">
        <v>213.67005</v>
      </c>
      <c r="I105" s="458">
        <v>1.02317182029021</v>
      </c>
      <c r="J105" s="459">
        <v>4.95112399999982</v>
      </c>
      <c r="K105" s="461">
        <v>181.789952</v>
      </c>
      <c r="L105" s="456">
        <v>29.343122</v>
      </c>
      <c r="M105" s="457">
        <v>28.593468</v>
      </c>
      <c r="N105" s="458">
        <v>1.02621766621663</v>
      </c>
      <c r="O105" s="459">
        <v>0.749653999999996</v>
      </c>
      <c r="P105" s="461">
        <v>23.065394</v>
      </c>
      <c r="Q105" s="456">
        <v>10.6303</v>
      </c>
      <c r="R105" s="457">
        <v>11.9016</v>
      </c>
      <c r="S105" s="458">
        <v>0.893182429253208</v>
      </c>
      <c r="T105" s="459">
        <v>-1.27130000000002</v>
      </c>
      <c r="U105" s="461">
        <v>4.53763299999995</v>
      </c>
      <c r="V105" s="456">
        <v>21.398585</v>
      </c>
      <c r="W105" s="457">
        <v>20.52</v>
      </c>
      <c r="X105" s="458">
        <v>1.0428160331384</v>
      </c>
      <c r="Y105" s="459">
        <v>0.878585000000001</v>
      </c>
      <c r="Z105" s="461">
        <v>39.65283</v>
      </c>
      <c r="AA105" s="456">
        <v>15.961858</v>
      </c>
      <c r="AB105" s="457">
        <v>10.41110066</v>
      </c>
      <c r="AC105" s="458">
        <v>1.53315759027538</v>
      </c>
      <c r="AD105" s="459">
        <v>5.55075734</v>
      </c>
      <c r="AE105" s="461">
        <v>8.54367899999999</v>
      </c>
      <c r="AF105" s="456">
        <v>0</v>
      </c>
      <c r="AG105" s="457">
        <v>0</v>
      </c>
      <c r="AH105" s="458" t="s">
        <v>161</v>
      </c>
      <c r="AI105" s="459">
        <v>0</v>
      </c>
      <c r="AJ105" s="461">
        <v>0</v>
      </c>
      <c r="AK105" s="456">
        <v>0.400117</v>
      </c>
      <c r="AL105" s="457">
        <v>0.36</v>
      </c>
      <c r="AM105" s="458">
        <v>1.11143611111111</v>
      </c>
      <c r="AN105" s="459">
        <v>0.0401169999999997</v>
      </c>
      <c r="AO105" s="461">
        <v>0.811410999999999</v>
      </c>
      <c r="AP105" s="456">
        <v>10.192771</v>
      </c>
      <c r="AQ105" s="457">
        <v>8.4</v>
      </c>
      <c r="AR105" s="458">
        <v>1.21342511904762</v>
      </c>
      <c r="AS105" s="459">
        <v>1.792771</v>
      </c>
      <c r="AT105" s="461">
        <v>6.53135699999999</v>
      </c>
      <c r="AU105" s="456">
        <v>0.956199999999999</v>
      </c>
      <c r="AV105" s="457">
        <v>1.8</v>
      </c>
      <c r="AW105" s="458">
        <v>0.531222222222222</v>
      </c>
      <c r="AX105" s="459">
        <v>-0.843800000000001</v>
      </c>
      <c r="AY105" s="461">
        <v>1.965526</v>
      </c>
    </row>
    <row r="106" outlineLevel="1" spans="1:51">
      <c r="A106" s="468" t="s">
        <v>100</v>
      </c>
      <c r="B106" s="456">
        <v>133.59262</v>
      </c>
      <c r="C106" s="457">
        <v>192.57181313</v>
      </c>
      <c r="D106" s="458">
        <v>0.693728837199113</v>
      </c>
      <c r="E106" s="459">
        <v>-58.9791931300003</v>
      </c>
      <c r="F106" s="461">
        <v>193.910657</v>
      </c>
      <c r="G106" s="456">
        <v>104.980851</v>
      </c>
      <c r="H106" s="457">
        <v>147.5866</v>
      </c>
      <c r="I106" s="458">
        <v>0.711316955604369</v>
      </c>
      <c r="J106" s="459">
        <v>-42.6057490000003</v>
      </c>
      <c r="K106" s="461">
        <v>149.730816</v>
      </c>
      <c r="L106" s="456">
        <v>18.228938</v>
      </c>
      <c r="M106" s="457">
        <v>28.466967</v>
      </c>
      <c r="N106" s="458">
        <v>0.64035406371181</v>
      </c>
      <c r="O106" s="459">
        <v>-10.238029</v>
      </c>
      <c r="P106" s="461">
        <v>25.825889</v>
      </c>
      <c r="Q106" s="456">
        <v>5.20979999999999</v>
      </c>
      <c r="R106" s="457">
        <v>8.6065</v>
      </c>
      <c r="S106" s="458">
        <v>0.605333178411665</v>
      </c>
      <c r="T106" s="459">
        <v>-3.39670000000001</v>
      </c>
      <c r="U106" s="461">
        <v>7.39669999999998</v>
      </c>
      <c r="V106" s="456">
        <v>0</v>
      </c>
      <c r="W106" s="457">
        <v>0</v>
      </c>
      <c r="X106" s="458" t="s">
        <v>161</v>
      </c>
      <c r="Y106" s="459">
        <v>0</v>
      </c>
      <c r="Z106" s="461">
        <v>0</v>
      </c>
      <c r="AA106" s="456">
        <v>5.17303099999999</v>
      </c>
      <c r="AB106" s="457">
        <v>7.91174613</v>
      </c>
      <c r="AC106" s="458">
        <v>0.653841884585343</v>
      </c>
      <c r="AD106" s="459">
        <v>-2.73871513000001</v>
      </c>
      <c r="AE106" s="461">
        <v>10.957252</v>
      </c>
      <c r="AF106" s="456">
        <v>0</v>
      </c>
      <c r="AG106" s="457">
        <v>0</v>
      </c>
      <c r="AH106" s="458" t="s">
        <v>161</v>
      </c>
      <c r="AI106" s="459">
        <v>0</v>
      </c>
      <c r="AJ106" s="461">
        <v>0</v>
      </c>
      <c r="AK106" s="456">
        <v>0.654369</v>
      </c>
      <c r="AL106" s="457">
        <v>0.18</v>
      </c>
      <c r="AM106" s="458">
        <v>3.63538333333333</v>
      </c>
      <c r="AN106" s="459">
        <v>0.474369</v>
      </c>
      <c r="AO106" s="461">
        <v>0.284692</v>
      </c>
      <c r="AP106" s="456">
        <v>45.051624</v>
      </c>
      <c r="AQ106" s="457">
        <v>26.04</v>
      </c>
      <c r="AR106" s="458">
        <v>1.7300930875576</v>
      </c>
      <c r="AS106" s="459">
        <v>19.011624</v>
      </c>
      <c r="AT106" s="461">
        <v>16.488138</v>
      </c>
      <c r="AU106" s="456">
        <v>0.873079999999998</v>
      </c>
      <c r="AV106" s="457">
        <v>0.9</v>
      </c>
      <c r="AW106" s="458">
        <v>0.970088888888887</v>
      </c>
      <c r="AX106" s="459">
        <v>-0.0269200000000021</v>
      </c>
      <c r="AY106" s="461">
        <v>0.850599999999998</v>
      </c>
    </row>
    <row r="107" outlineLevel="1" spans="1:51">
      <c r="A107" s="468" t="s">
        <v>101</v>
      </c>
      <c r="B107" s="456">
        <v>102.025684</v>
      </c>
      <c r="C107" s="457">
        <v>80.01512175</v>
      </c>
      <c r="D107" s="458">
        <v>1.27508003198158</v>
      </c>
      <c r="E107" s="459">
        <v>22.0105622499998</v>
      </c>
      <c r="F107" s="461">
        <v>44.5725709999999</v>
      </c>
      <c r="G107" s="456">
        <v>84.2078669999999</v>
      </c>
      <c r="H107" s="457">
        <v>62.4175</v>
      </c>
      <c r="I107" s="458">
        <v>1.34910669283454</v>
      </c>
      <c r="J107" s="459">
        <v>21.7903669999999</v>
      </c>
      <c r="K107" s="461">
        <v>33.6408529999999</v>
      </c>
      <c r="L107" s="456">
        <v>10.899184</v>
      </c>
      <c r="M107" s="457">
        <v>11.624931</v>
      </c>
      <c r="N107" s="458">
        <v>0.93756977998407</v>
      </c>
      <c r="O107" s="459">
        <v>-0.725747000000009</v>
      </c>
      <c r="P107" s="461">
        <v>5.900127</v>
      </c>
      <c r="Q107" s="456">
        <v>4.1342</v>
      </c>
      <c r="R107" s="457">
        <v>3.1942</v>
      </c>
      <c r="S107" s="458">
        <v>1.29428338864191</v>
      </c>
      <c r="T107" s="459">
        <v>0.939999999999998</v>
      </c>
      <c r="U107" s="461">
        <v>1.375</v>
      </c>
      <c r="V107" s="456">
        <v>0</v>
      </c>
      <c r="W107" s="457">
        <v>0</v>
      </c>
      <c r="X107" s="458" t="s">
        <v>161</v>
      </c>
      <c r="Y107" s="459">
        <v>0</v>
      </c>
      <c r="Z107" s="461">
        <v>0</v>
      </c>
      <c r="AA107" s="456">
        <v>2.784433</v>
      </c>
      <c r="AB107" s="457">
        <v>2.77849075</v>
      </c>
      <c r="AC107" s="458">
        <v>1.00213866106986</v>
      </c>
      <c r="AD107" s="459">
        <v>0.00594224999999815</v>
      </c>
      <c r="AE107" s="461">
        <v>3.65659099999999</v>
      </c>
      <c r="AF107" s="456">
        <v>0</v>
      </c>
      <c r="AG107" s="457">
        <v>0</v>
      </c>
      <c r="AH107" s="458" t="s">
        <v>161</v>
      </c>
      <c r="AI107" s="459">
        <v>0</v>
      </c>
      <c r="AJ107" s="461">
        <v>0</v>
      </c>
      <c r="AK107" s="456">
        <v>0.17497</v>
      </c>
      <c r="AL107" s="457">
        <v>0.18</v>
      </c>
      <c r="AM107" s="458">
        <v>0.972055555555555</v>
      </c>
      <c r="AN107" s="459">
        <v>-0.00503000000000015</v>
      </c>
      <c r="AO107" s="461">
        <v>0.434616</v>
      </c>
      <c r="AP107" s="456">
        <v>8.17598399999999</v>
      </c>
      <c r="AQ107" s="457">
        <v>12.41</v>
      </c>
      <c r="AR107" s="458">
        <v>0.658822240128928</v>
      </c>
      <c r="AS107" s="459">
        <v>-4.23401600000001</v>
      </c>
      <c r="AT107" s="461">
        <v>6.67997299999999</v>
      </c>
      <c r="AU107" s="456">
        <v>0.613484</v>
      </c>
      <c r="AV107" s="457">
        <v>4.624</v>
      </c>
      <c r="AW107" s="458">
        <v>0.132673875432526</v>
      </c>
      <c r="AX107" s="459">
        <v>-4.010516</v>
      </c>
      <c r="AY107" s="461">
        <v>3.330046</v>
      </c>
    </row>
    <row r="108" outlineLevel="1" spans="1:51">
      <c r="A108" s="468" t="s">
        <v>99</v>
      </c>
      <c r="B108" s="456">
        <v>161.481699</v>
      </c>
      <c r="C108" s="457">
        <v>436.72589821</v>
      </c>
      <c r="D108" s="458">
        <v>0.369755262195033</v>
      </c>
      <c r="E108" s="459">
        <v>-275.24419921</v>
      </c>
      <c r="F108" s="461">
        <v>187.731245</v>
      </c>
      <c r="G108" s="456">
        <v>83.825</v>
      </c>
      <c r="H108" s="457">
        <v>160.54</v>
      </c>
      <c r="I108" s="458">
        <v>0.522144013952909</v>
      </c>
      <c r="J108" s="459">
        <v>-76.715</v>
      </c>
      <c r="K108" s="461">
        <v>158.558609</v>
      </c>
      <c r="L108" s="456">
        <v>5.24754</v>
      </c>
      <c r="M108" s="457">
        <v>6.880698</v>
      </c>
      <c r="N108" s="458">
        <v>0.762646464065128</v>
      </c>
      <c r="O108" s="459">
        <v>-1.633158</v>
      </c>
      <c r="P108" s="461">
        <v>7.901465</v>
      </c>
      <c r="Q108" s="456">
        <v>4.18519999999999</v>
      </c>
      <c r="R108" s="457">
        <v>8.3754</v>
      </c>
      <c r="S108" s="458">
        <v>0.499701506793704</v>
      </c>
      <c r="T108" s="459">
        <v>-4.19020000000001</v>
      </c>
      <c r="U108" s="461">
        <v>5.72559999999999</v>
      </c>
      <c r="V108" s="456">
        <v>0</v>
      </c>
      <c r="W108" s="457">
        <v>0</v>
      </c>
      <c r="X108" s="458" t="s">
        <v>161</v>
      </c>
      <c r="Y108" s="459">
        <v>0</v>
      </c>
      <c r="Z108" s="461">
        <v>0</v>
      </c>
      <c r="AA108" s="456">
        <v>68.2239589999999</v>
      </c>
      <c r="AB108" s="457">
        <v>260.92980021</v>
      </c>
      <c r="AC108" s="458">
        <v>0.261464803733005</v>
      </c>
      <c r="AD108" s="459">
        <v>-192.70584121</v>
      </c>
      <c r="AE108" s="461">
        <v>15.545571</v>
      </c>
      <c r="AF108" s="456">
        <v>0.113208</v>
      </c>
      <c r="AG108" s="457">
        <v>0</v>
      </c>
      <c r="AH108" s="458" t="s">
        <v>161</v>
      </c>
      <c r="AI108" s="459">
        <v>0.113208</v>
      </c>
      <c r="AJ108" s="461">
        <v>0.00235799999999999</v>
      </c>
      <c r="AK108" s="456">
        <v>1.191211</v>
      </c>
      <c r="AL108" s="457">
        <v>0.36</v>
      </c>
      <c r="AM108" s="458">
        <v>3.30891944444444</v>
      </c>
      <c r="AN108" s="459">
        <v>0.831210999999999</v>
      </c>
      <c r="AO108" s="461">
        <v>0.533661000000084</v>
      </c>
      <c r="AP108" s="456">
        <v>10.080885</v>
      </c>
      <c r="AQ108" s="457">
        <v>15.75</v>
      </c>
      <c r="AR108" s="458">
        <v>0.64005619047619</v>
      </c>
      <c r="AS108" s="459">
        <v>-5.66911500000001</v>
      </c>
      <c r="AT108" s="461">
        <v>7.85432399999999</v>
      </c>
      <c r="AU108" s="456">
        <v>2.76952899999999</v>
      </c>
      <c r="AV108" s="457">
        <v>10.8</v>
      </c>
      <c r="AW108" s="458">
        <v>0.256437870370369</v>
      </c>
      <c r="AX108" s="459">
        <v>-8.03047100000001</v>
      </c>
      <c r="AY108" s="461">
        <v>5.85135899999999</v>
      </c>
    </row>
    <row r="109" outlineLevel="1" spans="1:51">
      <c r="A109" s="468" t="s">
        <v>103</v>
      </c>
      <c r="B109" s="456">
        <v>-1.45161660469739e-14</v>
      </c>
      <c r="C109" s="457">
        <v>0</v>
      </c>
      <c r="D109" s="458" t="s">
        <v>161</v>
      </c>
      <c r="E109" s="459">
        <v>-1.45161660469739e-14</v>
      </c>
      <c r="F109" s="461">
        <v>0</v>
      </c>
      <c r="G109" s="456">
        <v>-2.76167977375508e-14</v>
      </c>
      <c r="H109" s="457">
        <v>0</v>
      </c>
      <c r="I109" s="458" t="s">
        <v>161</v>
      </c>
      <c r="J109" s="459">
        <v>-2.76167977375508e-14</v>
      </c>
      <c r="K109" s="461">
        <v>0</v>
      </c>
      <c r="L109" s="456">
        <v>1.64035451888367e-14</v>
      </c>
      <c r="M109" s="457">
        <v>0</v>
      </c>
      <c r="N109" s="458" t="s">
        <v>161</v>
      </c>
      <c r="O109" s="459">
        <v>1.64035451888367e-14</v>
      </c>
      <c r="P109" s="461">
        <v>0</v>
      </c>
      <c r="Q109" s="456">
        <v>-1.33226762955019e-15</v>
      </c>
      <c r="R109" s="457">
        <v>0</v>
      </c>
      <c r="S109" s="458" t="s">
        <v>161</v>
      </c>
      <c r="T109" s="459">
        <v>-1.33226762955019e-15</v>
      </c>
      <c r="U109" s="461">
        <v>0</v>
      </c>
      <c r="V109" s="456">
        <v>0</v>
      </c>
      <c r="W109" s="457">
        <v>0</v>
      </c>
      <c r="X109" s="458" t="s">
        <v>161</v>
      </c>
      <c r="Y109" s="459">
        <v>0</v>
      </c>
      <c r="Z109" s="461">
        <v>0</v>
      </c>
      <c r="AA109" s="456">
        <v>-1.4432899320127e-15</v>
      </c>
      <c r="AB109" s="457">
        <v>0</v>
      </c>
      <c r="AC109" s="458" t="s">
        <v>161</v>
      </c>
      <c r="AD109" s="459">
        <v>-1.4432899320127e-15</v>
      </c>
      <c r="AE109" s="461">
        <v>0</v>
      </c>
      <c r="AF109" s="456">
        <v>0</v>
      </c>
      <c r="AG109" s="457">
        <v>0</v>
      </c>
      <c r="AH109" s="458" t="s">
        <v>161</v>
      </c>
      <c r="AI109" s="459">
        <v>0</v>
      </c>
      <c r="AJ109" s="461">
        <v>0</v>
      </c>
      <c r="AK109" s="456">
        <v>0</v>
      </c>
      <c r="AL109" s="457">
        <v>0</v>
      </c>
      <c r="AM109" s="458" t="s">
        <v>161</v>
      </c>
      <c r="AN109" s="459">
        <v>0</v>
      </c>
      <c r="AO109" s="461">
        <v>0</v>
      </c>
      <c r="AP109" s="456">
        <v>1.11239142897013e-15</v>
      </c>
      <c r="AQ109" s="457">
        <v>0</v>
      </c>
      <c r="AR109" s="458" t="s">
        <v>161</v>
      </c>
      <c r="AS109" s="459">
        <v>1.11239142897013e-15</v>
      </c>
      <c r="AT109" s="461">
        <v>0</v>
      </c>
      <c r="AU109" s="456">
        <v>0</v>
      </c>
      <c r="AV109" s="457">
        <v>0</v>
      </c>
      <c r="AW109" s="458" t="s">
        <v>161</v>
      </c>
      <c r="AX109" s="459">
        <v>0</v>
      </c>
      <c r="AY109" s="461">
        <v>0</v>
      </c>
    </row>
    <row r="110" outlineLevel="1" spans="1:51">
      <c r="A110" s="468" t="s">
        <v>104</v>
      </c>
      <c r="B110" s="456">
        <v>0</v>
      </c>
      <c r="C110" s="457">
        <v>0</v>
      </c>
      <c r="D110" s="458" t="s">
        <v>161</v>
      </c>
      <c r="E110" s="459">
        <v>0</v>
      </c>
      <c r="F110" s="461">
        <v>0</v>
      </c>
      <c r="G110" s="456">
        <v>0</v>
      </c>
      <c r="H110" s="457">
        <v>0</v>
      </c>
      <c r="I110" s="458" t="s">
        <v>161</v>
      </c>
      <c r="J110" s="459">
        <v>0</v>
      </c>
      <c r="K110" s="461">
        <v>0</v>
      </c>
      <c r="L110" s="456">
        <v>0</v>
      </c>
      <c r="M110" s="457">
        <v>0</v>
      </c>
      <c r="N110" s="458" t="s">
        <v>161</v>
      </c>
      <c r="O110" s="459">
        <v>0</v>
      </c>
      <c r="P110" s="461">
        <v>0</v>
      </c>
      <c r="Q110" s="456">
        <v>0</v>
      </c>
      <c r="R110" s="457">
        <v>0</v>
      </c>
      <c r="S110" s="458" t="s">
        <v>161</v>
      </c>
      <c r="T110" s="459">
        <v>0</v>
      </c>
      <c r="U110" s="461">
        <v>0</v>
      </c>
      <c r="V110" s="456">
        <v>0</v>
      </c>
      <c r="W110" s="457">
        <v>0</v>
      </c>
      <c r="X110" s="458" t="s">
        <v>161</v>
      </c>
      <c r="Y110" s="459">
        <v>0</v>
      </c>
      <c r="Z110" s="461">
        <v>0</v>
      </c>
      <c r="AA110" s="456">
        <v>0</v>
      </c>
      <c r="AB110" s="457">
        <v>0</v>
      </c>
      <c r="AC110" s="458" t="s">
        <v>161</v>
      </c>
      <c r="AD110" s="459">
        <v>0</v>
      </c>
      <c r="AE110" s="461">
        <v>0</v>
      </c>
      <c r="AF110" s="456">
        <v>0</v>
      </c>
      <c r="AG110" s="457">
        <v>0</v>
      </c>
      <c r="AH110" s="458" t="s">
        <v>161</v>
      </c>
      <c r="AI110" s="459">
        <v>0</v>
      </c>
      <c r="AJ110" s="461">
        <v>0</v>
      </c>
      <c r="AK110" s="456">
        <v>0</v>
      </c>
      <c r="AL110" s="457">
        <v>0</v>
      </c>
      <c r="AM110" s="458" t="s">
        <v>161</v>
      </c>
      <c r="AN110" s="459">
        <v>0</v>
      </c>
      <c r="AO110" s="461">
        <v>0</v>
      </c>
      <c r="AP110" s="456">
        <v>0</v>
      </c>
      <c r="AQ110" s="457">
        <v>0</v>
      </c>
      <c r="AR110" s="458" t="s">
        <v>161</v>
      </c>
      <c r="AS110" s="459">
        <v>0</v>
      </c>
      <c r="AT110" s="461">
        <v>0</v>
      </c>
      <c r="AU110" s="456">
        <v>0</v>
      </c>
      <c r="AV110" s="457">
        <v>0</v>
      </c>
      <c r="AW110" s="458" t="s">
        <v>161</v>
      </c>
      <c r="AX110" s="459">
        <v>0</v>
      </c>
      <c r="AY110" s="461">
        <v>0</v>
      </c>
    </row>
    <row r="111" s="437" customFormat="1" ht="16.2" spans="1:51">
      <c r="A111" s="213" t="s">
        <v>105</v>
      </c>
      <c r="B111" s="214">
        <v>1179.47259</v>
      </c>
      <c r="C111" s="472">
        <v>1457.74249576</v>
      </c>
      <c r="D111" s="216">
        <v>0.809109011660578</v>
      </c>
      <c r="E111" s="472">
        <v>-278.269905760001</v>
      </c>
      <c r="F111" s="217">
        <v>1046.69076</v>
      </c>
      <c r="G111" s="214">
        <v>831.942777999999</v>
      </c>
      <c r="H111" s="472">
        <v>902.577</v>
      </c>
      <c r="I111" s="216">
        <v>0.921741610965047</v>
      </c>
      <c r="J111" s="472">
        <v>-70.6342220000012</v>
      </c>
      <c r="K111" s="217">
        <v>773.393812999999</v>
      </c>
      <c r="L111" s="214">
        <v>130.158671</v>
      </c>
      <c r="M111" s="472">
        <v>142.966348</v>
      </c>
      <c r="N111" s="216">
        <v>0.910414743195371</v>
      </c>
      <c r="O111" s="472">
        <v>-12.807677</v>
      </c>
      <c r="P111" s="217">
        <v>116.480034</v>
      </c>
      <c r="Q111" s="214">
        <v>43.1597999999999</v>
      </c>
      <c r="R111" s="472">
        <v>49.5228</v>
      </c>
      <c r="S111" s="216">
        <v>0.871513727010588</v>
      </c>
      <c r="T111" s="472">
        <v>-6.36300000000005</v>
      </c>
      <c r="U111" s="217">
        <v>31.6181329999999</v>
      </c>
      <c r="V111" s="214">
        <v>21.398585</v>
      </c>
      <c r="W111" s="472">
        <v>20.52</v>
      </c>
      <c r="X111" s="216">
        <v>1.0428160331384</v>
      </c>
      <c r="Y111" s="472">
        <v>0.878585000000001</v>
      </c>
      <c r="Z111" s="217">
        <v>39.65283</v>
      </c>
      <c r="AA111" s="214">
        <v>152.812756</v>
      </c>
      <c r="AB111" s="472">
        <v>342.15634776</v>
      </c>
      <c r="AC111" s="216">
        <v>0.446616749916877</v>
      </c>
      <c r="AD111" s="472">
        <v>-189.34359176</v>
      </c>
      <c r="AE111" s="217">
        <v>85.5459499999999</v>
      </c>
      <c r="AF111" s="214">
        <v>0.113208</v>
      </c>
      <c r="AG111" s="472">
        <v>0</v>
      </c>
      <c r="AH111" s="216" t="s">
        <v>161</v>
      </c>
      <c r="AI111" s="472">
        <v>0.113208</v>
      </c>
      <c r="AJ111" s="217">
        <v>0.00235799999999999</v>
      </c>
      <c r="AK111" s="214">
        <v>4.034609</v>
      </c>
      <c r="AL111" s="472">
        <v>2.75</v>
      </c>
      <c r="AM111" s="216">
        <v>1.46713054545454</v>
      </c>
      <c r="AN111" s="472">
        <v>1.284609</v>
      </c>
      <c r="AO111" s="217">
        <v>4.05565300000008</v>
      </c>
      <c r="AP111" s="214">
        <v>91.069155</v>
      </c>
      <c r="AQ111" s="472">
        <v>80.06</v>
      </c>
      <c r="AR111" s="216">
        <v>1.13751130402198</v>
      </c>
      <c r="AS111" s="472">
        <v>11.009155</v>
      </c>
      <c r="AT111" s="217">
        <v>46.0094479999999</v>
      </c>
      <c r="AU111" s="214">
        <v>5.55062499999999</v>
      </c>
      <c r="AV111" s="472">
        <v>19.374</v>
      </c>
      <c r="AW111" s="216">
        <v>0.286498657995251</v>
      </c>
      <c r="AX111" s="472">
        <v>-13.823375</v>
      </c>
      <c r="AY111" s="217">
        <v>18.02587</v>
      </c>
    </row>
    <row r="112" ht="16.2" spans="1:51">
      <c r="A112" s="480" t="s">
        <v>106</v>
      </c>
      <c r="B112" s="481">
        <v>5391.005031</v>
      </c>
      <c r="C112" s="482">
        <v>5202.71145864</v>
      </c>
      <c r="D112" s="483">
        <v>1.03619143092152</v>
      </c>
      <c r="E112" s="484">
        <v>188.293572359995</v>
      </c>
      <c r="F112" s="485">
        <v>2752.45511</v>
      </c>
      <c r="G112" s="481">
        <v>2131.739526</v>
      </c>
      <c r="H112" s="482">
        <v>2565.3487</v>
      </c>
      <c r="I112" s="483">
        <v>0.830974567317105</v>
      </c>
      <c r="J112" s="484">
        <v>-433.609174000002</v>
      </c>
      <c r="K112" s="485">
        <v>1453.214927</v>
      </c>
      <c r="L112" s="481">
        <v>409.927623</v>
      </c>
      <c r="M112" s="482">
        <v>504.569571</v>
      </c>
      <c r="N112" s="483">
        <v>0.81243032985039</v>
      </c>
      <c r="O112" s="484">
        <v>-94.6419480000004</v>
      </c>
      <c r="P112" s="485">
        <v>263.913793</v>
      </c>
      <c r="Q112" s="481">
        <v>76.9703999999999</v>
      </c>
      <c r="R112" s="482">
        <v>93.6169</v>
      </c>
      <c r="S112" s="483">
        <v>0.822184883284962</v>
      </c>
      <c r="T112" s="484">
        <v>-16.6465000000001</v>
      </c>
      <c r="U112" s="485">
        <v>53.1416999999999</v>
      </c>
      <c r="V112" s="481">
        <v>2516.082214</v>
      </c>
      <c r="W112" s="482">
        <v>1640.6747</v>
      </c>
      <c r="X112" s="483">
        <v>1.5335655593397</v>
      </c>
      <c r="Y112" s="484">
        <v>875.407513999997</v>
      </c>
      <c r="Z112" s="485">
        <v>843.083178999999</v>
      </c>
      <c r="AA112" s="481">
        <v>256.285268</v>
      </c>
      <c r="AB112" s="482">
        <v>398.50158764</v>
      </c>
      <c r="AC112" s="483">
        <v>0.643122326106072</v>
      </c>
      <c r="AD112" s="484">
        <v>-142.21631964</v>
      </c>
      <c r="AE112" s="485">
        <v>139.101511</v>
      </c>
      <c r="AF112" s="481">
        <v>792.329883999999</v>
      </c>
      <c r="AG112" s="482">
        <v>710.47</v>
      </c>
      <c r="AH112" s="483">
        <v>1.1152193393106</v>
      </c>
      <c r="AI112" s="484">
        <v>81.8598839999991</v>
      </c>
      <c r="AJ112" s="485">
        <v>154.875736</v>
      </c>
      <c r="AK112" s="481">
        <v>167.65494</v>
      </c>
      <c r="AL112" s="482">
        <v>186.35999997</v>
      </c>
      <c r="AM112" s="483">
        <v>0.899629427060467</v>
      </c>
      <c r="AN112" s="484">
        <v>-18.7050599700003</v>
      </c>
      <c r="AO112" s="485">
        <v>91.78345</v>
      </c>
      <c r="AP112" s="481">
        <v>307.859674</v>
      </c>
      <c r="AQ112" s="482">
        <v>214.79</v>
      </c>
      <c r="AR112" s="483">
        <v>1.43330543321384</v>
      </c>
      <c r="AS112" s="484">
        <v>93.0696739999997</v>
      </c>
      <c r="AT112" s="485">
        <v>143.777642</v>
      </c>
      <c r="AU112" s="481">
        <v>95.8742639999999</v>
      </c>
      <c r="AV112" s="482">
        <v>116.58192</v>
      </c>
      <c r="AW112" s="483">
        <v>0.822376780207427</v>
      </c>
      <c r="AX112" s="484">
        <v>-20.7076560000001</v>
      </c>
      <c r="AY112" s="485">
        <v>68.164318</v>
      </c>
    </row>
    <row r="113" s="437" customFormat="1" outlineLevel="3" spans="1:51">
      <c r="A113" s="468" t="s">
        <v>107</v>
      </c>
      <c r="B113" s="456">
        <v>43.970522</v>
      </c>
      <c r="C113" s="457">
        <v>42.11364424</v>
      </c>
      <c r="D113" s="458">
        <v>1.04409207024255</v>
      </c>
      <c r="E113" s="459">
        <v>1.85687775999998</v>
      </c>
      <c r="F113" s="461">
        <v>36.446726</v>
      </c>
      <c r="G113" s="456">
        <v>28.925144</v>
      </c>
      <c r="H113" s="457">
        <v>27.34</v>
      </c>
      <c r="I113" s="458">
        <v>1.05797893196781</v>
      </c>
      <c r="J113" s="459">
        <v>1.585144</v>
      </c>
      <c r="K113" s="461">
        <v>22.217529</v>
      </c>
      <c r="L113" s="456">
        <v>10.13392</v>
      </c>
      <c r="M113" s="457">
        <v>9.718344</v>
      </c>
      <c r="N113" s="458">
        <v>1.04276201789111</v>
      </c>
      <c r="O113" s="459">
        <v>0.415575999999989</v>
      </c>
      <c r="P113" s="461">
        <v>8.40799699999999</v>
      </c>
      <c r="Q113" s="456">
        <v>0.928</v>
      </c>
      <c r="R113" s="457">
        <v>1.0827</v>
      </c>
      <c r="S113" s="458">
        <v>0.857116468089037</v>
      </c>
      <c r="T113" s="459">
        <v>-0.1547</v>
      </c>
      <c r="U113" s="461">
        <v>0.9045</v>
      </c>
      <c r="V113" s="456">
        <v>0</v>
      </c>
      <c r="W113" s="457">
        <v>0</v>
      </c>
      <c r="X113" s="458" t="s">
        <v>161</v>
      </c>
      <c r="Y113" s="459">
        <v>0</v>
      </c>
      <c r="Z113" s="461">
        <v>0</v>
      </c>
      <c r="AA113" s="456">
        <v>3.98345799999999</v>
      </c>
      <c r="AB113" s="457">
        <v>3.97260024</v>
      </c>
      <c r="AC113" s="458">
        <v>1.00273316199568</v>
      </c>
      <c r="AD113" s="459">
        <v>0.0108577599999951</v>
      </c>
      <c r="AE113" s="461">
        <v>4.9167</v>
      </c>
      <c r="AF113" s="456">
        <v>0</v>
      </c>
      <c r="AG113" s="457">
        <v>0</v>
      </c>
      <c r="AH113" s="458" t="s">
        <v>161</v>
      </c>
      <c r="AI113" s="459">
        <v>0</v>
      </c>
      <c r="AJ113" s="461">
        <v>0</v>
      </c>
      <c r="AK113" s="456">
        <v>2.6685</v>
      </c>
      <c r="AL113" s="457">
        <v>2.25672288</v>
      </c>
      <c r="AM113" s="458">
        <v>1.18246685211079</v>
      </c>
      <c r="AN113" s="459">
        <v>0.411777119999996</v>
      </c>
      <c r="AO113" s="461">
        <v>2.2782</v>
      </c>
      <c r="AP113" s="456">
        <v>0</v>
      </c>
      <c r="AQ113" s="457">
        <v>0</v>
      </c>
      <c r="AR113" s="458" t="s">
        <v>161</v>
      </c>
      <c r="AS113" s="459">
        <v>0</v>
      </c>
      <c r="AT113" s="461">
        <v>0</v>
      </c>
      <c r="AU113" s="456">
        <v>0</v>
      </c>
      <c r="AV113" s="457">
        <v>0</v>
      </c>
      <c r="AW113" s="458" t="s">
        <v>161</v>
      </c>
      <c r="AX113" s="459">
        <v>0</v>
      </c>
      <c r="AY113" s="461">
        <v>0</v>
      </c>
    </row>
    <row r="114" s="437" customFormat="1" outlineLevel="3" spans="1:51">
      <c r="A114" s="468" t="s">
        <v>108</v>
      </c>
      <c r="B114" s="456">
        <v>33.555999</v>
      </c>
      <c r="C114" s="457">
        <v>35.52072021</v>
      </c>
      <c r="D114" s="458">
        <v>0.94468802438733</v>
      </c>
      <c r="E114" s="459">
        <v>-1.96472120999999</v>
      </c>
      <c r="F114" s="461">
        <v>34.58077</v>
      </c>
      <c r="G114" s="456">
        <v>22.554807</v>
      </c>
      <c r="H114" s="457">
        <v>24</v>
      </c>
      <c r="I114" s="458">
        <v>0.939783624999999</v>
      </c>
      <c r="J114" s="459">
        <v>-1.44519300000003</v>
      </c>
      <c r="K114" s="461">
        <v>21.987601</v>
      </c>
      <c r="L114" s="456">
        <v>7.02098199999999</v>
      </c>
      <c r="M114" s="457">
        <v>7.30782</v>
      </c>
      <c r="N114" s="458">
        <v>0.960749170067133</v>
      </c>
      <c r="O114" s="459">
        <v>-0.286838000000006</v>
      </c>
      <c r="P114" s="461">
        <v>6.80836899999998</v>
      </c>
      <c r="Q114" s="456">
        <v>1.0282</v>
      </c>
      <c r="R114" s="457">
        <v>1.08</v>
      </c>
      <c r="S114" s="458">
        <v>0.952037037037036</v>
      </c>
      <c r="T114" s="459">
        <v>-0.0518000000000014</v>
      </c>
      <c r="U114" s="461">
        <v>0.982699999999999</v>
      </c>
      <c r="V114" s="456">
        <v>0</v>
      </c>
      <c r="W114" s="457">
        <v>0</v>
      </c>
      <c r="X114" s="458" t="s">
        <v>161</v>
      </c>
      <c r="Y114" s="459">
        <v>0</v>
      </c>
      <c r="Z114" s="461">
        <v>0</v>
      </c>
      <c r="AA114" s="456">
        <v>2.95201</v>
      </c>
      <c r="AB114" s="457">
        <v>3.13290021</v>
      </c>
      <c r="AC114" s="458">
        <v>0.942261100617692</v>
      </c>
      <c r="AD114" s="459">
        <v>-0.180890210000002</v>
      </c>
      <c r="AE114" s="461">
        <v>4.8021</v>
      </c>
      <c r="AF114" s="456">
        <v>0</v>
      </c>
      <c r="AG114" s="457">
        <v>0</v>
      </c>
      <c r="AH114" s="458" t="s">
        <v>161</v>
      </c>
      <c r="AI114" s="459">
        <v>0</v>
      </c>
      <c r="AJ114" s="461">
        <v>0</v>
      </c>
      <c r="AK114" s="456">
        <v>3.222</v>
      </c>
      <c r="AL114" s="457">
        <v>2.71658902</v>
      </c>
      <c r="AM114" s="458">
        <v>1.18604616903001</v>
      </c>
      <c r="AN114" s="459">
        <v>0.505410979999998</v>
      </c>
      <c r="AO114" s="461">
        <v>3.0779</v>
      </c>
      <c r="AP114" s="456">
        <v>0.006098</v>
      </c>
      <c r="AQ114" s="457">
        <v>0</v>
      </c>
      <c r="AR114" s="458" t="s">
        <v>161</v>
      </c>
      <c r="AS114" s="459">
        <v>0.006098</v>
      </c>
      <c r="AT114" s="461">
        <v>0</v>
      </c>
      <c r="AU114" s="456">
        <v>0</v>
      </c>
      <c r="AV114" s="457">
        <v>0</v>
      </c>
      <c r="AW114" s="458" t="s">
        <v>161</v>
      </c>
      <c r="AX114" s="459">
        <v>0</v>
      </c>
      <c r="AY114" s="461">
        <v>0</v>
      </c>
    </row>
    <row r="115" s="437" customFormat="1" outlineLevel="3" spans="1:51">
      <c r="A115" s="468" t="s">
        <v>109</v>
      </c>
      <c r="B115" s="456">
        <v>21.632707</v>
      </c>
      <c r="C115" s="457">
        <v>25.35546515</v>
      </c>
      <c r="D115" s="458">
        <v>0.85317728828966</v>
      </c>
      <c r="E115" s="459">
        <v>-3.72275815000002</v>
      </c>
      <c r="F115" s="461">
        <v>21.470963</v>
      </c>
      <c r="G115" s="456">
        <v>14.070441</v>
      </c>
      <c r="H115" s="457">
        <v>16.28</v>
      </c>
      <c r="I115" s="458">
        <v>0.864277702702701</v>
      </c>
      <c r="J115" s="459">
        <v>-2.20955900000003</v>
      </c>
      <c r="K115" s="461">
        <v>13.532057</v>
      </c>
      <c r="L115" s="456">
        <v>5.081268</v>
      </c>
      <c r="M115" s="457">
        <v>6.073965</v>
      </c>
      <c r="N115" s="458">
        <v>0.836565241979498</v>
      </c>
      <c r="O115" s="459">
        <v>-0.992697</v>
      </c>
      <c r="P115" s="461">
        <v>4.65560599999999</v>
      </c>
      <c r="Q115" s="456">
        <v>0.483399999999999</v>
      </c>
      <c r="R115" s="457">
        <v>0.54</v>
      </c>
      <c r="S115" s="458">
        <v>0.895185185185183</v>
      </c>
      <c r="T115" s="459">
        <v>-0.0566000000000013</v>
      </c>
      <c r="U115" s="461">
        <v>0.515499999999999</v>
      </c>
      <c r="V115" s="456">
        <v>0</v>
      </c>
      <c r="W115" s="457">
        <v>0</v>
      </c>
      <c r="X115" s="458" t="s">
        <v>161</v>
      </c>
      <c r="Y115" s="459">
        <v>0</v>
      </c>
      <c r="Z115" s="461">
        <v>0</v>
      </c>
      <c r="AA115" s="456">
        <v>1.997598</v>
      </c>
      <c r="AB115" s="457">
        <v>2.46150015</v>
      </c>
      <c r="AC115" s="458">
        <v>0.811536818309761</v>
      </c>
      <c r="AD115" s="459">
        <v>-0.46390215</v>
      </c>
      <c r="AE115" s="461">
        <v>2.7678</v>
      </c>
      <c r="AF115" s="456">
        <v>0</v>
      </c>
      <c r="AG115" s="457">
        <v>0</v>
      </c>
      <c r="AH115" s="458" t="s">
        <v>161</v>
      </c>
      <c r="AI115" s="459">
        <v>0</v>
      </c>
      <c r="AJ115" s="461">
        <v>0</v>
      </c>
      <c r="AK115" s="456">
        <v>1.6008</v>
      </c>
      <c r="AL115" s="457">
        <v>1.68299407</v>
      </c>
      <c r="AM115" s="458">
        <v>0.951161996667045</v>
      </c>
      <c r="AN115" s="459">
        <v>-0.0821940700000032</v>
      </c>
      <c r="AO115" s="461">
        <v>1.4401</v>
      </c>
      <c r="AP115" s="456">
        <v>0</v>
      </c>
      <c r="AQ115" s="457">
        <v>0</v>
      </c>
      <c r="AR115" s="458" t="s">
        <v>161</v>
      </c>
      <c r="AS115" s="459">
        <v>0</v>
      </c>
      <c r="AT115" s="461">
        <v>0</v>
      </c>
      <c r="AU115" s="456">
        <v>0</v>
      </c>
      <c r="AV115" s="457">
        <v>0</v>
      </c>
      <c r="AW115" s="458" t="s">
        <v>161</v>
      </c>
      <c r="AX115" s="459">
        <v>0</v>
      </c>
      <c r="AY115" s="461">
        <v>0</v>
      </c>
    </row>
    <row r="116" s="437" customFormat="1" outlineLevel="3" spans="1:51">
      <c r="A116" s="468" t="s">
        <v>110</v>
      </c>
      <c r="B116" s="456">
        <v>27.533688</v>
      </c>
      <c r="C116" s="457">
        <v>24.16800315</v>
      </c>
      <c r="D116" s="458">
        <v>1.13926201635736</v>
      </c>
      <c r="E116" s="459">
        <v>3.36568485000004</v>
      </c>
      <c r="F116" s="461">
        <v>23.802513</v>
      </c>
      <c r="G116" s="456">
        <v>20.718834</v>
      </c>
      <c r="H116" s="457">
        <v>18.15</v>
      </c>
      <c r="I116" s="458">
        <v>1.14153355371901</v>
      </c>
      <c r="J116" s="459">
        <v>2.568834</v>
      </c>
      <c r="K116" s="461">
        <v>17.525993</v>
      </c>
      <c r="L116" s="456">
        <v>4.173198</v>
      </c>
      <c r="M116" s="457">
        <v>3.682503</v>
      </c>
      <c r="N116" s="458">
        <v>1.13325040061067</v>
      </c>
      <c r="O116" s="459">
        <v>0.490694999999997</v>
      </c>
      <c r="P116" s="461">
        <v>3.44101999999999</v>
      </c>
      <c r="Q116" s="456">
        <v>0.313899999999999</v>
      </c>
      <c r="R116" s="457">
        <v>0.36</v>
      </c>
      <c r="S116" s="458">
        <v>0.871944444444442</v>
      </c>
      <c r="T116" s="459">
        <v>-0.0461000000000009</v>
      </c>
      <c r="U116" s="461">
        <v>0.3362</v>
      </c>
      <c r="V116" s="456">
        <v>0</v>
      </c>
      <c r="W116" s="457">
        <v>0</v>
      </c>
      <c r="X116" s="458" t="s">
        <v>161</v>
      </c>
      <c r="Y116" s="459">
        <v>0</v>
      </c>
      <c r="Z116" s="461">
        <v>0</v>
      </c>
      <c r="AA116" s="456">
        <v>2.327756</v>
      </c>
      <c r="AB116" s="457">
        <v>1.97550015</v>
      </c>
      <c r="AC116" s="458">
        <v>1.178312236524</v>
      </c>
      <c r="AD116" s="459">
        <v>0.352255849999999</v>
      </c>
      <c r="AE116" s="461">
        <v>2.4993</v>
      </c>
      <c r="AF116" s="456">
        <v>0</v>
      </c>
      <c r="AG116" s="457">
        <v>0</v>
      </c>
      <c r="AH116" s="458" t="s">
        <v>161</v>
      </c>
      <c r="AI116" s="459">
        <v>0</v>
      </c>
      <c r="AJ116" s="461">
        <v>0</v>
      </c>
      <c r="AK116" s="456">
        <v>1.8766</v>
      </c>
      <c r="AL116" s="457">
        <v>1.456</v>
      </c>
      <c r="AM116" s="458">
        <v>1.28887362637362</v>
      </c>
      <c r="AN116" s="459">
        <v>0.420599999999996</v>
      </c>
      <c r="AO116" s="461">
        <v>1.7476</v>
      </c>
      <c r="AP116" s="456">
        <v>0</v>
      </c>
      <c r="AQ116" s="457">
        <v>0</v>
      </c>
      <c r="AR116" s="458" t="s">
        <v>161</v>
      </c>
      <c r="AS116" s="459">
        <v>0</v>
      </c>
      <c r="AT116" s="461">
        <v>0</v>
      </c>
      <c r="AU116" s="456">
        <v>0</v>
      </c>
      <c r="AV116" s="457">
        <v>0</v>
      </c>
      <c r="AW116" s="458" t="s">
        <v>161</v>
      </c>
      <c r="AX116" s="459">
        <v>0</v>
      </c>
      <c r="AY116" s="461">
        <v>0</v>
      </c>
    </row>
    <row r="117" s="437" customFormat="1" outlineLevel="3" spans="1:51">
      <c r="A117" s="468" t="s">
        <v>111</v>
      </c>
      <c r="B117" s="456">
        <v>38.4213449999999</v>
      </c>
      <c r="C117" s="457">
        <v>46.2040063</v>
      </c>
      <c r="D117" s="458">
        <v>0.831558734334254</v>
      </c>
      <c r="E117" s="459">
        <v>-7.7826613000001</v>
      </c>
      <c r="F117" s="461">
        <v>43.966051</v>
      </c>
      <c r="G117" s="456">
        <v>29.6852329999999</v>
      </c>
      <c r="H117" s="457">
        <v>33.88</v>
      </c>
      <c r="I117" s="458">
        <v>0.876187514757967</v>
      </c>
      <c r="J117" s="459">
        <v>-4.19476700000007</v>
      </c>
      <c r="K117" s="461">
        <v>29.14632</v>
      </c>
      <c r="L117" s="456">
        <v>4.880369</v>
      </c>
      <c r="M117" s="457">
        <v>7.365006</v>
      </c>
      <c r="N117" s="458">
        <v>0.66264290891277</v>
      </c>
      <c r="O117" s="459">
        <v>-2.484637</v>
      </c>
      <c r="P117" s="461">
        <v>8.64602499999999</v>
      </c>
      <c r="Q117" s="456">
        <v>0.569499999999999</v>
      </c>
      <c r="R117" s="457">
        <v>0.9</v>
      </c>
      <c r="S117" s="458">
        <v>0.632777777777777</v>
      </c>
      <c r="T117" s="459">
        <v>-0.330500000000001</v>
      </c>
      <c r="U117" s="461">
        <v>0.7827</v>
      </c>
      <c r="V117" s="456">
        <v>0</v>
      </c>
      <c r="W117" s="457">
        <v>0</v>
      </c>
      <c r="X117" s="458" t="s">
        <v>161</v>
      </c>
      <c r="Y117" s="459">
        <v>0</v>
      </c>
      <c r="Z117" s="461">
        <v>0.059406</v>
      </c>
      <c r="AA117" s="456">
        <v>3.28624299999999</v>
      </c>
      <c r="AB117" s="457">
        <v>4.0590003</v>
      </c>
      <c r="AC117" s="458">
        <v>0.809618811804471</v>
      </c>
      <c r="AD117" s="459">
        <v>-0.772757300000007</v>
      </c>
      <c r="AE117" s="461">
        <v>5.33159999999998</v>
      </c>
      <c r="AF117" s="456">
        <v>0</v>
      </c>
      <c r="AG117" s="457">
        <v>0</v>
      </c>
      <c r="AH117" s="458" t="s">
        <v>161</v>
      </c>
      <c r="AI117" s="459">
        <v>0</v>
      </c>
      <c r="AJ117" s="461">
        <v>0</v>
      </c>
      <c r="AK117" s="456">
        <v>4.17729999999999</v>
      </c>
      <c r="AL117" s="457">
        <v>4.05</v>
      </c>
      <c r="AM117" s="458">
        <v>1.03143209876543</v>
      </c>
      <c r="AN117" s="459">
        <v>0.127299999999986</v>
      </c>
      <c r="AO117" s="461">
        <v>3.9727</v>
      </c>
      <c r="AP117" s="456">
        <v>0</v>
      </c>
      <c r="AQ117" s="457">
        <v>0</v>
      </c>
      <c r="AR117" s="458" t="s">
        <v>161</v>
      </c>
      <c r="AS117" s="459">
        <v>0</v>
      </c>
      <c r="AT117" s="461">
        <v>0</v>
      </c>
      <c r="AU117" s="456">
        <v>0</v>
      </c>
      <c r="AV117" s="457">
        <v>0</v>
      </c>
      <c r="AW117" s="458" t="s">
        <v>161</v>
      </c>
      <c r="AX117" s="459">
        <v>0</v>
      </c>
      <c r="AY117" s="461">
        <v>0</v>
      </c>
    </row>
    <row r="118" s="437" customFormat="1" outlineLevel="3" spans="1:51">
      <c r="A118" s="468" t="s">
        <v>112</v>
      </c>
      <c r="B118" s="456">
        <v>57.1423919999999</v>
      </c>
      <c r="C118" s="457">
        <v>56.12329233</v>
      </c>
      <c r="D118" s="458">
        <v>1.01815823034771</v>
      </c>
      <c r="E118" s="459">
        <v>1.01909966999985</v>
      </c>
      <c r="F118" s="461">
        <v>51.192538</v>
      </c>
      <c r="G118" s="456">
        <v>37.8358389999999</v>
      </c>
      <c r="H118" s="457">
        <v>38.1</v>
      </c>
      <c r="I118" s="458">
        <v>0.993066640419945</v>
      </c>
      <c r="J118" s="459">
        <v>-0.264161000000101</v>
      </c>
      <c r="K118" s="461">
        <v>33.756478</v>
      </c>
      <c r="L118" s="456">
        <v>11.705516</v>
      </c>
      <c r="M118" s="457">
        <v>12.166992</v>
      </c>
      <c r="N118" s="458">
        <v>0.962071479951659</v>
      </c>
      <c r="O118" s="459">
        <v>-0.461476000000006</v>
      </c>
      <c r="P118" s="461">
        <v>11.460477</v>
      </c>
      <c r="Q118" s="456">
        <v>0.901599999999999</v>
      </c>
      <c r="R118" s="457">
        <v>0.9846</v>
      </c>
      <c r="S118" s="458">
        <v>0.915701807840747</v>
      </c>
      <c r="T118" s="459">
        <v>-0.0830000000000009</v>
      </c>
      <c r="U118" s="461">
        <v>0.8838</v>
      </c>
      <c r="V118" s="456">
        <v>0</v>
      </c>
      <c r="W118" s="457">
        <v>0</v>
      </c>
      <c r="X118" s="458" t="s">
        <v>161</v>
      </c>
      <c r="Y118" s="459">
        <v>0</v>
      </c>
      <c r="Z118" s="461">
        <v>0</v>
      </c>
      <c r="AA118" s="456">
        <v>6.699437</v>
      </c>
      <c r="AB118" s="457">
        <v>4.87170033</v>
      </c>
      <c r="AC118" s="458">
        <v>1.37517428129657</v>
      </c>
      <c r="AD118" s="459">
        <v>1.82773666999999</v>
      </c>
      <c r="AE118" s="461">
        <v>5.091783</v>
      </c>
      <c r="AF118" s="456">
        <v>0</v>
      </c>
      <c r="AG118" s="457">
        <v>0</v>
      </c>
      <c r="AH118" s="458" t="s">
        <v>161</v>
      </c>
      <c r="AI118" s="459">
        <v>0</v>
      </c>
      <c r="AJ118" s="461">
        <v>0</v>
      </c>
      <c r="AK118" s="456">
        <v>3.607023</v>
      </c>
      <c r="AL118" s="457">
        <v>2.09997</v>
      </c>
      <c r="AM118" s="458">
        <v>1.71765453792197</v>
      </c>
      <c r="AN118" s="459">
        <v>1.507053</v>
      </c>
      <c r="AO118" s="461">
        <v>2.472808</v>
      </c>
      <c r="AP118" s="456">
        <v>0</v>
      </c>
      <c r="AQ118" s="457">
        <v>0</v>
      </c>
      <c r="AR118" s="458" t="s">
        <v>161</v>
      </c>
      <c r="AS118" s="459">
        <v>0</v>
      </c>
      <c r="AT118" s="461">
        <v>0</v>
      </c>
      <c r="AU118" s="456">
        <v>0</v>
      </c>
      <c r="AV118" s="457">
        <v>0</v>
      </c>
      <c r="AW118" s="458" t="s">
        <v>161</v>
      </c>
      <c r="AX118" s="459">
        <v>0</v>
      </c>
      <c r="AY118" s="461">
        <v>0</v>
      </c>
    </row>
    <row r="119" s="437" customFormat="1" outlineLevel="3" spans="1:51">
      <c r="A119" s="468" t="s">
        <v>113</v>
      </c>
      <c r="B119" s="456">
        <v>33.768032</v>
      </c>
      <c r="C119" s="457">
        <v>35.51775121</v>
      </c>
      <c r="D119" s="458">
        <v>0.950736768224576</v>
      </c>
      <c r="E119" s="459">
        <v>-1.74971921000007</v>
      </c>
      <c r="F119" s="461">
        <v>33.0061319999999</v>
      </c>
      <c r="G119" s="456">
        <v>22.25123</v>
      </c>
      <c r="H119" s="457">
        <v>23.29</v>
      </c>
      <c r="I119" s="458">
        <v>0.95539845427222</v>
      </c>
      <c r="J119" s="459">
        <v>-1.03877</v>
      </c>
      <c r="K119" s="461">
        <v>19.736268</v>
      </c>
      <c r="L119" s="456">
        <v>8.18240499999999</v>
      </c>
      <c r="M119" s="457">
        <v>8.503551</v>
      </c>
      <c r="N119" s="458">
        <v>0.962233894992808</v>
      </c>
      <c r="O119" s="459">
        <v>-0.321146000000013</v>
      </c>
      <c r="P119" s="461">
        <v>7.89924799999999</v>
      </c>
      <c r="Q119" s="456">
        <v>0.2887</v>
      </c>
      <c r="R119" s="457">
        <v>0.3033</v>
      </c>
      <c r="S119" s="458">
        <v>0.951862842070557</v>
      </c>
      <c r="T119" s="459">
        <v>-0.0146</v>
      </c>
      <c r="U119" s="461">
        <v>0.2376</v>
      </c>
      <c r="V119" s="456">
        <v>0</v>
      </c>
      <c r="W119" s="457">
        <v>0</v>
      </c>
      <c r="X119" s="458" t="s">
        <v>161</v>
      </c>
      <c r="Y119" s="459">
        <v>0</v>
      </c>
      <c r="Z119" s="461">
        <v>0.178217999999999</v>
      </c>
      <c r="AA119" s="456">
        <v>3.045697</v>
      </c>
      <c r="AB119" s="457">
        <v>3.42090021</v>
      </c>
      <c r="AC119" s="458">
        <v>0.890320328870394</v>
      </c>
      <c r="AD119" s="459">
        <v>-0.375203210000002</v>
      </c>
      <c r="AE119" s="461">
        <v>4.95479799999999</v>
      </c>
      <c r="AF119" s="456">
        <v>0</v>
      </c>
      <c r="AG119" s="457">
        <v>0</v>
      </c>
      <c r="AH119" s="458" t="s">
        <v>161</v>
      </c>
      <c r="AI119" s="459">
        <v>0</v>
      </c>
      <c r="AJ119" s="461">
        <v>0</v>
      </c>
      <c r="AK119" s="456">
        <v>1.782073</v>
      </c>
      <c r="AL119" s="457">
        <v>1.4247</v>
      </c>
      <c r="AM119" s="458">
        <v>1.2508408787815</v>
      </c>
      <c r="AN119" s="459">
        <v>0.357372999999999</v>
      </c>
      <c r="AO119" s="461">
        <v>1.693353</v>
      </c>
      <c r="AP119" s="456">
        <v>0</v>
      </c>
      <c r="AQ119" s="457">
        <v>0</v>
      </c>
      <c r="AR119" s="458" t="s">
        <v>161</v>
      </c>
      <c r="AS119" s="459">
        <v>0</v>
      </c>
      <c r="AT119" s="461">
        <v>0</v>
      </c>
      <c r="AU119" s="456">
        <v>0</v>
      </c>
      <c r="AV119" s="457">
        <v>0</v>
      </c>
      <c r="AW119" s="458" t="s">
        <v>161</v>
      </c>
      <c r="AX119" s="459">
        <v>0</v>
      </c>
      <c r="AY119" s="461">
        <v>0</v>
      </c>
    </row>
    <row r="120" s="437" customFormat="1" outlineLevel="3" spans="1:51">
      <c r="A120" s="468" t="s">
        <v>114</v>
      </c>
      <c r="B120" s="456">
        <v>5.528347</v>
      </c>
      <c r="C120" s="457">
        <v>9.08690688</v>
      </c>
      <c r="D120" s="458">
        <v>0.60838600780291</v>
      </c>
      <c r="E120" s="459">
        <v>-3.55855988</v>
      </c>
      <c r="F120" s="461">
        <v>0</v>
      </c>
      <c r="G120" s="456">
        <v>4.009254</v>
      </c>
      <c r="H120" s="457">
        <v>6.29</v>
      </c>
      <c r="I120" s="458">
        <v>0.637401271860095</v>
      </c>
      <c r="J120" s="459">
        <v>-2.280746</v>
      </c>
      <c r="K120" s="461">
        <v>0</v>
      </c>
      <c r="L120" s="456">
        <v>1.142293</v>
      </c>
      <c r="M120" s="457">
        <v>2.119816</v>
      </c>
      <c r="N120" s="458">
        <v>0.538864222177774</v>
      </c>
      <c r="O120" s="459">
        <v>-0.977523</v>
      </c>
      <c r="P120" s="461">
        <v>0</v>
      </c>
      <c r="Q120" s="456">
        <v>0.216799999999999</v>
      </c>
      <c r="R120" s="457">
        <v>0.24</v>
      </c>
      <c r="S120" s="458">
        <v>0.90333333333333</v>
      </c>
      <c r="T120" s="459">
        <v>-0.0232000000000008</v>
      </c>
      <c r="U120" s="461">
        <v>0</v>
      </c>
      <c r="V120" s="456">
        <v>0</v>
      </c>
      <c r="W120" s="457">
        <v>0</v>
      </c>
      <c r="X120" s="458" t="s">
        <v>161</v>
      </c>
      <c r="Y120" s="459">
        <v>0</v>
      </c>
      <c r="Z120" s="461">
        <v>0</v>
      </c>
      <c r="AA120" s="456">
        <v>0.16</v>
      </c>
      <c r="AB120" s="457">
        <v>0.43709088</v>
      </c>
      <c r="AC120" s="458">
        <v>0.366056596742536</v>
      </c>
      <c r="AD120" s="459">
        <v>-0.27709088</v>
      </c>
      <c r="AE120" s="461">
        <v>0</v>
      </c>
      <c r="AF120" s="456">
        <v>0</v>
      </c>
      <c r="AG120" s="457">
        <v>0</v>
      </c>
      <c r="AH120" s="458" t="s">
        <v>161</v>
      </c>
      <c r="AI120" s="459">
        <v>0</v>
      </c>
      <c r="AJ120" s="461">
        <v>0</v>
      </c>
      <c r="AK120" s="456">
        <v>0.525841</v>
      </c>
      <c r="AL120" s="457">
        <v>0.81</v>
      </c>
      <c r="AM120" s="458">
        <v>0.649186419753086</v>
      </c>
      <c r="AN120" s="459">
        <v>-0.284159</v>
      </c>
      <c r="AO120" s="461">
        <v>0</v>
      </c>
      <c r="AP120" s="456">
        <v>0</v>
      </c>
      <c r="AQ120" s="457">
        <v>0</v>
      </c>
      <c r="AR120" s="458" t="s">
        <v>161</v>
      </c>
      <c r="AS120" s="459">
        <v>0</v>
      </c>
      <c r="AT120" s="461">
        <v>0</v>
      </c>
      <c r="AU120" s="456">
        <v>0</v>
      </c>
      <c r="AV120" s="457">
        <v>0</v>
      </c>
      <c r="AW120" s="458" t="s">
        <v>161</v>
      </c>
      <c r="AX120" s="459">
        <v>0</v>
      </c>
      <c r="AY120" s="461">
        <v>0</v>
      </c>
    </row>
    <row r="121" s="441" customFormat="1" spans="1:51">
      <c r="A121" s="462" t="s">
        <v>115</v>
      </c>
      <c r="B121" s="463">
        <v>261.553032</v>
      </c>
      <c r="C121" s="464">
        <v>274.08978947</v>
      </c>
      <c r="D121" s="465">
        <v>0.954260399505424</v>
      </c>
      <c r="E121" s="464">
        <v>-12.5367574700003</v>
      </c>
      <c r="F121" s="466">
        <v>244.465693</v>
      </c>
      <c r="G121" s="463">
        <v>180.050782</v>
      </c>
      <c r="H121" s="464">
        <v>187.33</v>
      </c>
      <c r="I121" s="465">
        <v>0.96114227299418</v>
      </c>
      <c r="J121" s="464">
        <v>-7.27921800000021</v>
      </c>
      <c r="K121" s="466">
        <v>157.902246</v>
      </c>
      <c r="L121" s="463">
        <v>52.319951</v>
      </c>
      <c r="M121" s="464">
        <v>56.937997</v>
      </c>
      <c r="N121" s="465">
        <v>0.918893423665746</v>
      </c>
      <c r="O121" s="464">
        <v>-4.61804600000004</v>
      </c>
      <c r="P121" s="466">
        <v>51.3187419999999</v>
      </c>
      <c r="Q121" s="463">
        <v>4.73009999999999</v>
      </c>
      <c r="R121" s="464">
        <v>5.4906</v>
      </c>
      <c r="S121" s="465">
        <v>0.861490547481149</v>
      </c>
      <c r="T121" s="464">
        <v>-0.760500000000006</v>
      </c>
      <c r="U121" s="466">
        <v>4.643</v>
      </c>
      <c r="V121" s="463">
        <v>0</v>
      </c>
      <c r="W121" s="464">
        <v>0</v>
      </c>
      <c r="X121" s="465" t="s">
        <v>161</v>
      </c>
      <c r="Y121" s="464">
        <v>0</v>
      </c>
      <c r="Z121" s="466">
        <v>0.237623999999999</v>
      </c>
      <c r="AA121" s="463">
        <v>24.452199</v>
      </c>
      <c r="AB121" s="464">
        <v>24.33119247</v>
      </c>
      <c r="AC121" s="465">
        <v>1.00497330865099</v>
      </c>
      <c r="AD121" s="464">
        <v>0.121006529999981</v>
      </c>
      <c r="AE121" s="466">
        <v>30.364081</v>
      </c>
      <c r="AF121" s="463">
        <v>0</v>
      </c>
      <c r="AG121" s="464">
        <v>0</v>
      </c>
      <c r="AH121" s="465" t="s">
        <v>161</v>
      </c>
      <c r="AI121" s="464">
        <v>0</v>
      </c>
      <c r="AJ121" s="466">
        <v>0</v>
      </c>
      <c r="AK121" s="463">
        <v>19.460137</v>
      </c>
      <c r="AL121" s="464">
        <v>16.49697597</v>
      </c>
      <c r="AM121" s="465">
        <v>1.17961843645699</v>
      </c>
      <c r="AN121" s="464">
        <v>2.96316102999997</v>
      </c>
      <c r="AO121" s="466">
        <v>16.682661</v>
      </c>
      <c r="AP121" s="463">
        <v>0.006098</v>
      </c>
      <c r="AQ121" s="464">
        <v>0</v>
      </c>
      <c r="AR121" s="465" t="s">
        <v>161</v>
      </c>
      <c r="AS121" s="464">
        <v>0.006098</v>
      </c>
      <c r="AT121" s="466">
        <v>0</v>
      </c>
      <c r="AU121" s="463">
        <v>0</v>
      </c>
      <c r="AV121" s="464">
        <v>0</v>
      </c>
      <c r="AW121" s="465" t="s">
        <v>161</v>
      </c>
      <c r="AX121" s="464">
        <v>0</v>
      </c>
      <c r="AY121" s="466">
        <v>0</v>
      </c>
    </row>
    <row r="122" s="164" customFormat="1" outlineLevel="1" spans="1:51">
      <c r="A122" s="468" t="s">
        <v>116</v>
      </c>
      <c r="B122" s="456">
        <v>18.894174</v>
      </c>
      <c r="C122" s="457">
        <v>19.16974912</v>
      </c>
      <c r="D122" s="458">
        <v>0.98562447957587</v>
      </c>
      <c r="E122" s="459">
        <v>-0.275575120000013</v>
      </c>
      <c r="F122" s="461">
        <v>16.572215</v>
      </c>
      <c r="G122" s="456">
        <v>13.204129</v>
      </c>
      <c r="H122" s="457">
        <v>13.51</v>
      </c>
      <c r="I122" s="458">
        <v>0.977359659511474</v>
      </c>
      <c r="J122" s="459">
        <v>-0.305870999999986</v>
      </c>
      <c r="K122" s="461">
        <v>10.128404</v>
      </c>
      <c r="L122" s="456">
        <v>3.614985</v>
      </c>
      <c r="M122" s="457">
        <v>3.844449</v>
      </c>
      <c r="N122" s="458">
        <v>0.940312903097427</v>
      </c>
      <c r="O122" s="459">
        <v>-0.229463999999999</v>
      </c>
      <c r="P122" s="461">
        <v>3.16474099999999</v>
      </c>
      <c r="Q122" s="456">
        <v>0.203399999999999</v>
      </c>
      <c r="R122" s="457">
        <v>0.3105</v>
      </c>
      <c r="S122" s="458">
        <v>0.655072463768113</v>
      </c>
      <c r="T122" s="459">
        <v>-0.107100000000001</v>
      </c>
      <c r="U122" s="461">
        <v>0.203399999999999</v>
      </c>
      <c r="V122" s="456">
        <v>0</v>
      </c>
      <c r="W122" s="457">
        <v>0</v>
      </c>
      <c r="X122" s="458" t="s">
        <v>161</v>
      </c>
      <c r="Y122" s="459">
        <v>0</v>
      </c>
      <c r="Z122" s="461">
        <v>0.0299999999999999</v>
      </c>
      <c r="AA122" s="456">
        <v>1.87166</v>
      </c>
      <c r="AB122" s="457">
        <v>1.50480012</v>
      </c>
      <c r="AC122" s="458">
        <v>1.24379309592293</v>
      </c>
      <c r="AD122" s="459">
        <v>0.366859879999999</v>
      </c>
      <c r="AE122" s="461">
        <v>3.04567</v>
      </c>
      <c r="AF122" s="456">
        <v>0</v>
      </c>
      <c r="AG122" s="457">
        <v>0</v>
      </c>
      <c r="AH122" s="458" t="s">
        <v>161</v>
      </c>
      <c r="AI122" s="459">
        <v>0</v>
      </c>
      <c r="AJ122" s="461">
        <v>0</v>
      </c>
      <c r="AK122" s="456">
        <v>0</v>
      </c>
      <c r="AL122" s="457">
        <v>0</v>
      </c>
      <c r="AM122" s="458" t="s">
        <v>161</v>
      </c>
      <c r="AN122" s="459">
        <v>0</v>
      </c>
      <c r="AO122" s="461">
        <v>0</v>
      </c>
      <c r="AP122" s="456">
        <v>0.178132</v>
      </c>
      <c r="AQ122" s="457">
        <v>0</v>
      </c>
      <c r="AR122" s="458" t="s">
        <v>161</v>
      </c>
      <c r="AS122" s="459">
        <v>0.178132</v>
      </c>
      <c r="AT122" s="461">
        <v>0.0945019999999999</v>
      </c>
      <c r="AU122" s="456">
        <v>0</v>
      </c>
      <c r="AV122" s="457">
        <v>0</v>
      </c>
      <c r="AW122" s="458" t="s">
        <v>161</v>
      </c>
      <c r="AX122" s="459">
        <v>0</v>
      </c>
      <c r="AY122" s="461">
        <v>0</v>
      </c>
    </row>
    <row r="123" s="437" customFormat="1" outlineLevel="1" spans="1:51">
      <c r="A123" s="468" t="s">
        <v>117</v>
      </c>
      <c r="B123" s="456">
        <v>17.521567</v>
      </c>
      <c r="C123" s="457">
        <v>17.64805812</v>
      </c>
      <c r="D123" s="458">
        <v>0.992832575734967</v>
      </c>
      <c r="E123" s="459">
        <v>-0.126491119999997</v>
      </c>
      <c r="F123" s="461">
        <v>14.349188</v>
      </c>
      <c r="G123" s="456">
        <v>12.708386</v>
      </c>
      <c r="H123" s="457">
        <v>13.62</v>
      </c>
      <c r="I123" s="458">
        <v>0.933067988252571</v>
      </c>
      <c r="J123" s="459">
        <v>-0.911613999999989</v>
      </c>
      <c r="K123" s="461">
        <v>10.763311</v>
      </c>
      <c r="L123" s="456">
        <v>3.608721</v>
      </c>
      <c r="M123" s="457">
        <v>2.577258</v>
      </c>
      <c r="N123" s="458">
        <v>1.40021720759039</v>
      </c>
      <c r="O123" s="459">
        <v>1.031463</v>
      </c>
      <c r="P123" s="461">
        <v>2.475677</v>
      </c>
      <c r="Q123" s="456">
        <v>0.273399999999999</v>
      </c>
      <c r="R123" s="457">
        <v>0.09</v>
      </c>
      <c r="S123" s="458">
        <v>3.03777777777777</v>
      </c>
      <c r="T123" s="459">
        <v>0.183399999999999</v>
      </c>
      <c r="U123" s="461">
        <v>0.09</v>
      </c>
      <c r="V123" s="456">
        <v>0</v>
      </c>
      <c r="W123" s="457">
        <v>0</v>
      </c>
      <c r="X123" s="458" t="s">
        <v>161</v>
      </c>
      <c r="Y123" s="459">
        <v>0</v>
      </c>
      <c r="Z123" s="461">
        <v>0</v>
      </c>
      <c r="AA123" s="456">
        <v>0.931059999999999</v>
      </c>
      <c r="AB123" s="457">
        <v>1.36080012</v>
      </c>
      <c r="AC123" s="458">
        <v>0.684200409976448</v>
      </c>
      <c r="AD123" s="459">
        <v>-0.429740120000001</v>
      </c>
      <c r="AE123" s="461">
        <v>1.0202</v>
      </c>
      <c r="AF123" s="456">
        <v>0</v>
      </c>
      <c r="AG123" s="457">
        <v>0</v>
      </c>
      <c r="AH123" s="458" t="s">
        <v>161</v>
      </c>
      <c r="AI123" s="459">
        <v>0</v>
      </c>
      <c r="AJ123" s="461">
        <v>0</v>
      </c>
      <c r="AK123" s="456">
        <v>0</v>
      </c>
      <c r="AL123" s="457">
        <v>0</v>
      </c>
      <c r="AM123" s="458" t="s">
        <v>161</v>
      </c>
      <c r="AN123" s="459">
        <v>0</v>
      </c>
      <c r="AO123" s="461">
        <v>0</v>
      </c>
      <c r="AP123" s="456">
        <v>0</v>
      </c>
      <c r="AQ123" s="457">
        <v>0</v>
      </c>
      <c r="AR123" s="458" t="s">
        <v>161</v>
      </c>
      <c r="AS123" s="459">
        <v>0</v>
      </c>
      <c r="AT123" s="461">
        <v>0</v>
      </c>
      <c r="AU123" s="456">
        <v>0</v>
      </c>
      <c r="AV123" s="457">
        <v>0</v>
      </c>
      <c r="AW123" s="458" t="s">
        <v>161</v>
      </c>
      <c r="AX123" s="459">
        <v>0</v>
      </c>
      <c r="AY123" s="461">
        <v>0</v>
      </c>
    </row>
    <row r="124" s="437" customFormat="1" outlineLevel="1" spans="1:51">
      <c r="A124" s="468" t="s">
        <v>118</v>
      </c>
      <c r="B124" s="456">
        <v>2.98858299999999</v>
      </c>
      <c r="C124" s="457">
        <v>3.68870003</v>
      </c>
      <c r="D124" s="458">
        <v>0.810199521699787</v>
      </c>
      <c r="E124" s="459">
        <v>-0.700117030000011</v>
      </c>
      <c r="F124" s="461">
        <v>3.93535499999999</v>
      </c>
      <c r="G124" s="456">
        <v>2.61788299999999</v>
      </c>
      <c r="H124" s="457">
        <v>3.2</v>
      </c>
      <c r="I124" s="458">
        <v>0.818088437499997</v>
      </c>
      <c r="J124" s="459">
        <v>-0.58211700000001</v>
      </c>
      <c r="K124" s="461">
        <v>2.68535499999999</v>
      </c>
      <c r="L124" s="456">
        <v>0</v>
      </c>
      <c r="M124" s="457">
        <v>0</v>
      </c>
      <c r="N124" s="458" t="s">
        <v>161</v>
      </c>
      <c r="O124" s="459">
        <v>0</v>
      </c>
      <c r="P124" s="461">
        <v>0</v>
      </c>
      <c r="Q124" s="456">
        <v>0</v>
      </c>
      <c r="R124" s="457">
        <v>0</v>
      </c>
      <c r="S124" s="458" t="s">
        <v>161</v>
      </c>
      <c r="T124" s="459">
        <v>0</v>
      </c>
      <c r="U124" s="461">
        <v>0</v>
      </c>
      <c r="V124" s="456">
        <v>0</v>
      </c>
      <c r="W124" s="457">
        <v>0</v>
      </c>
      <c r="X124" s="458" t="s">
        <v>161</v>
      </c>
      <c r="Y124" s="459">
        <v>0</v>
      </c>
      <c r="Z124" s="461">
        <v>0</v>
      </c>
      <c r="AA124" s="456">
        <v>0.3707</v>
      </c>
      <c r="AB124" s="457">
        <v>0.48870003</v>
      </c>
      <c r="AC124" s="458">
        <v>0.75854302689525</v>
      </c>
      <c r="AD124" s="459">
        <v>-0.118000030000001</v>
      </c>
      <c r="AE124" s="461">
        <v>1.25</v>
      </c>
      <c r="AF124" s="456">
        <v>0</v>
      </c>
      <c r="AG124" s="457">
        <v>0</v>
      </c>
      <c r="AH124" s="458" t="s">
        <v>161</v>
      </c>
      <c r="AI124" s="459">
        <v>0</v>
      </c>
      <c r="AJ124" s="461">
        <v>0</v>
      </c>
      <c r="AK124" s="456">
        <v>0</v>
      </c>
      <c r="AL124" s="457">
        <v>0</v>
      </c>
      <c r="AM124" s="458" t="s">
        <v>161</v>
      </c>
      <c r="AN124" s="459">
        <v>0</v>
      </c>
      <c r="AO124" s="461">
        <v>0</v>
      </c>
      <c r="AP124" s="456">
        <v>0</v>
      </c>
      <c r="AQ124" s="457">
        <v>0</v>
      </c>
      <c r="AR124" s="458" t="s">
        <v>161</v>
      </c>
      <c r="AS124" s="459">
        <v>0</v>
      </c>
      <c r="AT124" s="461">
        <v>0</v>
      </c>
      <c r="AU124" s="456">
        <v>0</v>
      </c>
      <c r="AV124" s="457">
        <v>0</v>
      </c>
      <c r="AW124" s="458" t="s">
        <v>161</v>
      </c>
      <c r="AX124" s="459">
        <v>0</v>
      </c>
      <c r="AY124" s="461">
        <v>0</v>
      </c>
    </row>
    <row r="125" s="437" customFormat="1" outlineLevel="1" spans="1:51">
      <c r="A125" s="468" t="s">
        <v>119</v>
      </c>
      <c r="B125" s="456">
        <v>8.58089999999999</v>
      </c>
      <c r="C125" s="457">
        <v>10.03536006</v>
      </c>
      <c r="D125" s="458">
        <v>0.855066479797038</v>
      </c>
      <c r="E125" s="459">
        <v>-1.45446006000001</v>
      </c>
      <c r="F125" s="461">
        <v>9.11745799999998</v>
      </c>
      <c r="G125" s="456">
        <v>6.08464299999999</v>
      </c>
      <c r="H125" s="457">
        <v>6.93</v>
      </c>
      <c r="I125" s="458">
        <v>0.878014862914862</v>
      </c>
      <c r="J125" s="459">
        <v>-0.84535700000001</v>
      </c>
      <c r="K125" s="461">
        <v>6.21692499999999</v>
      </c>
      <c r="L125" s="456">
        <v>1.556457</v>
      </c>
      <c r="M125" s="457">
        <v>1.98396</v>
      </c>
      <c r="N125" s="458">
        <v>0.784520353232926</v>
      </c>
      <c r="O125" s="459">
        <v>-0.427503000000003</v>
      </c>
      <c r="P125" s="461">
        <v>1.862388</v>
      </c>
      <c r="Q125" s="456">
        <v>0.125399999999999</v>
      </c>
      <c r="R125" s="457">
        <v>0.207</v>
      </c>
      <c r="S125" s="458">
        <v>0.605797101449273</v>
      </c>
      <c r="T125" s="459">
        <v>-0.0816000000000006</v>
      </c>
      <c r="U125" s="461">
        <v>0.167199999999999</v>
      </c>
      <c r="V125" s="456">
        <v>0</v>
      </c>
      <c r="W125" s="457">
        <v>0</v>
      </c>
      <c r="X125" s="458" t="s">
        <v>161</v>
      </c>
      <c r="Y125" s="459">
        <v>0</v>
      </c>
      <c r="Z125" s="461">
        <v>0</v>
      </c>
      <c r="AA125" s="456">
        <v>0.814399999999999</v>
      </c>
      <c r="AB125" s="457">
        <v>0.91440006</v>
      </c>
      <c r="AC125" s="458">
        <v>0.890638611725374</v>
      </c>
      <c r="AD125" s="459">
        <v>-0.100000060000001</v>
      </c>
      <c r="AE125" s="461">
        <v>0.870945</v>
      </c>
      <c r="AF125" s="456">
        <v>0</v>
      </c>
      <c r="AG125" s="457">
        <v>0</v>
      </c>
      <c r="AH125" s="458" t="s">
        <v>161</v>
      </c>
      <c r="AI125" s="459">
        <v>0</v>
      </c>
      <c r="AJ125" s="461">
        <v>0</v>
      </c>
      <c r="AK125" s="456">
        <v>0</v>
      </c>
      <c r="AL125" s="457">
        <v>0</v>
      </c>
      <c r="AM125" s="458" t="s">
        <v>161</v>
      </c>
      <c r="AN125" s="459">
        <v>0</v>
      </c>
      <c r="AO125" s="461">
        <v>0</v>
      </c>
      <c r="AP125" s="456">
        <v>0</v>
      </c>
      <c r="AQ125" s="457">
        <v>0</v>
      </c>
      <c r="AR125" s="458" t="s">
        <v>161</v>
      </c>
      <c r="AS125" s="459">
        <v>0</v>
      </c>
      <c r="AT125" s="461">
        <v>0</v>
      </c>
      <c r="AU125" s="456">
        <v>0</v>
      </c>
      <c r="AV125" s="457">
        <v>0</v>
      </c>
      <c r="AW125" s="458" t="s">
        <v>161</v>
      </c>
      <c r="AX125" s="459">
        <v>0</v>
      </c>
      <c r="AY125" s="461">
        <v>0</v>
      </c>
    </row>
    <row r="126" s="442" customFormat="1" outlineLevel="1" spans="1:51">
      <c r="A126" s="468" t="s">
        <v>120</v>
      </c>
      <c r="B126" s="456">
        <v>34.0050529999999</v>
      </c>
      <c r="C126" s="457">
        <v>39.63830376</v>
      </c>
      <c r="D126" s="458">
        <v>0.857883657330343</v>
      </c>
      <c r="E126" s="459">
        <v>-5.6332507600001</v>
      </c>
      <c r="F126" s="461">
        <v>35.154989</v>
      </c>
      <c r="G126" s="456">
        <v>25.186261</v>
      </c>
      <c r="H126" s="457">
        <v>28.2</v>
      </c>
      <c r="I126" s="458">
        <v>0.893129822695035</v>
      </c>
      <c r="J126" s="459">
        <v>-3.01373900000003</v>
      </c>
      <c r="K126" s="461">
        <v>23.530791</v>
      </c>
      <c r="L126" s="456">
        <v>7.09225199999999</v>
      </c>
      <c r="M126" s="457">
        <v>7.657704</v>
      </c>
      <c r="N126" s="458">
        <v>0.926159068044415</v>
      </c>
      <c r="O126" s="459">
        <v>-0.565452000000009</v>
      </c>
      <c r="P126" s="461">
        <v>7.25159599999999</v>
      </c>
      <c r="Q126" s="456">
        <v>0.266299999999999</v>
      </c>
      <c r="R126" s="457">
        <v>0.261</v>
      </c>
      <c r="S126" s="458">
        <v>1.02030651340996</v>
      </c>
      <c r="T126" s="459">
        <v>0.00529999999999914</v>
      </c>
      <c r="U126" s="461">
        <v>0.0782999999999994</v>
      </c>
      <c r="V126" s="456">
        <v>0</v>
      </c>
      <c r="W126" s="457">
        <v>0</v>
      </c>
      <c r="X126" s="458" t="s">
        <v>161</v>
      </c>
      <c r="Y126" s="459">
        <v>0</v>
      </c>
      <c r="Z126" s="461">
        <v>0</v>
      </c>
      <c r="AA126" s="456">
        <v>1.46024</v>
      </c>
      <c r="AB126" s="457">
        <v>3.51959976</v>
      </c>
      <c r="AC126" s="458">
        <v>0.414888083751887</v>
      </c>
      <c r="AD126" s="459">
        <v>-2.05935976</v>
      </c>
      <c r="AE126" s="461">
        <v>4.29430199999999</v>
      </c>
      <c r="AF126" s="456">
        <v>0</v>
      </c>
      <c r="AG126" s="457">
        <v>0</v>
      </c>
      <c r="AH126" s="458" t="s">
        <v>161</v>
      </c>
      <c r="AI126" s="459">
        <v>0</v>
      </c>
      <c r="AJ126" s="461">
        <v>0</v>
      </c>
      <c r="AK126" s="456">
        <v>0.801199999999998</v>
      </c>
      <c r="AL126" s="457">
        <v>0</v>
      </c>
      <c r="AM126" s="458" t="s">
        <v>161</v>
      </c>
      <c r="AN126" s="459">
        <v>0.801199999999998</v>
      </c>
      <c r="AO126" s="461">
        <v>0</v>
      </c>
      <c r="AP126" s="456">
        <v>0</v>
      </c>
      <c r="AQ126" s="457">
        <v>0</v>
      </c>
      <c r="AR126" s="458" t="s">
        <v>161</v>
      </c>
      <c r="AS126" s="459">
        <v>0</v>
      </c>
      <c r="AT126" s="461">
        <v>0</v>
      </c>
      <c r="AU126" s="456">
        <v>0</v>
      </c>
      <c r="AV126" s="457">
        <v>0</v>
      </c>
      <c r="AW126" s="458" t="s">
        <v>161</v>
      </c>
      <c r="AX126" s="459">
        <v>0</v>
      </c>
      <c r="AY126" s="461">
        <v>0</v>
      </c>
    </row>
    <row r="127" s="164" customFormat="1" outlineLevel="1" spans="1:51">
      <c r="A127" s="468" t="s">
        <v>121</v>
      </c>
      <c r="B127" s="456">
        <v>10.253445</v>
      </c>
      <c r="C127" s="457">
        <v>11.71792606</v>
      </c>
      <c r="D127" s="458">
        <v>0.875022162411561</v>
      </c>
      <c r="E127" s="459">
        <v>-1.46448106000001</v>
      </c>
      <c r="F127" s="461">
        <v>10.543814</v>
      </c>
      <c r="G127" s="456">
        <v>7.143966</v>
      </c>
      <c r="H127" s="457">
        <v>8.44</v>
      </c>
      <c r="I127" s="458">
        <v>0.846441469194313</v>
      </c>
      <c r="J127" s="459">
        <v>-1.296034</v>
      </c>
      <c r="K127" s="461">
        <v>7.192851</v>
      </c>
      <c r="L127" s="456">
        <v>2.36911799999999</v>
      </c>
      <c r="M127" s="457">
        <v>2.318526</v>
      </c>
      <c r="N127" s="458">
        <v>1.02182076025888</v>
      </c>
      <c r="O127" s="459">
        <v>0.0505919999999911</v>
      </c>
      <c r="P127" s="461">
        <v>2.20087599999999</v>
      </c>
      <c r="Q127" s="456">
        <v>0</v>
      </c>
      <c r="R127" s="457">
        <v>0</v>
      </c>
      <c r="S127" s="458" t="s">
        <v>161</v>
      </c>
      <c r="T127" s="459">
        <v>0</v>
      </c>
      <c r="U127" s="461">
        <v>0</v>
      </c>
      <c r="V127" s="456">
        <v>0</v>
      </c>
      <c r="W127" s="457">
        <v>0</v>
      </c>
      <c r="X127" s="458" t="s">
        <v>161</v>
      </c>
      <c r="Y127" s="459">
        <v>0</v>
      </c>
      <c r="Z127" s="461">
        <v>0</v>
      </c>
      <c r="AA127" s="456">
        <v>0.740360999999999</v>
      </c>
      <c r="AB127" s="457">
        <v>0.95940006</v>
      </c>
      <c r="AC127" s="458">
        <v>0.771691634040547</v>
      </c>
      <c r="AD127" s="459">
        <v>-0.219039060000001</v>
      </c>
      <c r="AE127" s="461">
        <v>1.150087</v>
      </c>
      <c r="AF127" s="456">
        <v>0</v>
      </c>
      <c r="AG127" s="457">
        <v>0</v>
      </c>
      <c r="AH127" s="458" t="s">
        <v>161</v>
      </c>
      <c r="AI127" s="459">
        <v>0</v>
      </c>
      <c r="AJ127" s="461">
        <v>0</v>
      </c>
      <c r="AK127" s="456">
        <v>0.556984999999999</v>
      </c>
      <c r="AL127" s="457">
        <v>0.45</v>
      </c>
      <c r="AM127" s="458">
        <v>1.23774444444444</v>
      </c>
      <c r="AN127" s="459">
        <v>0.106984999999999</v>
      </c>
      <c r="AO127" s="461">
        <v>0.875599999999998</v>
      </c>
      <c r="AP127" s="456">
        <v>0</v>
      </c>
      <c r="AQ127" s="457">
        <v>0</v>
      </c>
      <c r="AR127" s="458" t="s">
        <v>161</v>
      </c>
      <c r="AS127" s="459">
        <v>0</v>
      </c>
      <c r="AT127" s="461">
        <v>0</v>
      </c>
      <c r="AU127" s="456">
        <v>0.1</v>
      </c>
      <c r="AV127" s="457">
        <v>0</v>
      </c>
      <c r="AW127" s="458" t="s">
        <v>161</v>
      </c>
      <c r="AX127" s="459">
        <v>0.1</v>
      </c>
      <c r="AY127" s="461">
        <v>0</v>
      </c>
    </row>
    <row r="128" s="164" customFormat="1" outlineLevel="3" spans="1:51">
      <c r="A128" s="468" t="s">
        <v>122</v>
      </c>
      <c r="B128" s="456">
        <v>0</v>
      </c>
      <c r="C128" s="457">
        <v>0</v>
      </c>
      <c r="D128" s="458" t="s">
        <v>161</v>
      </c>
      <c r="E128" s="459">
        <v>0</v>
      </c>
      <c r="F128" s="461">
        <v>0</v>
      </c>
      <c r="G128" s="456">
        <v>0</v>
      </c>
      <c r="H128" s="457">
        <v>0</v>
      </c>
      <c r="I128" s="458" t="s">
        <v>161</v>
      </c>
      <c r="J128" s="459">
        <v>0</v>
      </c>
      <c r="K128" s="461">
        <v>0</v>
      </c>
      <c r="L128" s="456">
        <v>0</v>
      </c>
      <c r="M128" s="457">
        <v>0</v>
      </c>
      <c r="N128" s="458" t="s">
        <v>161</v>
      </c>
      <c r="O128" s="459">
        <v>0</v>
      </c>
      <c r="P128" s="461">
        <v>0</v>
      </c>
      <c r="Q128" s="456">
        <v>0</v>
      </c>
      <c r="R128" s="457">
        <v>0</v>
      </c>
      <c r="S128" s="458" t="s">
        <v>161</v>
      </c>
      <c r="T128" s="459">
        <v>0</v>
      </c>
      <c r="U128" s="461">
        <v>0</v>
      </c>
      <c r="V128" s="456">
        <v>0</v>
      </c>
      <c r="W128" s="457">
        <v>0</v>
      </c>
      <c r="X128" s="458" t="s">
        <v>161</v>
      </c>
      <c r="Y128" s="459">
        <v>0</v>
      </c>
      <c r="Z128" s="461">
        <v>0</v>
      </c>
      <c r="AA128" s="456">
        <v>0</v>
      </c>
      <c r="AB128" s="457">
        <v>0</v>
      </c>
      <c r="AC128" s="458" t="s">
        <v>161</v>
      </c>
      <c r="AD128" s="459">
        <v>0</v>
      </c>
      <c r="AE128" s="461">
        <v>0</v>
      </c>
      <c r="AF128" s="456">
        <v>0</v>
      </c>
      <c r="AG128" s="457">
        <v>0</v>
      </c>
      <c r="AH128" s="458" t="s">
        <v>161</v>
      </c>
      <c r="AI128" s="459">
        <v>0</v>
      </c>
      <c r="AJ128" s="461">
        <v>0</v>
      </c>
      <c r="AK128" s="456">
        <v>0</v>
      </c>
      <c r="AL128" s="457">
        <v>0</v>
      </c>
      <c r="AM128" s="458" t="s">
        <v>161</v>
      </c>
      <c r="AN128" s="459">
        <v>0</v>
      </c>
      <c r="AO128" s="461">
        <v>0</v>
      </c>
      <c r="AP128" s="456">
        <v>0</v>
      </c>
      <c r="AQ128" s="457">
        <v>0</v>
      </c>
      <c r="AR128" s="458" t="s">
        <v>161</v>
      </c>
      <c r="AS128" s="459">
        <v>0</v>
      </c>
      <c r="AT128" s="461">
        <v>0</v>
      </c>
      <c r="AU128" s="456">
        <v>0</v>
      </c>
      <c r="AV128" s="457">
        <v>0</v>
      </c>
      <c r="AW128" s="458" t="s">
        <v>161</v>
      </c>
      <c r="AX128" s="459">
        <v>0</v>
      </c>
      <c r="AY128" s="461">
        <v>0</v>
      </c>
    </row>
    <row r="129" s="441" customFormat="1" spans="1:51">
      <c r="A129" s="462" t="s">
        <v>123</v>
      </c>
      <c r="B129" s="463">
        <v>92.2437219999999</v>
      </c>
      <c r="C129" s="464">
        <v>101.89809715</v>
      </c>
      <c r="D129" s="465">
        <v>0.905254608083718</v>
      </c>
      <c r="E129" s="464">
        <v>-9.65437515000015</v>
      </c>
      <c r="F129" s="466">
        <v>89.6730189999999</v>
      </c>
      <c r="G129" s="463">
        <v>66.945268</v>
      </c>
      <c r="H129" s="464">
        <v>73.9</v>
      </c>
      <c r="I129" s="465">
        <v>0.9058899594046</v>
      </c>
      <c r="J129" s="464">
        <v>-6.95473200000004</v>
      </c>
      <c r="K129" s="466">
        <v>60.517637</v>
      </c>
      <c r="L129" s="463">
        <v>18.241533</v>
      </c>
      <c r="M129" s="464">
        <v>18.381897</v>
      </c>
      <c r="N129" s="465">
        <v>0.992364009002987</v>
      </c>
      <c r="O129" s="464">
        <v>-0.140364000000019</v>
      </c>
      <c r="P129" s="466">
        <v>16.955278</v>
      </c>
      <c r="Q129" s="463">
        <v>0.868499999999997</v>
      </c>
      <c r="R129" s="464">
        <v>0.8685</v>
      </c>
      <c r="S129" s="465">
        <v>0.999999999999996</v>
      </c>
      <c r="T129" s="464">
        <v>-3.21964677141295e-15</v>
      </c>
      <c r="U129" s="466">
        <v>0.538899999999998</v>
      </c>
      <c r="V129" s="463">
        <v>0</v>
      </c>
      <c r="W129" s="464">
        <v>0</v>
      </c>
      <c r="X129" s="465" t="s">
        <v>161</v>
      </c>
      <c r="Y129" s="464">
        <v>0</v>
      </c>
      <c r="Z129" s="466">
        <v>0.0299999999999999</v>
      </c>
      <c r="AA129" s="463">
        <v>6.188421</v>
      </c>
      <c r="AB129" s="464">
        <v>8.74770015</v>
      </c>
      <c r="AC129" s="465">
        <v>0.707434056253059</v>
      </c>
      <c r="AD129" s="464">
        <v>-2.55927915</v>
      </c>
      <c r="AE129" s="466">
        <v>11.631204</v>
      </c>
      <c r="AF129" s="463">
        <v>0</v>
      </c>
      <c r="AG129" s="464">
        <v>0</v>
      </c>
      <c r="AH129" s="465" t="s">
        <v>161</v>
      </c>
      <c r="AI129" s="464">
        <v>0</v>
      </c>
      <c r="AJ129" s="466">
        <v>0</v>
      </c>
      <c r="AK129" s="463">
        <v>1.358185</v>
      </c>
      <c r="AL129" s="464">
        <v>0.45</v>
      </c>
      <c r="AM129" s="465">
        <v>3.01818888888888</v>
      </c>
      <c r="AN129" s="464">
        <v>0.908184999999998</v>
      </c>
      <c r="AO129" s="466">
        <v>0.875599999999998</v>
      </c>
      <c r="AP129" s="463">
        <v>0.178132</v>
      </c>
      <c r="AQ129" s="464">
        <v>0</v>
      </c>
      <c r="AR129" s="465" t="s">
        <v>161</v>
      </c>
      <c r="AS129" s="464">
        <v>0.178132</v>
      </c>
      <c r="AT129" s="466">
        <v>0.0945019999999999</v>
      </c>
      <c r="AU129" s="463">
        <v>0.1</v>
      </c>
      <c r="AV129" s="464">
        <v>0</v>
      </c>
      <c r="AW129" s="465" t="s">
        <v>161</v>
      </c>
      <c r="AX129" s="464">
        <v>0.1</v>
      </c>
      <c r="AY129" s="466">
        <v>0</v>
      </c>
    </row>
    <row r="130" s="437" customFormat="1" ht="16.2" spans="1:51">
      <c r="A130" s="213" t="s">
        <v>124</v>
      </c>
      <c r="B130" s="214">
        <v>353.796754</v>
      </c>
      <c r="C130" s="472">
        <v>375.98788662</v>
      </c>
      <c r="D130" s="216">
        <v>0.940979128823827</v>
      </c>
      <c r="E130" s="472">
        <v>-22.1911326200004</v>
      </c>
      <c r="F130" s="217">
        <v>334.138712</v>
      </c>
      <c r="G130" s="214">
        <v>246.99605</v>
      </c>
      <c r="H130" s="472">
        <v>261.23</v>
      </c>
      <c r="I130" s="216">
        <v>0.945511809516517</v>
      </c>
      <c r="J130" s="472">
        <v>-14.2339500000003</v>
      </c>
      <c r="K130" s="217">
        <v>218.419883</v>
      </c>
      <c r="L130" s="214">
        <v>70.561484</v>
      </c>
      <c r="M130" s="472">
        <v>75.319894</v>
      </c>
      <c r="N130" s="216">
        <v>0.936823994999249</v>
      </c>
      <c r="O130" s="472">
        <v>-4.75841000000005</v>
      </c>
      <c r="P130" s="217">
        <v>68.2740199999999</v>
      </c>
      <c r="Q130" s="214">
        <v>5.59859999999999</v>
      </c>
      <c r="R130" s="472">
        <v>6.3591</v>
      </c>
      <c r="S130" s="216">
        <v>0.880407604849741</v>
      </c>
      <c r="T130" s="472">
        <v>-0.760500000000009</v>
      </c>
      <c r="U130" s="217">
        <v>5.1819</v>
      </c>
      <c r="V130" s="214">
        <v>0</v>
      </c>
      <c r="W130" s="472">
        <v>0</v>
      </c>
      <c r="X130" s="216" t="s">
        <v>161</v>
      </c>
      <c r="Y130" s="472">
        <v>0</v>
      </c>
      <c r="Z130" s="217">
        <v>0.267623999999999</v>
      </c>
      <c r="AA130" s="214">
        <v>30.64062</v>
      </c>
      <c r="AB130" s="472">
        <v>33.07889262</v>
      </c>
      <c r="AC130" s="216">
        <v>0.926289170317455</v>
      </c>
      <c r="AD130" s="472">
        <v>-2.43827262000002</v>
      </c>
      <c r="AE130" s="217">
        <v>41.995285</v>
      </c>
      <c r="AF130" s="214">
        <v>0</v>
      </c>
      <c r="AG130" s="472">
        <v>0</v>
      </c>
      <c r="AH130" s="216" t="s">
        <v>161</v>
      </c>
      <c r="AI130" s="472">
        <v>0</v>
      </c>
      <c r="AJ130" s="217">
        <v>0</v>
      </c>
      <c r="AK130" s="214">
        <v>20.818322</v>
      </c>
      <c r="AL130" s="472">
        <v>16.94697597</v>
      </c>
      <c r="AM130" s="216">
        <v>1.22843875136503</v>
      </c>
      <c r="AN130" s="472">
        <v>3.87134602999997</v>
      </c>
      <c r="AO130" s="217">
        <v>17.558261</v>
      </c>
      <c r="AP130" s="214">
        <v>0.18423</v>
      </c>
      <c r="AQ130" s="472">
        <v>0</v>
      </c>
      <c r="AR130" s="216" t="s">
        <v>161</v>
      </c>
      <c r="AS130" s="472">
        <v>0.18423</v>
      </c>
      <c r="AT130" s="217">
        <v>0.0945019999999999</v>
      </c>
      <c r="AU130" s="214">
        <v>0.1</v>
      </c>
      <c r="AV130" s="472">
        <v>0</v>
      </c>
      <c r="AW130" s="216" t="s">
        <v>161</v>
      </c>
      <c r="AX130" s="472">
        <v>0.1</v>
      </c>
      <c r="AY130" s="217">
        <v>0</v>
      </c>
    </row>
    <row r="131" s="437" customFormat="1" outlineLevel="2" spans="1:51">
      <c r="A131" s="486" t="s">
        <v>125</v>
      </c>
      <c r="B131" s="456">
        <v>18.438193</v>
      </c>
      <c r="C131" s="457">
        <v>19.89534309</v>
      </c>
      <c r="D131" s="308">
        <v>0.926759237907668</v>
      </c>
      <c r="E131" s="459">
        <v>-1.45715009000001</v>
      </c>
      <c r="F131" s="461">
        <v>17.321686</v>
      </c>
      <c r="G131" s="456">
        <v>11.741197</v>
      </c>
      <c r="H131" s="457">
        <v>13.05</v>
      </c>
      <c r="I131" s="308">
        <v>0.899708582375478</v>
      </c>
      <c r="J131" s="459">
        <v>-1.30880300000001</v>
      </c>
      <c r="K131" s="461">
        <v>10.497429</v>
      </c>
      <c r="L131" s="456">
        <v>3.671436</v>
      </c>
      <c r="M131" s="457">
        <v>3.771243</v>
      </c>
      <c r="N131" s="308">
        <v>0.973534720515224</v>
      </c>
      <c r="O131" s="459">
        <v>-0.0998070000000033</v>
      </c>
      <c r="P131" s="461">
        <v>3.704267</v>
      </c>
      <c r="Q131" s="456">
        <v>0.750599999999999</v>
      </c>
      <c r="R131" s="457">
        <v>0.756</v>
      </c>
      <c r="S131" s="308">
        <v>0.992857142857142</v>
      </c>
      <c r="T131" s="459">
        <v>-0.00540000000000096</v>
      </c>
      <c r="U131" s="461">
        <v>0.689999999999999</v>
      </c>
      <c r="V131" s="456">
        <v>0</v>
      </c>
      <c r="W131" s="457">
        <v>0</v>
      </c>
      <c r="X131" s="308" t="s">
        <v>161</v>
      </c>
      <c r="Y131" s="459">
        <v>0</v>
      </c>
      <c r="Z131" s="461">
        <v>0</v>
      </c>
      <c r="AA131" s="456">
        <v>2.27496</v>
      </c>
      <c r="AB131" s="457">
        <v>2.31810009</v>
      </c>
      <c r="AC131" s="308">
        <v>0.981389893306978</v>
      </c>
      <c r="AD131" s="459">
        <v>-0.0431400900000036</v>
      </c>
      <c r="AE131" s="461">
        <v>2.42999</v>
      </c>
      <c r="AF131" s="456">
        <v>0</v>
      </c>
      <c r="AG131" s="457">
        <v>0</v>
      </c>
      <c r="AH131" s="308" t="s">
        <v>161</v>
      </c>
      <c r="AI131" s="459">
        <v>0</v>
      </c>
      <c r="AJ131" s="461">
        <v>0</v>
      </c>
      <c r="AK131" s="456">
        <v>0.618821</v>
      </c>
      <c r="AL131" s="457">
        <v>0</v>
      </c>
      <c r="AM131" s="308" t="s">
        <v>161</v>
      </c>
      <c r="AN131" s="459">
        <v>0.618821</v>
      </c>
      <c r="AO131" s="461">
        <v>0</v>
      </c>
      <c r="AP131" s="456">
        <v>0</v>
      </c>
      <c r="AQ131" s="457">
        <v>0</v>
      </c>
      <c r="AR131" s="308" t="s">
        <v>161</v>
      </c>
      <c r="AS131" s="459">
        <v>0</v>
      </c>
      <c r="AT131" s="461">
        <v>0</v>
      </c>
      <c r="AU131" s="456">
        <v>0</v>
      </c>
      <c r="AV131" s="457">
        <v>0</v>
      </c>
      <c r="AW131" s="308" t="s">
        <v>161</v>
      </c>
      <c r="AX131" s="459">
        <v>0</v>
      </c>
      <c r="AY131" s="461">
        <v>0</v>
      </c>
    </row>
    <row r="132" s="437" customFormat="1" outlineLevel="2" spans="1:51">
      <c r="A132" s="486" t="s">
        <v>126</v>
      </c>
      <c r="B132" s="456">
        <v>10.009737</v>
      </c>
      <c r="C132" s="457">
        <v>11.15370606</v>
      </c>
      <c r="D132" s="308">
        <v>0.897435968471271</v>
      </c>
      <c r="E132" s="459">
        <v>-1.14396906000002</v>
      </c>
      <c r="F132" s="461">
        <v>0</v>
      </c>
      <c r="G132" s="456">
        <v>6.59660299999999</v>
      </c>
      <c r="H132" s="457">
        <v>7.46</v>
      </c>
      <c r="I132" s="308">
        <v>0.884263136729222</v>
      </c>
      <c r="J132" s="459">
        <v>-0.863397000000006</v>
      </c>
      <c r="K132" s="461">
        <v>0</v>
      </c>
      <c r="L132" s="456">
        <v>2.302334</v>
      </c>
      <c r="M132" s="457">
        <v>2.410506</v>
      </c>
      <c r="N132" s="308">
        <v>0.95512477463238</v>
      </c>
      <c r="O132" s="459">
        <v>-0.108172000000001</v>
      </c>
      <c r="P132" s="461">
        <v>0</v>
      </c>
      <c r="Q132" s="456">
        <v>0.487799999999999</v>
      </c>
      <c r="R132" s="457">
        <v>0.4878</v>
      </c>
      <c r="S132" s="308">
        <v>0.999999999999997</v>
      </c>
      <c r="T132" s="459">
        <v>-1.33226762955019e-15</v>
      </c>
      <c r="U132" s="461">
        <v>0</v>
      </c>
      <c r="V132" s="456">
        <v>0</v>
      </c>
      <c r="W132" s="457">
        <v>0</v>
      </c>
      <c r="X132" s="308" t="s">
        <v>161</v>
      </c>
      <c r="Y132" s="459">
        <v>0</v>
      </c>
      <c r="Z132" s="461">
        <v>0</v>
      </c>
      <c r="AA132" s="456">
        <v>0.623</v>
      </c>
      <c r="AB132" s="457">
        <v>0.79540006</v>
      </c>
      <c r="AC132" s="308">
        <v>0.783253649741993</v>
      </c>
      <c r="AD132" s="459">
        <v>-0.17240006</v>
      </c>
      <c r="AE132" s="461">
        <v>0</v>
      </c>
      <c r="AF132" s="456">
        <v>0</v>
      </c>
      <c r="AG132" s="457">
        <v>0</v>
      </c>
      <c r="AH132" s="308" t="s">
        <v>161</v>
      </c>
      <c r="AI132" s="459">
        <v>0</v>
      </c>
      <c r="AJ132" s="461">
        <v>0</v>
      </c>
      <c r="AK132" s="456">
        <v>0</v>
      </c>
      <c r="AL132" s="457">
        <v>0</v>
      </c>
      <c r="AM132" s="308" t="s">
        <v>161</v>
      </c>
      <c r="AN132" s="459">
        <v>0</v>
      </c>
      <c r="AO132" s="461">
        <v>0</v>
      </c>
      <c r="AP132" s="456">
        <v>0.011285</v>
      </c>
      <c r="AQ132" s="457">
        <v>0</v>
      </c>
      <c r="AR132" s="308" t="s">
        <v>161</v>
      </c>
      <c r="AS132" s="459">
        <v>0.011285</v>
      </c>
      <c r="AT132" s="461">
        <v>0</v>
      </c>
      <c r="AU132" s="456">
        <v>0</v>
      </c>
      <c r="AV132" s="457">
        <v>0</v>
      </c>
      <c r="AW132" s="308" t="s">
        <v>161</v>
      </c>
      <c r="AX132" s="459">
        <v>0</v>
      </c>
      <c r="AY132" s="461">
        <v>0</v>
      </c>
    </row>
    <row r="133" s="437" customFormat="1" outlineLevel="2" spans="1:51">
      <c r="A133" s="486" t="s">
        <v>127</v>
      </c>
      <c r="B133" s="456">
        <v>4.13063799999999</v>
      </c>
      <c r="C133" s="457">
        <v>0</v>
      </c>
      <c r="D133" s="308" t="s">
        <v>161</v>
      </c>
      <c r="E133" s="459">
        <v>4.13063799999999</v>
      </c>
      <c r="F133" s="461">
        <v>0</v>
      </c>
      <c r="G133" s="456">
        <v>3.04031599999999</v>
      </c>
      <c r="H133" s="457">
        <v>0</v>
      </c>
      <c r="I133" s="308" t="s">
        <v>161</v>
      </c>
      <c r="J133" s="459">
        <v>3.04031599999999</v>
      </c>
      <c r="K133" s="461">
        <v>0</v>
      </c>
      <c r="L133" s="456">
        <v>0.882521999999999</v>
      </c>
      <c r="M133" s="457">
        <v>0</v>
      </c>
      <c r="N133" s="308" t="s">
        <v>161</v>
      </c>
      <c r="O133" s="459">
        <v>0.882521999999999</v>
      </c>
      <c r="P133" s="461">
        <v>0</v>
      </c>
      <c r="Q133" s="456">
        <v>0.0677999999999997</v>
      </c>
      <c r="R133" s="457">
        <v>0</v>
      </c>
      <c r="S133" s="308" t="s">
        <v>161</v>
      </c>
      <c r="T133" s="459">
        <v>0.0677999999999997</v>
      </c>
      <c r="U133" s="461">
        <v>0</v>
      </c>
      <c r="V133" s="456">
        <v>0</v>
      </c>
      <c r="W133" s="457">
        <v>0</v>
      </c>
      <c r="X133" s="308" t="s">
        <v>161</v>
      </c>
      <c r="Y133" s="459">
        <v>0</v>
      </c>
      <c r="Z133" s="461">
        <v>0</v>
      </c>
      <c r="AA133" s="456">
        <v>0.14</v>
      </c>
      <c r="AB133" s="457">
        <v>0</v>
      </c>
      <c r="AC133" s="308" t="s">
        <v>161</v>
      </c>
      <c r="AD133" s="459">
        <v>0.14</v>
      </c>
      <c r="AE133" s="461">
        <v>0</v>
      </c>
      <c r="AF133" s="456">
        <v>0</v>
      </c>
      <c r="AG133" s="457">
        <v>0</v>
      </c>
      <c r="AH133" s="308" t="s">
        <v>161</v>
      </c>
      <c r="AI133" s="459">
        <v>0</v>
      </c>
      <c r="AJ133" s="461">
        <v>0</v>
      </c>
      <c r="AK133" s="456">
        <v>0</v>
      </c>
      <c r="AL133" s="457">
        <v>0</v>
      </c>
      <c r="AM133" s="308" t="s">
        <v>161</v>
      </c>
      <c r="AN133" s="459">
        <v>0</v>
      </c>
      <c r="AO133" s="461">
        <v>0</v>
      </c>
      <c r="AP133" s="456">
        <v>0</v>
      </c>
      <c r="AQ133" s="457">
        <v>0</v>
      </c>
      <c r="AR133" s="308" t="s">
        <v>161</v>
      </c>
      <c r="AS133" s="459">
        <v>0</v>
      </c>
      <c r="AT133" s="461">
        <v>0</v>
      </c>
      <c r="AU133" s="456">
        <v>0</v>
      </c>
      <c r="AV133" s="457">
        <v>0</v>
      </c>
      <c r="AW133" s="308" t="s">
        <v>161</v>
      </c>
      <c r="AX133" s="459">
        <v>0</v>
      </c>
      <c r="AY133" s="461">
        <v>0</v>
      </c>
    </row>
    <row r="134" s="437" customFormat="1" outlineLevel="2" spans="1:51">
      <c r="A134" s="486" t="s">
        <v>128</v>
      </c>
      <c r="B134" s="456">
        <v>18.4048</v>
      </c>
      <c r="C134" s="457">
        <v>17.84625909</v>
      </c>
      <c r="D134" s="308">
        <v>1.03129736642191</v>
      </c>
      <c r="E134" s="459">
        <v>0.558540909999987</v>
      </c>
      <c r="F134" s="461">
        <v>16.205689</v>
      </c>
      <c r="G134" s="456">
        <v>12.82767</v>
      </c>
      <c r="H134" s="457">
        <v>12.15</v>
      </c>
      <c r="I134" s="308">
        <v>1.05577530864198</v>
      </c>
      <c r="J134" s="459">
        <v>0.677669999999999</v>
      </c>
      <c r="K134" s="461">
        <v>10.459742</v>
      </c>
      <c r="L134" s="456">
        <v>3.453501</v>
      </c>
      <c r="M134" s="457">
        <v>3.615759</v>
      </c>
      <c r="N134" s="308">
        <v>0.95512477463238</v>
      </c>
      <c r="O134" s="459">
        <v>-0.162258000000002</v>
      </c>
      <c r="P134" s="461">
        <v>3.12069699999999</v>
      </c>
      <c r="Q134" s="456">
        <v>0.747799999999998</v>
      </c>
      <c r="R134" s="457">
        <v>0.7524</v>
      </c>
      <c r="S134" s="308">
        <v>0.993886230728334</v>
      </c>
      <c r="T134" s="459">
        <v>-0.0046000000000016</v>
      </c>
      <c r="U134" s="461">
        <v>0.637899999999999</v>
      </c>
      <c r="V134" s="456">
        <v>0</v>
      </c>
      <c r="W134" s="457">
        <v>0</v>
      </c>
      <c r="X134" s="308" t="s">
        <v>161</v>
      </c>
      <c r="Y134" s="459">
        <v>0</v>
      </c>
      <c r="Z134" s="461">
        <v>0</v>
      </c>
      <c r="AA134" s="456">
        <v>1.375829</v>
      </c>
      <c r="AB134" s="457">
        <v>1.32810009</v>
      </c>
      <c r="AC134" s="308">
        <v>1.03593773568677</v>
      </c>
      <c r="AD134" s="459">
        <v>0.0477289099999962</v>
      </c>
      <c r="AE134" s="461">
        <v>1.98735</v>
      </c>
      <c r="AF134" s="456">
        <v>0</v>
      </c>
      <c r="AG134" s="457">
        <v>0</v>
      </c>
      <c r="AH134" s="308" t="s">
        <v>161</v>
      </c>
      <c r="AI134" s="459">
        <v>0</v>
      </c>
      <c r="AJ134" s="461">
        <v>0</v>
      </c>
      <c r="AK134" s="456">
        <v>0</v>
      </c>
      <c r="AL134" s="457">
        <v>0</v>
      </c>
      <c r="AM134" s="308" t="s">
        <v>161</v>
      </c>
      <c r="AN134" s="459">
        <v>0</v>
      </c>
      <c r="AO134" s="461">
        <v>0</v>
      </c>
      <c r="AP134" s="456">
        <v>0</v>
      </c>
      <c r="AQ134" s="457">
        <v>0</v>
      </c>
      <c r="AR134" s="308" t="s">
        <v>161</v>
      </c>
      <c r="AS134" s="459">
        <v>0</v>
      </c>
      <c r="AT134" s="461">
        <v>0</v>
      </c>
      <c r="AU134" s="456">
        <v>0</v>
      </c>
      <c r="AV134" s="457">
        <v>0</v>
      </c>
      <c r="AW134" s="308" t="s">
        <v>161</v>
      </c>
      <c r="AX134" s="459">
        <v>0</v>
      </c>
      <c r="AY134" s="461">
        <v>0</v>
      </c>
    </row>
    <row r="135" s="437" customFormat="1" outlineLevel="2" spans="1:51">
      <c r="A135" s="486" t="s">
        <v>129</v>
      </c>
      <c r="B135" s="456">
        <v>23.2981519999999</v>
      </c>
      <c r="C135" s="457">
        <v>24.23434412</v>
      </c>
      <c r="D135" s="308">
        <v>0.961369199209008</v>
      </c>
      <c r="E135" s="459">
        <v>-0.936192120000069</v>
      </c>
      <c r="F135" s="461">
        <v>26.1009589999999</v>
      </c>
      <c r="G135" s="456">
        <v>15.3474589999999</v>
      </c>
      <c r="H135" s="457">
        <v>17.31</v>
      </c>
      <c r="I135" s="308">
        <v>0.886623859041013</v>
      </c>
      <c r="J135" s="459">
        <v>-1.96254100000006</v>
      </c>
      <c r="K135" s="461">
        <v>16.61846</v>
      </c>
      <c r="L135" s="456">
        <v>3.689243</v>
      </c>
      <c r="M135" s="457">
        <v>4.069944</v>
      </c>
      <c r="N135" s="308">
        <v>0.906460383730095</v>
      </c>
      <c r="O135" s="459">
        <v>-0.380701000000004</v>
      </c>
      <c r="P135" s="461">
        <v>3.81236399999999</v>
      </c>
      <c r="Q135" s="456">
        <v>0.821899999999999</v>
      </c>
      <c r="R135" s="457">
        <v>0.9036</v>
      </c>
      <c r="S135" s="308">
        <v>0.909583886675519</v>
      </c>
      <c r="T135" s="459">
        <v>-0.081700000000001</v>
      </c>
      <c r="U135" s="461">
        <v>0.8568</v>
      </c>
      <c r="V135" s="456">
        <v>0</v>
      </c>
      <c r="W135" s="457">
        <v>0</v>
      </c>
      <c r="X135" s="308" t="s">
        <v>161</v>
      </c>
      <c r="Y135" s="459">
        <v>0</v>
      </c>
      <c r="Z135" s="461">
        <v>0</v>
      </c>
      <c r="AA135" s="456">
        <v>3.43955</v>
      </c>
      <c r="AB135" s="457">
        <v>1.95080012</v>
      </c>
      <c r="AC135" s="308">
        <v>1.76314834346022</v>
      </c>
      <c r="AD135" s="459">
        <v>1.48874988</v>
      </c>
      <c r="AE135" s="461">
        <v>4.81333499999999</v>
      </c>
      <c r="AF135" s="456">
        <v>0</v>
      </c>
      <c r="AG135" s="457">
        <v>0</v>
      </c>
      <c r="AH135" s="308" t="s">
        <v>161</v>
      </c>
      <c r="AI135" s="459">
        <v>0</v>
      </c>
      <c r="AJ135" s="461">
        <v>0</v>
      </c>
      <c r="AK135" s="456">
        <v>0</v>
      </c>
      <c r="AL135" s="457">
        <v>0</v>
      </c>
      <c r="AM135" s="308" t="s">
        <v>161</v>
      </c>
      <c r="AN135" s="459">
        <v>0</v>
      </c>
      <c r="AO135" s="461">
        <v>0</v>
      </c>
      <c r="AP135" s="456">
        <v>0</v>
      </c>
      <c r="AQ135" s="457">
        <v>0</v>
      </c>
      <c r="AR135" s="308" t="s">
        <v>161</v>
      </c>
      <c r="AS135" s="459">
        <v>0</v>
      </c>
      <c r="AT135" s="461">
        <v>0</v>
      </c>
      <c r="AU135" s="456">
        <v>0</v>
      </c>
      <c r="AV135" s="457">
        <v>0</v>
      </c>
      <c r="AW135" s="308" t="s">
        <v>161</v>
      </c>
      <c r="AX135" s="459">
        <v>0</v>
      </c>
      <c r="AY135" s="461">
        <v>0</v>
      </c>
    </row>
    <row r="136" s="437" customFormat="1" outlineLevel="2" spans="1:51">
      <c r="A136" s="486" t="s">
        <v>130</v>
      </c>
      <c r="B136" s="456">
        <v>6.34009099999998</v>
      </c>
      <c r="C136" s="457">
        <v>7.40722202999999</v>
      </c>
      <c r="D136" s="308">
        <v>0.855933705554116</v>
      </c>
      <c r="E136" s="459">
        <v>-1.06713103000002</v>
      </c>
      <c r="F136" s="461">
        <v>15.525966</v>
      </c>
      <c r="G136" s="456">
        <v>4.75496799999998</v>
      </c>
      <c r="H136" s="457">
        <v>5.74</v>
      </c>
      <c r="I136" s="308">
        <v>0.828391637630659</v>
      </c>
      <c r="J136" s="459">
        <v>-0.985032000000015</v>
      </c>
      <c r="K136" s="461">
        <v>9.60975999999998</v>
      </c>
      <c r="L136" s="456">
        <v>0.01609</v>
      </c>
      <c r="M136" s="457">
        <v>0.009522</v>
      </c>
      <c r="N136" s="308">
        <v>1.68977105650073</v>
      </c>
      <c r="O136" s="459">
        <v>0.006568</v>
      </c>
      <c r="P136" s="461">
        <v>1.977406</v>
      </c>
      <c r="Q136" s="456">
        <v>0.07</v>
      </c>
      <c r="R136" s="457">
        <v>0.09</v>
      </c>
      <c r="S136" s="308">
        <v>0.777777777777778</v>
      </c>
      <c r="T136" s="459">
        <v>-0.02</v>
      </c>
      <c r="U136" s="461">
        <v>0.503799999999999</v>
      </c>
      <c r="V136" s="456">
        <v>0</v>
      </c>
      <c r="W136" s="457">
        <v>0</v>
      </c>
      <c r="X136" s="308" t="s">
        <v>161</v>
      </c>
      <c r="Y136" s="459">
        <v>0</v>
      </c>
      <c r="Z136" s="461">
        <v>0</v>
      </c>
      <c r="AA136" s="456">
        <v>1.499033</v>
      </c>
      <c r="AB136" s="457">
        <v>1.56770003</v>
      </c>
      <c r="AC136" s="308">
        <v>0.956198871795646</v>
      </c>
      <c r="AD136" s="459">
        <v>-0.0686670299999999</v>
      </c>
      <c r="AE136" s="461">
        <v>3.435</v>
      </c>
      <c r="AF136" s="456">
        <v>0</v>
      </c>
      <c r="AG136" s="457">
        <v>0</v>
      </c>
      <c r="AH136" s="308" t="s">
        <v>161</v>
      </c>
      <c r="AI136" s="459">
        <v>0</v>
      </c>
      <c r="AJ136" s="461">
        <v>0</v>
      </c>
      <c r="AK136" s="456">
        <v>0</v>
      </c>
      <c r="AL136" s="457">
        <v>0</v>
      </c>
      <c r="AM136" s="308" t="s">
        <v>161</v>
      </c>
      <c r="AN136" s="459">
        <v>0</v>
      </c>
      <c r="AO136" s="461">
        <v>0</v>
      </c>
      <c r="AP136" s="456">
        <v>0</v>
      </c>
      <c r="AQ136" s="457">
        <v>0</v>
      </c>
      <c r="AR136" s="308" t="s">
        <v>161</v>
      </c>
      <c r="AS136" s="459">
        <v>0</v>
      </c>
      <c r="AT136" s="461">
        <v>0</v>
      </c>
      <c r="AU136" s="456">
        <v>0</v>
      </c>
      <c r="AV136" s="457">
        <v>0</v>
      </c>
      <c r="AW136" s="308" t="s">
        <v>161</v>
      </c>
      <c r="AX136" s="459">
        <v>0</v>
      </c>
      <c r="AY136" s="461">
        <v>0</v>
      </c>
    </row>
    <row r="137" s="437" customFormat="1" ht="16.2" spans="1:51">
      <c r="A137" s="213" t="s">
        <v>131</v>
      </c>
      <c r="B137" s="214">
        <v>80.6216109999999</v>
      </c>
      <c r="C137" s="472">
        <v>80.53687439</v>
      </c>
      <c r="D137" s="216">
        <v>1.00105214674199</v>
      </c>
      <c r="E137" s="472">
        <v>0.084736609999851</v>
      </c>
      <c r="F137" s="217">
        <v>75.1542999999999</v>
      </c>
      <c r="G137" s="214">
        <v>54.3082129999999</v>
      </c>
      <c r="H137" s="472">
        <v>55.71</v>
      </c>
      <c r="I137" s="216">
        <v>0.974837784957815</v>
      </c>
      <c r="J137" s="472">
        <v>-1.4017870000001</v>
      </c>
      <c r="K137" s="217">
        <v>47.185391</v>
      </c>
      <c r="L137" s="214">
        <v>14.015126</v>
      </c>
      <c r="M137" s="472">
        <v>13.876974</v>
      </c>
      <c r="N137" s="216">
        <v>1.00995548453143</v>
      </c>
      <c r="O137" s="472">
        <v>0.138151999999993</v>
      </c>
      <c r="P137" s="217">
        <v>12.614734</v>
      </c>
      <c r="Q137" s="214">
        <v>2.94589999999999</v>
      </c>
      <c r="R137" s="472">
        <v>2.9898</v>
      </c>
      <c r="S137" s="216">
        <v>0.985316743594888</v>
      </c>
      <c r="T137" s="472">
        <v>-0.0439000000000047</v>
      </c>
      <c r="U137" s="217">
        <v>2.6885</v>
      </c>
      <c r="V137" s="214">
        <v>0</v>
      </c>
      <c r="W137" s="472">
        <v>0</v>
      </c>
      <c r="X137" s="216" t="s">
        <v>161</v>
      </c>
      <c r="Y137" s="472">
        <v>0</v>
      </c>
      <c r="Z137" s="217">
        <v>0</v>
      </c>
      <c r="AA137" s="214">
        <v>9.35237199999999</v>
      </c>
      <c r="AB137" s="472">
        <v>7.96010039</v>
      </c>
      <c r="AC137" s="216">
        <v>1.17490628783389</v>
      </c>
      <c r="AD137" s="472">
        <v>1.39227160999999</v>
      </c>
      <c r="AE137" s="217">
        <v>12.665675</v>
      </c>
      <c r="AF137" s="214">
        <v>0</v>
      </c>
      <c r="AG137" s="472">
        <v>0</v>
      </c>
      <c r="AH137" s="216" t="s">
        <v>161</v>
      </c>
      <c r="AI137" s="472">
        <v>0</v>
      </c>
      <c r="AJ137" s="217">
        <v>0</v>
      </c>
      <c r="AK137" s="214">
        <v>0.618821</v>
      </c>
      <c r="AL137" s="472">
        <v>0</v>
      </c>
      <c r="AM137" s="216" t="s">
        <v>161</v>
      </c>
      <c r="AN137" s="472">
        <v>0.618821</v>
      </c>
      <c r="AO137" s="217">
        <v>0</v>
      </c>
      <c r="AP137" s="214">
        <v>0.011285</v>
      </c>
      <c r="AQ137" s="472">
        <v>0</v>
      </c>
      <c r="AR137" s="216" t="s">
        <v>161</v>
      </c>
      <c r="AS137" s="472">
        <v>0.011285</v>
      </c>
      <c r="AT137" s="217">
        <v>0</v>
      </c>
      <c r="AU137" s="214">
        <v>0</v>
      </c>
      <c r="AV137" s="472">
        <v>0</v>
      </c>
      <c r="AW137" s="216" t="s">
        <v>161</v>
      </c>
      <c r="AX137" s="472">
        <v>0</v>
      </c>
      <c r="AY137" s="217">
        <v>0</v>
      </c>
    </row>
    <row r="138" s="437" customFormat="1" ht="16.2" spans="1:51">
      <c r="A138" s="213" t="s">
        <v>132</v>
      </c>
      <c r="B138" s="214">
        <v>75.344055</v>
      </c>
      <c r="C138" s="328">
        <v>144.94760999</v>
      </c>
      <c r="D138" s="216">
        <v>0.519801982283102</v>
      </c>
      <c r="E138" s="328">
        <v>-69.6035549900001</v>
      </c>
      <c r="F138" s="217">
        <v>39.9283319999999</v>
      </c>
      <c r="G138" s="214">
        <v>56.630645</v>
      </c>
      <c r="H138" s="328">
        <v>107.665</v>
      </c>
      <c r="I138" s="216">
        <v>0.525989365160451</v>
      </c>
      <c r="J138" s="328">
        <v>-51.034355</v>
      </c>
      <c r="K138" s="217">
        <v>33.049985</v>
      </c>
      <c r="L138" s="214">
        <v>13.087469</v>
      </c>
      <c r="M138" s="328">
        <v>25.089526</v>
      </c>
      <c r="N138" s="216">
        <v>0.521630779314045</v>
      </c>
      <c r="O138" s="328">
        <v>-12.002057</v>
      </c>
      <c r="P138" s="217">
        <v>5.203347</v>
      </c>
      <c r="Q138" s="214">
        <v>2.8359</v>
      </c>
      <c r="R138" s="328">
        <v>5.5232</v>
      </c>
      <c r="S138" s="216">
        <v>0.513452346465816</v>
      </c>
      <c r="T138" s="328">
        <v>-2.6873</v>
      </c>
      <c r="U138" s="217">
        <v>0.961999999999996</v>
      </c>
      <c r="V138" s="214">
        <v>0</v>
      </c>
      <c r="W138" s="328">
        <v>0</v>
      </c>
      <c r="X138" s="216" t="s">
        <v>161</v>
      </c>
      <c r="Y138" s="328">
        <v>0</v>
      </c>
      <c r="Z138" s="217">
        <v>0</v>
      </c>
      <c r="AA138" s="214">
        <v>2.790041</v>
      </c>
      <c r="AB138" s="328">
        <v>6.66988399</v>
      </c>
      <c r="AC138" s="216">
        <v>0.418304276983384</v>
      </c>
      <c r="AD138" s="328">
        <v>-3.87984299</v>
      </c>
      <c r="AE138" s="217">
        <v>0.713</v>
      </c>
      <c r="AF138" s="214">
        <v>0</v>
      </c>
      <c r="AG138" s="328">
        <v>0</v>
      </c>
      <c r="AH138" s="216" t="s">
        <v>161</v>
      </c>
      <c r="AI138" s="328">
        <v>0</v>
      </c>
      <c r="AJ138" s="217">
        <v>0</v>
      </c>
      <c r="AK138" s="214">
        <v>0</v>
      </c>
      <c r="AL138" s="328">
        <v>0</v>
      </c>
      <c r="AM138" s="216" t="s">
        <v>161</v>
      </c>
      <c r="AN138" s="328">
        <v>0</v>
      </c>
      <c r="AO138" s="217">
        <v>0</v>
      </c>
      <c r="AP138" s="214">
        <v>2.383369</v>
      </c>
      <c r="AQ138" s="328">
        <v>2.61</v>
      </c>
      <c r="AR138" s="216">
        <v>0.913168199233715</v>
      </c>
      <c r="AS138" s="328">
        <v>-0.226631000000003</v>
      </c>
      <c r="AT138" s="217">
        <v>0.217697</v>
      </c>
      <c r="AU138" s="214">
        <v>0.0129</v>
      </c>
      <c r="AV138" s="328">
        <v>0</v>
      </c>
      <c r="AW138" s="216" t="s">
        <v>161</v>
      </c>
      <c r="AX138" s="328">
        <v>0.0129</v>
      </c>
      <c r="AY138" s="217">
        <v>0</v>
      </c>
    </row>
    <row r="139" s="437" customFormat="1" ht="16.2" spans="1:51">
      <c r="A139" s="213" t="s">
        <v>133</v>
      </c>
      <c r="B139" s="214">
        <v>117.314501</v>
      </c>
      <c r="C139" s="328">
        <v>101.2356876</v>
      </c>
      <c r="D139" s="216">
        <v>1.15882554641729</v>
      </c>
      <c r="E139" s="328">
        <v>16.0788133999998</v>
      </c>
      <c r="F139" s="217">
        <v>94.7861859999998</v>
      </c>
      <c r="G139" s="214">
        <v>90.4408909999998</v>
      </c>
      <c r="H139" s="328">
        <v>68.627</v>
      </c>
      <c r="I139" s="216">
        <v>1.31786164337651</v>
      </c>
      <c r="J139" s="328">
        <v>21.8138909999998</v>
      </c>
      <c r="K139" s="217">
        <v>59.2208129999998</v>
      </c>
      <c r="L139" s="214">
        <v>16.089471</v>
      </c>
      <c r="M139" s="328">
        <v>16.979337</v>
      </c>
      <c r="N139" s="216">
        <v>0.947591239869966</v>
      </c>
      <c r="O139" s="328">
        <v>-0.889866000000005</v>
      </c>
      <c r="P139" s="217">
        <v>18.105456</v>
      </c>
      <c r="Q139" s="214">
        <v>4.06569999999999</v>
      </c>
      <c r="R139" s="328">
        <v>4.3182</v>
      </c>
      <c r="S139" s="216">
        <v>0.941526561993421</v>
      </c>
      <c r="T139" s="328">
        <v>-0.252500000000008</v>
      </c>
      <c r="U139" s="217">
        <v>3.9286</v>
      </c>
      <c r="V139" s="214">
        <v>0</v>
      </c>
      <c r="W139" s="328">
        <v>0</v>
      </c>
      <c r="X139" s="216" t="s">
        <v>161</v>
      </c>
      <c r="Y139" s="328">
        <v>0</v>
      </c>
      <c r="Z139" s="217">
        <v>0.051275</v>
      </c>
      <c r="AA139" s="214">
        <v>6.718439</v>
      </c>
      <c r="AB139" s="328">
        <v>11.3111506</v>
      </c>
      <c r="AC139" s="216">
        <v>0.593966010849506</v>
      </c>
      <c r="AD139" s="328">
        <v>-4.5927116</v>
      </c>
      <c r="AE139" s="217">
        <v>13.480042</v>
      </c>
      <c r="AF139" s="214">
        <v>0</v>
      </c>
      <c r="AG139" s="328">
        <v>0</v>
      </c>
      <c r="AH139" s="216" t="s">
        <v>161</v>
      </c>
      <c r="AI139" s="328">
        <v>0</v>
      </c>
      <c r="AJ139" s="217">
        <v>0</v>
      </c>
      <c r="AK139" s="214">
        <v>5.852477</v>
      </c>
      <c r="AL139" s="328">
        <v>1.05</v>
      </c>
      <c r="AM139" s="216">
        <v>5.57378761904762</v>
      </c>
      <c r="AN139" s="328">
        <v>4.802477</v>
      </c>
      <c r="AO139" s="217">
        <v>0.431016</v>
      </c>
      <c r="AP139" s="214">
        <v>11.274163</v>
      </c>
      <c r="AQ139" s="328">
        <v>2.8</v>
      </c>
      <c r="AR139" s="216">
        <v>4.02648678571428</v>
      </c>
      <c r="AS139" s="328">
        <v>8.47416299999998</v>
      </c>
      <c r="AT139" s="217">
        <v>4.340346</v>
      </c>
      <c r="AU139" s="214">
        <v>0.31326</v>
      </c>
      <c r="AV139" s="328">
        <v>0</v>
      </c>
      <c r="AW139" s="216" t="s">
        <v>161</v>
      </c>
      <c r="AX139" s="328">
        <v>0.31326</v>
      </c>
      <c r="AY139" s="217">
        <v>0.643387999999999</v>
      </c>
    </row>
    <row r="140" ht="16.2" spans="1:2490">
      <c r="A140" s="480" t="s">
        <v>134</v>
      </c>
      <c r="B140" s="481">
        <v>627.076920999999</v>
      </c>
      <c r="C140" s="482">
        <v>702.7080586</v>
      </c>
      <c r="D140" s="483">
        <v>0.892371893741079</v>
      </c>
      <c r="E140" s="484">
        <v>-75.6311376000009</v>
      </c>
      <c r="F140" s="482">
        <v>544.007529999999</v>
      </c>
      <c r="G140" s="481">
        <v>448.375798999999</v>
      </c>
      <c r="H140" s="482">
        <v>493.232</v>
      </c>
      <c r="I140" s="483">
        <v>0.909056587974826</v>
      </c>
      <c r="J140" s="484">
        <v>-44.8562010000006</v>
      </c>
      <c r="K140" s="482">
        <v>357.876072</v>
      </c>
      <c r="L140" s="481">
        <v>113.75355</v>
      </c>
      <c r="M140" s="482">
        <v>131.265731</v>
      </c>
      <c r="N140" s="483">
        <v>0.866589848953037</v>
      </c>
      <c r="O140" s="484">
        <v>-17.5121810000001</v>
      </c>
      <c r="P140" s="482">
        <v>104.197557</v>
      </c>
      <c r="Q140" s="481">
        <v>15.4461</v>
      </c>
      <c r="R140" s="482">
        <v>19.1903</v>
      </c>
      <c r="S140" s="483">
        <v>0.804891012647013</v>
      </c>
      <c r="T140" s="484">
        <v>-3.74420000000003</v>
      </c>
      <c r="U140" s="482">
        <v>12.761</v>
      </c>
      <c r="V140" s="481">
        <v>0</v>
      </c>
      <c r="W140" s="482">
        <v>0</v>
      </c>
      <c r="X140" s="483" t="s">
        <v>161</v>
      </c>
      <c r="Y140" s="484">
        <v>0</v>
      </c>
      <c r="Z140" s="482">
        <v>0.318898999999999</v>
      </c>
      <c r="AA140" s="481">
        <v>49.501472</v>
      </c>
      <c r="AB140" s="482">
        <v>59.0200276</v>
      </c>
      <c r="AC140" s="483">
        <v>0.838723294666842</v>
      </c>
      <c r="AD140" s="484">
        <v>-9.51855560000004</v>
      </c>
      <c r="AE140" s="482">
        <v>68.8540019999999</v>
      </c>
      <c r="AF140" s="481">
        <v>0</v>
      </c>
      <c r="AG140" s="482">
        <v>0</v>
      </c>
      <c r="AH140" s="483" t="s">
        <v>161</v>
      </c>
      <c r="AI140" s="484">
        <v>0</v>
      </c>
      <c r="AJ140" s="482">
        <v>0</v>
      </c>
      <c r="AK140" s="481">
        <v>27.28962</v>
      </c>
      <c r="AL140" s="482">
        <v>17.99697597</v>
      </c>
      <c r="AM140" s="483">
        <v>1.51634474844498</v>
      </c>
      <c r="AN140" s="484">
        <v>9.29264402999997</v>
      </c>
      <c r="AO140" s="482">
        <v>17.989277</v>
      </c>
      <c r="AP140" s="481">
        <v>13.853047</v>
      </c>
      <c r="AQ140" s="482">
        <v>5.41</v>
      </c>
      <c r="AR140" s="483">
        <v>2.56063715341959</v>
      </c>
      <c r="AS140" s="484">
        <v>8.44304699999998</v>
      </c>
      <c r="AT140" s="482">
        <v>4.652545</v>
      </c>
      <c r="AU140" s="481">
        <v>0.42616</v>
      </c>
      <c r="AV140" s="482">
        <v>0</v>
      </c>
      <c r="AW140" s="483" t="s">
        <v>161</v>
      </c>
      <c r="AX140" s="484">
        <v>0.42616</v>
      </c>
      <c r="AY140" s="482">
        <v>0.643387999999999</v>
      </c>
      <c r="AZ140" s="494"/>
      <c r="BA140" s="425"/>
      <c r="BB140" s="425"/>
      <c r="BC140" s="425"/>
      <c r="BD140" s="427"/>
      <c r="BE140" s="494"/>
      <c r="BF140" s="425"/>
      <c r="BG140" s="425"/>
      <c r="BH140" s="494"/>
      <c r="BI140" s="423"/>
      <c r="BJ140" s="494"/>
      <c r="BK140" s="426"/>
      <c r="BL140" s="423"/>
      <c r="BM140" s="423"/>
      <c r="BN140" s="423"/>
      <c r="BO140" s="423"/>
      <c r="BP140" s="423"/>
      <c r="BQ140" s="425"/>
      <c r="BR140" s="425"/>
      <c r="BS140" s="423"/>
      <c r="BT140" s="494"/>
      <c r="BU140" s="425"/>
      <c r="BV140" s="494"/>
      <c r="BW140" s="423"/>
      <c r="BX140" s="428"/>
      <c r="BY140" s="423"/>
      <c r="BZ140" s="423"/>
      <c r="CA140" s="423"/>
      <c r="CB140" s="423"/>
      <c r="CC140" s="423"/>
      <c r="CD140" s="429"/>
      <c r="CE140" s="495"/>
      <c r="CF140" s="423"/>
      <c r="CG140" s="423"/>
      <c r="CH140" s="428"/>
      <c r="CI140" s="429"/>
      <c r="CJ140" s="495"/>
      <c r="CK140" s="423"/>
      <c r="CL140" s="428"/>
      <c r="CM140" s="431"/>
      <c r="CN140" s="425"/>
      <c r="CO140" s="423"/>
      <c r="CP140" s="494"/>
      <c r="CQ140" s="423"/>
      <c r="CR140" s="426"/>
      <c r="CS140" s="432"/>
      <c r="CT140" s="433"/>
      <c r="CU140" s="433"/>
      <c r="CV140" s="496"/>
      <c r="CW140" s="496"/>
      <c r="CX140" s="497"/>
      <c r="CY140" s="425"/>
      <c r="CZ140" s="425"/>
      <c r="DA140" s="423"/>
      <c r="DB140" s="494"/>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494"/>
      <c r="EB140" s="425"/>
      <c r="EC140" s="425"/>
      <c r="ED140" s="425"/>
      <c r="EE140" s="423"/>
      <c r="EF140" s="494"/>
      <c r="EG140" s="425"/>
      <c r="EH140" s="425"/>
      <c r="EI140" s="425"/>
      <c r="EJ140" s="423"/>
      <c r="EK140" s="494"/>
      <c r="EL140" s="425"/>
      <c r="EM140" s="425"/>
      <c r="EN140" s="425"/>
      <c r="EO140" s="427"/>
      <c r="EP140" s="494"/>
      <c r="EQ140" s="425"/>
      <c r="ER140" s="425"/>
      <c r="ES140" s="494"/>
      <c r="ET140" s="423"/>
      <c r="EU140" s="494"/>
      <c r="EV140" s="426"/>
      <c r="EW140" s="423"/>
      <c r="EX140" s="423"/>
      <c r="EY140" s="423"/>
      <c r="EZ140" s="423"/>
      <c r="FA140" s="423"/>
      <c r="FB140" s="425"/>
      <c r="FC140" s="425"/>
      <c r="FD140" s="423"/>
      <c r="FE140" s="494"/>
      <c r="FF140" s="425"/>
      <c r="FG140" s="494"/>
      <c r="FH140" s="423"/>
      <c r="FI140" s="428"/>
      <c r="FJ140" s="423"/>
      <c r="FK140" s="423"/>
      <c r="FL140" s="423"/>
      <c r="FM140" s="423"/>
      <c r="FN140" s="423"/>
      <c r="FO140" s="429"/>
      <c r="FP140" s="495"/>
      <c r="FQ140" s="423"/>
      <c r="FR140" s="423"/>
      <c r="FS140" s="428"/>
      <c r="FT140" s="429"/>
      <c r="FU140" s="495"/>
      <c r="FV140" s="423"/>
      <c r="FW140" s="428"/>
      <c r="FX140" s="431"/>
      <c r="FY140" s="425"/>
      <c r="FZ140" s="423"/>
      <c r="GA140" s="494"/>
      <c r="GB140" s="423"/>
      <c r="GC140" s="426"/>
      <c r="GD140" s="432"/>
      <c r="GE140" s="433"/>
      <c r="GF140" s="433"/>
      <c r="GG140" s="496"/>
      <c r="GH140" s="496"/>
      <c r="GI140" s="497"/>
      <c r="GJ140" s="425"/>
      <c r="GK140" s="425"/>
      <c r="GL140" s="423"/>
      <c r="GM140" s="494"/>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494"/>
      <c r="HM140" s="425"/>
      <c r="HN140" s="425"/>
      <c r="HO140" s="425"/>
      <c r="HP140" s="423"/>
      <c r="HQ140" s="494"/>
      <c r="HR140" s="425"/>
      <c r="HS140" s="425"/>
      <c r="HT140" s="425"/>
      <c r="HU140" s="423"/>
      <c r="HV140" s="494"/>
      <c r="HW140" s="425"/>
      <c r="HX140" s="425"/>
      <c r="HY140" s="425"/>
      <c r="HZ140" s="427"/>
      <c r="IA140" s="494"/>
      <c r="IB140" s="425"/>
      <c r="IC140" s="425"/>
      <c r="ID140" s="494"/>
      <c r="IE140" s="423"/>
      <c r="IF140" s="494"/>
      <c r="IG140" s="426"/>
      <c r="IH140" s="423"/>
      <c r="II140" s="423"/>
      <c r="IJ140" s="423"/>
      <c r="IK140" s="423"/>
      <c r="IL140" s="423"/>
      <c r="IM140" s="425"/>
      <c r="IN140" s="425"/>
      <c r="IO140" s="423"/>
      <c r="IP140" s="494"/>
      <c r="IQ140" s="425"/>
      <c r="IR140" s="494"/>
      <c r="IS140" s="423"/>
      <c r="IT140" s="428"/>
      <c r="IU140" s="423"/>
      <c r="IV140" s="423"/>
      <c r="IW140" s="423"/>
      <c r="IX140" s="423"/>
      <c r="IY140" s="423"/>
      <c r="IZ140" s="429"/>
      <c r="JA140" s="495"/>
      <c r="JB140" s="423"/>
      <c r="JC140" s="423"/>
      <c r="JD140" s="428"/>
      <c r="JE140" s="429"/>
      <c r="JF140" s="495"/>
      <c r="JG140" s="423"/>
      <c r="JH140" s="428"/>
      <c r="JI140" s="431"/>
      <c r="JJ140" s="425"/>
      <c r="JK140" s="423"/>
      <c r="JL140" s="494"/>
      <c r="JM140" s="423"/>
      <c r="JN140" s="426"/>
      <c r="JO140" s="432"/>
      <c r="JP140" s="433"/>
      <c r="JQ140" s="433"/>
      <c r="JR140" s="496"/>
      <c r="JS140" s="496"/>
      <c r="JT140" s="497"/>
      <c r="JU140" s="425"/>
      <c r="JV140" s="425"/>
      <c r="JW140" s="423"/>
      <c r="JX140" s="494"/>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494"/>
      <c r="KX140" s="425"/>
      <c r="KY140" s="425"/>
      <c r="KZ140" s="425"/>
      <c r="LA140" s="423"/>
      <c r="LB140" s="494"/>
      <c r="LC140" s="425"/>
      <c r="LD140" s="425"/>
      <c r="LE140" s="425"/>
      <c r="LF140" s="423"/>
      <c r="LG140" s="494"/>
      <c r="LH140" s="425"/>
      <c r="LI140" s="425"/>
      <c r="LJ140" s="425"/>
      <c r="LK140" s="427"/>
      <c r="LL140" s="494"/>
      <c r="LM140" s="425"/>
      <c r="LN140" s="425"/>
      <c r="LO140" s="494"/>
      <c r="LP140" s="423"/>
      <c r="LQ140" s="494"/>
      <c r="LR140" s="426"/>
      <c r="LS140" s="423"/>
      <c r="LT140" s="423"/>
      <c r="LU140" s="423"/>
      <c r="LV140" s="423"/>
      <c r="LW140" s="423"/>
      <c r="LX140" s="425"/>
      <c r="LY140" s="425"/>
      <c r="LZ140" s="423"/>
      <c r="MA140" s="494"/>
      <c r="MB140" s="425"/>
      <c r="MC140" s="494"/>
      <c r="MD140" s="423"/>
      <c r="ME140" s="428"/>
      <c r="MF140" s="423"/>
      <c r="MG140" s="423"/>
      <c r="MH140" s="423"/>
      <c r="MI140" s="423"/>
      <c r="MJ140" s="423"/>
      <c r="MK140" s="429"/>
      <c r="ML140" s="495"/>
      <c r="MM140" s="423"/>
      <c r="MN140" s="423"/>
      <c r="MO140" s="428"/>
      <c r="MP140" s="429"/>
      <c r="MQ140" s="495"/>
      <c r="MR140" s="423"/>
      <c r="MS140" s="428"/>
      <c r="MT140" s="431"/>
      <c r="MU140" s="425"/>
      <c r="MV140" s="423"/>
      <c r="MW140" s="494"/>
      <c r="MX140" s="423"/>
      <c r="MY140" s="426"/>
      <c r="MZ140" s="432"/>
      <c r="NA140" s="433"/>
      <c r="NB140" s="433"/>
      <c r="NC140" s="496"/>
      <c r="ND140" s="496"/>
      <c r="NE140" s="497"/>
      <c r="NF140" s="425"/>
      <c r="NG140" s="425"/>
      <c r="NH140" s="423"/>
      <c r="NI140" s="494"/>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494"/>
      <c r="OI140" s="425"/>
      <c r="OJ140" s="425"/>
      <c r="OK140" s="425"/>
      <c r="OL140" s="423"/>
      <c r="OM140" s="494"/>
      <c r="ON140" s="425"/>
      <c r="OO140" s="425"/>
      <c r="OP140" s="425"/>
      <c r="OQ140" s="423"/>
      <c r="OR140" s="494"/>
      <c r="OS140" s="425"/>
      <c r="OT140" s="425"/>
      <c r="OU140" s="425"/>
      <c r="OV140" s="427"/>
      <c r="OW140" s="494"/>
      <c r="OX140" s="425"/>
      <c r="OY140" s="425"/>
      <c r="OZ140" s="494"/>
      <c r="PA140" s="423"/>
      <c r="PB140" s="494"/>
      <c r="PC140" s="426"/>
      <c r="PD140" s="423"/>
      <c r="PE140" s="423"/>
      <c r="PF140" s="423"/>
      <c r="PG140" s="423"/>
      <c r="PH140" s="423"/>
      <c r="PI140" s="425"/>
      <c r="PJ140" s="425"/>
      <c r="PK140" s="423"/>
      <c r="PL140" s="494"/>
      <c r="PM140" s="425"/>
      <c r="PN140" s="494"/>
      <c r="PO140" s="423"/>
      <c r="PP140" s="428"/>
      <c r="PQ140" s="423"/>
      <c r="PR140" s="423"/>
      <c r="PS140" s="423"/>
      <c r="PT140" s="423"/>
      <c r="PU140" s="423"/>
      <c r="PV140" s="429"/>
      <c r="PW140" s="495"/>
      <c r="PX140" s="423"/>
      <c r="PY140" s="423"/>
      <c r="PZ140" s="428"/>
      <c r="QA140" s="429"/>
      <c r="QB140" s="495"/>
      <c r="QC140" s="423"/>
      <c r="QD140" s="428"/>
      <c r="QE140" s="431"/>
      <c r="QF140" s="425"/>
      <c r="QG140" s="423"/>
      <c r="QH140" s="494"/>
      <c r="QI140" s="423"/>
      <c r="QJ140" s="426"/>
      <c r="QK140" s="432"/>
      <c r="QL140" s="433"/>
      <c r="QM140" s="433"/>
      <c r="QN140" s="496"/>
      <c r="QO140" s="496"/>
      <c r="QP140" s="497"/>
      <c r="QQ140" s="425"/>
      <c r="QR140" s="425"/>
      <c r="QS140" s="423"/>
      <c r="QT140" s="494"/>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494"/>
      <c r="RT140" s="425"/>
      <c r="RU140" s="425"/>
      <c r="RV140" s="425"/>
      <c r="RW140" s="423"/>
      <c r="RX140" s="494"/>
      <c r="RY140" s="425"/>
      <c r="RZ140" s="425"/>
      <c r="SA140" s="425"/>
      <c r="SB140" s="423"/>
      <c r="SC140" s="494"/>
      <c r="SD140" s="425"/>
      <c r="SE140" s="425"/>
      <c r="SF140" s="425"/>
      <c r="SG140" s="427"/>
      <c r="SH140" s="494"/>
      <c r="SI140" s="425"/>
      <c r="SJ140" s="425"/>
      <c r="SK140" s="494"/>
      <c r="SL140" s="423"/>
      <c r="SM140" s="494"/>
      <c r="SN140" s="426"/>
      <c r="SO140" s="423"/>
      <c r="SP140" s="423"/>
      <c r="SQ140" s="423"/>
      <c r="SR140" s="423"/>
      <c r="SS140" s="423"/>
      <c r="ST140" s="425"/>
      <c r="SU140" s="425"/>
      <c r="SV140" s="423"/>
      <c r="SW140" s="494"/>
      <c r="SX140" s="425"/>
      <c r="SY140" s="494"/>
      <c r="SZ140" s="423"/>
      <c r="TA140" s="428"/>
      <c r="TB140" s="423"/>
      <c r="TC140" s="423"/>
      <c r="TD140" s="423"/>
      <c r="TE140" s="423"/>
      <c r="TF140" s="423"/>
      <c r="TG140" s="429"/>
      <c r="TH140" s="495"/>
      <c r="TI140" s="423"/>
      <c r="TJ140" s="423"/>
      <c r="TK140" s="428"/>
      <c r="TL140" s="429"/>
      <c r="TM140" s="495"/>
      <c r="TN140" s="423"/>
      <c r="TO140" s="428"/>
      <c r="TP140" s="431"/>
      <c r="TQ140" s="425"/>
      <c r="TR140" s="423"/>
      <c r="TS140" s="494"/>
      <c r="TT140" s="423"/>
      <c r="TU140" s="426"/>
      <c r="TV140" s="432"/>
      <c r="TW140" s="433"/>
      <c r="TX140" s="433"/>
      <c r="TY140" s="496"/>
      <c r="TZ140" s="496"/>
      <c r="UA140" s="497"/>
      <c r="UB140" s="425"/>
      <c r="UC140" s="425"/>
      <c r="UD140" s="423"/>
      <c r="UE140" s="494"/>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494"/>
      <c r="VE140" s="425"/>
      <c r="VF140" s="425"/>
      <c r="VG140" s="425"/>
      <c r="VH140" s="423"/>
      <c r="VI140" s="494"/>
      <c r="VJ140" s="425"/>
      <c r="VK140" s="425"/>
      <c r="VL140" s="425"/>
      <c r="VM140" s="423"/>
      <c r="VN140" s="494"/>
      <c r="VO140" s="425"/>
      <c r="VP140" s="425"/>
      <c r="VQ140" s="425"/>
      <c r="VR140" s="427"/>
      <c r="VS140" s="494"/>
      <c r="VT140" s="425"/>
      <c r="VU140" s="425"/>
      <c r="VV140" s="494"/>
      <c r="VW140" s="423"/>
      <c r="VX140" s="494"/>
      <c r="VY140" s="426"/>
      <c r="VZ140" s="423"/>
      <c r="WA140" s="423"/>
      <c r="WB140" s="423"/>
      <c r="WC140" s="423"/>
      <c r="WD140" s="423"/>
      <c r="WE140" s="425"/>
      <c r="WF140" s="425"/>
      <c r="WG140" s="423"/>
      <c r="WH140" s="494"/>
      <c r="WI140" s="425"/>
      <c r="WJ140" s="494"/>
      <c r="WK140" s="423"/>
      <c r="WL140" s="428"/>
      <c r="WM140" s="423"/>
      <c r="WN140" s="423"/>
      <c r="WO140" s="423"/>
      <c r="WP140" s="423"/>
      <c r="WQ140" s="423"/>
      <c r="WR140" s="429"/>
      <c r="WS140" s="495"/>
      <c r="WT140" s="423"/>
      <c r="WU140" s="423"/>
      <c r="WV140" s="428"/>
      <c r="WW140" s="429"/>
      <c r="WX140" s="495"/>
      <c r="WY140" s="423"/>
      <c r="WZ140" s="428"/>
      <c r="XA140" s="431"/>
      <c r="XB140" s="425"/>
      <c r="XC140" s="423"/>
      <c r="XD140" s="494"/>
      <c r="XE140" s="423"/>
      <c r="XF140" s="426"/>
      <c r="XG140" s="432"/>
      <c r="XH140" s="433"/>
      <c r="XI140" s="433"/>
      <c r="XJ140" s="496"/>
      <c r="XK140" s="496"/>
      <c r="XL140" s="497"/>
      <c r="XM140" s="425"/>
      <c r="XN140" s="425"/>
      <c r="XO140" s="423"/>
      <c r="XP140" s="494"/>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494"/>
      <c r="YP140" s="425"/>
      <c r="YQ140" s="425"/>
      <c r="YR140" s="425"/>
      <c r="YS140" s="423"/>
      <c r="YT140" s="494"/>
      <c r="YU140" s="425"/>
      <c r="YV140" s="425"/>
      <c r="YW140" s="425"/>
      <c r="YX140" s="423"/>
      <c r="YY140" s="494"/>
      <c r="YZ140" s="425"/>
      <c r="ZA140" s="425"/>
      <c r="ZB140" s="425"/>
      <c r="ZC140" s="427"/>
      <c r="ZD140" s="494"/>
      <c r="ZE140" s="425"/>
      <c r="ZF140" s="425"/>
      <c r="ZG140" s="494"/>
      <c r="ZH140" s="423"/>
      <c r="ZI140" s="494"/>
      <c r="ZJ140" s="426"/>
      <c r="ZK140" s="423"/>
      <c r="ZL140" s="423"/>
      <c r="ZM140" s="423"/>
      <c r="ZN140" s="423"/>
      <c r="ZO140" s="423"/>
      <c r="ZP140" s="425"/>
      <c r="ZQ140" s="425"/>
      <c r="ZR140" s="423"/>
      <c r="ZS140" s="494"/>
      <c r="ZT140" s="425"/>
      <c r="ZU140" s="494"/>
      <c r="ZV140" s="423"/>
      <c r="ZW140" s="428"/>
      <c r="ZX140" s="423"/>
      <c r="ZY140" s="423"/>
      <c r="ZZ140" s="423"/>
      <c r="AAA140" s="423"/>
      <c r="AAB140" s="423"/>
      <c r="AAC140" s="429"/>
      <c r="AAD140" s="495"/>
      <c r="AAE140" s="423"/>
      <c r="AAF140" s="423"/>
      <c r="AAG140" s="428"/>
      <c r="AAH140" s="429"/>
      <c r="AAI140" s="495"/>
      <c r="AAJ140" s="423"/>
      <c r="AAK140" s="428"/>
      <c r="AAL140" s="431"/>
      <c r="AAM140" s="425"/>
      <c r="AAN140" s="423"/>
      <c r="AAO140" s="494"/>
      <c r="AAP140" s="423"/>
      <c r="AAQ140" s="426"/>
      <c r="AAR140" s="432"/>
      <c r="AAS140" s="433"/>
      <c r="AAT140" s="433"/>
      <c r="AAU140" s="496"/>
      <c r="AAV140" s="496"/>
      <c r="AAW140" s="497"/>
      <c r="AAX140" s="425"/>
      <c r="AAY140" s="425"/>
      <c r="AAZ140" s="423"/>
      <c r="ABA140" s="494"/>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494"/>
      <c r="ACA140" s="425"/>
      <c r="ACB140" s="425"/>
      <c r="ACC140" s="425"/>
      <c r="ACD140" s="423"/>
      <c r="ACE140" s="494"/>
      <c r="ACF140" s="425"/>
      <c r="ACG140" s="425"/>
      <c r="ACH140" s="425"/>
      <c r="ACI140" s="423"/>
      <c r="ACJ140" s="494"/>
      <c r="ACK140" s="425"/>
      <c r="ACL140" s="425"/>
      <c r="ACM140" s="425"/>
      <c r="ACN140" s="427"/>
      <c r="ACO140" s="494"/>
      <c r="ACP140" s="425"/>
      <c r="ACQ140" s="425"/>
      <c r="ACR140" s="494"/>
      <c r="ACS140" s="423"/>
      <c r="ACT140" s="494"/>
      <c r="ACU140" s="426"/>
      <c r="ACV140" s="423"/>
      <c r="ACW140" s="423"/>
      <c r="ACX140" s="423"/>
      <c r="ACY140" s="423"/>
      <c r="ACZ140" s="423"/>
      <c r="ADA140" s="425"/>
      <c r="ADB140" s="425"/>
      <c r="ADC140" s="423"/>
      <c r="ADD140" s="494"/>
      <c r="ADE140" s="425"/>
      <c r="ADF140" s="494"/>
      <c r="ADG140" s="423"/>
      <c r="ADH140" s="428"/>
      <c r="ADI140" s="423"/>
      <c r="ADJ140" s="423"/>
      <c r="ADK140" s="423"/>
      <c r="ADL140" s="423"/>
      <c r="ADM140" s="423"/>
      <c r="ADN140" s="429"/>
      <c r="ADO140" s="495"/>
      <c r="ADP140" s="423"/>
      <c r="ADQ140" s="423"/>
      <c r="ADR140" s="428"/>
      <c r="ADS140" s="429"/>
      <c r="ADT140" s="495"/>
      <c r="ADU140" s="423"/>
      <c r="ADV140" s="428"/>
      <c r="ADW140" s="431"/>
      <c r="ADX140" s="425"/>
      <c r="ADY140" s="423"/>
      <c r="ADZ140" s="494"/>
      <c r="AEA140" s="423"/>
      <c r="AEB140" s="426"/>
      <c r="AEC140" s="432"/>
      <c r="AED140" s="433"/>
      <c r="AEE140" s="433"/>
      <c r="AEF140" s="496"/>
      <c r="AEG140" s="496"/>
      <c r="AEH140" s="497"/>
      <c r="AEI140" s="425"/>
      <c r="AEJ140" s="425"/>
      <c r="AEK140" s="423"/>
      <c r="AEL140" s="494"/>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494"/>
      <c r="AFL140" s="425"/>
      <c r="AFM140" s="425"/>
      <c r="AFN140" s="425"/>
      <c r="AFO140" s="423"/>
      <c r="AFP140" s="494"/>
      <c r="AFQ140" s="425"/>
      <c r="AFR140" s="425"/>
      <c r="AFS140" s="425"/>
      <c r="AFT140" s="423"/>
      <c r="AFU140" s="494"/>
      <c r="AFV140" s="425"/>
      <c r="AFW140" s="425"/>
      <c r="AFX140" s="425"/>
      <c r="AFY140" s="427"/>
      <c r="AFZ140" s="494"/>
      <c r="AGA140" s="425"/>
      <c r="AGB140" s="425"/>
      <c r="AGC140" s="494"/>
      <c r="AGD140" s="423"/>
      <c r="AGE140" s="494"/>
      <c r="AGF140" s="426"/>
      <c r="AGG140" s="423"/>
      <c r="AGH140" s="423"/>
      <c r="AGI140" s="423"/>
      <c r="AGJ140" s="423"/>
      <c r="AGK140" s="423"/>
      <c r="AGL140" s="425"/>
      <c r="AGM140" s="425"/>
      <c r="AGN140" s="423"/>
      <c r="AGO140" s="494"/>
      <c r="AGP140" s="425"/>
      <c r="AGQ140" s="494"/>
      <c r="AGR140" s="423"/>
      <c r="AGS140" s="428"/>
      <c r="AGT140" s="423"/>
      <c r="AGU140" s="423"/>
      <c r="AGV140" s="423"/>
      <c r="AGW140" s="423"/>
      <c r="AGX140" s="423"/>
      <c r="AGY140" s="429"/>
      <c r="AGZ140" s="495"/>
      <c r="AHA140" s="423"/>
      <c r="AHB140" s="423"/>
      <c r="AHC140" s="428"/>
      <c r="AHD140" s="429"/>
      <c r="AHE140" s="495"/>
      <c r="AHF140" s="423"/>
      <c r="AHG140" s="428"/>
      <c r="AHH140" s="431"/>
      <c r="AHI140" s="425"/>
      <c r="AHJ140" s="423"/>
      <c r="AHK140" s="494"/>
      <c r="AHL140" s="423"/>
      <c r="AHM140" s="426"/>
      <c r="AHN140" s="432"/>
      <c r="AHO140" s="433"/>
      <c r="AHP140" s="433"/>
      <c r="AHQ140" s="496"/>
      <c r="AHR140" s="496"/>
      <c r="AHS140" s="497"/>
      <c r="AHT140" s="425"/>
      <c r="AHU140" s="425"/>
      <c r="AHV140" s="423"/>
      <c r="AHW140" s="494"/>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494"/>
      <c r="AIW140" s="425"/>
      <c r="AIX140" s="425"/>
      <c r="AIY140" s="425"/>
      <c r="AIZ140" s="423"/>
      <c r="AJA140" s="494"/>
      <c r="AJB140" s="425"/>
      <c r="AJC140" s="425"/>
      <c r="AJD140" s="425"/>
      <c r="AJE140" s="423"/>
      <c r="AJF140" s="494"/>
      <c r="AJG140" s="425"/>
      <c r="AJH140" s="425"/>
      <c r="AJI140" s="425"/>
      <c r="AJJ140" s="427"/>
      <c r="AJK140" s="494"/>
      <c r="AJL140" s="425"/>
      <c r="AJM140" s="425"/>
      <c r="AJN140" s="494"/>
      <c r="AJO140" s="423"/>
      <c r="AJP140" s="494"/>
      <c r="AJQ140" s="426"/>
      <c r="AJR140" s="423"/>
      <c r="AJS140" s="423"/>
      <c r="AJT140" s="423"/>
      <c r="AJU140" s="423"/>
      <c r="AJV140" s="423"/>
      <c r="AJW140" s="425"/>
      <c r="AJX140" s="425"/>
      <c r="AJY140" s="423"/>
      <c r="AJZ140" s="494"/>
      <c r="AKA140" s="425"/>
      <c r="AKB140" s="494"/>
      <c r="AKC140" s="423"/>
      <c r="AKD140" s="428"/>
      <c r="AKE140" s="423"/>
      <c r="AKF140" s="423"/>
      <c r="AKG140" s="423"/>
      <c r="AKH140" s="423"/>
      <c r="AKI140" s="423"/>
      <c r="AKJ140" s="429"/>
      <c r="AKK140" s="495"/>
      <c r="AKL140" s="423"/>
      <c r="AKM140" s="423"/>
      <c r="AKN140" s="428"/>
      <c r="AKO140" s="429"/>
      <c r="AKP140" s="495"/>
      <c r="AKQ140" s="423"/>
      <c r="AKR140" s="428"/>
      <c r="AKS140" s="431"/>
      <c r="AKT140" s="425"/>
      <c r="AKU140" s="423"/>
      <c r="AKV140" s="494"/>
      <c r="AKW140" s="423"/>
      <c r="AKX140" s="426"/>
      <c r="AKY140" s="432"/>
      <c r="AKZ140" s="433"/>
      <c r="ALA140" s="433"/>
      <c r="ALB140" s="496"/>
      <c r="ALC140" s="496"/>
      <c r="ALD140" s="497"/>
      <c r="ALE140" s="425"/>
      <c r="ALF140" s="425"/>
      <c r="ALG140" s="423"/>
      <c r="ALH140" s="494"/>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494"/>
      <c r="AMH140" s="425"/>
      <c r="AMI140" s="425"/>
      <c r="AMJ140" s="425"/>
      <c r="AMK140" s="423"/>
      <c r="AML140" s="494"/>
      <c r="AMM140" s="425"/>
      <c r="AMN140" s="425"/>
      <c r="AMO140" s="425"/>
      <c r="AMP140" s="423"/>
      <c r="AMQ140" s="494"/>
      <c r="AMR140" s="425"/>
      <c r="AMS140" s="425"/>
      <c r="AMT140" s="425"/>
      <c r="AMU140" s="427"/>
      <c r="AMV140" s="494"/>
      <c r="AMW140" s="425"/>
      <c r="AMX140" s="425"/>
      <c r="AMY140" s="494"/>
      <c r="AMZ140" s="423"/>
      <c r="ANA140" s="494"/>
      <c r="ANB140" s="426"/>
      <c r="ANC140" s="423"/>
      <c r="AND140" s="423"/>
      <c r="ANE140" s="423"/>
      <c r="ANF140" s="423"/>
      <c r="ANG140" s="423"/>
      <c r="ANH140" s="425"/>
      <c r="ANI140" s="425"/>
      <c r="ANJ140" s="423"/>
      <c r="ANK140" s="494"/>
      <c r="ANL140" s="425"/>
      <c r="ANM140" s="494"/>
      <c r="ANN140" s="423"/>
      <c r="ANO140" s="428"/>
      <c r="ANP140" s="423"/>
      <c r="ANQ140" s="423"/>
      <c r="ANR140" s="423"/>
      <c r="ANS140" s="423"/>
      <c r="ANT140" s="423"/>
      <c r="ANU140" s="429"/>
      <c r="ANV140" s="495"/>
      <c r="ANW140" s="423"/>
      <c r="ANX140" s="423"/>
      <c r="ANY140" s="428"/>
      <c r="ANZ140" s="429"/>
      <c r="AOA140" s="495"/>
      <c r="AOB140" s="423"/>
      <c r="AOC140" s="428"/>
      <c r="AOD140" s="431"/>
      <c r="AOE140" s="425"/>
      <c r="AOF140" s="423"/>
      <c r="AOG140" s="494"/>
      <c r="AOH140" s="423"/>
      <c r="AOI140" s="426"/>
      <c r="AOJ140" s="432"/>
      <c r="AOK140" s="433"/>
      <c r="AOL140" s="433"/>
      <c r="AOM140" s="496"/>
      <c r="AON140" s="496"/>
      <c r="AOO140" s="497"/>
      <c r="AOP140" s="425"/>
      <c r="AOQ140" s="425"/>
      <c r="AOR140" s="423"/>
      <c r="AOS140" s="494"/>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494"/>
      <c r="APS140" s="425"/>
      <c r="APT140" s="425"/>
      <c r="APU140" s="425"/>
      <c r="APV140" s="423"/>
      <c r="APW140" s="494"/>
      <c r="APX140" s="425"/>
      <c r="APY140" s="425"/>
      <c r="APZ140" s="425"/>
      <c r="AQA140" s="423"/>
      <c r="AQB140" s="494"/>
      <c r="AQC140" s="425"/>
      <c r="AQD140" s="425"/>
      <c r="AQE140" s="425"/>
      <c r="AQF140" s="427"/>
      <c r="AQG140" s="494"/>
      <c r="AQH140" s="425"/>
      <c r="AQI140" s="425"/>
      <c r="AQJ140" s="494"/>
      <c r="AQK140" s="423"/>
      <c r="AQL140" s="494"/>
      <c r="AQM140" s="426"/>
      <c r="AQN140" s="423"/>
      <c r="AQO140" s="423"/>
      <c r="AQP140" s="423"/>
      <c r="AQQ140" s="423"/>
      <c r="AQR140" s="423"/>
      <c r="AQS140" s="425"/>
      <c r="AQT140" s="425"/>
      <c r="AQU140" s="423"/>
      <c r="AQV140" s="494"/>
      <c r="AQW140" s="425"/>
      <c r="AQX140" s="494"/>
      <c r="AQY140" s="423"/>
      <c r="AQZ140" s="428"/>
      <c r="ARA140" s="423"/>
      <c r="ARB140" s="423"/>
      <c r="ARC140" s="423"/>
      <c r="ARD140" s="423"/>
      <c r="ARE140" s="423"/>
      <c r="ARF140" s="429"/>
      <c r="ARG140" s="495"/>
      <c r="ARH140" s="423"/>
      <c r="ARI140" s="423"/>
      <c r="ARJ140" s="428"/>
      <c r="ARK140" s="429"/>
      <c r="ARL140" s="495"/>
      <c r="ARM140" s="423"/>
      <c r="ARN140" s="428"/>
      <c r="ARO140" s="431"/>
      <c r="ARP140" s="425"/>
      <c r="ARQ140" s="423"/>
      <c r="ARR140" s="494"/>
      <c r="ARS140" s="423"/>
      <c r="ART140" s="426"/>
      <c r="ARU140" s="432"/>
      <c r="ARV140" s="433"/>
      <c r="ARW140" s="433"/>
      <c r="ARX140" s="496"/>
      <c r="ARY140" s="496"/>
      <c r="ARZ140" s="497"/>
      <c r="ASA140" s="425"/>
      <c r="ASB140" s="425"/>
      <c r="ASC140" s="423"/>
      <c r="ASD140" s="494"/>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494"/>
      <c r="ATD140" s="425"/>
      <c r="ATE140" s="425"/>
      <c r="ATF140" s="425"/>
      <c r="ATG140" s="423"/>
      <c r="ATH140" s="494"/>
      <c r="ATI140" s="425"/>
      <c r="ATJ140" s="425"/>
      <c r="ATK140" s="425"/>
      <c r="ATL140" s="423"/>
      <c r="ATM140" s="494"/>
      <c r="ATN140" s="425"/>
      <c r="ATO140" s="425"/>
      <c r="ATP140" s="425"/>
      <c r="ATQ140" s="427"/>
      <c r="ATR140" s="494"/>
      <c r="ATS140" s="425"/>
      <c r="ATT140" s="425"/>
      <c r="ATU140" s="494"/>
      <c r="ATV140" s="423"/>
      <c r="ATW140" s="494"/>
      <c r="ATX140" s="426"/>
      <c r="ATY140" s="423"/>
      <c r="ATZ140" s="423"/>
      <c r="AUA140" s="423"/>
      <c r="AUB140" s="423"/>
      <c r="AUC140" s="423"/>
      <c r="AUD140" s="425"/>
      <c r="AUE140" s="425"/>
      <c r="AUF140" s="423"/>
      <c r="AUG140" s="494"/>
      <c r="AUH140" s="425"/>
      <c r="AUI140" s="494"/>
      <c r="AUJ140" s="423"/>
      <c r="AUK140" s="428"/>
      <c r="AUL140" s="423"/>
      <c r="AUM140" s="423"/>
      <c r="AUN140" s="423"/>
      <c r="AUO140" s="423"/>
      <c r="AUP140" s="423"/>
      <c r="AUQ140" s="429"/>
      <c r="AUR140" s="495"/>
      <c r="AUS140" s="423"/>
      <c r="AUT140" s="423"/>
      <c r="AUU140" s="428"/>
      <c r="AUV140" s="429"/>
      <c r="AUW140" s="495"/>
      <c r="AUX140" s="423"/>
      <c r="AUY140" s="428"/>
      <c r="AUZ140" s="431"/>
      <c r="AVA140" s="425"/>
      <c r="AVB140" s="423"/>
      <c r="AVC140" s="494"/>
      <c r="AVD140" s="423"/>
      <c r="AVE140" s="426"/>
      <c r="AVF140" s="432"/>
      <c r="AVG140" s="433"/>
      <c r="AVH140" s="433"/>
      <c r="AVI140" s="496"/>
      <c r="AVJ140" s="496"/>
      <c r="AVK140" s="497"/>
      <c r="AVL140" s="425"/>
      <c r="AVM140" s="425"/>
      <c r="AVN140" s="423"/>
      <c r="AVO140" s="494"/>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494"/>
      <c r="AWO140" s="425"/>
      <c r="AWP140" s="425"/>
      <c r="AWQ140" s="425"/>
      <c r="AWR140" s="423"/>
      <c r="AWS140" s="494"/>
      <c r="AWT140" s="425"/>
      <c r="AWU140" s="425"/>
      <c r="AWV140" s="425"/>
      <c r="AWW140" s="423"/>
      <c r="AWX140" s="494"/>
      <c r="AWY140" s="425"/>
      <c r="AWZ140" s="425"/>
      <c r="AXA140" s="425"/>
      <c r="AXB140" s="427"/>
      <c r="AXC140" s="494"/>
      <c r="AXD140" s="425"/>
      <c r="AXE140" s="425"/>
      <c r="AXF140" s="494"/>
      <c r="AXG140" s="423"/>
      <c r="AXH140" s="494"/>
      <c r="AXI140" s="426"/>
      <c r="AXJ140" s="423"/>
      <c r="AXK140" s="423"/>
      <c r="AXL140" s="423"/>
      <c r="AXM140" s="423"/>
      <c r="AXN140" s="423"/>
      <c r="AXO140" s="425"/>
      <c r="AXP140" s="425"/>
      <c r="AXQ140" s="423"/>
      <c r="AXR140" s="494"/>
      <c r="AXS140" s="425"/>
      <c r="AXT140" s="494"/>
      <c r="AXU140" s="423"/>
      <c r="AXV140" s="428"/>
      <c r="AXW140" s="423"/>
      <c r="AXX140" s="423"/>
      <c r="AXY140" s="423"/>
      <c r="AXZ140" s="423"/>
      <c r="AYA140" s="423"/>
      <c r="AYB140" s="429"/>
      <c r="AYC140" s="495"/>
      <c r="AYD140" s="423"/>
      <c r="AYE140" s="423"/>
      <c r="AYF140" s="428"/>
      <c r="AYG140" s="429"/>
      <c r="AYH140" s="495"/>
      <c r="AYI140" s="423"/>
      <c r="AYJ140" s="428"/>
      <c r="AYK140" s="431"/>
      <c r="AYL140" s="425"/>
      <c r="AYM140" s="423"/>
      <c r="AYN140" s="494"/>
      <c r="AYO140" s="423"/>
      <c r="AYP140" s="426"/>
      <c r="AYQ140" s="432"/>
      <c r="AYR140" s="433"/>
      <c r="AYS140" s="433"/>
      <c r="AYT140" s="496"/>
      <c r="AYU140" s="496"/>
      <c r="AYV140" s="497"/>
      <c r="AYW140" s="425"/>
      <c r="AYX140" s="425"/>
      <c r="AYY140" s="423"/>
      <c r="AYZ140" s="494"/>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494"/>
      <c r="AZZ140" s="425"/>
      <c r="BAA140" s="425"/>
      <c r="BAB140" s="425"/>
      <c r="BAC140" s="423"/>
      <c r="BAD140" s="494"/>
      <c r="BAE140" s="425"/>
      <c r="BAF140" s="425"/>
      <c r="BAG140" s="425"/>
      <c r="BAH140" s="423"/>
      <c r="BAI140" s="494"/>
      <c r="BAJ140" s="425"/>
      <c r="BAK140" s="425"/>
      <c r="BAL140" s="425"/>
      <c r="BAM140" s="427"/>
      <c r="BAN140" s="494"/>
      <c r="BAO140" s="425"/>
      <c r="BAP140" s="425"/>
      <c r="BAQ140" s="494"/>
      <c r="BAR140" s="423"/>
      <c r="BAS140" s="494"/>
      <c r="BAT140" s="426"/>
      <c r="BAU140" s="423"/>
      <c r="BAV140" s="423"/>
      <c r="BAW140" s="423"/>
      <c r="BAX140" s="423"/>
      <c r="BAY140" s="423"/>
      <c r="BAZ140" s="425"/>
      <c r="BBA140" s="425"/>
      <c r="BBB140" s="423"/>
      <c r="BBC140" s="494"/>
      <c r="BBD140" s="425"/>
      <c r="BBE140" s="494"/>
      <c r="BBF140" s="423"/>
      <c r="BBG140" s="428"/>
      <c r="BBH140" s="423"/>
      <c r="BBI140" s="423"/>
      <c r="BBJ140" s="423"/>
      <c r="BBK140" s="423"/>
      <c r="BBL140" s="423"/>
      <c r="BBM140" s="429"/>
      <c r="BBN140" s="495"/>
      <c r="BBO140" s="423"/>
      <c r="BBP140" s="423"/>
      <c r="BBQ140" s="428"/>
      <c r="BBR140" s="429"/>
      <c r="BBS140" s="495"/>
      <c r="BBT140" s="423"/>
      <c r="BBU140" s="428"/>
      <c r="BBV140" s="431"/>
      <c r="BBW140" s="425"/>
      <c r="BBX140" s="423"/>
      <c r="BBY140" s="494"/>
      <c r="BBZ140" s="423"/>
      <c r="BCA140" s="426"/>
      <c r="BCB140" s="432"/>
      <c r="BCC140" s="433"/>
      <c r="BCD140" s="433"/>
      <c r="BCE140" s="496"/>
      <c r="BCF140" s="496"/>
      <c r="BCG140" s="497"/>
      <c r="BCH140" s="425"/>
      <c r="BCI140" s="425"/>
      <c r="BCJ140" s="423"/>
      <c r="BCK140" s="494"/>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494"/>
      <c r="BDK140" s="425"/>
      <c r="BDL140" s="425"/>
      <c r="BDM140" s="425"/>
      <c r="BDN140" s="423"/>
      <c r="BDO140" s="494"/>
      <c r="BDP140" s="425"/>
      <c r="BDQ140" s="425"/>
      <c r="BDR140" s="425"/>
      <c r="BDS140" s="423"/>
      <c r="BDT140" s="494"/>
      <c r="BDU140" s="425"/>
      <c r="BDV140" s="425"/>
      <c r="BDW140" s="425"/>
      <c r="BDX140" s="427"/>
      <c r="BDY140" s="494"/>
      <c r="BDZ140" s="425"/>
      <c r="BEA140" s="425"/>
      <c r="BEB140" s="494"/>
      <c r="BEC140" s="423"/>
      <c r="BED140" s="494"/>
      <c r="BEE140" s="426"/>
      <c r="BEF140" s="423"/>
      <c r="BEG140" s="423"/>
      <c r="BEH140" s="423"/>
      <c r="BEI140" s="423"/>
      <c r="BEJ140" s="423"/>
      <c r="BEK140" s="425"/>
      <c r="BEL140" s="425"/>
      <c r="BEM140" s="423"/>
      <c r="BEN140" s="494"/>
      <c r="BEO140" s="425"/>
      <c r="BEP140" s="494"/>
      <c r="BEQ140" s="423"/>
      <c r="BER140" s="428"/>
      <c r="BES140" s="423"/>
      <c r="BET140" s="423"/>
      <c r="BEU140" s="423"/>
      <c r="BEV140" s="423"/>
      <c r="BEW140" s="423"/>
      <c r="BEX140" s="429"/>
      <c r="BEY140" s="495"/>
      <c r="BEZ140" s="423"/>
      <c r="BFA140" s="423"/>
      <c r="BFB140" s="428"/>
      <c r="BFC140" s="429"/>
      <c r="BFD140" s="495"/>
      <c r="BFE140" s="423"/>
      <c r="BFF140" s="428"/>
      <c r="BFG140" s="431"/>
      <c r="BFH140" s="425"/>
      <c r="BFI140" s="423"/>
      <c r="BFJ140" s="494"/>
      <c r="BFK140" s="423"/>
      <c r="BFL140" s="426"/>
      <c r="BFM140" s="432"/>
      <c r="BFN140" s="433"/>
      <c r="BFO140" s="433"/>
      <c r="BFP140" s="496"/>
      <c r="BFQ140" s="496"/>
      <c r="BFR140" s="497"/>
      <c r="BFS140" s="425"/>
      <c r="BFT140" s="425"/>
      <c r="BFU140" s="423"/>
      <c r="BFV140" s="494"/>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494"/>
      <c r="BGV140" s="425"/>
      <c r="BGW140" s="425"/>
      <c r="BGX140" s="425"/>
      <c r="BGY140" s="423"/>
      <c r="BGZ140" s="494"/>
      <c r="BHA140" s="425"/>
      <c r="BHB140" s="425"/>
      <c r="BHC140" s="425"/>
      <c r="BHD140" s="423"/>
      <c r="BHE140" s="494"/>
      <c r="BHF140" s="425"/>
      <c r="BHG140" s="425"/>
      <c r="BHH140" s="425"/>
      <c r="BHI140" s="427"/>
      <c r="BHJ140" s="494"/>
      <c r="BHK140" s="425"/>
      <c r="BHL140" s="425"/>
      <c r="BHM140" s="494"/>
      <c r="BHN140" s="423"/>
      <c r="BHO140" s="494"/>
      <c r="BHP140" s="426"/>
      <c r="BHQ140" s="423"/>
      <c r="BHR140" s="423"/>
      <c r="BHS140" s="423"/>
      <c r="BHT140" s="423"/>
      <c r="BHU140" s="423"/>
      <c r="BHV140" s="425"/>
      <c r="BHW140" s="425"/>
      <c r="BHX140" s="423"/>
      <c r="BHY140" s="494"/>
      <c r="BHZ140" s="425"/>
      <c r="BIA140" s="494"/>
      <c r="BIB140" s="423"/>
      <c r="BIC140" s="428"/>
      <c r="BID140" s="423"/>
      <c r="BIE140" s="423"/>
      <c r="BIF140" s="423"/>
      <c r="BIG140" s="423"/>
      <c r="BIH140" s="423"/>
      <c r="BII140" s="429"/>
      <c r="BIJ140" s="495"/>
      <c r="BIK140" s="423"/>
      <c r="BIL140" s="423"/>
      <c r="BIM140" s="428"/>
      <c r="BIN140" s="429"/>
      <c r="BIO140" s="495"/>
      <c r="BIP140" s="423"/>
      <c r="BIQ140" s="428"/>
      <c r="BIR140" s="431"/>
      <c r="BIS140" s="425"/>
      <c r="BIT140" s="423"/>
      <c r="BIU140" s="494"/>
      <c r="BIV140" s="423"/>
      <c r="BIW140" s="426"/>
      <c r="BIX140" s="432"/>
      <c r="BIY140" s="433"/>
      <c r="BIZ140" s="433"/>
      <c r="BJA140" s="496"/>
      <c r="BJB140" s="496"/>
      <c r="BJC140" s="497"/>
      <c r="BJD140" s="425"/>
      <c r="BJE140" s="425"/>
      <c r="BJF140" s="423"/>
      <c r="BJG140" s="494"/>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494"/>
      <c r="BKG140" s="425"/>
      <c r="BKH140" s="425"/>
      <c r="BKI140" s="425"/>
      <c r="BKJ140" s="423"/>
      <c r="BKK140" s="494"/>
      <c r="BKL140" s="425"/>
      <c r="BKM140" s="425"/>
      <c r="BKN140" s="425"/>
      <c r="BKO140" s="423"/>
      <c r="BKP140" s="494"/>
      <c r="BKQ140" s="425"/>
      <c r="BKR140" s="425"/>
      <c r="BKS140" s="425"/>
      <c r="BKT140" s="427"/>
      <c r="BKU140" s="494"/>
      <c r="BKV140" s="425"/>
      <c r="BKW140" s="425"/>
      <c r="BKX140" s="494"/>
      <c r="BKY140" s="423"/>
      <c r="BKZ140" s="494"/>
      <c r="BLA140" s="426"/>
      <c r="BLB140" s="423"/>
      <c r="BLC140" s="423"/>
      <c r="BLD140" s="423"/>
      <c r="BLE140" s="423"/>
      <c r="BLF140" s="423"/>
      <c r="BLG140" s="425"/>
      <c r="BLH140" s="425"/>
      <c r="BLI140" s="423"/>
      <c r="BLJ140" s="494"/>
      <c r="BLK140" s="425"/>
      <c r="BLL140" s="494"/>
      <c r="BLM140" s="423"/>
      <c r="BLN140" s="428"/>
      <c r="BLO140" s="423"/>
      <c r="BLP140" s="423"/>
      <c r="BLQ140" s="423"/>
      <c r="BLR140" s="423"/>
      <c r="BLS140" s="423"/>
      <c r="BLT140" s="429"/>
      <c r="BLU140" s="495"/>
      <c r="BLV140" s="423"/>
      <c r="BLW140" s="423"/>
      <c r="BLX140" s="428"/>
      <c r="BLY140" s="429"/>
      <c r="BLZ140" s="495"/>
      <c r="BMA140" s="423"/>
      <c r="BMB140" s="428"/>
      <c r="BMC140" s="431"/>
      <c r="BMD140" s="425"/>
      <c r="BME140" s="423"/>
      <c r="BMF140" s="494"/>
      <c r="BMG140" s="423"/>
      <c r="BMH140" s="426"/>
      <c r="BMI140" s="432"/>
      <c r="BMJ140" s="433"/>
      <c r="BMK140" s="433"/>
      <c r="BML140" s="496"/>
      <c r="BMM140" s="496"/>
      <c r="BMN140" s="497"/>
      <c r="BMO140" s="425"/>
      <c r="BMP140" s="425"/>
      <c r="BMQ140" s="423"/>
      <c r="BMR140" s="494"/>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494"/>
      <c r="BNR140" s="425"/>
      <c r="BNS140" s="425"/>
      <c r="BNT140" s="425"/>
      <c r="BNU140" s="423"/>
      <c r="BNV140" s="494"/>
      <c r="BNW140" s="425"/>
      <c r="BNX140" s="425"/>
      <c r="BNY140" s="425"/>
      <c r="BNZ140" s="423"/>
      <c r="BOA140" s="494"/>
      <c r="BOB140" s="425"/>
      <c r="BOC140" s="425"/>
      <c r="BOD140" s="425"/>
      <c r="BOE140" s="427"/>
      <c r="BOF140" s="494"/>
      <c r="BOG140" s="425"/>
      <c r="BOH140" s="425"/>
      <c r="BOI140" s="494"/>
      <c r="BOJ140" s="423"/>
      <c r="BOK140" s="494"/>
      <c r="BOL140" s="426"/>
      <c r="BOM140" s="423"/>
      <c r="BON140" s="423"/>
      <c r="BOO140" s="423"/>
      <c r="BOP140" s="423"/>
      <c r="BOQ140" s="423"/>
      <c r="BOR140" s="425"/>
      <c r="BOS140" s="425"/>
      <c r="BOT140" s="423"/>
      <c r="BOU140" s="494"/>
      <c r="BOV140" s="425"/>
      <c r="BOW140" s="494"/>
      <c r="BOX140" s="423"/>
      <c r="BOY140" s="428"/>
      <c r="BOZ140" s="423"/>
      <c r="BPA140" s="423"/>
      <c r="BPB140" s="423"/>
      <c r="BPC140" s="423"/>
      <c r="BPD140" s="423"/>
      <c r="BPE140" s="429"/>
      <c r="BPF140" s="495"/>
      <c r="BPG140" s="423"/>
      <c r="BPH140" s="423"/>
      <c r="BPI140" s="428"/>
      <c r="BPJ140" s="429"/>
      <c r="BPK140" s="495"/>
      <c r="BPL140" s="423"/>
      <c r="BPM140" s="428"/>
      <c r="BPN140" s="431"/>
      <c r="BPO140" s="425"/>
      <c r="BPP140" s="423"/>
      <c r="BPQ140" s="494"/>
      <c r="BPR140" s="423"/>
      <c r="BPS140" s="426"/>
      <c r="BPT140" s="432"/>
      <c r="BPU140" s="433"/>
      <c r="BPV140" s="433"/>
      <c r="BPW140" s="496"/>
      <c r="BPX140" s="496"/>
      <c r="BPY140" s="497"/>
      <c r="BPZ140" s="425"/>
      <c r="BQA140" s="425"/>
      <c r="BQB140" s="423"/>
      <c r="BQC140" s="494"/>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494"/>
      <c r="BRC140" s="425"/>
      <c r="BRD140" s="425"/>
      <c r="BRE140" s="425"/>
      <c r="BRF140" s="423"/>
      <c r="BRG140" s="494"/>
      <c r="BRH140" s="425"/>
      <c r="BRI140" s="425"/>
      <c r="BRJ140" s="425"/>
      <c r="BRK140" s="423"/>
      <c r="BRL140" s="494"/>
      <c r="BRM140" s="425"/>
      <c r="BRN140" s="425"/>
      <c r="BRO140" s="425"/>
      <c r="BRP140" s="427"/>
      <c r="BRQ140" s="494"/>
      <c r="BRR140" s="425"/>
      <c r="BRS140" s="425"/>
      <c r="BRT140" s="494"/>
      <c r="BRU140" s="423"/>
      <c r="BRV140" s="494"/>
      <c r="BRW140" s="426"/>
      <c r="BRX140" s="423"/>
      <c r="BRY140" s="423"/>
      <c r="BRZ140" s="423"/>
      <c r="BSA140" s="423"/>
      <c r="BSB140" s="423"/>
      <c r="BSC140" s="425"/>
      <c r="BSD140" s="425"/>
      <c r="BSE140" s="423"/>
      <c r="BSF140" s="494"/>
      <c r="BSG140" s="425"/>
      <c r="BSH140" s="494"/>
      <c r="BSI140" s="423"/>
      <c r="BSJ140" s="428"/>
      <c r="BSK140" s="423"/>
      <c r="BSL140" s="423"/>
      <c r="BSM140" s="423"/>
      <c r="BSN140" s="423"/>
      <c r="BSO140" s="423"/>
      <c r="BSP140" s="429"/>
      <c r="BSQ140" s="495"/>
      <c r="BSR140" s="423"/>
      <c r="BSS140" s="423"/>
      <c r="BST140" s="428"/>
      <c r="BSU140" s="429"/>
      <c r="BSV140" s="495"/>
      <c r="BSW140" s="423"/>
      <c r="BSX140" s="428"/>
      <c r="BSY140" s="431"/>
      <c r="BSZ140" s="425"/>
      <c r="BTA140" s="423"/>
      <c r="BTB140" s="494"/>
      <c r="BTC140" s="423"/>
      <c r="BTD140" s="426"/>
      <c r="BTE140" s="432"/>
      <c r="BTF140" s="433"/>
      <c r="BTG140" s="433"/>
      <c r="BTH140" s="496"/>
      <c r="BTI140" s="496"/>
      <c r="BTJ140" s="497"/>
      <c r="BTK140" s="425"/>
      <c r="BTL140" s="425"/>
      <c r="BTM140" s="423"/>
      <c r="BTN140" s="494"/>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494"/>
      <c r="BUN140" s="425"/>
      <c r="BUO140" s="425"/>
      <c r="BUP140" s="425"/>
      <c r="BUQ140" s="423"/>
      <c r="BUR140" s="494"/>
      <c r="BUS140" s="425"/>
      <c r="BUT140" s="425"/>
      <c r="BUU140" s="425"/>
      <c r="BUV140" s="423"/>
      <c r="BUW140" s="494"/>
      <c r="BUX140" s="425"/>
      <c r="BUY140" s="425"/>
      <c r="BUZ140" s="425"/>
      <c r="BVA140" s="427"/>
      <c r="BVB140" s="494"/>
      <c r="BVC140" s="425"/>
      <c r="BVD140" s="425"/>
      <c r="BVE140" s="494"/>
      <c r="BVF140" s="423"/>
      <c r="BVG140" s="494"/>
      <c r="BVH140" s="426"/>
      <c r="BVI140" s="423"/>
      <c r="BVJ140" s="423"/>
      <c r="BVK140" s="423"/>
      <c r="BVL140" s="423"/>
      <c r="BVM140" s="423"/>
      <c r="BVN140" s="425"/>
      <c r="BVO140" s="425"/>
      <c r="BVP140" s="423"/>
      <c r="BVQ140" s="494"/>
      <c r="BVR140" s="425"/>
      <c r="BVS140" s="494"/>
      <c r="BVT140" s="423"/>
      <c r="BVU140" s="428"/>
      <c r="BVV140" s="423"/>
      <c r="BVW140" s="423"/>
      <c r="BVX140" s="423"/>
      <c r="BVY140" s="423"/>
      <c r="BVZ140" s="423"/>
      <c r="BWA140" s="429"/>
      <c r="BWB140" s="495"/>
      <c r="BWC140" s="423"/>
      <c r="BWD140" s="423"/>
      <c r="BWE140" s="428"/>
      <c r="BWF140" s="429"/>
      <c r="BWG140" s="495"/>
      <c r="BWH140" s="423"/>
      <c r="BWI140" s="428"/>
      <c r="BWJ140" s="431"/>
      <c r="BWK140" s="425"/>
      <c r="BWL140" s="423"/>
      <c r="BWM140" s="494"/>
      <c r="BWN140" s="423"/>
      <c r="BWO140" s="426"/>
      <c r="BWP140" s="432"/>
      <c r="BWQ140" s="433"/>
      <c r="BWR140" s="433"/>
      <c r="BWS140" s="496"/>
      <c r="BWT140" s="496"/>
      <c r="BWU140" s="497"/>
      <c r="BWV140" s="425"/>
      <c r="BWW140" s="425"/>
      <c r="BWX140" s="423"/>
      <c r="BWY140" s="494"/>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494"/>
      <c r="BXY140" s="425"/>
      <c r="BXZ140" s="425"/>
      <c r="BYA140" s="425"/>
      <c r="BYB140" s="423"/>
      <c r="BYC140" s="494"/>
      <c r="BYD140" s="425"/>
      <c r="BYE140" s="425"/>
      <c r="BYF140" s="425"/>
      <c r="BYG140" s="423"/>
      <c r="BYH140" s="494"/>
      <c r="BYI140" s="425"/>
      <c r="BYJ140" s="425"/>
      <c r="BYK140" s="425"/>
      <c r="BYL140" s="427"/>
      <c r="BYM140" s="494"/>
      <c r="BYN140" s="425"/>
      <c r="BYO140" s="425"/>
      <c r="BYP140" s="494"/>
      <c r="BYQ140" s="423"/>
      <c r="BYR140" s="494"/>
      <c r="BYS140" s="426"/>
      <c r="BYT140" s="423"/>
      <c r="BYU140" s="423"/>
      <c r="BYV140" s="423"/>
      <c r="BYW140" s="423"/>
      <c r="BYX140" s="423"/>
      <c r="BYY140" s="425"/>
      <c r="BYZ140" s="425"/>
      <c r="BZA140" s="423"/>
      <c r="BZB140" s="494"/>
      <c r="BZC140" s="425"/>
      <c r="BZD140" s="494"/>
      <c r="BZE140" s="423"/>
      <c r="BZF140" s="428"/>
      <c r="BZG140" s="423"/>
      <c r="BZH140" s="423"/>
      <c r="BZI140" s="423"/>
      <c r="BZJ140" s="423"/>
      <c r="BZK140" s="423"/>
      <c r="BZL140" s="429"/>
      <c r="BZM140" s="495"/>
      <c r="BZN140" s="423"/>
      <c r="BZO140" s="423"/>
      <c r="BZP140" s="428"/>
      <c r="BZQ140" s="429"/>
      <c r="BZR140" s="495"/>
      <c r="BZS140" s="423"/>
      <c r="BZT140" s="428"/>
      <c r="BZU140" s="431"/>
      <c r="BZV140" s="425"/>
      <c r="BZW140" s="423"/>
      <c r="BZX140" s="494"/>
      <c r="BZY140" s="423"/>
      <c r="BZZ140" s="426"/>
      <c r="CAA140" s="432"/>
      <c r="CAB140" s="433"/>
      <c r="CAC140" s="433"/>
      <c r="CAD140" s="496"/>
      <c r="CAE140" s="496"/>
      <c r="CAF140" s="497"/>
      <c r="CAG140" s="425"/>
      <c r="CAH140" s="425"/>
      <c r="CAI140" s="423"/>
      <c r="CAJ140" s="494"/>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494"/>
      <c r="CBJ140" s="425"/>
      <c r="CBK140" s="425"/>
      <c r="CBL140" s="425"/>
      <c r="CBM140" s="423"/>
      <c r="CBN140" s="494"/>
      <c r="CBO140" s="425"/>
      <c r="CBP140" s="425"/>
      <c r="CBQ140" s="425"/>
      <c r="CBR140" s="423"/>
      <c r="CBS140" s="494"/>
      <c r="CBT140" s="425"/>
      <c r="CBU140" s="425"/>
      <c r="CBV140" s="425"/>
      <c r="CBW140" s="427"/>
      <c r="CBX140" s="494"/>
      <c r="CBY140" s="425"/>
      <c r="CBZ140" s="425"/>
      <c r="CCA140" s="494"/>
      <c r="CCB140" s="423"/>
      <c r="CCC140" s="494"/>
      <c r="CCD140" s="426"/>
      <c r="CCE140" s="423"/>
      <c r="CCF140" s="423"/>
      <c r="CCG140" s="423"/>
      <c r="CCH140" s="423"/>
      <c r="CCI140" s="423"/>
      <c r="CCJ140" s="425"/>
      <c r="CCK140" s="425"/>
      <c r="CCL140" s="423"/>
      <c r="CCM140" s="494"/>
      <c r="CCN140" s="425"/>
      <c r="CCO140" s="494"/>
      <c r="CCP140" s="423"/>
      <c r="CCQ140" s="428"/>
      <c r="CCR140" s="423"/>
      <c r="CCS140" s="423"/>
      <c r="CCT140" s="423"/>
      <c r="CCU140" s="423"/>
      <c r="CCV140" s="423"/>
      <c r="CCW140" s="429"/>
      <c r="CCX140" s="495"/>
      <c r="CCY140" s="423"/>
      <c r="CCZ140" s="423"/>
      <c r="CDA140" s="428"/>
      <c r="CDB140" s="429"/>
      <c r="CDC140" s="495"/>
      <c r="CDD140" s="423"/>
      <c r="CDE140" s="428"/>
      <c r="CDF140" s="431"/>
      <c r="CDG140" s="425"/>
      <c r="CDH140" s="423"/>
      <c r="CDI140" s="494"/>
      <c r="CDJ140" s="423"/>
      <c r="CDK140" s="426"/>
      <c r="CDL140" s="432"/>
      <c r="CDM140" s="433"/>
      <c r="CDN140" s="433"/>
      <c r="CDO140" s="496"/>
      <c r="CDP140" s="496"/>
      <c r="CDQ140" s="497"/>
      <c r="CDR140" s="425"/>
      <c r="CDS140" s="425"/>
      <c r="CDT140" s="423"/>
      <c r="CDU140" s="494"/>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494"/>
      <c r="CEU140" s="425"/>
      <c r="CEV140" s="425"/>
      <c r="CEW140" s="425"/>
      <c r="CEX140" s="423"/>
      <c r="CEY140" s="494"/>
      <c r="CEZ140" s="425"/>
      <c r="CFA140" s="425"/>
      <c r="CFB140" s="425"/>
      <c r="CFC140" s="423"/>
      <c r="CFD140" s="494"/>
      <c r="CFE140" s="425"/>
      <c r="CFF140" s="425"/>
      <c r="CFG140" s="425"/>
      <c r="CFH140" s="427"/>
      <c r="CFI140" s="494"/>
      <c r="CFJ140" s="425"/>
      <c r="CFK140" s="425"/>
      <c r="CFL140" s="494"/>
      <c r="CFM140" s="423"/>
      <c r="CFN140" s="494"/>
      <c r="CFO140" s="426"/>
      <c r="CFP140" s="423"/>
      <c r="CFQ140" s="423"/>
      <c r="CFR140" s="423"/>
      <c r="CFS140" s="423"/>
      <c r="CFT140" s="423"/>
      <c r="CFU140" s="425"/>
      <c r="CFV140" s="425"/>
      <c r="CFW140" s="423"/>
      <c r="CFX140" s="494"/>
      <c r="CFY140" s="425"/>
      <c r="CFZ140" s="494"/>
      <c r="CGA140" s="423"/>
      <c r="CGB140" s="428"/>
      <c r="CGC140" s="423"/>
      <c r="CGD140" s="423"/>
      <c r="CGE140" s="423"/>
      <c r="CGF140" s="423"/>
      <c r="CGG140" s="423"/>
      <c r="CGH140" s="429"/>
      <c r="CGI140" s="495"/>
      <c r="CGJ140" s="423"/>
      <c r="CGK140" s="423"/>
      <c r="CGL140" s="428"/>
      <c r="CGM140" s="429"/>
      <c r="CGN140" s="495"/>
      <c r="CGO140" s="423"/>
      <c r="CGP140" s="428"/>
      <c r="CGQ140" s="431"/>
      <c r="CGR140" s="425"/>
      <c r="CGS140" s="423"/>
      <c r="CGT140" s="494"/>
      <c r="CGU140" s="423"/>
      <c r="CGV140" s="426"/>
      <c r="CGW140" s="432"/>
      <c r="CGX140" s="433"/>
      <c r="CGY140" s="433"/>
      <c r="CGZ140" s="496"/>
      <c r="CHA140" s="496"/>
      <c r="CHB140" s="497"/>
      <c r="CHC140" s="425"/>
      <c r="CHD140" s="425"/>
      <c r="CHE140" s="423"/>
      <c r="CHF140" s="494"/>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494"/>
      <c r="CIF140" s="425"/>
      <c r="CIG140" s="425"/>
      <c r="CIH140" s="425"/>
      <c r="CII140" s="423"/>
      <c r="CIJ140" s="494"/>
      <c r="CIK140" s="425"/>
      <c r="CIL140" s="425"/>
      <c r="CIM140" s="425"/>
      <c r="CIN140" s="423"/>
      <c r="CIO140" s="494"/>
      <c r="CIP140" s="425"/>
      <c r="CIQ140" s="425"/>
      <c r="CIR140" s="425"/>
      <c r="CIS140" s="427"/>
      <c r="CIT140" s="494"/>
      <c r="CIU140" s="425"/>
      <c r="CIV140" s="425"/>
      <c r="CIW140" s="494"/>
      <c r="CIX140" s="423"/>
      <c r="CIY140" s="494"/>
      <c r="CIZ140" s="426"/>
      <c r="CJA140" s="423"/>
      <c r="CJB140" s="423"/>
      <c r="CJC140" s="423"/>
      <c r="CJD140" s="423"/>
      <c r="CJE140" s="423"/>
      <c r="CJF140" s="425"/>
      <c r="CJG140" s="425"/>
      <c r="CJH140" s="423"/>
      <c r="CJI140" s="494"/>
      <c r="CJJ140" s="425"/>
      <c r="CJK140" s="494"/>
      <c r="CJL140" s="423"/>
      <c r="CJM140" s="428"/>
      <c r="CJN140" s="423"/>
      <c r="CJO140" s="423"/>
      <c r="CJP140" s="423"/>
      <c r="CJQ140" s="423"/>
      <c r="CJR140" s="423"/>
      <c r="CJS140" s="429"/>
      <c r="CJT140" s="495"/>
      <c r="CJU140" s="423"/>
      <c r="CJV140" s="423"/>
      <c r="CJW140" s="428"/>
      <c r="CJX140" s="429"/>
      <c r="CJY140" s="495"/>
      <c r="CJZ140" s="423"/>
      <c r="CKA140" s="428"/>
      <c r="CKB140" s="431"/>
      <c r="CKC140" s="425"/>
      <c r="CKD140" s="423"/>
      <c r="CKE140" s="494"/>
      <c r="CKF140" s="423"/>
      <c r="CKG140" s="426"/>
      <c r="CKH140" s="432"/>
      <c r="CKI140" s="433"/>
      <c r="CKJ140" s="433"/>
      <c r="CKK140" s="496"/>
      <c r="CKL140" s="496"/>
      <c r="CKM140" s="497"/>
      <c r="CKN140" s="425"/>
      <c r="CKO140" s="425"/>
      <c r="CKP140" s="423"/>
      <c r="CKQ140" s="494"/>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494"/>
      <c r="CLQ140" s="425"/>
      <c r="CLR140" s="425"/>
      <c r="CLS140" s="425"/>
      <c r="CLT140" s="423"/>
      <c r="CLU140" s="494"/>
      <c r="CLV140" s="425"/>
      <c r="CLW140" s="425"/>
      <c r="CLX140" s="425"/>
      <c r="CLY140" s="423"/>
      <c r="CLZ140" s="494"/>
      <c r="CMA140" s="425"/>
      <c r="CMB140" s="425"/>
      <c r="CMC140" s="425"/>
      <c r="CMD140" s="427"/>
      <c r="CME140" s="494"/>
      <c r="CMF140" s="425"/>
      <c r="CMG140" s="425"/>
      <c r="CMH140" s="494"/>
      <c r="CMI140" s="423"/>
      <c r="CMJ140" s="494"/>
      <c r="CMK140" s="426"/>
      <c r="CML140" s="423"/>
      <c r="CMM140" s="423"/>
      <c r="CMN140" s="423"/>
      <c r="CMO140" s="423"/>
      <c r="CMP140" s="423"/>
      <c r="CMQ140" s="425"/>
      <c r="CMR140" s="425"/>
      <c r="CMS140" s="423"/>
      <c r="CMT140" s="494"/>
      <c r="CMU140" s="425"/>
      <c r="CMV140" s="494"/>
      <c r="CMW140" s="423"/>
      <c r="CMX140" s="428"/>
      <c r="CMY140" s="423"/>
      <c r="CMZ140" s="423"/>
      <c r="CNA140" s="423"/>
      <c r="CNB140" s="423"/>
      <c r="CNC140" s="423"/>
      <c r="CND140" s="429"/>
      <c r="CNE140" s="495"/>
      <c r="CNF140" s="423"/>
      <c r="CNG140" s="423"/>
      <c r="CNH140" s="428"/>
      <c r="CNI140" s="429"/>
      <c r="CNJ140" s="495"/>
      <c r="CNK140" s="423"/>
      <c r="CNL140" s="428"/>
      <c r="CNM140" s="431"/>
      <c r="CNN140" s="425"/>
      <c r="CNO140" s="423"/>
      <c r="CNP140" s="494"/>
      <c r="CNQ140" s="423"/>
      <c r="CNR140" s="426"/>
      <c r="CNS140" s="432"/>
      <c r="CNT140" s="433"/>
      <c r="CNU140" s="433"/>
      <c r="CNV140" s="496"/>
      <c r="CNW140" s="496"/>
      <c r="CNX140" s="497"/>
      <c r="CNY140" s="425"/>
      <c r="CNZ140" s="425"/>
      <c r="COA140" s="423"/>
      <c r="COB140" s="494"/>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494"/>
      <c r="CPB140" s="425"/>
      <c r="CPC140" s="425"/>
      <c r="CPD140" s="425"/>
      <c r="CPE140" s="423"/>
      <c r="CPF140" s="494"/>
      <c r="CPG140" s="425"/>
      <c r="CPH140" s="425"/>
      <c r="CPI140" s="425"/>
      <c r="CPJ140" s="423"/>
      <c r="CPK140" s="494"/>
      <c r="CPL140" s="425"/>
      <c r="CPM140" s="425"/>
      <c r="CPN140" s="425"/>
      <c r="CPO140" s="427"/>
      <c r="CPP140" s="494"/>
      <c r="CPQ140" s="425"/>
      <c r="CPR140" s="425"/>
      <c r="CPS140" s="494"/>
      <c r="CPT140" s="423"/>
      <c r="CPU140" s="494"/>
      <c r="CPV140" s="426"/>
      <c r="CPW140" s="423"/>
      <c r="CPX140" s="423"/>
      <c r="CPY140" s="423"/>
      <c r="CPZ140" s="423"/>
      <c r="CQA140" s="423"/>
      <c r="CQB140" s="425"/>
      <c r="CQC140" s="425"/>
      <c r="CQD140" s="423"/>
      <c r="CQE140" s="494"/>
      <c r="CQF140" s="425"/>
      <c r="CQG140" s="494"/>
      <c r="CQH140" s="423"/>
      <c r="CQI140" s="428"/>
      <c r="CQJ140" s="423"/>
      <c r="CQK140" s="423"/>
      <c r="CQL140" s="423"/>
      <c r="CQM140" s="423"/>
      <c r="CQN140" s="423"/>
      <c r="CQO140" s="429"/>
      <c r="CQP140" s="495"/>
      <c r="CQQ140" s="423"/>
      <c r="CQR140" s="423"/>
      <c r="CQS140" s="428"/>
      <c r="CQT140" s="429"/>
    </row>
    <row r="141" ht="16.2" spans="1:51">
      <c r="A141" s="204" t="s">
        <v>135</v>
      </c>
      <c r="B141" s="205">
        <v>6018.08195199999</v>
      </c>
      <c r="C141" s="206">
        <v>5905.41951724</v>
      </c>
      <c r="D141" s="207">
        <v>1.01907780377518</v>
      </c>
      <c r="E141" s="469">
        <v>112.662434759994</v>
      </c>
      <c r="F141" s="209">
        <v>3296.46264</v>
      </c>
      <c r="G141" s="205">
        <v>2580.115325</v>
      </c>
      <c r="H141" s="206">
        <v>3058.5807</v>
      </c>
      <c r="I141" s="207">
        <v>0.843566208666653</v>
      </c>
      <c r="J141" s="469">
        <v>-478.465375000003</v>
      </c>
      <c r="K141" s="209">
        <v>1811.090999</v>
      </c>
      <c r="L141" s="205">
        <v>523.681172999999</v>
      </c>
      <c r="M141" s="206">
        <v>635.835302</v>
      </c>
      <c r="N141" s="207">
        <v>0.823611352425348</v>
      </c>
      <c r="O141" s="469">
        <v>-112.154129</v>
      </c>
      <c r="P141" s="209">
        <v>368.11135</v>
      </c>
      <c r="Q141" s="205">
        <v>92.4164999999999</v>
      </c>
      <c r="R141" s="206">
        <v>112.8072</v>
      </c>
      <c r="S141" s="207">
        <v>0.819242920664638</v>
      </c>
      <c r="T141" s="469">
        <v>-20.3907000000001</v>
      </c>
      <c r="U141" s="209">
        <v>65.9026999999999</v>
      </c>
      <c r="V141" s="205">
        <v>2516.082214</v>
      </c>
      <c r="W141" s="206">
        <v>1640.6747</v>
      </c>
      <c r="X141" s="207">
        <v>1.5335655593397</v>
      </c>
      <c r="Y141" s="469">
        <v>875.407513999997</v>
      </c>
      <c r="Z141" s="209">
        <v>843.402077999999</v>
      </c>
      <c r="AA141" s="205">
        <v>305.78674</v>
      </c>
      <c r="AB141" s="206">
        <v>457.52161524</v>
      </c>
      <c r="AC141" s="207">
        <v>0.668354739566992</v>
      </c>
      <c r="AD141" s="469">
        <v>-151.73487524</v>
      </c>
      <c r="AE141" s="209">
        <v>207.955513</v>
      </c>
      <c r="AF141" s="205">
        <v>792.329883999999</v>
      </c>
      <c r="AG141" s="206">
        <v>710.47</v>
      </c>
      <c r="AH141" s="207">
        <v>1.1152193393106</v>
      </c>
      <c r="AI141" s="469">
        <v>81.8598839999991</v>
      </c>
      <c r="AJ141" s="209">
        <v>154.875736</v>
      </c>
      <c r="AK141" s="205">
        <v>194.94456</v>
      </c>
      <c r="AL141" s="206">
        <v>204.35697594</v>
      </c>
      <c r="AM141" s="207">
        <v>0.953941303463192</v>
      </c>
      <c r="AN141" s="469">
        <v>-9.4124159400003</v>
      </c>
      <c r="AO141" s="209">
        <v>109.772727</v>
      </c>
      <c r="AP141" s="205">
        <v>321.712721</v>
      </c>
      <c r="AQ141" s="206">
        <v>220.2</v>
      </c>
      <c r="AR141" s="207">
        <v>1.46100236603088</v>
      </c>
      <c r="AS141" s="469">
        <v>101.512721</v>
      </c>
      <c r="AT141" s="209">
        <v>148.430187</v>
      </c>
      <c r="AU141" s="205">
        <v>96.3004239999999</v>
      </c>
      <c r="AV141" s="206">
        <v>116.58192</v>
      </c>
      <c r="AW141" s="207">
        <v>0.826032235530174</v>
      </c>
      <c r="AX141" s="469">
        <v>-20.2814960000001</v>
      </c>
      <c r="AY141" s="209">
        <v>68.807706</v>
      </c>
    </row>
    <row r="142" ht="16.95" spans="1:51">
      <c r="A142" s="487" t="s">
        <v>136</v>
      </c>
      <c r="B142" s="488">
        <v>10418.069183</v>
      </c>
      <c r="C142" s="489">
        <v>10344.18398168</v>
      </c>
      <c r="D142" s="332">
        <v>1.00714268051021</v>
      </c>
      <c r="E142" s="489">
        <v>73.8852013199848</v>
      </c>
      <c r="F142" s="490">
        <v>7793.01833499999</v>
      </c>
      <c r="G142" s="491">
        <v>5218.97888499999</v>
      </c>
      <c r="H142" s="492">
        <v>5620.89555</v>
      </c>
      <c r="I142" s="332">
        <v>0.928495973386304</v>
      </c>
      <c r="J142" s="492">
        <v>-401.916665000007</v>
      </c>
      <c r="K142" s="490">
        <v>4586.72322799999</v>
      </c>
      <c r="L142" s="491">
        <v>1020.778563</v>
      </c>
      <c r="M142" s="492">
        <v>1183.76505</v>
      </c>
      <c r="N142" s="332">
        <v>0.862315172254831</v>
      </c>
      <c r="O142" s="492">
        <v>-162.986487000001</v>
      </c>
      <c r="P142" s="490">
        <v>866.068093999999</v>
      </c>
      <c r="Q142" s="491">
        <v>224.0633</v>
      </c>
      <c r="R142" s="492">
        <v>244.7615</v>
      </c>
      <c r="S142" s="332">
        <v>0.91543522980534</v>
      </c>
      <c r="T142" s="492">
        <v>-20.6982000000003</v>
      </c>
      <c r="U142" s="490">
        <v>196.288902</v>
      </c>
      <c r="V142" s="491">
        <v>3024.430863</v>
      </c>
      <c r="W142" s="492">
        <v>2248.7607</v>
      </c>
      <c r="X142" s="332">
        <v>1.34493228336834</v>
      </c>
      <c r="Y142" s="492">
        <v>775.670162999997</v>
      </c>
      <c r="Z142" s="490">
        <v>1278.724878</v>
      </c>
      <c r="AA142" s="491">
        <v>929.817571999999</v>
      </c>
      <c r="AB142" s="492">
        <v>1046.00118168</v>
      </c>
      <c r="AC142" s="332">
        <v>0.888925928847043</v>
      </c>
      <c r="AD142" s="489">
        <v>-116.183609680001</v>
      </c>
      <c r="AE142" s="490">
        <v>865.213233</v>
      </c>
      <c r="AF142" s="491">
        <v>1057.4169</v>
      </c>
      <c r="AG142" s="492">
        <v>854.64</v>
      </c>
      <c r="AH142" s="332">
        <v>1.23726586632968</v>
      </c>
      <c r="AI142" s="489">
        <v>202.776899999999</v>
      </c>
      <c r="AJ142" s="490">
        <v>382.504022</v>
      </c>
      <c r="AK142" s="491">
        <v>754.567795999999</v>
      </c>
      <c r="AL142" s="492">
        <v>988.02084594</v>
      </c>
      <c r="AM142" s="332">
        <v>0.763716473291721</v>
      </c>
      <c r="AN142" s="489">
        <v>-233.453049940001</v>
      </c>
      <c r="AO142" s="490">
        <v>875.642002999999</v>
      </c>
      <c r="AP142" s="491">
        <v>365.233198</v>
      </c>
      <c r="AQ142" s="492">
        <v>311.56900003</v>
      </c>
      <c r="AR142" s="332">
        <v>1.17223856662515</v>
      </c>
      <c r="AS142" s="489">
        <v>53.6641979699996</v>
      </c>
      <c r="AT142" s="490">
        <v>207.362204</v>
      </c>
      <c r="AU142" s="491">
        <v>115.965247</v>
      </c>
      <c r="AV142" s="492">
        <v>139.04492</v>
      </c>
      <c r="AW142" s="332">
        <v>0.834012828372298</v>
      </c>
      <c r="AX142" s="489">
        <v>-23.0796730000001</v>
      </c>
      <c r="AY142" s="490">
        <v>85.0453669999999</v>
      </c>
    </row>
    <row r="143" spans="2:51">
      <c r="B143" s="443">
        <v>0</v>
      </c>
      <c r="F143" s="443">
        <v>0</v>
      </c>
      <c r="G143" s="443">
        <v>3647.73954999999</v>
      </c>
      <c r="H143" s="443"/>
      <c r="I143" s="443"/>
      <c r="J143" s="443"/>
      <c r="K143" s="443">
        <v>3104.203693</v>
      </c>
      <c r="L143" s="443">
        <v>678.538690999999</v>
      </c>
      <c r="P143" s="443">
        <v>557.816910999999</v>
      </c>
      <c r="Q143" s="443">
        <v>145.854</v>
      </c>
      <c r="U143" s="443">
        <v>132.366504</v>
      </c>
      <c r="V143" s="443">
        <v>1977.555522</v>
      </c>
      <c r="Z143" s="443">
        <v>808.923797999999</v>
      </c>
      <c r="AA143" s="443">
        <v>586.904344999999</v>
      </c>
      <c r="AE143" s="443">
        <v>596.05419</v>
      </c>
      <c r="AK143" s="443"/>
      <c r="AL143" s="443"/>
      <c r="AM143" s="443"/>
      <c r="AN143" s="443"/>
      <c r="AO143" s="443"/>
      <c r="AP143" s="443"/>
      <c r="AQ143" s="443"/>
      <c r="AR143" s="443"/>
      <c r="AS143" s="443"/>
      <c r="AT143" s="443"/>
      <c r="AU143" s="443"/>
      <c r="AV143" s="443"/>
      <c r="AW143" s="443"/>
      <c r="AX143" s="443"/>
      <c r="AY143" s="443"/>
    </row>
    <row r="144" spans="1:51">
      <c r="A144" s="172"/>
      <c r="B144" s="172"/>
      <c r="C144" s="172"/>
      <c r="D144" s="172"/>
      <c r="E144" s="172"/>
      <c r="F144" s="172"/>
      <c r="G144" s="443"/>
      <c r="H144" s="443"/>
      <c r="I144" s="448"/>
      <c r="AK144" s="443"/>
      <c r="AL144" s="443"/>
      <c r="AM144" s="443"/>
      <c r="AN144" s="443"/>
      <c r="AO144" s="443"/>
      <c r="AP144" s="443"/>
      <c r="AQ144" s="443"/>
      <c r="AR144" s="443"/>
      <c r="AS144" s="443"/>
      <c r="AT144" s="443"/>
      <c r="AU144" s="443"/>
      <c r="AV144" s="443"/>
      <c r="AW144" s="443"/>
      <c r="AX144" s="443"/>
      <c r="AY144" s="443"/>
    </row>
    <row r="145" spans="1:51">
      <c r="A145" s="172"/>
      <c r="B145" s="172"/>
      <c r="C145" s="172"/>
      <c r="D145" s="172"/>
      <c r="E145" s="172"/>
      <c r="F145" s="172"/>
      <c r="G145" s="443"/>
      <c r="H145" s="443"/>
      <c r="I145" s="448"/>
      <c r="AK145" s="443"/>
      <c r="AL145" s="443"/>
      <c r="AM145" s="443"/>
      <c r="AN145" s="443"/>
      <c r="AO145" s="443"/>
      <c r="AP145" s="443"/>
      <c r="AQ145" s="443"/>
      <c r="AR145" s="443"/>
      <c r="AS145" s="443"/>
      <c r="AT145" s="443"/>
      <c r="AU145" s="443"/>
      <c r="AV145" s="443"/>
      <c r="AW145" s="443"/>
      <c r="AX145" s="443"/>
      <c r="AY145" s="443"/>
    </row>
    <row r="146" spans="1:51">
      <c r="A146" s="172"/>
      <c r="B146" s="172"/>
      <c r="C146" s="172"/>
      <c r="D146" s="172"/>
      <c r="E146" s="172"/>
      <c r="F146" s="172"/>
      <c r="AK146" s="443"/>
      <c r="AL146" s="443"/>
      <c r="AM146" s="443"/>
      <c r="AN146" s="443"/>
      <c r="AO146" s="443"/>
      <c r="AP146" s="443"/>
      <c r="AQ146" s="443"/>
      <c r="AR146" s="443"/>
      <c r="AS146" s="443"/>
      <c r="AT146" s="443"/>
      <c r="AU146" s="443"/>
      <c r="AV146" s="443"/>
      <c r="AW146" s="443"/>
      <c r="AX146" s="443"/>
      <c r="AY146" s="443"/>
    </row>
    <row r="147" spans="37:51">
      <c r="AK147" s="443"/>
      <c r="AL147" s="443"/>
      <c r="AM147" s="443"/>
      <c r="AN147" s="443"/>
      <c r="AO147" s="443"/>
      <c r="AP147" s="443"/>
      <c r="AQ147" s="443"/>
      <c r="AR147" s="443"/>
      <c r="AS147" s="443"/>
      <c r="AT147" s="443"/>
      <c r="AU147" s="443"/>
      <c r="AV147" s="443"/>
      <c r="AW147" s="443"/>
      <c r="AX147" s="443"/>
      <c r="AY147" s="443"/>
    </row>
    <row r="148" spans="37:51">
      <c r="AK148" s="443"/>
      <c r="AL148" s="443"/>
      <c r="AM148" s="443"/>
      <c r="AN148" s="443"/>
      <c r="AO148" s="443"/>
      <c r="AP148" s="443"/>
      <c r="AQ148" s="443"/>
      <c r="AR148" s="443"/>
      <c r="AS148" s="443"/>
      <c r="AT148" s="443"/>
      <c r="AU148" s="443"/>
      <c r="AV148" s="443"/>
      <c r="AW148" s="443"/>
      <c r="AX148" s="443"/>
      <c r="AY148" s="443"/>
    </row>
    <row r="149" spans="37:51">
      <c r="AK149" s="443"/>
      <c r="AL149" s="443"/>
      <c r="AM149" s="443"/>
      <c r="AN149" s="443"/>
      <c r="AO149" s="443"/>
      <c r="AP149" s="443"/>
      <c r="AQ149" s="443"/>
      <c r="AR149" s="443"/>
      <c r="AS149" s="443"/>
      <c r="AT149" s="443"/>
      <c r="AU149" s="443"/>
      <c r="AV149" s="443"/>
      <c r="AW149" s="443"/>
      <c r="AX149" s="443"/>
      <c r="AY149" s="443"/>
    </row>
    <row r="150" spans="37:51">
      <c r="AK150" s="443"/>
      <c r="AL150" s="443"/>
      <c r="AM150" s="443"/>
      <c r="AN150" s="443"/>
      <c r="AO150" s="443"/>
      <c r="AP150" s="443"/>
      <c r="AQ150" s="443"/>
      <c r="AR150" s="443"/>
      <c r="AS150" s="443"/>
      <c r="AT150" s="443"/>
      <c r="AU150" s="443"/>
      <c r="AV150" s="443"/>
      <c r="AW150" s="443"/>
      <c r="AX150" s="443"/>
      <c r="AY150" s="443"/>
    </row>
    <row r="151" spans="37:51">
      <c r="AK151" s="443"/>
      <c r="AL151" s="443"/>
      <c r="AM151" s="443"/>
      <c r="AN151" s="443"/>
      <c r="AO151" s="443"/>
      <c r="AP151" s="443"/>
      <c r="AQ151" s="443"/>
      <c r="AR151" s="443"/>
      <c r="AS151" s="443"/>
      <c r="AT151" s="443"/>
      <c r="AU151" s="443"/>
      <c r="AV151" s="443"/>
      <c r="AW151" s="443"/>
      <c r="AX151" s="443"/>
      <c r="AY151" s="443"/>
    </row>
    <row r="152" spans="37:51">
      <c r="AK152" s="443"/>
      <c r="AL152" s="443"/>
      <c r="AM152" s="443"/>
      <c r="AN152" s="443"/>
      <c r="AO152" s="443"/>
      <c r="AP152" s="443"/>
      <c r="AQ152" s="443"/>
      <c r="AR152" s="443"/>
      <c r="AS152" s="443"/>
      <c r="AT152" s="443"/>
      <c r="AU152" s="443"/>
      <c r="AV152" s="443"/>
      <c r="AW152" s="443"/>
      <c r="AX152" s="443"/>
      <c r="AY152" s="443"/>
    </row>
    <row r="153" spans="37:51">
      <c r="AK153" s="443"/>
      <c r="AL153" s="443"/>
      <c r="AM153" s="443"/>
      <c r="AN153" s="443"/>
      <c r="AO153" s="443"/>
      <c r="AP153" s="443"/>
      <c r="AQ153" s="443"/>
      <c r="AR153" s="443"/>
      <c r="AS153" s="443"/>
      <c r="AT153" s="443"/>
      <c r="AU153" s="443"/>
      <c r="AV153" s="443"/>
      <c r="AW153" s="443"/>
      <c r="AX153" s="443"/>
      <c r="AY153" s="443"/>
    </row>
    <row r="154" spans="37:51">
      <c r="AK154" s="443"/>
      <c r="AL154" s="443"/>
      <c r="AM154" s="443"/>
      <c r="AN154" s="443"/>
      <c r="AO154" s="443"/>
      <c r="AP154" s="443"/>
      <c r="AQ154" s="443"/>
      <c r="AR154" s="443"/>
      <c r="AS154" s="443"/>
      <c r="AT154" s="443"/>
      <c r="AU154" s="443"/>
      <c r="AV154" s="443"/>
      <c r="AW154" s="443"/>
      <c r="AX154" s="443"/>
      <c r="AY154" s="443"/>
    </row>
    <row r="155" spans="37:51">
      <c r="AK155" s="443"/>
      <c r="AL155" s="443"/>
      <c r="AM155" s="443"/>
      <c r="AN155" s="443"/>
      <c r="AO155" s="443"/>
      <c r="AP155" s="443"/>
      <c r="AQ155" s="443"/>
      <c r="AR155" s="443"/>
      <c r="AS155" s="443"/>
      <c r="AT155" s="443"/>
      <c r="AU155" s="443"/>
      <c r="AV155" s="443"/>
      <c r="AW155" s="443"/>
      <c r="AX155" s="443"/>
      <c r="AY155" s="443"/>
    </row>
    <row r="156" spans="37:51">
      <c r="AK156" s="443"/>
      <c r="AL156" s="443"/>
      <c r="AM156" s="443"/>
      <c r="AN156" s="443"/>
      <c r="AO156" s="443"/>
      <c r="AP156" s="443"/>
      <c r="AQ156" s="443"/>
      <c r="AR156" s="443"/>
      <c r="AS156" s="443"/>
      <c r="AT156" s="443"/>
      <c r="AU156" s="443"/>
      <c r="AV156" s="443"/>
      <c r="AW156" s="443"/>
      <c r="AX156" s="443"/>
      <c r="AY156" s="443"/>
    </row>
    <row r="157" spans="37:51">
      <c r="AK157" s="443"/>
      <c r="AL157" s="443"/>
      <c r="AM157" s="443"/>
      <c r="AN157" s="443"/>
      <c r="AO157" s="443"/>
      <c r="AP157" s="443"/>
      <c r="AQ157" s="443"/>
      <c r="AR157" s="443"/>
      <c r="AS157" s="443"/>
      <c r="AT157" s="443"/>
      <c r="AU157" s="443"/>
      <c r="AV157" s="443"/>
      <c r="AW157" s="443"/>
      <c r="AX157" s="443"/>
      <c r="AY157" s="443"/>
    </row>
    <row r="158" spans="37:51">
      <c r="AK158" s="443"/>
      <c r="AL158" s="443"/>
      <c r="AM158" s="443"/>
      <c r="AN158" s="443"/>
      <c r="AO158" s="443"/>
      <c r="AP158" s="443"/>
      <c r="AQ158" s="443"/>
      <c r="AR158" s="443"/>
      <c r="AS158" s="443"/>
      <c r="AT158" s="443"/>
      <c r="AU158" s="443"/>
      <c r="AV158" s="443"/>
      <c r="AW158" s="443"/>
      <c r="AX158" s="443"/>
      <c r="AY158" s="443"/>
    </row>
    <row r="159" spans="37:51">
      <c r="AK159" s="443"/>
      <c r="AL159" s="443"/>
      <c r="AM159" s="443"/>
      <c r="AN159" s="443"/>
      <c r="AO159" s="443"/>
      <c r="AP159" s="443"/>
      <c r="AQ159" s="443"/>
      <c r="AR159" s="443"/>
      <c r="AS159" s="443"/>
      <c r="AT159" s="443"/>
      <c r="AU159" s="443"/>
      <c r="AV159" s="443"/>
      <c r="AW159" s="443"/>
      <c r="AX159" s="443"/>
      <c r="AY159" s="443"/>
    </row>
    <row r="160" spans="37:51">
      <c r="AK160" s="443"/>
      <c r="AL160" s="443"/>
      <c r="AM160" s="443"/>
      <c r="AN160" s="443"/>
      <c r="AO160" s="443"/>
      <c r="AP160" s="443"/>
      <c r="AQ160" s="443"/>
      <c r="AR160" s="443"/>
      <c r="AS160" s="443"/>
      <c r="AT160" s="443"/>
      <c r="AU160" s="443"/>
      <c r="AV160" s="443"/>
      <c r="AW160" s="443"/>
      <c r="AX160" s="443"/>
      <c r="AY160" s="443"/>
    </row>
    <row r="161" spans="37:51">
      <c r="AK161" s="443"/>
      <c r="AL161" s="443"/>
      <c r="AM161" s="443"/>
      <c r="AN161" s="443"/>
      <c r="AO161" s="443"/>
      <c r="AP161" s="443"/>
      <c r="AQ161" s="443"/>
      <c r="AR161" s="443"/>
      <c r="AS161" s="443"/>
      <c r="AT161" s="443"/>
      <c r="AU161" s="443"/>
      <c r="AV161" s="443"/>
      <c r="AW161" s="443"/>
      <c r="AX161" s="443"/>
      <c r="AY161" s="443"/>
    </row>
    <row r="162" spans="37:51">
      <c r="AK162" s="443"/>
      <c r="AL162" s="443"/>
      <c r="AM162" s="443"/>
      <c r="AN162" s="443"/>
      <c r="AO162" s="443"/>
      <c r="AP162" s="443"/>
      <c r="AQ162" s="443"/>
      <c r="AR162" s="443"/>
      <c r="AS162" s="443"/>
      <c r="AT162" s="443"/>
      <c r="AU162" s="443"/>
      <c r="AV162" s="443"/>
      <c r="AW162" s="443"/>
      <c r="AX162" s="443"/>
      <c r="AY162" s="443"/>
    </row>
    <row r="163" spans="37:51">
      <c r="AK163" s="443"/>
      <c r="AL163" s="443"/>
      <c r="AM163" s="443"/>
      <c r="AN163" s="443"/>
      <c r="AO163" s="443"/>
      <c r="AP163" s="443"/>
      <c r="AQ163" s="443"/>
      <c r="AR163" s="443"/>
      <c r="AS163" s="443"/>
      <c r="AT163" s="443"/>
      <c r="AU163" s="443"/>
      <c r="AV163" s="443"/>
      <c r="AW163" s="443"/>
      <c r="AX163" s="443"/>
      <c r="AY163" s="443"/>
    </row>
    <row r="164" spans="37:51">
      <c r="AK164" s="443"/>
      <c r="AL164" s="443"/>
      <c r="AM164" s="443"/>
      <c r="AN164" s="443"/>
      <c r="AO164" s="443"/>
      <c r="AP164" s="443"/>
      <c r="AQ164" s="443"/>
      <c r="AR164" s="443"/>
      <c r="AS164" s="443"/>
      <c r="AT164" s="443"/>
      <c r="AU164" s="443"/>
      <c r="AV164" s="443"/>
      <c r="AW164" s="443"/>
      <c r="AX164" s="443"/>
      <c r="AY164" s="443"/>
    </row>
    <row r="165" spans="37:51">
      <c r="AK165" s="443"/>
      <c r="AL165" s="443"/>
      <c r="AM165" s="443"/>
      <c r="AN165" s="443"/>
      <c r="AO165" s="443"/>
      <c r="AP165" s="443"/>
      <c r="AQ165" s="443"/>
      <c r="AR165" s="443"/>
      <c r="AS165" s="443"/>
      <c r="AT165" s="443"/>
      <c r="AU165" s="443"/>
      <c r="AV165" s="443"/>
      <c r="AW165" s="443"/>
      <c r="AX165" s="443"/>
      <c r="AY165" s="443"/>
    </row>
    <row r="166" spans="37:51">
      <c r="AK166" s="443"/>
      <c r="AL166" s="443"/>
      <c r="AM166" s="443"/>
      <c r="AN166" s="443"/>
      <c r="AO166" s="443"/>
      <c r="AP166" s="443"/>
      <c r="AQ166" s="443"/>
      <c r="AR166" s="443"/>
      <c r="AS166" s="443"/>
      <c r="AT166" s="443"/>
      <c r="AU166" s="443"/>
      <c r="AV166" s="443"/>
      <c r="AW166" s="443"/>
      <c r="AX166" s="443"/>
      <c r="AY166" s="443"/>
    </row>
    <row r="167" spans="37:51">
      <c r="AK167" s="443"/>
      <c r="AL167" s="443"/>
      <c r="AM167" s="443"/>
      <c r="AN167" s="443"/>
      <c r="AO167" s="443"/>
      <c r="AP167" s="443"/>
      <c r="AQ167" s="443"/>
      <c r="AR167" s="443"/>
      <c r="AS167" s="443"/>
      <c r="AT167" s="443"/>
      <c r="AU167" s="443"/>
      <c r="AV167" s="443"/>
      <c r="AW167" s="443"/>
      <c r="AX167" s="443"/>
      <c r="AY167" s="443"/>
    </row>
    <row r="168" spans="37:51">
      <c r="AK168" s="443"/>
      <c r="AL168" s="443"/>
      <c r="AM168" s="443"/>
      <c r="AN168" s="443"/>
      <c r="AO168" s="443"/>
      <c r="AP168" s="443"/>
      <c r="AQ168" s="443"/>
      <c r="AR168" s="443"/>
      <c r="AS168" s="443"/>
      <c r="AT168" s="443"/>
      <c r="AU168" s="443"/>
      <c r="AV168" s="443"/>
      <c r="AW168" s="443"/>
      <c r="AX168" s="443"/>
      <c r="AY168" s="443"/>
    </row>
    <row r="169" spans="37:51">
      <c r="AK169" s="443"/>
      <c r="AL169" s="443"/>
      <c r="AM169" s="443"/>
      <c r="AN169" s="443"/>
      <c r="AO169" s="443"/>
      <c r="AP169" s="443"/>
      <c r="AQ169" s="443"/>
      <c r="AR169" s="443"/>
      <c r="AS169" s="443"/>
      <c r="AT169" s="443"/>
      <c r="AU169" s="443"/>
      <c r="AV169" s="443"/>
      <c r="AW169" s="443"/>
      <c r="AX169" s="443"/>
      <c r="AY169" s="443"/>
    </row>
    <row r="170" spans="37:51">
      <c r="AK170" s="443"/>
      <c r="AL170" s="443"/>
      <c r="AM170" s="443"/>
      <c r="AN170" s="443"/>
      <c r="AO170" s="443"/>
      <c r="AP170" s="443"/>
      <c r="AQ170" s="443"/>
      <c r="AR170" s="443"/>
      <c r="AS170" s="443"/>
      <c r="AT170" s="443"/>
      <c r="AU170" s="443"/>
      <c r="AV170" s="443"/>
      <c r="AW170" s="443"/>
      <c r="AX170" s="443"/>
      <c r="AY170" s="443"/>
    </row>
    <row r="174" spans="2:4">
      <c r="B174" s="448"/>
      <c r="C174" s="448"/>
      <c r="D174" s="448"/>
    </row>
    <row r="175" spans="2:4">
      <c r="B175" s="448"/>
      <c r="C175" s="448"/>
      <c r="D175" s="448"/>
    </row>
    <row r="176" spans="2:4">
      <c r="B176" s="448"/>
      <c r="C176" s="448"/>
      <c r="D176" s="448"/>
    </row>
    <row r="177" spans="2:4">
      <c r="B177" s="448"/>
      <c r="C177" s="448"/>
      <c r="D177" s="448"/>
    </row>
    <row r="178" spans="2:4">
      <c r="B178" s="448"/>
      <c r="C178" s="448"/>
      <c r="D178" s="448"/>
    </row>
    <row r="179" spans="2:4">
      <c r="B179" s="448"/>
      <c r="C179" s="448"/>
      <c r="D179" s="448"/>
    </row>
    <row r="180" spans="2:4">
      <c r="B180" s="448"/>
      <c r="C180" s="448"/>
      <c r="D180" s="448"/>
    </row>
    <row r="182" spans="2:2">
      <c r="B182" s="493"/>
    </row>
    <row r="186" spans="2:2">
      <c r="B186" s="493"/>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E22" sqref="A22:E23"/>
    </sheetView>
  </sheetViews>
  <sheetFormatPr defaultColWidth="9.13888888888889" defaultRowHeight="15.6"/>
  <cols>
    <col min="1" max="1" width="29.2314814814815" style="443" customWidth="1"/>
    <col min="2" max="2" width="11.0277777777778" style="443" customWidth="1"/>
    <col min="3" max="3" width="12.1388888888889" style="443" customWidth="1"/>
    <col min="4" max="4" width="9.7962962962963" style="443" customWidth="1"/>
    <col min="5" max="5" width="10.1296296296296" style="443" customWidth="1"/>
    <col min="6" max="6" width="9.71296296296296" style="443" customWidth="1"/>
    <col min="7" max="8" width="7.35185185185185" style="167" customWidth="1" outlineLevel="1"/>
    <col min="9" max="9" width="9.42592592592593" style="167" customWidth="1" outlineLevel="1"/>
    <col min="10" max="10" width="10.2685185185185" style="168" customWidth="1" outlineLevel="1"/>
    <col min="11" max="11" width="10.537037037037" style="167" customWidth="1" outlineLevel="1"/>
    <col min="12" max="26" width="7.34259259259259" style="443" customWidth="1" outlineLevel="1"/>
    <col min="27" max="31" width="8.42592592592593" style="443" customWidth="1" outlineLevel="1"/>
    <col min="32" max="36" width="8.42592592592593" style="443" customWidth="1"/>
    <col min="37" max="88" width="9.13888888888889" style="437" customWidth="1"/>
    <col min="89" max="16296" width="9.13888888888889" style="437"/>
    <col min="16297" max="16297" width="9.13888888888889" style="444"/>
    <col min="16298" max="16298" width="16.287037037037" style="444"/>
    <col min="16299" max="16306" width="9.13888888888889" style="172"/>
    <col min="16307" max="16384" width="9.13888888888889" style="164"/>
  </cols>
  <sheetData>
    <row r="1" s="437" customFormat="1" hidden="1" spans="1:36">
      <c r="A1" s="443"/>
      <c r="B1" s="445"/>
      <c r="C1" s="167"/>
      <c r="D1" s="443"/>
      <c r="E1" s="443"/>
      <c r="F1" s="446"/>
      <c r="G1" s="443"/>
      <c r="H1" s="443"/>
      <c r="I1" s="443"/>
      <c r="J1" s="167"/>
      <c r="K1" s="443"/>
      <c r="L1" s="443"/>
      <c r="M1" s="446"/>
      <c r="N1" s="443"/>
      <c r="O1" s="443"/>
      <c r="P1" s="443"/>
      <c r="Q1" s="443"/>
      <c r="R1" s="443"/>
      <c r="S1" s="443"/>
      <c r="T1" s="443"/>
      <c r="U1" s="443"/>
      <c r="V1" s="443"/>
      <c r="W1" s="443"/>
      <c r="X1" s="443"/>
      <c r="Y1" s="443"/>
      <c r="Z1" s="443"/>
      <c r="AA1" s="443"/>
      <c r="AB1" s="443"/>
      <c r="AC1" s="443"/>
      <c r="AD1" s="443"/>
      <c r="AE1" s="443"/>
      <c r="AF1" s="443"/>
      <c r="AG1" s="443"/>
      <c r="AH1" s="443"/>
      <c r="AI1" s="443"/>
      <c r="AJ1" s="443"/>
    </row>
    <row r="2" s="437" customFormat="1" ht="16.2" hidden="1" spans="1:36">
      <c r="A2" s="443"/>
      <c r="B2" s="444"/>
      <c r="C2" s="444"/>
      <c r="D2" s="443"/>
      <c r="E2" s="443"/>
      <c r="F2" s="446"/>
      <c r="G2" s="447"/>
      <c r="H2" s="447"/>
      <c r="I2" s="447"/>
      <c r="J2" s="167"/>
      <c r="K2" s="447"/>
      <c r="L2" s="473"/>
      <c r="M2" s="447"/>
      <c r="N2" s="447"/>
      <c r="O2" s="447"/>
      <c r="P2" s="447"/>
      <c r="Q2" s="447"/>
      <c r="R2" s="447"/>
      <c r="S2" s="447"/>
      <c r="T2" s="447"/>
      <c r="U2" s="447"/>
      <c r="V2" s="447"/>
      <c r="W2" s="447"/>
      <c r="X2" s="447"/>
      <c r="Y2" s="447"/>
      <c r="Z2" s="447"/>
      <c r="AA2" s="447"/>
      <c r="AB2" s="447"/>
      <c r="AC2" s="447"/>
      <c r="AD2" s="447"/>
      <c r="AE2" s="447"/>
      <c r="AF2" s="447"/>
      <c r="AG2" s="447"/>
      <c r="AH2" s="447"/>
      <c r="AI2" s="447"/>
      <c r="AJ2" s="447"/>
    </row>
    <row r="3" s="437" customFormat="1" spans="1:36">
      <c r="A3" s="174" t="s">
        <v>138</v>
      </c>
      <c r="B3" s="174">
        <v>202603</v>
      </c>
      <c r="C3" s="174">
        <v>202503</v>
      </c>
      <c r="D3" s="443"/>
      <c r="E3" s="448"/>
      <c r="F3" s="448"/>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row>
    <row r="4" s="438" customFormat="1" ht="16.95" spans="1:36">
      <c r="A4" s="445"/>
      <c r="B4" s="449" t="s">
        <v>141</v>
      </c>
      <c r="C4" s="449"/>
      <c r="D4" s="450"/>
      <c r="E4" s="449"/>
      <c r="F4" s="446"/>
      <c r="G4" s="449"/>
      <c r="H4" s="449"/>
      <c r="I4" s="449"/>
      <c r="J4" s="167"/>
      <c r="K4" s="449"/>
      <c r="L4" s="473"/>
      <c r="M4" s="443"/>
      <c r="N4" s="449"/>
      <c r="O4" s="449"/>
      <c r="P4" s="449"/>
      <c r="Q4" s="449"/>
      <c r="R4" s="449"/>
      <c r="S4" s="449"/>
      <c r="T4" s="449"/>
      <c r="U4" s="449"/>
      <c r="V4" s="449"/>
      <c r="W4" s="449"/>
      <c r="X4" s="449"/>
      <c r="Y4" s="449"/>
      <c r="Z4" s="449"/>
      <c r="AA4" s="449"/>
      <c r="AB4" s="449"/>
      <c r="AC4" s="449"/>
      <c r="AD4" s="449"/>
      <c r="AE4" s="449"/>
      <c r="AF4" s="449"/>
      <c r="AG4" s="449"/>
      <c r="AH4" s="449"/>
      <c r="AI4" s="449"/>
      <c r="AJ4" s="449"/>
    </row>
    <row r="5" s="439" customFormat="1" ht="18.15" spans="1:51">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51" t="s">
        <v>1</v>
      </c>
      <c r="B6" s="241" t="s">
        <v>146</v>
      </c>
      <c r="C6" s="242"/>
      <c r="D6" s="243"/>
      <c r="E6" s="242"/>
      <c r="F6" s="244"/>
      <c r="G6" s="181" t="s">
        <v>192</v>
      </c>
      <c r="H6" s="182"/>
      <c r="I6" s="182"/>
      <c r="J6" s="182"/>
      <c r="K6" s="183"/>
      <c r="L6" s="181" t="s">
        <v>193</v>
      </c>
      <c r="M6" s="182"/>
      <c r="N6" s="182"/>
      <c r="O6" s="182"/>
      <c r="P6" s="183"/>
      <c r="Q6" s="181" t="s">
        <v>194</v>
      </c>
      <c r="R6" s="182"/>
      <c r="S6" s="182"/>
      <c r="T6" s="182"/>
      <c r="U6" s="183"/>
      <c r="V6" s="181" t="s">
        <v>195</v>
      </c>
      <c r="W6" s="182"/>
      <c r="X6" s="182"/>
      <c r="Y6" s="182"/>
      <c r="Z6" s="183"/>
      <c r="AA6" s="181" t="s">
        <v>196</v>
      </c>
      <c r="AB6" s="182"/>
      <c r="AC6" s="182"/>
      <c r="AD6" s="182"/>
      <c r="AE6" s="183"/>
      <c r="AF6" s="181" t="s">
        <v>197</v>
      </c>
      <c r="AG6" s="182"/>
      <c r="AH6" s="182"/>
      <c r="AI6" s="182"/>
      <c r="AJ6" s="183"/>
      <c r="AK6" s="181" t="s">
        <v>198</v>
      </c>
      <c r="AL6" s="182"/>
      <c r="AM6" s="182"/>
      <c r="AN6" s="182"/>
      <c r="AO6" s="183"/>
      <c r="AP6" s="181" t="s">
        <v>199</v>
      </c>
      <c r="AQ6" s="182"/>
      <c r="AR6" s="182"/>
      <c r="AS6" s="182"/>
      <c r="AT6" s="183"/>
      <c r="AU6" s="181" t="s">
        <v>200</v>
      </c>
      <c r="AV6" s="182"/>
      <c r="AW6" s="182"/>
      <c r="AX6" s="182"/>
      <c r="AY6" s="183"/>
    </row>
    <row r="7" ht="32.4" spans="1:51">
      <c r="A7" s="452"/>
      <c r="B7" s="246" t="s">
        <v>156</v>
      </c>
      <c r="C7" s="226" t="s">
        <v>157</v>
      </c>
      <c r="D7" s="226" t="s">
        <v>158</v>
      </c>
      <c r="E7" s="453" t="s">
        <v>159</v>
      </c>
      <c r="F7" s="453" t="s">
        <v>160</v>
      </c>
      <c r="G7" s="187" t="s">
        <v>156</v>
      </c>
      <c r="H7" s="454" t="s">
        <v>157</v>
      </c>
      <c r="I7" s="189" t="s">
        <v>158</v>
      </c>
      <c r="J7" s="454" t="s">
        <v>159</v>
      </c>
      <c r="K7" s="190" t="s">
        <v>160</v>
      </c>
      <c r="L7" s="187" t="s">
        <v>156</v>
      </c>
      <c r="M7" s="454" t="s">
        <v>157</v>
      </c>
      <c r="N7" s="189" t="s">
        <v>158</v>
      </c>
      <c r="O7" s="454" t="s">
        <v>159</v>
      </c>
      <c r="P7" s="190" t="s">
        <v>160</v>
      </c>
      <c r="Q7" s="187" t="s">
        <v>156</v>
      </c>
      <c r="R7" s="454" t="s">
        <v>157</v>
      </c>
      <c r="S7" s="189" t="s">
        <v>158</v>
      </c>
      <c r="T7" s="454" t="s">
        <v>159</v>
      </c>
      <c r="U7" s="190" t="s">
        <v>160</v>
      </c>
      <c r="V7" s="187" t="s">
        <v>156</v>
      </c>
      <c r="W7" s="454" t="s">
        <v>157</v>
      </c>
      <c r="X7" s="189" t="s">
        <v>158</v>
      </c>
      <c r="Y7" s="454" t="s">
        <v>159</v>
      </c>
      <c r="Z7" s="190" t="s">
        <v>160</v>
      </c>
      <c r="AA7" s="187" t="s">
        <v>156</v>
      </c>
      <c r="AB7" s="454" t="s">
        <v>157</v>
      </c>
      <c r="AC7" s="189" t="s">
        <v>158</v>
      </c>
      <c r="AD7" s="454" t="s">
        <v>159</v>
      </c>
      <c r="AE7" s="190" t="s">
        <v>160</v>
      </c>
      <c r="AF7" s="187" t="s">
        <v>156</v>
      </c>
      <c r="AG7" s="454" t="s">
        <v>157</v>
      </c>
      <c r="AH7" s="189" t="s">
        <v>158</v>
      </c>
      <c r="AI7" s="454" t="s">
        <v>159</v>
      </c>
      <c r="AJ7" s="190" t="s">
        <v>160</v>
      </c>
      <c r="AK7" s="187" t="s">
        <v>156</v>
      </c>
      <c r="AL7" s="454" t="s">
        <v>157</v>
      </c>
      <c r="AM7" s="189" t="s">
        <v>158</v>
      </c>
      <c r="AN7" s="454" t="s">
        <v>159</v>
      </c>
      <c r="AO7" s="190" t="s">
        <v>160</v>
      </c>
      <c r="AP7" s="187" t="s">
        <v>156</v>
      </c>
      <c r="AQ7" s="454" t="s">
        <v>157</v>
      </c>
      <c r="AR7" s="189" t="s">
        <v>158</v>
      </c>
      <c r="AS7" s="454" t="s">
        <v>159</v>
      </c>
      <c r="AT7" s="190" t="s">
        <v>160</v>
      </c>
      <c r="AU7" s="187" t="s">
        <v>156</v>
      </c>
      <c r="AV7" s="454" t="s">
        <v>157</v>
      </c>
      <c r="AW7" s="189" t="s">
        <v>158</v>
      </c>
      <c r="AX7" s="454" t="s">
        <v>159</v>
      </c>
      <c r="AY7" s="190" t="s">
        <v>160</v>
      </c>
    </row>
    <row r="8" s="437" customFormat="1" outlineLevel="1" spans="1:51">
      <c r="A8" s="455" t="s">
        <v>5</v>
      </c>
      <c r="B8" s="456">
        <v>38.247319</v>
      </c>
      <c r="C8" s="457">
        <v>31.49420911</v>
      </c>
      <c r="D8" s="458">
        <v>1.21442386015833</v>
      </c>
      <c r="E8" s="459">
        <v>6.75310988999996</v>
      </c>
      <c r="F8" s="460">
        <v>33.6848870000001</v>
      </c>
      <c r="G8" s="456">
        <v>19.860654</v>
      </c>
      <c r="H8" s="457">
        <v>17.8185</v>
      </c>
      <c r="I8" s="458">
        <v>1.11460863709066</v>
      </c>
      <c r="J8" s="459">
        <v>2.04215399999999</v>
      </c>
      <c r="K8" s="460">
        <v>20.0824500000001</v>
      </c>
      <c r="L8" s="456">
        <v>4.12668699999999</v>
      </c>
      <c r="M8" s="457">
        <v>4.294084</v>
      </c>
      <c r="N8" s="458">
        <v>0.961016831529144</v>
      </c>
      <c r="O8" s="459">
        <v>-0.167397000000009</v>
      </c>
      <c r="P8" s="460">
        <v>4.38943700000001</v>
      </c>
      <c r="Q8" s="456">
        <v>1.0838</v>
      </c>
      <c r="R8" s="457">
        <v>1.089</v>
      </c>
      <c r="S8" s="458">
        <v>0.995224977043159</v>
      </c>
      <c r="T8" s="459">
        <v>-0.00519999999999987</v>
      </c>
      <c r="U8" s="460">
        <v>1.098</v>
      </c>
      <c r="V8" s="456">
        <v>6.818578</v>
      </c>
      <c r="W8" s="457">
        <v>7.1322</v>
      </c>
      <c r="X8" s="458">
        <v>0.956027312750623</v>
      </c>
      <c r="Y8" s="459">
        <v>-0.313622000000004</v>
      </c>
      <c r="Z8" s="460">
        <v>7.2</v>
      </c>
      <c r="AA8" s="456">
        <v>6.35759999999999</v>
      </c>
      <c r="AB8" s="457">
        <v>1.16042511</v>
      </c>
      <c r="AC8" s="458">
        <v>5.47868185996078</v>
      </c>
      <c r="AD8" s="459">
        <v>5.19717488999999</v>
      </c>
      <c r="AE8" s="460">
        <v>0.915</v>
      </c>
      <c r="AF8" s="456">
        <v>0</v>
      </c>
      <c r="AG8" s="457">
        <v>0</v>
      </c>
      <c r="AH8" s="458" t="s">
        <v>161</v>
      </c>
      <c r="AI8" s="459">
        <v>0</v>
      </c>
      <c r="AJ8" s="460">
        <v>0</v>
      </c>
      <c r="AK8" s="456">
        <v>5.162486</v>
      </c>
      <c r="AL8" s="457">
        <v>6.69517</v>
      </c>
      <c r="AM8" s="458">
        <v>0.77107616386141</v>
      </c>
      <c r="AN8" s="459">
        <v>-1.532684</v>
      </c>
      <c r="AO8" s="460">
        <v>9.17925599999999</v>
      </c>
      <c r="AP8" s="456">
        <v>0</v>
      </c>
      <c r="AQ8" s="457">
        <v>0.12</v>
      </c>
      <c r="AR8" s="458">
        <v>0</v>
      </c>
      <c r="AS8" s="459">
        <v>-0.12</v>
      </c>
      <c r="AT8" s="460">
        <v>0</v>
      </c>
      <c r="AU8" s="456">
        <v>0</v>
      </c>
      <c r="AV8" s="457">
        <v>0</v>
      </c>
      <c r="AW8" s="458" t="s">
        <v>161</v>
      </c>
      <c r="AX8" s="459">
        <v>0</v>
      </c>
      <c r="AY8" s="460">
        <v>0</v>
      </c>
    </row>
    <row r="9" s="440" customFormat="1" outlineLevel="1" spans="1:51">
      <c r="A9" s="455" t="s">
        <v>6</v>
      </c>
      <c r="B9" s="456">
        <v>15.538581</v>
      </c>
      <c r="C9" s="457">
        <v>15.24167905</v>
      </c>
      <c r="D9" s="458">
        <v>1.01947960910514</v>
      </c>
      <c r="E9" s="459">
        <v>0.296901950000004</v>
      </c>
      <c r="F9" s="461">
        <v>14.4364920000001</v>
      </c>
      <c r="G9" s="456">
        <v>7.587457</v>
      </c>
      <c r="H9" s="457">
        <v>8.463</v>
      </c>
      <c r="I9" s="458">
        <v>0.896544605931703</v>
      </c>
      <c r="J9" s="459">
        <v>-0.875543</v>
      </c>
      <c r="K9" s="461">
        <v>7.94087100000009</v>
      </c>
      <c r="L9" s="456">
        <v>2.072592</v>
      </c>
      <c r="M9" s="457">
        <v>2.565504</v>
      </c>
      <c r="N9" s="458">
        <v>0.807869330938482</v>
      </c>
      <c r="O9" s="459">
        <v>-0.492912</v>
      </c>
      <c r="P9" s="461">
        <v>2.120629</v>
      </c>
      <c r="Q9" s="456">
        <v>0.496799999999999</v>
      </c>
      <c r="R9" s="457">
        <v>0.6252</v>
      </c>
      <c r="S9" s="458">
        <v>0.794625719769672</v>
      </c>
      <c r="T9" s="459">
        <v>-0.128400000000001</v>
      </c>
      <c r="U9" s="461">
        <v>0.5558</v>
      </c>
      <c r="V9" s="456">
        <v>2.368932</v>
      </c>
      <c r="W9" s="457">
        <v>2.9213</v>
      </c>
      <c r="X9" s="458">
        <v>0.810917057474412</v>
      </c>
      <c r="Y9" s="459">
        <v>-0.552368</v>
      </c>
      <c r="Z9" s="461">
        <v>3.289192</v>
      </c>
      <c r="AA9" s="456">
        <v>3.01280000000001</v>
      </c>
      <c r="AB9" s="457">
        <v>0.66667505</v>
      </c>
      <c r="AC9" s="458">
        <v>4.51914317177463</v>
      </c>
      <c r="AD9" s="459">
        <v>2.34612495000001</v>
      </c>
      <c r="AE9" s="461">
        <v>0.53</v>
      </c>
      <c r="AF9" s="456">
        <v>0</v>
      </c>
      <c r="AG9" s="457">
        <v>0</v>
      </c>
      <c r="AH9" s="458" t="s">
        <v>161</v>
      </c>
      <c r="AI9" s="459">
        <v>0</v>
      </c>
      <c r="AJ9" s="461">
        <v>0</v>
      </c>
      <c r="AK9" s="456">
        <v>1.37321</v>
      </c>
      <c r="AL9" s="457">
        <v>1.32</v>
      </c>
      <c r="AM9" s="458">
        <v>1.0403106060606</v>
      </c>
      <c r="AN9" s="459">
        <v>0.0532099999999978</v>
      </c>
      <c r="AO9" s="461">
        <v>1.53858</v>
      </c>
      <c r="AP9" s="456">
        <v>0.026321</v>
      </c>
      <c r="AQ9" s="457">
        <v>0.12</v>
      </c>
      <c r="AR9" s="458">
        <v>0.219341666666667</v>
      </c>
      <c r="AS9" s="459">
        <v>-0.093679</v>
      </c>
      <c r="AT9" s="461">
        <v>0.149922</v>
      </c>
      <c r="AU9" s="456">
        <v>0</v>
      </c>
      <c r="AV9" s="457">
        <v>0</v>
      </c>
      <c r="AW9" s="458" t="s">
        <v>161</v>
      </c>
      <c r="AX9" s="459">
        <v>0</v>
      </c>
      <c r="AY9" s="461">
        <v>0</v>
      </c>
    </row>
    <row r="10" s="441" customFormat="1" spans="1:51">
      <c r="A10" s="462" t="s">
        <v>7</v>
      </c>
      <c r="B10" s="463">
        <v>53.7859</v>
      </c>
      <c r="C10" s="464">
        <v>46.73588816</v>
      </c>
      <c r="D10" s="465">
        <v>1.1508479268836</v>
      </c>
      <c r="E10" s="464">
        <v>7.05001183999997</v>
      </c>
      <c r="F10" s="466">
        <v>48.1213790000002</v>
      </c>
      <c r="G10" s="463">
        <v>27.448111</v>
      </c>
      <c r="H10" s="464">
        <v>26.2815</v>
      </c>
      <c r="I10" s="465">
        <v>1.04438905694119</v>
      </c>
      <c r="J10" s="464">
        <v>1.16661099999998</v>
      </c>
      <c r="K10" s="466">
        <v>28.0233210000002</v>
      </c>
      <c r="L10" s="463">
        <v>6.19927899999999</v>
      </c>
      <c r="M10" s="464">
        <v>6.859588</v>
      </c>
      <c r="N10" s="465">
        <v>0.903739262474655</v>
      </c>
      <c r="O10" s="464">
        <v>-0.660309000000009</v>
      </c>
      <c r="P10" s="466">
        <v>6.51006600000001</v>
      </c>
      <c r="Q10" s="463">
        <v>1.5806</v>
      </c>
      <c r="R10" s="464">
        <v>1.7142</v>
      </c>
      <c r="S10" s="465">
        <v>0.922062769805156</v>
      </c>
      <c r="T10" s="464">
        <v>-0.133600000000001</v>
      </c>
      <c r="U10" s="466">
        <v>1.6538</v>
      </c>
      <c r="V10" s="463">
        <v>9.18751</v>
      </c>
      <c r="W10" s="464">
        <v>10.0535</v>
      </c>
      <c r="X10" s="465">
        <v>0.913861839160491</v>
      </c>
      <c r="Y10" s="464">
        <v>-0.865990000000004</v>
      </c>
      <c r="Z10" s="466">
        <v>10.489192</v>
      </c>
      <c r="AA10" s="463">
        <v>9.3704</v>
      </c>
      <c r="AB10" s="464">
        <v>1.82710016</v>
      </c>
      <c r="AC10" s="465">
        <v>5.12856394254817</v>
      </c>
      <c r="AD10" s="464">
        <v>7.54329984</v>
      </c>
      <c r="AE10" s="466">
        <v>1.445</v>
      </c>
      <c r="AF10" s="463">
        <v>0</v>
      </c>
      <c r="AG10" s="464">
        <v>0</v>
      </c>
      <c r="AH10" s="465" t="s">
        <v>161</v>
      </c>
      <c r="AI10" s="464">
        <v>0</v>
      </c>
      <c r="AJ10" s="466">
        <v>0</v>
      </c>
      <c r="AK10" s="463">
        <v>6.535696</v>
      </c>
      <c r="AL10" s="464">
        <v>8.01517</v>
      </c>
      <c r="AM10" s="465">
        <v>0.815415767850214</v>
      </c>
      <c r="AN10" s="464">
        <v>-1.479474</v>
      </c>
      <c r="AO10" s="466">
        <v>10.717836</v>
      </c>
      <c r="AP10" s="463">
        <v>0.026321</v>
      </c>
      <c r="AQ10" s="464">
        <v>0.24</v>
      </c>
      <c r="AR10" s="465">
        <v>0.109670833333333</v>
      </c>
      <c r="AS10" s="464">
        <v>-0.213679</v>
      </c>
      <c r="AT10" s="466">
        <v>0.149922</v>
      </c>
      <c r="AU10" s="463">
        <v>0</v>
      </c>
      <c r="AV10" s="464">
        <v>0</v>
      </c>
      <c r="AW10" s="465" t="s">
        <v>161</v>
      </c>
      <c r="AX10" s="464">
        <v>0</v>
      </c>
      <c r="AY10" s="466">
        <v>0</v>
      </c>
    </row>
    <row r="11" s="164" customFormat="1" outlineLevel="1" spans="1:51">
      <c r="A11" s="455" t="s">
        <v>8</v>
      </c>
      <c r="B11" s="456">
        <v>12.963136</v>
      </c>
      <c r="C11" s="457">
        <v>10.89666239</v>
      </c>
      <c r="D11" s="458">
        <v>1.18964280401092</v>
      </c>
      <c r="E11" s="459">
        <v>2.06647360999998</v>
      </c>
      <c r="F11" s="461">
        <v>9.833948</v>
      </c>
      <c r="G11" s="456">
        <v>7.50609999999999</v>
      </c>
      <c r="H11" s="457">
        <v>7.197</v>
      </c>
      <c r="I11" s="458">
        <v>1.04294845074336</v>
      </c>
      <c r="J11" s="459">
        <v>0.309099999999988</v>
      </c>
      <c r="K11" s="461">
        <v>6.6216</v>
      </c>
      <c r="L11" s="456">
        <v>1.864344</v>
      </c>
      <c r="M11" s="457">
        <v>2.169354</v>
      </c>
      <c r="N11" s="458">
        <v>0.859400540437383</v>
      </c>
      <c r="O11" s="459">
        <v>-0.305010000000001</v>
      </c>
      <c r="P11" s="461">
        <v>2.145748</v>
      </c>
      <c r="Q11" s="456">
        <v>0.437799999999999</v>
      </c>
      <c r="R11" s="457">
        <v>0.5303</v>
      </c>
      <c r="S11" s="458">
        <v>0.825570431831037</v>
      </c>
      <c r="T11" s="459">
        <v>-0.0925000000000012</v>
      </c>
      <c r="U11" s="461">
        <v>0.455600000000001</v>
      </c>
      <c r="V11" s="456">
        <v>0.822191999999999</v>
      </c>
      <c r="W11" s="457">
        <v>0.43</v>
      </c>
      <c r="X11" s="458">
        <v>1.91207441860465</v>
      </c>
      <c r="Y11" s="459">
        <v>0.392191999999999</v>
      </c>
      <c r="Z11" s="461">
        <v>0.5</v>
      </c>
      <c r="AA11" s="456">
        <v>2.3327</v>
      </c>
      <c r="AB11" s="457">
        <v>0.57000839</v>
      </c>
      <c r="AC11" s="458">
        <v>4.09239590315504</v>
      </c>
      <c r="AD11" s="459">
        <v>1.76269161</v>
      </c>
      <c r="AE11" s="461">
        <v>0.111</v>
      </c>
      <c r="AF11" s="456">
        <v>0</v>
      </c>
      <c r="AG11" s="457">
        <v>0</v>
      </c>
      <c r="AH11" s="458" t="s">
        <v>161</v>
      </c>
      <c r="AI11" s="459">
        <v>0</v>
      </c>
      <c r="AJ11" s="461">
        <v>0</v>
      </c>
      <c r="AK11" s="456">
        <v>3.493654</v>
      </c>
      <c r="AL11" s="457">
        <v>3.87</v>
      </c>
      <c r="AM11" s="458">
        <v>0.902752971576227</v>
      </c>
      <c r="AN11" s="459">
        <v>-0.376346</v>
      </c>
      <c r="AO11" s="461">
        <v>0.49586700000001</v>
      </c>
      <c r="AP11" s="456">
        <v>0</v>
      </c>
      <c r="AQ11" s="457">
        <v>0</v>
      </c>
      <c r="AR11" s="458" t="s">
        <v>161</v>
      </c>
      <c r="AS11" s="459">
        <v>0</v>
      </c>
      <c r="AT11" s="461">
        <v>0</v>
      </c>
      <c r="AU11" s="456">
        <v>0</v>
      </c>
      <c r="AV11" s="457">
        <v>0</v>
      </c>
      <c r="AW11" s="458" t="s">
        <v>161</v>
      </c>
      <c r="AX11" s="459">
        <v>0</v>
      </c>
      <c r="AY11" s="461">
        <v>0</v>
      </c>
    </row>
    <row r="12" s="437" customFormat="1" outlineLevel="1" spans="1:51">
      <c r="A12" s="455" t="s">
        <v>9</v>
      </c>
      <c r="B12" s="456">
        <v>7.76924399999998</v>
      </c>
      <c r="C12" s="457">
        <v>5.95566803</v>
      </c>
      <c r="D12" s="458">
        <v>1.30451260225798</v>
      </c>
      <c r="E12" s="459">
        <v>1.81357596999998</v>
      </c>
      <c r="F12" s="461">
        <v>6.85959699999999</v>
      </c>
      <c r="G12" s="456">
        <v>2.87185</v>
      </c>
      <c r="H12" s="457">
        <v>2.824</v>
      </c>
      <c r="I12" s="458">
        <v>1.0169440509915</v>
      </c>
      <c r="J12" s="459">
        <v>0.0478499999999986</v>
      </c>
      <c r="K12" s="461">
        <v>2.7725</v>
      </c>
      <c r="L12" s="456">
        <v>0.777222</v>
      </c>
      <c r="M12" s="457">
        <v>0.807318</v>
      </c>
      <c r="N12" s="458">
        <v>0.962721009565004</v>
      </c>
      <c r="O12" s="459">
        <v>-0.0300960000000002</v>
      </c>
      <c r="P12" s="461">
        <v>0.847396999999999</v>
      </c>
      <c r="Q12" s="456">
        <v>0.2003</v>
      </c>
      <c r="R12" s="457">
        <v>0.2006</v>
      </c>
      <c r="S12" s="458">
        <v>0.998504486540379</v>
      </c>
      <c r="T12" s="459">
        <v>-0.000299999999999995</v>
      </c>
      <c r="U12" s="461">
        <v>0.2247</v>
      </c>
      <c r="V12" s="456">
        <v>2.71367199999999</v>
      </c>
      <c r="W12" s="457">
        <v>1.905</v>
      </c>
      <c r="X12" s="458">
        <v>1.4244997375328</v>
      </c>
      <c r="Y12" s="459">
        <v>0.80867199999999</v>
      </c>
      <c r="Z12" s="461">
        <v>2.79999999999999</v>
      </c>
      <c r="AA12" s="456">
        <v>1.2062</v>
      </c>
      <c r="AB12" s="457">
        <v>0.21875003</v>
      </c>
      <c r="AC12" s="458">
        <v>5.51405638664368</v>
      </c>
      <c r="AD12" s="459">
        <v>0.987449969999997</v>
      </c>
      <c r="AE12" s="461">
        <v>0.215</v>
      </c>
      <c r="AF12" s="456">
        <v>0</v>
      </c>
      <c r="AG12" s="457">
        <v>0</v>
      </c>
      <c r="AH12" s="458" t="s">
        <v>161</v>
      </c>
      <c r="AI12" s="459">
        <v>0</v>
      </c>
      <c r="AJ12" s="461">
        <v>0</v>
      </c>
      <c r="AK12" s="456">
        <v>1.78728</v>
      </c>
      <c r="AL12" s="457">
        <v>1.71</v>
      </c>
      <c r="AM12" s="458">
        <v>1.04519298245614</v>
      </c>
      <c r="AN12" s="459">
        <v>0.0772799999999989</v>
      </c>
      <c r="AO12" s="461">
        <v>3.67235899999999</v>
      </c>
      <c r="AP12" s="456">
        <v>0</v>
      </c>
      <c r="AQ12" s="457">
        <v>0</v>
      </c>
      <c r="AR12" s="458" t="s">
        <v>161</v>
      </c>
      <c r="AS12" s="459">
        <v>0</v>
      </c>
      <c r="AT12" s="461">
        <v>0</v>
      </c>
      <c r="AU12" s="456">
        <v>0</v>
      </c>
      <c r="AV12" s="457">
        <v>0</v>
      </c>
      <c r="AW12" s="458" t="s">
        <v>161</v>
      </c>
      <c r="AX12" s="459">
        <v>0</v>
      </c>
      <c r="AY12" s="461">
        <v>0</v>
      </c>
    </row>
    <row r="13" s="164" customFormat="1" outlineLevel="1" spans="1:51">
      <c r="A13" s="455" t="s">
        <v>10</v>
      </c>
      <c r="B13" s="456">
        <v>17.629601</v>
      </c>
      <c r="C13" s="457">
        <v>17.21445138</v>
      </c>
      <c r="D13" s="458">
        <v>1.0241163433464</v>
      </c>
      <c r="E13" s="459">
        <v>0.415149619999998</v>
      </c>
      <c r="F13" s="461">
        <v>15.754414</v>
      </c>
      <c r="G13" s="456">
        <v>9.884695</v>
      </c>
      <c r="H13" s="457">
        <v>8.721</v>
      </c>
      <c r="I13" s="458">
        <v>1.13343595917899</v>
      </c>
      <c r="J13" s="459">
        <v>1.163695</v>
      </c>
      <c r="K13" s="461">
        <v>9.55228599999997</v>
      </c>
      <c r="L13" s="456">
        <v>1.714714</v>
      </c>
      <c r="M13" s="457">
        <v>1.952693</v>
      </c>
      <c r="N13" s="458">
        <v>0.87812779581839</v>
      </c>
      <c r="O13" s="459">
        <v>-0.237979</v>
      </c>
      <c r="P13" s="461">
        <v>1.91697800000001</v>
      </c>
      <c r="Q13" s="456">
        <v>0.571999999999999</v>
      </c>
      <c r="R13" s="457">
        <v>0.5905</v>
      </c>
      <c r="S13" s="458">
        <v>0.968670618120235</v>
      </c>
      <c r="T13" s="459">
        <v>-0.0185000000000011</v>
      </c>
      <c r="U13" s="461">
        <v>0.499400000000001</v>
      </c>
      <c r="V13" s="456">
        <v>3.298492</v>
      </c>
      <c r="W13" s="457">
        <v>5.664</v>
      </c>
      <c r="X13" s="458">
        <v>0.582360875706215</v>
      </c>
      <c r="Y13" s="459">
        <v>-2.365508</v>
      </c>
      <c r="Z13" s="461">
        <v>3.13474999999999</v>
      </c>
      <c r="AA13" s="456">
        <v>2.1597</v>
      </c>
      <c r="AB13" s="457">
        <v>0.28625838</v>
      </c>
      <c r="AC13" s="458">
        <v>7.54458262496978</v>
      </c>
      <c r="AD13" s="459">
        <v>1.87344162</v>
      </c>
      <c r="AE13" s="461">
        <v>0.651</v>
      </c>
      <c r="AF13" s="456">
        <v>0</v>
      </c>
      <c r="AG13" s="457">
        <v>0</v>
      </c>
      <c r="AH13" s="458" t="s">
        <v>161</v>
      </c>
      <c r="AI13" s="459">
        <v>0</v>
      </c>
      <c r="AJ13" s="461">
        <v>0</v>
      </c>
      <c r="AK13" s="456">
        <v>2.821495</v>
      </c>
      <c r="AL13" s="457">
        <v>4.1</v>
      </c>
      <c r="AM13" s="458">
        <v>0.688169512195122</v>
      </c>
      <c r="AN13" s="459">
        <v>-1.278505</v>
      </c>
      <c r="AO13" s="461">
        <v>6.13688999999998</v>
      </c>
      <c r="AP13" s="456">
        <v>0</v>
      </c>
      <c r="AQ13" s="457">
        <v>0.15</v>
      </c>
      <c r="AR13" s="458">
        <v>0</v>
      </c>
      <c r="AS13" s="459">
        <v>-0.15</v>
      </c>
      <c r="AT13" s="461">
        <v>0</v>
      </c>
      <c r="AU13" s="456">
        <v>0</v>
      </c>
      <c r="AV13" s="457">
        <v>0</v>
      </c>
      <c r="AW13" s="458" t="s">
        <v>161</v>
      </c>
      <c r="AX13" s="459">
        <v>0</v>
      </c>
      <c r="AY13" s="461">
        <v>0</v>
      </c>
    </row>
    <row r="14" s="441" customFormat="1" spans="1:51">
      <c r="A14" s="462" t="s">
        <v>11</v>
      </c>
      <c r="B14" s="463">
        <v>38.361981</v>
      </c>
      <c r="C14" s="464">
        <v>34.0667818</v>
      </c>
      <c r="D14" s="465">
        <v>1.12608174218558</v>
      </c>
      <c r="E14" s="464">
        <v>4.29519919999996</v>
      </c>
      <c r="F14" s="466">
        <v>32.447959</v>
      </c>
      <c r="G14" s="463">
        <v>20.262645</v>
      </c>
      <c r="H14" s="464">
        <v>18.742</v>
      </c>
      <c r="I14" s="465">
        <v>1.08113568455874</v>
      </c>
      <c r="J14" s="464">
        <v>1.52064499999999</v>
      </c>
      <c r="K14" s="466">
        <v>18.946386</v>
      </c>
      <c r="L14" s="463">
        <v>4.35628</v>
      </c>
      <c r="M14" s="464">
        <v>4.929365</v>
      </c>
      <c r="N14" s="465">
        <v>0.883740603505725</v>
      </c>
      <c r="O14" s="464">
        <v>-0.573085000000002</v>
      </c>
      <c r="P14" s="466">
        <v>4.91012300000001</v>
      </c>
      <c r="Q14" s="463">
        <v>1.2101</v>
      </c>
      <c r="R14" s="464">
        <v>1.3214</v>
      </c>
      <c r="S14" s="465">
        <v>0.915771151808686</v>
      </c>
      <c r="T14" s="464">
        <v>-0.111300000000002</v>
      </c>
      <c r="U14" s="466">
        <v>1.1797</v>
      </c>
      <c r="V14" s="463">
        <v>6.83435599999999</v>
      </c>
      <c r="W14" s="464">
        <v>7.999</v>
      </c>
      <c r="X14" s="465">
        <v>0.854401300162519</v>
      </c>
      <c r="Y14" s="464">
        <v>-1.16464400000001</v>
      </c>
      <c r="Z14" s="466">
        <v>6.43474999999998</v>
      </c>
      <c r="AA14" s="463">
        <v>5.69859999999999</v>
      </c>
      <c r="AB14" s="464">
        <v>1.0750168</v>
      </c>
      <c r="AC14" s="465">
        <v>5.30094041321028</v>
      </c>
      <c r="AD14" s="464">
        <v>4.62358319999999</v>
      </c>
      <c r="AE14" s="466">
        <v>0.977</v>
      </c>
      <c r="AF14" s="463">
        <v>0</v>
      </c>
      <c r="AG14" s="464">
        <v>0</v>
      </c>
      <c r="AH14" s="465" t="s">
        <v>161</v>
      </c>
      <c r="AI14" s="464">
        <v>0</v>
      </c>
      <c r="AJ14" s="466">
        <v>0</v>
      </c>
      <c r="AK14" s="463">
        <v>8.102429</v>
      </c>
      <c r="AL14" s="464">
        <v>9.68</v>
      </c>
      <c r="AM14" s="465">
        <v>0.837027789256198</v>
      </c>
      <c r="AN14" s="464">
        <v>-1.577571</v>
      </c>
      <c r="AO14" s="466">
        <v>10.305116</v>
      </c>
      <c r="AP14" s="463">
        <v>0</v>
      </c>
      <c r="AQ14" s="464">
        <v>0.15</v>
      </c>
      <c r="AR14" s="465">
        <v>0</v>
      </c>
      <c r="AS14" s="464">
        <v>-0.15</v>
      </c>
      <c r="AT14" s="466">
        <v>0</v>
      </c>
      <c r="AU14" s="463">
        <v>0</v>
      </c>
      <c r="AV14" s="464">
        <v>0</v>
      </c>
      <c r="AW14" s="465" t="s">
        <v>161</v>
      </c>
      <c r="AX14" s="464">
        <v>0</v>
      </c>
      <c r="AY14" s="466">
        <v>0</v>
      </c>
    </row>
    <row r="15" s="441" customFormat="1" spans="1:51">
      <c r="A15" s="462" t="s">
        <v>12</v>
      </c>
      <c r="B15" s="463">
        <v>63.482675</v>
      </c>
      <c r="C15" s="467">
        <v>91.2002559</v>
      </c>
      <c r="D15" s="465">
        <v>0.696080009573745</v>
      </c>
      <c r="E15" s="467">
        <v>-27.7175809</v>
      </c>
      <c r="F15" s="466">
        <v>94.0799779999999</v>
      </c>
      <c r="G15" s="463">
        <v>24.367236</v>
      </c>
      <c r="H15" s="467">
        <v>46.4952</v>
      </c>
      <c r="I15" s="465">
        <v>0.524080679295927</v>
      </c>
      <c r="J15" s="467">
        <v>-22.127964</v>
      </c>
      <c r="K15" s="466">
        <v>24.5222509999999</v>
      </c>
      <c r="L15" s="463">
        <v>8.05622599999999</v>
      </c>
      <c r="M15" s="467">
        <v>9.066814</v>
      </c>
      <c r="N15" s="465">
        <v>0.888539899461927</v>
      </c>
      <c r="O15" s="467">
        <v>-1.01058800000001</v>
      </c>
      <c r="P15" s="466">
        <v>8.08345999999999</v>
      </c>
      <c r="Q15" s="463">
        <v>2.5858</v>
      </c>
      <c r="R15" s="467">
        <v>1.892</v>
      </c>
      <c r="S15" s="465">
        <v>1.36670190274841</v>
      </c>
      <c r="T15" s="467">
        <v>0.6938</v>
      </c>
      <c r="U15" s="466">
        <v>1.8838</v>
      </c>
      <c r="V15" s="463">
        <v>0</v>
      </c>
      <c r="W15" s="467">
        <v>0</v>
      </c>
      <c r="X15" s="465" t="s">
        <v>161</v>
      </c>
      <c r="Y15" s="467">
        <v>0</v>
      </c>
      <c r="Z15" s="466">
        <v>0</v>
      </c>
      <c r="AA15" s="463">
        <v>28.473413</v>
      </c>
      <c r="AB15" s="467">
        <v>33.7462419</v>
      </c>
      <c r="AC15" s="465">
        <v>0.843750634052084</v>
      </c>
      <c r="AD15" s="467">
        <v>-5.27282889999999</v>
      </c>
      <c r="AE15" s="466">
        <v>59.590467</v>
      </c>
      <c r="AF15" s="463">
        <v>29.176807</v>
      </c>
      <c r="AG15" s="467">
        <v>16.94</v>
      </c>
      <c r="AH15" s="465">
        <v>1.72236168831169</v>
      </c>
      <c r="AI15" s="467">
        <v>12.236807</v>
      </c>
      <c r="AJ15" s="466">
        <v>35.023858</v>
      </c>
      <c r="AK15" s="463">
        <v>0</v>
      </c>
      <c r="AL15" s="467">
        <v>37.79</v>
      </c>
      <c r="AM15" s="465">
        <v>0</v>
      </c>
      <c r="AN15" s="467">
        <v>-37.79</v>
      </c>
      <c r="AO15" s="466">
        <v>76.3798849999999</v>
      </c>
      <c r="AP15" s="463">
        <v>0.00915</v>
      </c>
      <c r="AQ15" s="467">
        <v>3.91266667</v>
      </c>
      <c r="AR15" s="465">
        <v>0.00233855852586594</v>
      </c>
      <c r="AS15" s="467">
        <v>-3.90351667</v>
      </c>
      <c r="AT15" s="466">
        <v>2.9136</v>
      </c>
      <c r="AU15" s="463">
        <v>0</v>
      </c>
      <c r="AV15" s="467">
        <v>0</v>
      </c>
      <c r="AW15" s="465" t="s">
        <v>161</v>
      </c>
      <c r="AX15" s="467">
        <v>0</v>
      </c>
      <c r="AY15" s="466">
        <v>0</v>
      </c>
    </row>
    <row r="16" s="441" customFormat="1" spans="1:51">
      <c r="A16" s="462" t="s">
        <v>13</v>
      </c>
      <c r="B16" s="463">
        <v>83.8507929999998</v>
      </c>
      <c r="C16" s="467">
        <v>79.33461243</v>
      </c>
      <c r="D16" s="465">
        <v>1.05692572802299</v>
      </c>
      <c r="E16" s="467">
        <v>4.51618056999978</v>
      </c>
      <c r="F16" s="466">
        <v>82.4860989999998</v>
      </c>
      <c r="G16" s="463">
        <v>59.8773999999999</v>
      </c>
      <c r="H16" s="467">
        <v>61.5145</v>
      </c>
      <c r="I16" s="465">
        <v>0.973386762470635</v>
      </c>
      <c r="J16" s="467">
        <v>-1.63710000000013</v>
      </c>
      <c r="K16" s="466">
        <v>66.3694459999998</v>
      </c>
      <c r="L16" s="463">
        <v>9.73929299999999</v>
      </c>
      <c r="M16" s="467">
        <v>10.720162</v>
      </c>
      <c r="N16" s="465">
        <v>0.908502408825537</v>
      </c>
      <c r="O16" s="467">
        <v>-0.980869000000014</v>
      </c>
      <c r="P16" s="466">
        <v>10.436853</v>
      </c>
      <c r="Q16" s="463">
        <v>3.7678</v>
      </c>
      <c r="R16" s="467">
        <v>3.3567</v>
      </c>
      <c r="S16" s="465">
        <v>1.12247147496053</v>
      </c>
      <c r="T16" s="467">
        <v>0.411099999999998</v>
      </c>
      <c r="U16" s="466">
        <v>3.2898</v>
      </c>
      <c r="V16" s="463">
        <v>0</v>
      </c>
      <c r="W16" s="467">
        <v>0</v>
      </c>
      <c r="X16" s="465" t="s">
        <v>161</v>
      </c>
      <c r="Y16" s="467">
        <v>0</v>
      </c>
      <c r="Z16" s="466">
        <v>0</v>
      </c>
      <c r="AA16" s="463">
        <v>10.4663</v>
      </c>
      <c r="AB16" s="467">
        <v>3.74325043</v>
      </c>
      <c r="AC16" s="465">
        <v>2.79604589533167</v>
      </c>
      <c r="AD16" s="467">
        <v>6.72304957</v>
      </c>
      <c r="AE16" s="466">
        <v>2.39</v>
      </c>
      <c r="AF16" s="463">
        <v>0</v>
      </c>
      <c r="AG16" s="467">
        <v>0</v>
      </c>
      <c r="AH16" s="465" t="s">
        <v>161</v>
      </c>
      <c r="AI16" s="467">
        <v>0</v>
      </c>
      <c r="AJ16" s="466">
        <v>0</v>
      </c>
      <c r="AK16" s="463">
        <v>0.982896999999999</v>
      </c>
      <c r="AL16" s="467">
        <v>1.55</v>
      </c>
      <c r="AM16" s="465">
        <v>0.634127096774193</v>
      </c>
      <c r="AN16" s="467">
        <v>-0.567103000000001</v>
      </c>
      <c r="AO16" s="466">
        <v>1.521545</v>
      </c>
      <c r="AP16" s="463">
        <v>0.824</v>
      </c>
      <c r="AQ16" s="467">
        <v>0.117</v>
      </c>
      <c r="AR16" s="465">
        <v>7.04273504273504</v>
      </c>
      <c r="AS16" s="467">
        <v>0.707</v>
      </c>
      <c r="AT16" s="466">
        <v>0.1173</v>
      </c>
      <c r="AU16" s="463">
        <v>0.0914999999999999</v>
      </c>
      <c r="AV16" s="467">
        <v>0</v>
      </c>
      <c r="AW16" s="465" t="s">
        <v>161</v>
      </c>
      <c r="AX16" s="467">
        <v>0.0914999999999999</v>
      </c>
      <c r="AY16" s="466">
        <v>0</v>
      </c>
    </row>
    <row r="17" s="164" customFormat="1" outlineLevel="1" spans="1:51">
      <c r="A17" s="468" t="s">
        <v>14</v>
      </c>
      <c r="B17" s="456">
        <v>3.43755299999998</v>
      </c>
      <c r="C17" s="457">
        <v>15.1740287</v>
      </c>
      <c r="D17" s="458">
        <v>0.22654188073336</v>
      </c>
      <c r="E17" s="459">
        <v>-11.7364757</v>
      </c>
      <c r="F17" s="461">
        <v>0.191876999999968</v>
      </c>
      <c r="G17" s="456">
        <v>2.97594999999999</v>
      </c>
      <c r="H17" s="457">
        <v>0.88</v>
      </c>
      <c r="I17" s="458">
        <v>3.38176136363635</v>
      </c>
      <c r="J17" s="459">
        <v>2.09594999999999</v>
      </c>
      <c r="K17" s="461">
        <v>2.26799999999997</v>
      </c>
      <c r="L17" s="456">
        <v>0.681504999999998</v>
      </c>
      <c r="M17" s="457">
        <v>0.746962</v>
      </c>
      <c r="N17" s="458">
        <v>0.912369036175867</v>
      </c>
      <c r="O17" s="459">
        <v>-0.0654570000000023</v>
      </c>
      <c r="P17" s="461">
        <v>0.743243999999999</v>
      </c>
      <c r="Q17" s="456">
        <v>0.150899999999999</v>
      </c>
      <c r="R17" s="457">
        <v>0.1402</v>
      </c>
      <c r="S17" s="458">
        <v>1.07631954350927</v>
      </c>
      <c r="T17" s="459">
        <v>0.010699999999999</v>
      </c>
      <c r="U17" s="461">
        <v>0.1171</v>
      </c>
      <c r="V17" s="456">
        <v>-2.570302</v>
      </c>
      <c r="W17" s="457">
        <v>13.2927</v>
      </c>
      <c r="X17" s="458">
        <v>-0.193361920452579</v>
      </c>
      <c r="Y17" s="459">
        <v>-15.863002</v>
      </c>
      <c r="Z17" s="461">
        <v>-2.994267</v>
      </c>
      <c r="AA17" s="456">
        <v>2.1995</v>
      </c>
      <c r="AB17" s="457">
        <v>0.1141667</v>
      </c>
      <c r="AC17" s="458">
        <v>19.2656878056386</v>
      </c>
      <c r="AD17" s="459">
        <v>2.0853333</v>
      </c>
      <c r="AE17" s="461">
        <v>0.0577999999999999</v>
      </c>
      <c r="AF17" s="456">
        <v>0</v>
      </c>
      <c r="AG17" s="457">
        <v>0.3</v>
      </c>
      <c r="AH17" s="458">
        <v>0</v>
      </c>
      <c r="AI17" s="459">
        <v>-0.3</v>
      </c>
      <c r="AJ17" s="461">
        <v>0</v>
      </c>
      <c r="AK17" s="456">
        <v>0.747246</v>
      </c>
      <c r="AL17" s="457">
        <v>1.5</v>
      </c>
      <c r="AM17" s="458">
        <v>0.498164</v>
      </c>
      <c r="AN17" s="459">
        <v>-0.752754</v>
      </c>
      <c r="AO17" s="461">
        <v>0</v>
      </c>
      <c r="AP17" s="456">
        <v>0.0225259999999999</v>
      </c>
      <c r="AQ17" s="457">
        <v>0</v>
      </c>
      <c r="AR17" s="458" t="s">
        <v>161</v>
      </c>
      <c r="AS17" s="459">
        <v>0.0225259999999999</v>
      </c>
      <c r="AT17" s="461">
        <v>0.000857</v>
      </c>
      <c r="AU17" s="456">
        <v>0</v>
      </c>
      <c r="AV17" s="457">
        <v>0</v>
      </c>
      <c r="AW17" s="458" t="s">
        <v>161</v>
      </c>
      <c r="AX17" s="459">
        <v>0</v>
      </c>
      <c r="AY17" s="461">
        <v>0</v>
      </c>
    </row>
    <row r="18" s="164" customFormat="1" outlineLevel="1" spans="1:51">
      <c r="A18" s="468" t="s">
        <v>15</v>
      </c>
      <c r="B18" s="456">
        <v>26.6778589999999</v>
      </c>
      <c r="C18" s="457">
        <v>26.35319803</v>
      </c>
      <c r="D18" s="458">
        <v>1.01231960423286</v>
      </c>
      <c r="E18" s="459">
        <v>0.324660969999883</v>
      </c>
      <c r="F18" s="461">
        <v>25.74591</v>
      </c>
      <c r="G18" s="456">
        <v>7.78169299999999</v>
      </c>
      <c r="H18" s="457">
        <v>6.7453</v>
      </c>
      <c r="I18" s="458">
        <v>1.15364668732302</v>
      </c>
      <c r="J18" s="459">
        <v>1.03639299999999</v>
      </c>
      <c r="K18" s="461">
        <v>7.59213299999999</v>
      </c>
      <c r="L18" s="456">
        <v>1.045064</v>
      </c>
      <c r="M18" s="457">
        <v>1.109448</v>
      </c>
      <c r="N18" s="458">
        <v>0.941967537009396</v>
      </c>
      <c r="O18" s="459">
        <v>-0.064384</v>
      </c>
      <c r="P18" s="461">
        <v>1.008592</v>
      </c>
      <c r="Q18" s="456">
        <v>0.276399999999999</v>
      </c>
      <c r="R18" s="457">
        <v>0.3894</v>
      </c>
      <c r="S18" s="458">
        <v>0.709809964047249</v>
      </c>
      <c r="T18" s="459">
        <v>-0.113000000000001</v>
      </c>
      <c r="U18" s="461">
        <v>0.268799999999999</v>
      </c>
      <c r="V18" s="456">
        <v>15.7657019999999</v>
      </c>
      <c r="W18" s="457">
        <v>17.9513</v>
      </c>
      <c r="X18" s="458">
        <v>0.87824848339674</v>
      </c>
      <c r="Y18" s="459">
        <v>-2.1855980000001</v>
      </c>
      <c r="Z18" s="461">
        <v>16.778385</v>
      </c>
      <c r="AA18" s="456">
        <v>1.809</v>
      </c>
      <c r="AB18" s="457">
        <v>0.15775003</v>
      </c>
      <c r="AC18" s="458">
        <v>11.4675097050695</v>
      </c>
      <c r="AD18" s="459">
        <v>1.65124997</v>
      </c>
      <c r="AE18" s="461">
        <v>0.098</v>
      </c>
      <c r="AF18" s="456">
        <v>0</v>
      </c>
      <c r="AG18" s="457">
        <v>0</v>
      </c>
      <c r="AH18" s="458" t="s">
        <v>161</v>
      </c>
      <c r="AI18" s="459">
        <v>0</v>
      </c>
      <c r="AJ18" s="461">
        <v>0</v>
      </c>
      <c r="AK18" s="456">
        <v>3.64586399999999</v>
      </c>
      <c r="AL18" s="457">
        <v>3.68</v>
      </c>
      <c r="AM18" s="458">
        <v>0.990723913043475</v>
      </c>
      <c r="AN18" s="459">
        <v>-0.0341360000000113</v>
      </c>
      <c r="AO18" s="461">
        <v>2.733558</v>
      </c>
      <c r="AP18" s="456">
        <v>0</v>
      </c>
      <c r="AQ18" s="457">
        <v>0</v>
      </c>
      <c r="AR18" s="458" t="s">
        <v>161</v>
      </c>
      <c r="AS18" s="459">
        <v>0</v>
      </c>
      <c r="AT18" s="461">
        <v>0</v>
      </c>
      <c r="AU18" s="456">
        <v>0</v>
      </c>
      <c r="AV18" s="457">
        <v>0</v>
      </c>
      <c r="AW18" s="458" t="s">
        <v>161</v>
      </c>
      <c r="AX18" s="459">
        <v>0</v>
      </c>
      <c r="AY18" s="461">
        <v>0</v>
      </c>
    </row>
    <row r="19" s="164" customFormat="1" outlineLevel="1" spans="1:51">
      <c r="A19" s="468" t="s">
        <v>16</v>
      </c>
      <c r="B19" s="456">
        <v>0</v>
      </c>
      <c r="C19" s="457">
        <v>0</v>
      </c>
      <c r="D19" s="458" t="s">
        <v>161</v>
      </c>
      <c r="E19" s="459">
        <v>0</v>
      </c>
      <c r="F19" s="461">
        <v>0</v>
      </c>
      <c r="G19" s="456">
        <v>0</v>
      </c>
      <c r="H19" s="457">
        <v>0</v>
      </c>
      <c r="I19" s="458" t="s">
        <v>161</v>
      </c>
      <c r="J19" s="459">
        <v>0</v>
      </c>
      <c r="K19" s="461">
        <v>0</v>
      </c>
      <c r="L19" s="456">
        <v>0</v>
      </c>
      <c r="M19" s="457">
        <v>0</v>
      </c>
      <c r="N19" s="458" t="s">
        <v>161</v>
      </c>
      <c r="O19" s="459">
        <v>0</v>
      </c>
      <c r="P19" s="461">
        <v>0</v>
      </c>
      <c r="Q19" s="456">
        <v>0</v>
      </c>
      <c r="R19" s="457">
        <v>0</v>
      </c>
      <c r="S19" s="458" t="s">
        <v>161</v>
      </c>
      <c r="T19" s="459">
        <v>0</v>
      </c>
      <c r="U19" s="461">
        <v>0</v>
      </c>
      <c r="V19" s="456">
        <v>0</v>
      </c>
      <c r="W19" s="457">
        <v>0</v>
      </c>
      <c r="X19" s="458" t="s">
        <v>161</v>
      </c>
      <c r="Y19" s="459">
        <v>0</v>
      </c>
      <c r="Z19" s="461">
        <v>0</v>
      </c>
      <c r="AA19" s="456">
        <v>0</v>
      </c>
      <c r="AB19" s="457">
        <v>0</v>
      </c>
      <c r="AC19" s="458" t="s">
        <v>161</v>
      </c>
      <c r="AD19" s="459">
        <v>0</v>
      </c>
      <c r="AE19" s="461">
        <v>0</v>
      </c>
      <c r="AF19" s="456">
        <v>0</v>
      </c>
      <c r="AG19" s="457">
        <v>0</v>
      </c>
      <c r="AH19" s="458" t="s">
        <v>161</v>
      </c>
      <c r="AI19" s="459">
        <v>0</v>
      </c>
      <c r="AJ19" s="461">
        <v>0</v>
      </c>
      <c r="AK19" s="456">
        <v>0</v>
      </c>
      <c r="AL19" s="457">
        <v>0</v>
      </c>
      <c r="AM19" s="458" t="s">
        <v>161</v>
      </c>
      <c r="AN19" s="459">
        <v>0</v>
      </c>
      <c r="AO19" s="461">
        <v>0</v>
      </c>
      <c r="AP19" s="456">
        <v>0</v>
      </c>
      <c r="AQ19" s="457">
        <v>0</v>
      </c>
      <c r="AR19" s="458" t="s">
        <v>161</v>
      </c>
      <c r="AS19" s="459">
        <v>0</v>
      </c>
      <c r="AT19" s="461">
        <v>0</v>
      </c>
      <c r="AU19" s="456">
        <v>0</v>
      </c>
      <c r="AV19" s="457">
        <v>0</v>
      </c>
      <c r="AW19" s="458" t="s">
        <v>161</v>
      </c>
      <c r="AX19" s="459">
        <v>0</v>
      </c>
      <c r="AY19" s="461">
        <v>0</v>
      </c>
    </row>
    <row r="20" s="164" customFormat="1" outlineLevel="1" spans="1:51">
      <c r="A20" s="468" t="s">
        <v>17</v>
      </c>
      <c r="B20" s="456">
        <v>28.720492</v>
      </c>
      <c r="C20" s="457">
        <v>27.31305472</v>
      </c>
      <c r="D20" s="458">
        <v>1.05152983781669</v>
      </c>
      <c r="E20" s="459">
        <v>1.40743727999998</v>
      </c>
      <c r="F20" s="461">
        <v>22.670347</v>
      </c>
      <c r="G20" s="456">
        <v>7.29469999999998</v>
      </c>
      <c r="H20" s="457">
        <v>7.0222</v>
      </c>
      <c r="I20" s="458">
        <v>1.03880550254906</v>
      </c>
      <c r="J20" s="459">
        <v>0.272499999999979</v>
      </c>
      <c r="K20" s="461">
        <v>6.10713999999999</v>
      </c>
      <c r="L20" s="456">
        <v>2.018286</v>
      </c>
      <c r="M20" s="457">
        <v>1.957588</v>
      </c>
      <c r="N20" s="458">
        <v>1.03100652435548</v>
      </c>
      <c r="O20" s="459">
        <v>0.0606980000000006</v>
      </c>
      <c r="P20" s="461">
        <v>1.613584</v>
      </c>
      <c r="Q20" s="456">
        <v>0.515499999999999</v>
      </c>
      <c r="R20" s="457">
        <v>0.4605</v>
      </c>
      <c r="S20" s="458">
        <v>1.11943539630836</v>
      </c>
      <c r="T20" s="459">
        <v>0.0549999999999989</v>
      </c>
      <c r="U20" s="461">
        <v>0.4187</v>
      </c>
      <c r="V20" s="456">
        <v>16.397006</v>
      </c>
      <c r="W20" s="457">
        <v>17.5641</v>
      </c>
      <c r="X20" s="458">
        <v>0.933552302708365</v>
      </c>
      <c r="Y20" s="459">
        <v>-1.167094</v>
      </c>
      <c r="Z20" s="461">
        <v>13.096923</v>
      </c>
      <c r="AA20" s="456">
        <v>2.495</v>
      </c>
      <c r="AB20" s="457">
        <v>0.30866672</v>
      </c>
      <c r="AC20" s="458">
        <v>8.08315195107525</v>
      </c>
      <c r="AD20" s="459">
        <v>2.18633328</v>
      </c>
      <c r="AE20" s="461">
        <v>1.434</v>
      </c>
      <c r="AF20" s="456">
        <v>0</v>
      </c>
      <c r="AG20" s="457">
        <v>0</v>
      </c>
      <c r="AH20" s="458" t="s">
        <v>161</v>
      </c>
      <c r="AI20" s="459">
        <v>0</v>
      </c>
      <c r="AJ20" s="461">
        <v>0</v>
      </c>
      <c r="AK20" s="456">
        <v>0</v>
      </c>
      <c r="AL20" s="457">
        <v>0</v>
      </c>
      <c r="AM20" s="458" t="s">
        <v>161</v>
      </c>
      <c r="AN20" s="459">
        <v>0</v>
      </c>
      <c r="AO20" s="461">
        <v>0</v>
      </c>
      <c r="AP20" s="456">
        <v>0</v>
      </c>
      <c r="AQ20" s="457">
        <v>0</v>
      </c>
      <c r="AR20" s="458" t="s">
        <v>161</v>
      </c>
      <c r="AS20" s="459">
        <v>0</v>
      </c>
      <c r="AT20" s="461">
        <v>0</v>
      </c>
      <c r="AU20" s="456">
        <v>0</v>
      </c>
      <c r="AV20" s="457">
        <v>0</v>
      </c>
      <c r="AW20" s="458" t="s">
        <v>161</v>
      </c>
      <c r="AX20" s="459">
        <v>0</v>
      </c>
      <c r="AY20" s="461">
        <v>0</v>
      </c>
    </row>
    <row r="21" s="441" customFormat="1" spans="1:51">
      <c r="A21" s="462" t="s">
        <v>18</v>
      </c>
      <c r="B21" s="463">
        <v>58.8359039999998</v>
      </c>
      <c r="C21" s="464">
        <v>68.84028145</v>
      </c>
      <c r="D21" s="465">
        <v>0.85467262423576</v>
      </c>
      <c r="E21" s="464">
        <v>-10.0043774500002</v>
      </c>
      <c r="F21" s="466">
        <v>48.6081339999999</v>
      </c>
      <c r="G21" s="463">
        <v>18.052343</v>
      </c>
      <c r="H21" s="464">
        <v>14.6475</v>
      </c>
      <c r="I21" s="465">
        <v>1.23245215907151</v>
      </c>
      <c r="J21" s="464">
        <v>3.40484299999995</v>
      </c>
      <c r="K21" s="466">
        <v>15.9672729999999</v>
      </c>
      <c r="L21" s="463">
        <v>3.744855</v>
      </c>
      <c r="M21" s="464">
        <v>3.813998</v>
      </c>
      <c r="N21" s="465">
        <v>0.981871254258654</v>
      </c>
      <c r="O21" s="464">
        <v>-0.0691430000000013</v>
      </c>
      <c r="P21" s="466">
        <v>3.36542</v>
      </c>
      <c r="Q21" s="463">
        <v>0.942799999999997</v>
      </c>
      <c r="R21" s="464">
        <v>0.9901</v>
      </c>
      <c r="S21" s="465">
        <v>0.952227047772949</v>
      </c>
      <c r="T21" s="464">
        <v>-0.0473000000000031</v>
      </c>
      <c r="U21" s="466">
        <v>0.804599999999999</v>
      </c>
      <c r="V21" s="463">
        <v>29.5924059999999</v>
      </c>
      <c r="W21" s="464">
        <v>48.8081</v>
      </c>
      <c r="X21" s="465">
        <v>0.606301126247486</v>
      </c>
      <c r="Y21" s="464">
        <v>-19.2156940000001</v>
      </c>
      <c r="Z21" s="466">
        <v>26.881041</v>
      </c>
      <c r="AA21" s="463">
        <v>6.5035</v>
      </c>
      <c r="AB21" s="464">
        <v>0.58058345</v>
      </c>
      <c r="AC21" s="465">
        <v>11.2016627411615</v>
      </c>
      <c r="AD21" s="464">
        <v>5.92291655</v>
      </c>
      <c r="AE21" s="466">
        <v>1.5898</v>
      </c>
      <c r="AF21" s="463">
        <v>0</v>
      </c>
      <c r="AG21" s="464">
        <v>0.3</v>
      </c>
      <c r="AH21" s="465">
        <v>0</v>
      </c>
      <c r="AI21" s="464">
        <v>-0.3</v>
      </c>
      <c r="AJ21" s="466">
        <v>0</v>
      </c>
      <c r="AK21" s="463">
        <v>4.39310999999999</v>
      </c>
      <c r="AL21" s="464">
        <v>5.18</v>
      </c>
      <c r="AM21" s="465">
        <v>0.848090733590732</v>
      </c>
      <c r="AN21" s="464">
        <v>-0.78689000000001</v>
      </c>
      <c r="AO21" s="466">
        <v>2.733558</v>
      </c>
      <c r="AP21" s="463">
        <v>0.0225259999999999</v>
      </c>
      <c r="AQ21" s="464">
        <v>0</v>
      </c>
      <c r="AR21" s="465" t="s">
        <v>161</v>
      </c>
      <c r="AS21" s="464">
        <v>0.0225259999999999</v>
      </c>
      <c r="AT21" s="466">
        <v>0.000857</v>
      </c>
      <c r="AU21" s="463">
        <v>0</v>
      </c>
      <c r="AV21" s="464">
        <v>0</v>
      </c>
      <c r="AW21" s="465" t="s">
        <v>161</v>
      </c>
      <c r="AX21" s="464">
        <v>0</v>
      </c>
      <c r="AY21" s="466">
        <v>0</v>
      </c>
    </row>
    <row r="22" s="164" customFormat="1" outlineLevel="1" spans="1:51">
      <c r="A22" s="468" t="s">
        <v>19</v>
      </c>
      <c r="B22" s="456">
        <v>68.7884939999999</v>
      </c>
      <c r="C22" s="457">
        <v>53.8809636</v>
      </c>
      <c r="D22" s="458">
        <v>1.27667527460478</v>
      </c>
      <c r="E22" s="459">
        <v>14.9075303999999</v>
      </c>
      <c r="F22" s="461">
        <v>50.974675</v>
      </c>
      <c r="G22" s="456">
        <v>40.5731629999999</v>
      </c>
      <c r="H22" s="457">
        <v>36.894</v>
      </c>
      <c r="I22" s="458">
        <v>1.09972252940857</v>
      </c>
      <c r="J22" s="459">
        <v>3.67916299999994</v>
      </c>
      <c r="K22" s="461">
        <v>36.704577</v>
      </c>
      <c r="L22" s="456">
        <v>9.99726</v>
      </c>
      <c r="M22" s="457">
        <v>11.040705</v>
      </c>
      <c r="N22" s="458">
        <v>0.905491089563574</v>
      </c>
      <c r="O22" s="459">
        <v>-1.04344500000001</v>
      </c>
      <c r="P22" s="461">
        <v>9.50046599999997</v>
      </c>
      <c r="Q22" s="456">
        <v>2.3167</v>
      </c>
      <c r="R22" s="457">
        <v>2.139</v>
      </c>
      <c r="S22" s="458">
        <v>1.08307620383357</v>
      </c>
      <c r="T22" s="459">
        <v>0.177699999999998</v>
      </c>
      <c r="U22" s="461">
        <v>1.97980000000001</v>
      </c>
      <c r="V22" s="456">
        <v>3.137271</v>
      </c>
      <c r="W22" s="457">
        <v>1.172</v>
      </c>
      <c r="X22" s="458">
        <v>2.6768523890785</v>
      </c>
      <c r="Y22" s="459">
        <v>1.965271</v>
      </c>
      <c r="Z22" s="461">
        <v>0.287903</v>
      </c>
      <c r="AA22" s="456">
        <v>12.7641</v>
      </c>
      <c r="AB22" s="457">
        <v>2.6352586</v>
      </c>
      <c r="AC22" s="458">
        <v>4.84358536957245</v>
      </c>
      <c r="AD22" s="459">
        <v>10.1288414</v>
      </c>
      <c r="AE22" s="461">
        <v>2.501929</v>
      </c>
      <c r="AF22" s="456">
        <v>1.43564399999999</v>
      </c>
      <c r="AG22" s="457">
        <v>0</v>
      </c>
      <c r="AH22" s="458" t="s">
        <v>161</v>
      </c>
      <c r="AI22" s="459">
        <v>1.43564399999999</v>
      </c>
      <c r="AJ22" s="461">
        <v>-0.019925</v>
      </c>
      <c r="AK22" s="456">
        <v>0.247729999999999</v>
      </c>
      <c r="AL22" s="457">
        <v>0.47</v>
      </c>
      <c r="AM22" s="458">
        <v>0.527085106382977</v>
      </c>
      <c r="AN22" s="459">
        <v>-0.222270000000001</v>
      </c>
      <c r="AO22" s="461">
        <v>0.531147</v>
      </c>
      <c r="AP22" s="456">
        <v>0.0217</v>
      </c>
      <c r="AQ22" s="457">
        <v>0.81</v>
      </c>
      <c r="AR22" s="458">
        <v>0.0267901234567901</v>
      </c>
      <c r="AS22" s="459">
        <v>-0.7883</v>
      </c>
      <c r="AT22" s="461">
        <v>0.0604339999999999</v>
      </c>
      <c r="AU22" s="456">
        <v>5.87119999999999</v>
      </c>
      <c r="AV22" s="457">
        <v>0.36</v>
      </c>
      <c r="AW22" s="458">
        <v>16.3088888888889</v>
      </c>
      <c r="AX22" s="459">
        <v>5.51119999999999</v>
      </c>
      <c r="AY22" s="461">
        <v>0.195</v>
      </c>
    </row>
    <row r="23" s="164" customFormat="1" outlineLevel="1" spans="1:51">
      <c r="A23" s="468" t="s">
        <v>20</v>
      </c>
      <c r="B23" s="456">
        <v>23.56608</v>
      </c>
      <c r="C23" s="457">
        <v>20.18825412</v>
      </c>
      <c r="D23" s="458">
        <v>1.16731639397454</v>
      </c>
      <c r="E23" s="459">
        <v>3.37782587999999</v>
      </c>
      <c r="F23" s="461">
        <v>23.278686</v>
      </c>
      <c r="G23" s="456">
        <v>15.73855</v>
      </c>
      <c r="H23" s="457">
        <v>14.196</v>
      </c>
      <c r="I23" s="458">
        <v>1.10866089039166</v>
      </c>
      <c r="J23" s="459">
        <v>1.54254999999998</v>
      </c>
      <c r="K23" s="461">
        <v>15.009538</v>
      </c>
      <c r="L23" s="456">
        <v>3.52063</v>
      </c>
      <c r="M23" s="457">
        <v>4.138829</v>
      </c>
      <c r="N23" s="458">
        <v>0.850634321930188</v>
      </c>
      <c r="O23" s="459">
        <v>-0.618199</v>
      </c>
      <c r="P23" s="461">
        <v>3.880048</v>
      </c>
      <c r="Q23" s="456">
        <v>0.951599999999999</v>
      </c>
      <c r="R23" s="457">
        <v>0.8412</v>
      </c>
      <c r="S23" s="458">
        <v>1.13124108416548</v>
      </c>
      <c r="T23" s="459">
        <v>0.110399999999999</v>
      </c>
      <c r="U23" s="461">
        <v>0.767599999999999</v>
      </c>
      <c r="V23" s="456">
        <v>0</v>
      </c>
      <c r="W23" s="457">
        <v>0</v>
      </c>
      <c r="X23" s="458" t="s">
        <v>161</v>
      </c>
      <c r="Y23" s="459">
        <v>0</v>
      </c>
      <c r="Z23" s="461">
        <v>0</v>
      </c>
      <c r="AA23" s="456">
        <v>3.3553</v>
      </c>
      <c r="AB23" s="457">
        <v>1.01222512</v>
      </c>
      <c r="AC23" s="458">
        <v>3.31477646000328</v>
      </c>
      <c r="AD23" s="459">
        <v>2.34307488</v>
      </c>
      <c r="AE23" s="461">
        <v>3.6215</v>
      </c>
      <c r="AF23" s="456">
        <v>0</v>
      </c>
      <c r="AG23" s="457">
        <v>0</v>
      </c>
      <c r="AH23" s="458" t="s">
        <v>161</v>
      </c>
      <c r="AI23" s="459">
        <v>0</v>
      </c>
      <c r="AJ23" s="461">
        <v>0</v>
      </c>
      <c r="AK23" s="456">
        <v>0</v>
      </c>
      <c r="AL23" s="457">
        <v>0</v>
      </c>
      <c r="AM23" s="458" t="s">
        <v>161</v>
      </c>
      <c r="AN23" s="459">
        <v>0</v>
      </c>
      <c r="AO23" s="461">
        <v>0</v>
      </c>
      <c r="AP23" s="456">
        <v>0.2963</v>
      </c>
      <c r="AQ23" s="457">
        <v>0.48</v>
      </c>
      <c r="AR23" s="458">
        <v>0.617291666666667</v>
      </c>
      <c r="AS23" s="459">
        <v>-0.1837</v>
      </c>
      <c r="AT23" s="461">
        <v>0.176282</v>
      </c>
      <c r="AU23" s="456">
        <v>0.2454</v>
      </c>
      <c r="AV23" s="457">
        <v>0.12</v>
      </c>
      <c r="AW23" s="458">
        <v>2.045</v>
      </c>
      <c r="AX23" s="459">
        <v>0.1254</v>
      </c>
      <c r="AY23" s="461">
        <v>0.1832</v>
      </c>
    </row>
    <row r="24" s="164" customFormat="1" outlineLevel="1" spans="1:51">
      <c r="A24" s="468" t="s">
        <v>21</v>
      </c>
      <c r="B24" s="456">
        <v>2.99351600000001</v>
      </c>
      <c r="C24" s="457">
        <v>3.21445267</v>
      </c>
      <c r="D24" s="458">
        <v>0.931267717188073</v>
      </c>
      <c r="E24" s="459">
        <v>-0.220936669999993</v>
      </c>
      <c r="F24" s="461">
        <v>2.93946900000001</v>
      </c>
      <c r="G24" s="456">
        <v>2.25360000000001</v>
      </c>
      <c r="H24" s="457">
        <v>2.5</v>
      </c>
      <c r="I24" s="458">
        <v>0.901440000000004</v>
      </c>
      <c r="J24" s="459">
        <v>-0.246399999999991</v>
      </c>
      <c r="K24" s="461">
        <v>2.50000000000001</v>
      </c>
      <c r="L24" s="456">
        <v>0.376312</v>
      </c>
      <c r="M24" s="457">
        <v>0.382261</v>
      </c>
      <c r="N24" s="458">
        <v>0.984437334700637</v>
      </c>
      <c r="O24" s="459">
        <v>-0.00594899999999998</v>
      </c>
      <c r="P24" s="461">
        <v>0.382261</v>
      </c>
      <c r="Q24" s="456">
        <v>0.164399999999999</v>
      </c>
      <c r="R24" s="457">
        <v>0.1762</v>
      </c>
      <c r="S24" s="458">
        <v>0.933030646992049</v>
      </c>
      <c r="T24" s="459">
        <v>-0.011800000000001</v>
      </c>
      <c r="U24" s="461">
        <v>0.1762</v>
      </c>
      <c r="V24" s="456">
        <v>0</v>
      </c>
      <c r="W24" s="457">
        <v>0</v>
      </c>
      <c r="X24" s="458" t="s">
        <v>161</v>
      </c>
      <c r="Y24" s="459">
        <v>0</v>
      </c>
      <c r="Z24" s="461">
        <v>0</v>
      </c>
      <c r="AA24" s="456">
        <v>0.199204</v>
      </c>
      <c r="AB24" s="457">
        <v>0.15599167</v>
      </c>
      <c r="AC24" s="458">
        <v>1.27701690737717</v>
      </c>
      <c r="AD24" s="459">
        <v>0.04321233</v>
      </c>
      <c r="AE24" s="461">
        <v>-0.118992</v>
      </c>
      <c r="AF24" s="456">
        <v>0</v>
      </c>
      <c r="AG24" s="457">
        <v>0</v>
      </c>
      <c r="AH24" s="458" t="s">
        <v>161</v>
      </c>
      <c r="AI24" s="459">
        <v>0</v>
      </c>
      <c r="AJ24" s="461">
        <v>0</v>
      </c>
      <c r="AK24" s="456">
        <v>0</v>
      </c>
      <c r="AL24" s="457">
        <v>0</v>
      </c>
      <c r="AM24" s="458" t="s">
        <v>161</v>
      </c>
      <c r="AN24" s="459">
        <v>0</v>
      </c>
      <c r="AO24" s="461">
        <v>0</v>
      </c>
      <c r="AP24" s="456">
        <v>0</v>
      </c>
      <c r="AQ24" s="457">
        <v>0</v>
      </c>
      <c r="AR24" s="458" t="s">
        <v>161</v>
      </c>
      <c r="AS24" s="459">
        <v>0</v>
      </c>
      <c r="AT24" s="461">
        <v>0</v>
      </c>
      <c r="AU24" s="456">
        <v>0</v>
      </c>
      <c r="AV24" s="457">
        <v>0</v>
      </c>
      <c r="AW24" s="458" t="s">
        <v>161</v>
      </c>
      <c r="AX24" s="459">
        <v>0</v>
      </c>
      <c r="AY24" s="461">
        <v>0</v>
      </c>
    </row>
    <row r="25" s="164" customFormat="1" outlineLevel="1" spans="1:51">
      <c r="A25" s="468" t="s">
        <v>22</v>
      </c>
      <c r="B25" s="456">
        <v>75.0984139999998</v>
      </c>
      <c r="C25" s="457">
        <v>65.9218047</v>
      </c>
      <c r="D25" s="458">
        <v>1.13920446113029</v>
      </c>
      <c r="E25" s="459">
        <v>9.17660929999981</v>
      </c>
      <c r="F25" s="461">
        <v>62.170699</v>
      </c>
      <c r="G25" s="456">
        <v>47.0335029999999</v>
      </c>
      <c r="H25" s="457">
        <v>49.6697</v>
      </c>
      <c r="I25" s="458">
        <v>0.946925449519525</v>
      </c>
      <c r="J25" s="459">
        <v>-2.63619700000007</v>
      </c>
      <c r="K25" s="461">
        <v>46.834873</v>
      </c>
      <c r="L25" s="456">
        <v>7.41909799999999</v>
      </c>
      <c r="M25" s="457">
        <v>10.177821</v>
      </c>
      <c r="N25" s="458">
        <v>0.728947581216057</v>
      </c>
      <c r="O25" s="459">
        <v>-2.75872300000001</v>
      </c>
      <c r="P25" s="461">
        <v>8.85670499999998</v>
      </c>
      <c r="Q25" s="456">
        <v>1.8558</v>
      </c>
      <c r="R25" s="457">
        <v>2.3013</v>
      </c>
      <c r="S25" s="458">
        <v>0.806413766132185</v>
      </c>
      <c r="T25" s="459">
        <v>-0.445500000000004</v>
      </c>
      <c r="U25" s="461">
        <v>2.2625</v>
      </c>
      <c r="V25" s="456">
        <v>0.0287129999999999</v>
      </c>
      <c r="W25" s="457">
        <v>0</v>
      </c>
      <c r="X25" s="458" t="s">
        <v>161</v>
      </c>
      <c r="Y25" s="459">
        <v>0.0287129999999999</v>
      </c>
      <c r="Z25" s="461">
        <v>1.825471</v>
      </c>
      <c r="AA25" s="456">
        <v>18.7613</v>
      </c>
      <c r="AB25" s="457">
        <v>3.7729837</v>
      </c>
      <c r="AC25" s="458">
        <v>4.97253672206428</v>
      </c>
      <c r="AD25" s="459">
        <v>14.9883163</v>
      </c>
      <c r="AE25" s="461">
        <v>2.39115</v>
      </c>
      <c r="AF25" s="456">
        <v>0</v>
      </c>
      <c r="AG25" s="457">
        <v>0</v>
      </c>
      <c r="AH25" s="458" t="s">
        <v>161</v>
      </c>
      <c r="AI25" s="459">
        <v>0</v>
      </c>
      <c r="AJ25" s="461">
        <v>0</v>
      </c>
      <c r="AK25" s="456">
        <v>25.4736909999999</v>
      </c>
      <c r="AL25" s="457">
        <v>25.82</v>
      </c>
      <c r="AM25" s="458">
        <v>0.986587567776912</v>
      </c>
      <c r="AN25" s="459">
        <v>-0.346309000000119</v>
      </c>
      <c r="AO25" s="461">
        <v>20.356439</v>
      </c>
      <c r="AP25" s="456">
        <v>0</v>
      </c>
      <c r="AQ25" s="457">
        <v>0.66</v>
      </c>
      <c r="AR25" s="458">
        <v>0</v>
      </c>
      <c r="AS25" s="459">
        <v>-0.66</v>
      </c>
      <c r="AT25" s="461">
        <v>0.576462</v>
      </c>
      <c r="AU25" s="456">
        <v>0.289999999999999</v>
      </c>
      <c r="AV25" s="457">
        <v>0.98</v>
      </c>
      <c r="AW25" s="458">
        <v>0.295918367346938</v>
      </c>
      <c r="AX25" s="459">
        <v>-0.690000000000001</v>
      </c>
      <c r="AY25" s="461">
        <v>0.112</v>
      </c>
    </row>
    <row r="26" s="164" customFormat="1" outlineLevel="1" spans="1:51">
      <c r="A26" s="468" t="s">
        <v>23</v>
      </c>
      <c r="B26" s="456">
        <v>0</v>
      </c>
      <c r="C26" s="457">
        <v>0</v>
      </c>
      <c r="D26" s="458" t="s">
        <v>161</v>
      </c>
      <c r="E26" s="459">
        <v>0</v>
      </c>
      <c r="F26" s="461">
        <v>-0.005</v>
      </c>
      <c r="G26" s="456">
        <v>0</v>
      </c>
      <c r="H26" s="457">
        <v>0</v>
      </c>
      <c r="I26" s="458" t="s">
        <v>161</v>
      </c>
      <c r="J26" s="459">
        <v>0</v>
      </c>
      <c r="K26" s="461">
        <v>0</v>
      </c>
      <c r="L26" s="456">
        <v>0</v>
      </c>
      <c r="M26" s="457">
        <v>0</v>
      </c>
      <c r="N26" s="458" t="s">
        <v>161</v>
      </c>
      <c r="O26" s="459">
        <v>0</v>
      </c>
      <c r="P26" s="461">
        <v>0</v>
      </c>
      <c r="Q26" s="456">
        <v>0</v>
      </c>
      <c r="R26" s="457">
        <v>0</v>
      </c>
      <c r="S26" s="458" t="s">
        <v>161</v>
      </c>
      <c r="T26" s="459">
        <v>0</v>
      </c>
      <c r="U26" s="461">
        <v>0</v>
      </c>
      <c r="V26" s="456">
        <v>0</v>
      </c>
      <c r="W26" s="457">
        <v>0</v>
      </c>
      <c r="X26" s="458" t="s">
        <v>161</v>
      </c>
      <c r="Y26" s="459">
        <v>0</v>
      </c>
      <c r="Z26" s="461">
        <v>0</v>
      </c>
      <c r="AA26" s="456">
        <v>0</v>
      </c>
      <c r="AB26" s="457">
        <v>0</v>
      </c>
      <c r="AC26" s="458" t="s">
        <v>161</v>
      </c>
      <c r="AD26" s="459">
        <v>0</v>
      </c>
      <c r="AE26" s="461">
        <v>-0.005</v>
      </c>
      <c r="AF26" s="456">
        <v>0</v>
      </c>
      <c r="AG26" s="457">
        <v>0</v>
      </c>
      <c r="AH26" s="458" t="s">
        <v>161</v>
      </c>
      <c r="AI26" s="459">
        <v>0</v>
      </c>
      <c r="AJ26" s="461">
        <v>0</v>
      </c>
      <c r="AK26" s="456">
        <v>0</v>
      </c>
      <c r="AL26" s="457">
        <v>0</v>
      </c>
      <c r="AM26" s="458" t="s">
        <v>161</v>
      </c>
      <c r="AN26" s="459">
        <v>0</v>
      </c>
      <c r="AO26" s="461">
        <v>0</v>
      </c>
      <c r="AP26" s="456">
        <v>0</v>
      </c>
      <c r="AQ26" s="457">
        <v>0</v>
      </c>
      <c r="AR26" s="458" t="s">
        <v>161</v>
      </c>
      <c r="AS26" s="459">
        <v>0</v>
      </c>
      <c r="AT26" s="461">
        <v>0</v>
      </c>
      <c r="AU26" s="456">
        <v>0</v>
      </c>
      <c r="AV26" s="457">
        <v>0</v>
      </c>
      <c r="AW26" s="458" t="s">
        <v>161</v>
      </c>
      <c r="AX26" s="459">
        <v>0</v>
      </c>
      <c r="AY26" s="461">
        <v>0</v>
      </c>
    </row>
    <row r="27" s="441" customFormat="1" spans="1:51">
      <c r="A27" s="462" t="s">
        <v>24</v>
      </c>
      <c r="B27" s="463">
        <v>170.446504</v>
      </c>
      <c r="C27" s="464">
        <v>143.20547509</v>
      </c>
      <c r="D27" s="465">
        <v>1.19022337583727</v>
      </c>
      <c r="E27" s="464">
        <v>27.2410289099998</v>
      </c>
      <c r="F27" s="466">
        <v>139.358529</v>
      </c>
      <c r="G27" s="463">
        <v>105.598816</v>
      </c>
      <c r="H27" s="464">
        <v>103.2597</v>
      </c>
      <c r="I27" s="465">
        <v>1.02265274836165</v>
      </c>
      <c r="J27" s="464">
        <v>2.33911599999986</v>
      </c>
      <c r="K27" s="466">
        <v>101.048988</v>
      </c>
      <c r="L27" s="463">
        <v>21.3133</v>
      </c>
      <c r="M27" s="464">
        <v>25.739616</v>
      </c>
      <c r="N27" s="465">
        <v>0.828034885990529</v>
      </c>
      <c r="O27" s="464">
        <v>-4.42631600000001</v>
      </c>
      <c r="P27" s="466">
        <v>22.61948</v>
      </c>
      <c r="Q27" s="463">
        <v>5.28849999999999</v>
      </c>
      <c r="R27" s="464">
        <v>5.4577</v>
      </c>
      <c r="S27" s="465">
        <v>0.968997929530753</v>
      </c>
      <c r="T27" s="464">
        <v>-0.169200000000008</v>
      </c>
      <c r="U27" s="466">
        <v>5.18610000000001</v>
      </c>
      <c r="V27" s="463">
        <v>3.165984</v>
      </c>
      <c r="W27" s="464">
        <v>1.172</v>
      </c>
      <c r="X27" s="465">
        <v>2.70135153583618</v>
      </c>
      <c r="Y27" s="464">
        <v>1.993984</v>
      </c>
      <c r="Z27" s="466">
        <v>2.113374</v>
      </c>
      <c r="AA27" s="463">
        <v>35.0799039999999</v>
      </c>
      <c r="AB27" s="464">
        <v>7.57645909</v>
      </c>
      <c r="AC27" s="465">
        <v>4.63011857957514</v>
      </c>
      <c r="AD27" s="464">
        <v>27.5034449099999</v>
      </c>
      <c r="AE27" s="466">
        <v>8.390587</v>
      </c>
      <c r="AF27" s="463">
        <v>1.43564399999999</v>
      </c>
      <c r="AG27" s="464">
        <v>0</v>
      </c>
      <c r="AH27" s="465" t="s">
        <v>161</v>
      </c>
      <c r="AI27" s="464">
        <v>1.43564399999999</v>
      </c>
      <c r="AJ27" s="466">
        <v>-0.019925</v>
      </c>
      <c r="AK27" s="463">
        <v>25.7214209999999</v>
      </c>
      <c r="AL27" s="464">
        <v>26.29</v>
      </c>
      <c r="AM27" s="465">
        <v>0.978372803347276</v>
      </c>
      <c r="AN27" s="464">
        <v>-0.568579000000117</v>
      </c>
      <c r="AO27" s="466">
        <v>20.887586</v>
      </c>
      <c r="AP27" s="463">
        <v>0.318</v>
      </c>
      <c r="AQ27" s="464">
        <v>1.95</v>
      </c>
      <c r="AR27" s="465">
        <v>0.163076923076923</v>
      </c>
      <c r="AS27" s="464">
        <v>-1.632</v>
      </c>
      <c r="AT27" s="466">
        <v>0.813178</v>
      </c>
      <c r="AU27" s="463">
        <v>6.40659999999999</v>
      </c>
      <c r="AV27" s="464">
        <v>1.46</v>
      </c>
      <c r="AW27" s="465">
        <v>4.38808219178082</v>
      </c>
      <c r="AX27" s="464">
        <v>4.94659999999999</v>
      </c>
      <c r="AY27" s="466">
        <v>0.4902</v>
      </c>
    </row>
    <row r="28" ht="16.2" spans="1:51">
      <c r="A28" s="204" t="s">
        <v>25</v>
      </c>
      <c r="B28" s="205">
        <v>468.763756999999</v>
      </c>
      <c r="C28" s="206">
        <v>463.38329483</v>
      </c>
      <c r="D28" s="207">
        <v>1.01161125623222</v>
      </c>
      <c r="E28" s="469">
        <v>5.3804621699993</v>
      </c>
      <c r="F28" s="209">
        <v>445.102078</v>
      </c>
      <c r="G28" s="205">
        <v>255.606551</v>
      </c>
      <c r="H28" s="206">
        <v>270.9404</v>
      </c>
      <c r="I28" s="207">
        <v>0.943405084660684</v>
      </c>
      <c r="J28" s="469">
        <v>-15.3338490000004</v>
      </c>
      <c r="K28" s="209">
        <v>254.877665</v>
      </c>
      <c r="L28" s="205">
        <v>53.409233</v>
      </c>
      <c r="M28" s="206">
        <v>61.129543</v>
      </c>
      <c r="N28" s="207">
        <v>0.873705746499691</v>
      </c>
      <c r="O28" s="469">
        <v>-7.72031000000004</v>
      </c>
      <c r="P28" s="209">
        <v>55.925402</v>
      </c>
      <c r="Q28" s="205">
        <v>15.3756</v>
      </c>
      <c r="R28" s="206">
        <v>14.7321</v>
      </c>
      <c r="S28" s="207">
        <v>1.04368012706946</v>
      </c>
      <c r="T28" s="469">
        <v>0.643499999999984</v>
      </c>
      <c r="U28" s="209">
        <v>13.9978</v>
      </c>
      <c r="V28" s="205">
        <v>48.7802559999999</v>
      </c>
      <c r="W28" s="206">
        <v>68.0326</v>
      </c>
      <c r="X28" s="207">
        <v>0.717012961433194</v>
      </c>
      <c r="Y28" s="469">
        <v>-19.2523440000001</v>
      </c>
      <c r="Z28" s="209">
        <v>45.918357</v>
      </c>
      <c r="AA28" s="205">
        <v>95.5921169999999</v>
      </c>
      <c r="AB28" s="206">
        <v>48.54865183</v>
      </c>
      <c r="AC28" s="207">
        <v>1.9689963242384</v>
      </c>
      <c r="AD28" s="469">
        <v>47.0434651699999</v>
      </c>
      <c r="AE28" s="209">
        <v>74.382854</v>
      </c>
      <c r="AF28" s="205">
        <v>30.612451</v>
      </c>
      <c r="AG28" s="206">
        <v>17.24</v>
      </c>
      <c r="AH28" s="207">
        <v>1.77566421113689</v>
      </c>
      <c r="AI28" s="469">
        <v>13.372451</v>
      </c>
      <c r="AJ28" s="209">
        <v>35.003933</v>
      </c>
      <c r="AK28" s="205">
        <v>45.7355529999999</v>
      </c>
      <c r="AL28" s="206">
        <v>88.50517</v>
      </c>
      <c r="AM28" s="207">
        <v>0.516755721727893</v>
      </c>
      <c r="AN28" s="469">
        <v>-42.7696170000001</v>
      </c>
      <c r="AO28" s="209">
        <v>122.545526</v>
      </c>
      <c r="AP28" s="205">
        <v>1.199997</v>
      </c>
      <c r="AQ28" s="206">
        <v>6.36966667</v>
      </c>
      <c r="AR28" s="207">
        <v>0.18839243278644</v>
      </c>
      <c r="AS28" s="469">
        <v>-5.16966967</v>
      </c>
      <c r="AT28" s="209">
        <v>3.994857</v>
      </c>
      <c r="AU28" s="205">
        <v>6.49809999999999</v>
      </c>
      <c r="AV28" s="206">
        <v>1.46</v>
      </c>
      <c r="AW28" s="207">
        <v>4.45075342465753</v>
      </c>
      <c r="AX28" s="469">
        <v>5.03809999999999</v>
      </c>
      <c r="AY28" s="209">
        <v>0.4902</v>
      </c>
    </row>
    <row r="29" s="437" customFormat="1" outlineLevel="2" spans="1:51">
      <c r="A29" s="468" t="s">
        <v>26</v>
      </c>
      <c r="B29" s="456">
        <v>15.696308</v>
      </c>
      <c r="C29" s="457">
        <v>24.89169445</v>
      </c>
      <c r="D29" s="458">
        <v>0.630584150529777</v>
      </c>
      <c r="E29" s="459">
        <v>-9.19538644999999</v>
      </c>
      <c r="F29" s="461">
        <v>15.548144</v>
      </c>
      <c r="G29" s="456">
        <v>8.88206100000001</v>
      </c>
      <c r="H29" s="457">
        <v>15.9922</v>
      </c>
      <c r="I29" s="458">
        <v>0.555399569790274</v>
      </c>
      <c r="J29" s="459">
        <v>-7.11013899999999</v>
      </c>
      <c r="K29" s="461">
        <v>9.78097199999999</v>
      </c>
      <c r="L29" s="456">
        <v>1.636866</v>
      </c>
      <c r="M29" s="457">
        <v>3.743411</v>
      </c>
      <c r="N29" s="458">
        <v>0.437265905346754</v>
      </c>
      <c r="O29" s="459">
        <v>-2.106545</v>
      </c>
      <c r="P29" s="461">
        <v>1.698478</v>
      </c>
      <c r="Q29" s="456">
        <v>0.657199999999999</v>
      </c>
      <c r="R29" s="457">
        <v>0.6404</v>
      </c>
      <c r="S29" s="458">
        <v>1.0262336039975</v>
      </c>
      <c r="T29" s="459">
        <v>0.0167999999999988</v>
      </c>
      <c r="U29" s="461">
        <v>-0.0264999999999999</v>
      </c>
      <c r="V29" s="456">
        <v>3.890123</v>
      </c>
      <c r="W29" s="457">
        <v>3.9201</v>
      </c>
      <c r="X29" s="458">
        <v>0.992353001198949</v>
      </c>
      <c r="Y29" s="459">
        <v>-0.0299770000000001</v>
      </c>
      <c r="Z29" s="461">
        <v>3.887794</v>
      </c>
      <c r="AA29" s="456">
        <v>0.630057999999998</v>
      </c>
      <c r="AB29" s="457">
        <v>0.59558345</v>
      </c>
      <c r="AC29" s="458">
        <v>1.05788366013192</v>
      </c>
      <c r="AD29" s="459">
        <v>0.0344745499999978</v>
      </c>
      <c r="AE29" s="461">
        <v>0.2074</v>
      </c>
      <c r="AF29" s="456">
        <v>21.4654819999999</v>
      </c>
      <c r="AG29" s="457">
        <v>21.56</v>
      </c>
      <c r="AH29" s="458">
        <v>0.995616048237472</v>
      </c>
      <c r="AI29" s="459">
        <v>-0.0945180000001002</v>
      </c>
      <c r="AJ29" s="461">
        <v>150.880388</v>
      </c>
      <c r="AK29" s="456">
        <v>0</v>
      </c>
      <c r="AL29" s="457">
        <v>0.27</v>
      </c>
      <c r="AM29" s="458">
        <v>0</v>
      </c>
      <c r="AN29" s="459">
        <v>-0.27</v>
      </c>
      <c r="AO29" s="461">
        <v>0.0609999999999999</v>
      </c>
      <c r="AP29" s="456">
        <v>-0.320737999999999</v>
      </c>
      <c r="AQ29" s="457">
        <v>1.3</v>
      </c>
      <c r="AR29" s="458">
        <v>-0.246721538461537</v>
      </c>
      <c r="AS29" s="459">
        <v>-1.620738</v>
      </c>
      <c r="AT29" s="461">
        <v>1.783186</v>
      </c>
      <c r="AU29" s="456">
        <v>0.276</v>
      </c>
      <c r="AV29" s="457">
        <v>0.7</v>
      </c>
      <c r="AW29" s="458">
        <v>0.394285714285714</v>
      </c>
      <c r="AX29" s="459">
        <v>-0.424</v>
      </c>
      <c r="AY29" s="461">
        <v>0.188</v>
      </c>
    </row>
    <row r="30" s="437" customFormat="1" outlineLevel="2" spans="1:51">
      <c r="A30" s="468" t="s">
        <v>27</v>
      </c>
      <c r="B30" s="456">
        <v>17.925829</v>
      </c>
      <c r="C30" s="470">
        <v>17.27284005</v>
      </c>
      <c r="D30" s="458">
        <v>1.03780437658832</v>
      </c>
      <c r="E30" s="471">
        <v>0.652988949999987</v>
      </c>
      <c r="F30" s="461">
        <v>18.144916</v>
      </c>
      <c r="G30" s="456">
        <v>6.74377599999999</v>
      </c>
      <c r="H30" s="470">
        <v>6.1912</v>
      </c>
      <c r="I30" s="458">
        <v>1.08925184132317</v>
      </c>
      <c r="J30" s="471">
        <v>0.552575999999988</v>
      </c>
      <c r="K30" s="461">
        <v>6.97328</v>
      </c>
      <c r="L30" s="456">
        <v>1.26559</v>
      </c>
      <c r="M30" s="470">
        <v>1.803765</v>
      </c>
      <c r="N30" s="458">
        <v>0.701637962816663</v>
      </c>
      <c r="O30" s="471">
        <v>-0.538175000000001</v>
      </c>
      <c r="P30" s="461">
        <v>1.99289</v>
      </c>
      <c r="Q30" s="456">
        <v>0.0541999999999998</v>
      </c>
      <c r="R30" s="470">
        <v>0</v>
      </c>
      <c r="S30" s="458" t="s">
        <v>161</v>
      </c>
      <c r="T30" s="471">
        <v>0.0541999999999998</v>
      </c>
      <c r="U30" s="461">
        <v>0.0734</v>
      </c>
      <c r="V30" s="456">
        <v>8.515515</v>
      </c>
      <c r="W30" s="470">
        <v>9.1185</v>
      </c>
      <c r="X30" s="458">
        <v>0.933872347425564</v>
      </c>
      <c r="Y30" s="471">
        <v>-0.602984999999999</v>
      </c>
      <c r="Z30" s="461">
        <v>8.973346</v>
      </c>
      <c r="AA30" s="456">
        <v>1.346748</v>
      </c>
      <c r="AB30" s="470">
        <v>0.15937505</v>
      </c>
      <c r="AC30" s="458">
        <v>8.45018087837462</v>
      </c>
      <c r="AD30" s="471">
        <v>1.18737295</v>
      </c>
      <c r="AE30" s="461">
        <v>0.132</v>
      </c>
      <c r="AF30" s="456">
        <v>0</v>
      </c>
      <c r="AG30" s="470">
        <v>0</v>
      </c>
      <c r="AH30" s="458" t="s">
        <v>161</v>
      </c>
      <c r="AI30" s="471">
        <v>0</v>
      </c>
      <c r="AJ30" s="461">
        <v>0</v>
      </c>
      <c r="AK30" s="456">
        <v>0.76977800000001</v>
      </c>
      <c r="AL30" s="470">
        <v>1.5</v>
      </c>
      <c r="AM30" s="458">
        <v>0.51318533333334</v>
      </c>
      <c r="AN30" s="471">
        <v>-0.73022199999999</v>
      </c>
      <c r="AO30" s="461">
        <v>11.8</v>
      </c>
      <c r="AP30" s="456">
        <v>0.253039</v>
      </c>
      <c r="AQ30" s="470">
        <v>0</v>
      </c>
      <c r="AR30" s="458" t="s">
        <v>161</v>
      </c>
      <c r="AS30" s="471">
        <v>0.253039</v>
      </c>
      <c r="AT30" s="461">
        <v>0.261377</v>
      </c>
      <c r="AU30" s="456">
        <v>0</v>
      </c>
      <c r="AV30" s="470">
        <v>0</v>
      </c>
      <c r="AW30" s="458" t="s">
        <v>161</v>
      </c>
      <c r="AX30" s="471">
        <v>0</v>
      </c>
      <c r="AY30" s="461">
        <v>0</v>
      </c>
    </row>
    <row r="31" s="437" customFormat="1" outlineLevel="2" spans="1:51">
      <c r="A31" s="468" t="s">
        <v>28</v>
      </c>
      <c r="B31" s="456">
        <v>15.708978</v>
      </c>
      <c r="C31" s="457">
        <v>13.99090534</v>
      </c>
      <c r="D31" s="458">
        <v>1.12279924838659</v>
      </c>
      <c r="E31" s="459">
        <v>1.71807265999999</v>
      </c>
      <c r="F31" s="461">
        <v>12.4596610000001</v>
      </c>
      <c r="G31" s="456">
        <v>1.339045</v>
      </c>
      <c r="H31" s="457">
        <v>0.9809</v>
      </c>
      <c r="I31" s="458">
        <v>1.36511876847793</v>
      </c>
      <c r="J31" s="459">
        <v>0.358144999999999</v>
      </c>
      <c r="K31" s="461">
        <v>0.933832999999999</v>
      </c>
      <c r="L31" s="456">
        <v>0.155891999999999</v>
      </c>
      <c r="M31" s="457">
        <v>0.238672</v>
      </c>
      <c r="N31" s="458">
        <v>0.653164175102227</v>
      </c>
      <c r="O31" s="459">
        <v>-0.0827800000000012</v>
      </c>
      <c r="P31" s="461">
        <v>0.224084</v>
      </c>
      <c r="Q31" s="456">
        <v>0</v>
      </c>
      <c r="R31" s="457">
        <v>0</v>
      </c>
      <c r="S31" s="458" t="s">
        <v>161</v>
      </c>
      <c r="T31" s="459">
        <v>0</v>
      </c>
      <c r="U31" s="461">
        <v>0</v>
      </c>
      <c r="V31" s="456">
        <v>13.998041</v>
      </c>
      <c r="W31" s="457">
        <v>12.7365</v>
      </c>
      <c r="X31" s="458">
        <v>1.09904926785224</v>
      </c>
      <c r="Y31" s="459">
        <v>1.26154099999999</v>
      </c>
      <c r="Z31" s="461">
        <v>11.2897440000001</v>
      </c>
      <c r="AA31" s="456">
        <v>0.216</v>
      </c>
      <c r="AB31" s="457">
        <v>0.03483334</v>
      </c>
      <c r="AC31" s="458">
        <v>6.20095575101326</v>
      </c>
      <c r="AD31" s="459">
        <v>0.18116666</v>
      </c>
      <c r="AE31" s="461">
        <v>0.012</v>
      </c>
      <c r="AF31" s="456">
        <v>0</v>
      </c>
      <c r="AG31" s="457">
        <v>0</v>
      </c>
      <c r="AH31" s="458" t="s">
        <v>161</v>
      </c>
      <c r="AI31" s="459">
        <v>0</v>
      </c>
      <c r="AJ31" s="461">
        <v>0</v>
      </c>
      <c r="AK31" s="456">
        <v>1.8</v>
      </c>
      <c r="AL31" s="457">
        <v>1.9</v>
      </c>
      <c r="AM31" s="458">
        <v>0.947368421052632</v>
      </c>
      <c r="AN31" s="459">
        <v>-0.0999999999999999</v>
      </c>
      <c r="AO31" s="461">
        <v>11.416984</v>
      </c>
      <c r="AP31" s="456">
        <v>0.881479999999999</v>
      </c>
      <c r="AQ31" s="457">
        <v>0.181</v>
      </c>
      <c r="AR31" s="458">
        <v>4.87005524861878</v>
      </c>
      <c r="AS31" s="459">
        <v>0.700479999999999</v>
      </c>
      <c r="AT31" s="461">
        <v>0</v>
      </c>
      <c r="AU31" s="456">
        <v>0.183</v>
      </c>
      <c r="AV31" s="457">
        <v>0</v>
      </c>
      <c r="AW31" s="458" t="s">
        <v>161</v>
      </c>
      <c r="AX31" s="459">
        <v>0.183</v>
      </c>
      <c r="AY31" s="461">
        <v>0.1366</v>
      </c>
    </row>
    <row r="32" s="437" customFormat="1" outlineLevel="2" spans="1:51">
      <c r="A32" s="468" t="s">
        <v>29</v>
      </c>
      <c r="B32" s="456">
        <v>1.611288</v>
      </c>
      <c r="C32" s="457">
        <v>0.867</v>
      </c>
      <c r="D32" s="458">
        <v>1.85846366782007</v>
      </c>
      <c r="E32" s="459">
        <v>0.744287999999998</v>
      </c>
      <c r="F32" s="461">
        <v>0.539011</v>
      </c>
      <c r="G32" s="456">
        <v>0.754595999999998</v>
      </c>
      <c r="H32" s="457">
        <v>0</v>
      </c>
      <c r="I32" s="458" t="s">
        <v>161</v>
      </c>
      <c r="J32" s="459">
        <v>0.754595999999998</v>
      </c>
      <c r="K32" s="461">
        <v>0</v>
      </c>
      <c r="L32" s="456">
        <v>0.155891999999999</v>
      </c>
      <c r="M32" s="457">
        <v>0</v>
      </c>
      <c r="N32" s="458" t="s">
        <v>161</v>
      </c>
      <c r="O32" s="459">
        <v>0.155891999999999</v>
      </c>
      <c r="P32" s="461">
        <v>0</v>
      </c>
      <c r="Q32" s="456">
        <v>0</v>
      </c>
      <c r="R32" s="457">
        <v>0</v>
      </c>
      <c r="S32" s="458" t="s">
        <v>161</v>
      </c>
      <c r="T32" s="459">
        <v>0</v>
      </c>
      <c r="U32" s="461">
        <v>0</v>
      </c>
      <c r="V32" s="456">
        <v>0.660800000000001</v>
      </c>
      <c r="W32" s="457">
        <v>0.867</v>
      </c>
      <c r="X32" s="458">
        <v>0.762168396770474</v>
      </c>
      <c r="Y32" s="459">
        <v>-0.206199999999999</v>
      </c>
      <c r="Z32" s="461">
        <v>0.519011</v>
      </c>
      <c r="AA32" s="456">
        <v>0.04</v>
      </c>
      <c r="AB32" s="457">
        <v>0</v>
      </c>
      <c r="AC32" s="458" t="s">
        <v>161</v>
      </c>
      <c r="AD32" s="459">
        <v>0.04</v>
      </c>
      <c r="AE32" s="461">
        <v>0.02</v>
      </c>
      <c r="AF32" s="456">
        <v>0</v>
      </c>
      <c r="AG32" s="457">
        <v>0</v>
      </c>
      <c r="AH32" s="458" t="s">
        <v>161</v>
      </c>
      <c r="AI32" s="459">
        <v>0</v>
      </c>
      <c r="AJ32" s="461">
        <v>0</v>
      </c>
      <c r="AK32" s="456">
        <v>0</v>
      </c>
      <c r="AL32" s="457">
        <v>0.3</v>
      </c>
      <c r="AM32" s="458">
        <v>0</v>
      </c>
      <c r="AN32" s="459">
        <v>-0.3</v>
      </c>
      <c r="AO32" s="461">
        <v>0</v>
      </c>
      <c r="AP32" s="456">
        <v>0</v>
      </c>
      <c r="AQ32" s="457">
        <v>0</v>
      </c>
      <c r="AR32" s="458" t="s">
        <v>161</v>
      </c>
      <c r="AS32" s="459">
        <v>0</v>
      </c>
      <c r="AT32" s="461">
        <v>0.0909999999999999</v>
      </c>
      <c r="AU32" s="456">
        <v>0</v>
      </c>
      <c r="AV32" s="457">
        <v>0</v>
      </c>
      <c r="AW32" s="458" t="s">
        <v>161</v>
      </c>
      <c r="AX32" s="459">
        <v>0</v>
      </c>
      <c r="AY32" s="461">
        <v>0</v>
      </c>
    </row>
    <row r="33" s="437" customFormat="1" outlineLevel="2" spans="1:51">
      <c r="A33" s="468" t="s">
        <v>30</v>
      </c>
      <c r="B33" s="456">
        <v>2.013954</v>
      </c>
      <c r="C33" s="457">
        <v>3.45660835</v>
      </c>
      <c r="D33" s="458">
        <v>0.582638759175595</v>
      </c>
      <c r="E33" s="459">
        <v>-1.44265435</v>
      </c>
      <c r="F33" s="461">
        <v>2.52911099999999</v>
      </c>
      <c r="G33" s="456">
        <v>0.808835999999999</v>
      </c>
      <c r="H33" s="457">
        <v>2.6544</v>
      </c>
      <c r="I33" s="458">
        <v>0.304715189873417</v>
      </c>
      <c r="J33" s="459">
        <v>-1.845564</v>
      </c>
      <c r="K33" s="461">
        <v>2.22913399999999</v>
      </c>
      <c r="L33" s="456">
        <v>-0.366337999999998</v>
      </c>
      <c r="M33" s="457">
        <v>0.5905</v>
      </c>
      <c r="N33" s="458">
        <v>-0.620386113463164</v>
      </c>
      <c r="O33" s="459">
        <v>-0.956837999999998</v>
      </c>
      <c r="P33" s="461">
        <v>0.277477</v>
      </c>
      <c r="Q33" s="456">
        <v>0</v>
      </c>
      <c r="R33" s="457">
        <v>0</v>
      </c>
      <c r="S33" s="458" t="s">
        <v>161</v>
      </c>
      <c r="T33" s="459">
        <v>0</v>
      </c>
      <c r="U33" s="461">
        <v>-0.1125</v>
      </c>
      <c r="V33" s="456">
        <v>1.511456</v>
      </c>
      <c r="W33" s="457">
        <v>0</v>
      </c>
      <c r="X33" s="458" t="s">
        <v>161</v>
      </c>
      <c r="Y33" s="459">
        <v>1.511456</v>
      </c>
      <c r="Z33" s="461">
        <v>0</v>
      </c>
      <c r="AA33" s="456">
        <v>0.0599999999999999</v>
      </c>
      <c r="AB33" s="457">
        <v>0.21170835</v>
      </c>
      <c r="AC33" s="458">
        <v>0.283408755488387</v>
      </c>
      <c r="AD33" s="459">
        <v>-0.15170835</v>
      </c>
      <c r="AE33" s="461">
        <v>0.135</v>
      </c>
      <c r="AF33" s="456">
        <v>0</v>
      </c>
      <c r="AG33" s="457">
        <v>0</v>
      </c>
      <c r="AH33" s="458" t="s">
        <v>161</v>
      </c>
      <c r="AI33" s="459">
        <v>0</v>
      </c>
      <c r="AJ33" s="461">
        <v>0</v>
      </c>
      <c r="AK33" s="456">
        <v>0</v>
      </c>
      <c r="AL33" s="457">
        <v>0.32</v>
      </c>
      <c r="AM33" s="458">
        <v>0</v>
      </c>
      <c r="AN33" s="459">
        <v>-0.32</v>
      </c>
      <c r="AO33" s="461">
        <v>0</v>
      </c>
      <c r="AP33" s="456">
        <v>0</v>
      </c>
      <c r="AQ33" s="457">
        <v>0</v>
      </c>
      <c r="AR33" s="458" t="s">
        <v>161</v>
      </c>
      <c r="AS33" s="459">
        <v>0</v>
      </c>
      <c r="AT33" s="461">
        <v>0.606363999999999</v>
      </c>
      <c r="AU33" s="456">
        <v>0</v>
      </c>
      <c r="AV33" s="457">
        <v>0</v>
      </c>
      <c r="AW33" s="458" t="s">
        <v>161</v>
      </c>
      <c r="AX33" s="459">
        <v>0</v>
      </c>
      <c r="AY33" s="461">
        <v>0</v>
      </c>
    </row>
    <row r="34" s="437" customFormat="1" outlineLevel="2" spans="1:51">
      <c r="A34" s="468" t="s">
        <v>31</v>
      </c>
      <c r="B34" s="456">
        <v>2.310174</v>
      </c>
      <c r="C34" s="457">
        <v>2.89407602</v>
      </c>
      <c r="D34" s="458">
        <v>0.798242335044121</v>
      </c>
      <c r="E34" s="459">
        <v>-0.583902020000004</v>
      </c>
      <c r="F34" s="461">
        <v>2.504389</v>
      </c>
      <c r="G34" s="456">
        <v>1.758058</v>
      </c>
      <c r="H34" s="457">
        <v>2.021</v>
      </c>
      <c r="I34" s="458">
        <v>0.869895101434932</v>
      </c>
      <c r="J34" s="459">
        <v>-0.262942000000002</v>
      </c>
      <c r="K34" s="461">
        <v>1.718137</v>
      </c>
      <c r="L34" s="456">
        <v>0.467675999999998</v>
      </c>
      <c r="M34" s="457">
        <v>0.706326</v>
      </c>
      <c r="N34" s="458">
        <v>0.662124854528925</v>
      </c>
      <c r="O34" s="459">
        <v>-0.238650000000002</v>
      </c>
      <c r="P34" s="461">
        <v>0.672252</v>
      </c>
      <c r="Q34" s="456">
        <v>0</v>
      </c>
      <c r="R34" s="457">
        <v>0</v>
      </c>
      <c r="S34" s="458" t="s">
        <v>161</v>
      </c>
      <c r="T34" s="459">
        <v>0</v>
      </c>
      <c r="U34" s="461">
        <v>0</v>
      </c>
      <c r="V34" s="456">
        <v>0</v>
      </c>
      <c r="W34" s="457">
        <v>0</v>
      </c>
      <c r="X34" s="458" t="s">
        <v>161</v>
      </c>
      <c r="Y34" s="459">
        <v>0</v>
      </c>
      <c r="Z34" s="461">
        <v>0</v>
      </c>
      <c r="AA34" s="456">
        <v>0.0844399999999998</v>
      </c>
      <c r="AB34" s="457">
        <v>0.16675002</v>
      </c>
      <c r="AC34" s="458">
        <v>0.506386745860659</v>
      </c>
      <c r="AD34" s="459">
        <v>-0.0823100200000002</v>
      </c>
      <c r="AE34" s="461">
        <v>0.114</v>
      </c>
      <c r="AF34" s="456">
        <v>0</v>
      </c>
      <c r="AG34" s="457">
        <v>0</v>
      </c>
      <c r="AH34" s="458" t="s">
        <v>161</v>
      </c>
      <c r="AI34" s="459">
        <v>0</v>
      </c>
      <c r="AJ34" s="461">
        <v>0</v>
      </c>
      <c r="AK34" s="456">
        <v>0</v>
      </c>
      <c r="AL34" s="457">
        <v>0.32</v>
      </c>
      <c r="AM34" s="458">
        <v>0</v>
      </c>
      <c r="AN34" s="459">
        <v>-0.32</v>
      </c>
      <c r="AO34" s="461">
        <v>0</v>
      </c>
      <c r="AP34" s="456">
        <v>0</v>
      </c>
      <c r="AQ34" s="457">
        <v>0</v>
      </c>
      <c r="AR34" s="458" t="s">
        <v>161</v>
      </c>
      <c r="AS34" s="459">
        <v>0</v>
      </c>
      <c r="AT34" s="461">
        <v>0.31347</v>
      </c>
      <c r="AU34" s="456">
        <v>0</v>
      </c>
      <c r="AV34" s="457">
        <v>0</v>
      </c>
      <c r="AW34" s="458" t="s">
        <v>161</v>
      </c>
      <c r="AX34" s="459">
        <v>0</v>
      </c>
      <c r="AY34" s="461">
        <v>0</v>
      </c>
    </row>
    <row r="35" s="437" customFormat="1" outlineLevel="2" spans="1:51">
      <c r="A35" s="468" t="s">
        <v>32</v>
      </c>
      <c r="B35" s="456">
        <v>1.84809099999999</v>
      </c>
      <c r="C35" s="457">
        <v>2.41140901</v>
      </c>
      <c r="D35" s="458">
        <v>0.76639466483539</v>
      </c>
      <c r="E35" s="459">
        <v>-0.56331801000001</v>
      </c>
      <c r="F35" s="461">
        <v>1.884681</v>
      </c>
      <c r="G35" s="456">
        <v>0.491077</v>
      </c>
      <c r="H35" s="457">
        <v>1.054</v>
      </c>
      <c r="I35" s="458">
        <v>0.465917457305503</v>
      </c>
      <c r="J35" s="459">
        <v>-0.562923</v>
      </c>
      <c r="K35" s="461">
        <v>1.008077</v>
      </c>
      <c r="L35" s="456">
        <v>-0.018</v>
      </c>
      <c r="M35" s="457">
        <v>0.309159</v>
      </c>
      <c r="N35" s="458">
        <v>-0.0582224680504207</v>
      </c>
      <c r="O35" s="459">
        <v>-0.327159</v>
      </c>
      <c r="P35" s="461">
        <v>0.255132</v>
      </c>
      <c r="Q35" s="456">
        <v>0</v>
      </c>
      <c r="R35" s="457">
        <v>0</v>
      </c>
      <c r="S35" s="458" t="s">
        <v>161</v>
      </c>
      <c r="T35" s="459">
        <v>0</v>
      </c>
      <c r="U35" s="461">
        <v>0</v>
      </c>
      <c r="V35" s="456">
        <v>1.31457199999999</v>
      </c>
      <c r="W35" s="457">
        <v>0.987</v>
      </c>
      <c r="X35" s="458">
        <v>1.33188652482268</v>
      </c>
      <c r="Y35" s="459">
        <v>0.32757199999999</v>
      </c>
      <c r="Z35" s="461">
        <v>0.559471999999999</v>
      </c>
      <c r="AA35" s="456">
        <v>0.060442</v>
      </c>
      <c r="AB35" s="457">
        <v>0.06125001</v>
      </c>
      <c r="AC35" s="458">
        <v>0.986808002153796</v>
      </c>
      <c r="AD35" s="459">
        <v>-0.000808009999999998</v>
      </c>
      <c r="AE35" s="461">
        <v>0.062</v>
      </c>
      <c r="AF35" s="456">
        <v>0</v>
      </c>
      <c r="AG35" s="457">
        <v>0</v>
      </c>
      <c r="AH35" s="458" t="s">
        <v>161</v>
      </c>
      <c r="AI35" s="459">
        <v>0</v>
      </c>
      <c r="AJ35" s="461">
        <v>0</v>
      </c>
      <c r="AK35" s="456">
        <v>0.037162</v>
      </c>
      <c r="AL35" s="457">
        <v>0.03</v>
      </c>
      <c r="AM35" s="458">
        <v>1.23873333333333</v>
      </c>
      <c r="AN35" s="459">
        <v>0.007162</v>
      </c>
      <c r="AO35" s="461">
        <v>0.015257</v>
      </c>
      <c r="AP35" s="456">
        <v>0</v>
      </c>
      <c r="AQ35" s="457">
        <v>0</v>
      </c>
      <c r="AR35" s="458" t="s">
        <v>161</v>
      </c>
      <c r="AS35" s="459">
        <v>0</v>
      </c>
      <c r="AT35" s="461">
        <v>0</v>
      </c>
      <c r="AU35" s="456">
        <v>0</v>
      </c>
      <c r="AV35" s="457">
        <v>0</v>
      </c>
      <c r="AW35" s="458" t="s">
        <v>161</v>
      </c>
      <c r="AX35" s="459">
        <v>0</v>
      </c>
      <c r="AY35" s="461">
        <v>0</v>
      </c>
    </row>
    <row r="36" s="437" customFormat="1" outlineLevel="2" spans="1:51">
      <c r="A36" s="468" t="s">
        <v>33</v>
      </c>
      <c r="B36" s="456">
        <v>20.239312</v>
      </c>
      <c r="C36" s="457">
        <v>16.35304442</v>
      </c>
      <c r="D36" s="458">
        <v>1.23764795595168</v>
      </c>
      <c r="E36" s="459">
        <v>3.88626758000001</v>
      </c>
      <c r="F36" s="461">
        <v>18.880452</v>
      </c>
      <c r="G36" s="456">
        <v>8.83986300000001</v>
      </c>
      <c r="H36" s="457">
        <v>14.1936</v>
      </c>
      <c r="I36" s="458">
        <v>0.622806264795401</v>
      </c>
      <c r="J36" s="459">
        <v>-5.35373699999999</v>
      </c>
      <c r="K36" s="461">
        <v>7.290769</v>
      </c>
      <c r="L36" s="456">
        <v>2.55693599999999</v>
      </c>
      <c r="M36" s="457">
        <v>3.610061</v>
      </c>
      <c r="N36" s="458">
        <v>0.708280552600079</v>
      </c>
      <c r="O36" s="459">
        <v>-1.05312500000001</v>
      </c>
      <c r="P36" s="461">
        <v>2.365218</v>
      </c>
      <c r="Q36" s="456">
        <v>0.1179</v>
      </c>
      <c r="R36" s="457">
        <v>0.2165</v>
      </c>
      <c r="S36" s="458">
        <v>0.544572748267897</v>
      </c>
      <c r="T36" s="459">
        <v>-0.0986000000000003</v>
      </c>
      <c r="U36" s="461">
        <v>0.145</v>
      </c>
      <c r="V36" s="456">
        <v>7.788249</v>
      </c>
      <c r="W36" s="457">
        <v>-1.8567</v>
      </c>
      <c r="X36" s="458">
        <v>-4.19467280659234</v>
      </c>
      <c r="Y36" s="459">
        <v>9.644949</v>
      </c>
      <c r="Z36" s="461">
        <v>8.97660499999999</v>
      </c>
      <c r="AA36" s="456">
        <v>0.936363999999999</v>
      </c>
      <c r="AB36" s="457">
        <v>0.18958342</v>
      </c>
      <c r="AC36" s="458">
        <v>4.93906059928658</v>
      </c>
      <c r="AD36" s="459">
        <v>0.746780579999999</v>
      </c>
      <c r="AE36" s="461">
        <v>0.102859999999999</v>
      </c>
      <c r="AF36" s="456">
        <v>10.598165</v>
      </c>
      <c r="AG36" s="457">
        <v>8</v>
      </c>
      <c r="AH36" s="458">
        <v>1.324770625</v>
      </c>
      <c r="AI36" s="459">
        <v>2.598165</v>
      </c>
      <c r="AJ36" s="461">
        <v>0</v>
      </c>
      <c r="AK36" s="456">
        <v>1.744413</v>
      </c>
      <c r="AL36" s="457">
        <v>3.5</v>
      </c>
      <c r="AM36" s="458">
        <v>0.498403714285716</v>
      </c>
      <c r="AN36" s="459">
        <v>-1.755587</v>
      </c>
      <c r="AO36" s="461">
        <v>-0.499999999999999</v>
      </c>
      <c r="AP36" s="456">
        <v>0.392156</v>
      </c>
      <c r="AQ36" s="457">
        <v>0.73</v>
      </c>
      <c r="AR36" s="458">
        <v>0.5372</v>
      </c>
      <c r="AS36" s="459">
        <v>-0.337844</v>
      </c>
      <c r="AT36" s="461">
        <v>0.698599999999999</v>
      </c>
      <c r="AU36" s="456">
        <v>0.358699999999999</v>
      </c>
      <c r="AV36" s="457">
        <v>2.04</v>
      </c>
      <c r="AW36" s="458">
        <v>0.175833333333333</v>
      </c>
      <c r="AX36" s="459">
        <v>-1.6813</v>
      </c>
      <c r="AY36" s="461">
        <v>0.53</v>
      </c>
    </row>
    <row r="37" s="437" customFormat="1" outlineLevel="2" spans="1:51">
      <c r="A37" s="468" t="s">
        <v>34</v>
      </c>
      <c r="B37" s="456">
        <v>11.483712</v>
      </c>
      <c r="C37" s="457">
        <v>21.22582409</v>
      </c>
      <c r="D37" s="458">
        <v>0.541025495703144</v>
      </c>
      <c r="E37" s="459">
        <v>-9.74211209000001</v>
      </c>
      <c r="F37" s="461">
        <v>19.083491</v>
      </c>
      <c r="G37" s="456">
        <v>9.00164999999999</v>
      </c>
      <c r="H37" s="457">
        <v>14.3465</v>
      </c>
      <c r="I37" s="458">
        <v>0.627445718467918</v>
      </c>
      <c r="J37" s="459">
        <v>-5.34485000000001</v>
      </c>
      <c r="K37" s="461">
        <v>8.72369299999997</v>
      </c>
      <c r="L37" s="456">
        <v>1.559408</v>
      </c>
      <c r="M37" s="457">
        <v>2.839024</v>
      </c>
      <c r="N37" s="458">
        <v>0.549276089247572</v>
      </c>
      <c r="O37" s="459">
        <v>-1.279616</v>
      </c>
      <c r="P37" s="461">
        <v>2.426852</v>
      </c>
      <c r="Q37" s="456">
        <v>0.116</v>
      </c>
      <c r="R37" s="457">
        <v>0.1053</v>
      </c>
      <c r="S37" s="458">
        <v>1.10161443494777</v>
      </c>
      <c r="T37" s="459">
        <v>0.0106999999999999</v>
      </c>
      <c r="U37" s="461">
        <v>0.1725</v>
      </c>
      <c r="V37" s="456">
        <v>0.065719</v>
      </c>
      <c r="W37" s="457">
        <v>3.72</v>
      </c>
      <c r="X37" s="458">
        <v>0.0176663978494624</v>
      </c>
      <c r="Y37" s="459">
        <v>-3.654281</v>
      </c>
      <c r="Z37" s="461">
        <v>7.76044599999999</v>
      </c>
      <c r="AA37" s="456">
        <v>0.740935000000001</v>
      </c>
      <c r="AB37" s="457">
        <v>0.21500009</v>
      </c>
      <c r="AC37" s="458">
        <v>3.44620785972695</v>
      </c>
      <c r="AD37" s="459">
        <v>0.525934910000001</v>
      </c>
      <c r="AE37" s="461">
        <v>0</v>
      </c>
      <c r="AF37" s="456">
        <v>16.738107</v>
      </c>
      <c r="AG37" s="457">
        <v>14</v>
      </c>
      <c r="AH37" s="458">
        <v>1.19557907142857</v>
      </c>
      <c r="AI37" s="459">
        <v>2.738107</v>
      </c>
      <c r="AJ37" s="461">
        <v>0.17175</v>
      </c>
      <c r="AK37" s="456">
        <v>0</v>
      </c>
      <c r="AL37" s="457">
        <v>1.32</v>
      </c>
      <c r="AM37" s="458">
        <v>0</v>
      </c>
      <c r="AN37" s="459">
        <v>-1.32</v>
      </c>
      <c r="AO37" s="461">
        <v>2.183349</v>
      </c>
      <c r="AP37" s="456">
        <v>0.176975</v>
      </c>
      <c r="AQ37" s="457">
        <v>0.5</v>
      </c>
      <c r="AR37" s="458">
        <v>0.353949999999999</v>
      </c>
      <c r="AS37" s="459">
        <v>-0.323025</v>
      </c>
      <c r="AT37" s="461">
        <v>0.012637</v>
      </c>
      <c r="AU37" s="456">
        <v>0.132</v>
      </c>
      <c r="AV37" s="457">
        <v>0.6</v>
      </c>
      <c r="AW37" s="458">
        <v>0.22</v>
      </c>
      <c r="AX37" s="459">
        <v>-0.468</v>
      </c>
      <c r="AY37" s="461">
        <v>0.47809</v>
      </c>
    </row>
    <row r="38" s="437" customFormat="1" outlineLevel="2" spans="1:51">
      <c r="A38" s="468" t="s">
        <v>35</v>
      </c>
      <c r="B38" s="456">
        <v>0</v>
      </c>
      <c r="C38" s="457">
        <v>0</v>
      </c>
      <c r="D38" s="458" t="s">
        <v>161</v>
      </c>
      <c r="E38" s="459">
        <v>0</v>
      </c>
      <c r="F38" s="461">
        <v>5.13936599999999</v>
      </c>
      <c r="G38" s="456">
        <v>0</v>
      </c>
      <c r="H38" s="457">
        <v>0</v>
      </c>
      <c r="I38" s="458" t="s">
        <v>161</v>
      </c>
      <c r="J38" s="459">
        <v>0</v>
      </c>
      <c r="K38" s="461">
        <v>0.520000000000001</v>
      </c>
      <c r="L38" s="456">
        <v>0</v>
      </c>
      <c r="M38" s="457">
        <v>0</v>
      </c>
      <c r="N38" s="458" t="s">
        <v>161</v>
      </c>
      <c r="O38" s="459">
        <v>0</v>
      </c>
      <c r="P38" s="461">
        <v>0.112042</v>
      </c>
      <c r="Q38" s="456">
        <v>0</v>
      </c>
      <c r="R38" s="457">
        <v>0</v>
      </c>
      <c r="S38" s="458" t="s">
        <v>161</v>
      </c>
      <c r="T38" s="459">
        <v>0</v>
      </c>
      <c r="U38" s="461">
        <v>0.014</v>
      </c>
      <c r="V38" s="456">
        <v>0</v>
      </c>
      <c r="W38" s="457">
        <v>0</v>
      </c>
      <c r="X38" s="458" t="s">
        <v>161</v>
      </c>
      <c r="Y38" s="459">
        <v>0</v>
      </c>
      <c r="Z38" s="461">
        <v>4.48132399999999</v>
      </c>
      <c r="AA38" s="456">
        <v>0</v>
      </c>
      <c r="AB38" s="457">
        <v>0</v>
      </c>
      <c r="AC38" s="458" t="s">
        <v>161</v>
      </c>
      <c r="AD38" s="459">
        <v>0</v>
      </c>
      <c r="AE38" s="461">
        <v>0.012</v>
      </c>
      <c r="AF38" s="456">
        <v>0</v>
      </c>
      <c r="AG38" s="457">
        <v>0</v>
      </c>
      <c r="AH38" s="458" t="s">
        <v>161</v>
      </c>
      <c r="AI38" s="459">
        <v>0</v>
      </c>
      <c r="AJ38" s="461">
        <v>0</v>
      </c>
      <c r="AK38" s="456">
        <v>0</v>
      </c>
      <c r="AL38" s="457">
        <v>0</v>
      </c>
      <c r="AM38" s="458" t="s">
        <v>161</v>
      </c>
      <c r="AN38" s="459">
        <v>0</v>
      </c>
      <c r="AO38" s="461">
        <v>1.09363999999999</v>
      </c>
      <c r="AP38" s="456">
        <v>0</v>
      </c>
      <c r="AQ38" s="457">
        <v>0</v>
      </c>
      <c r="AR38" s="458" t="s">
        <v>161</v>
      </c>
      <c r="AS38" s="459">
        <v>0</v>
      </c>
      <c r="AT38" s="461">
        <v>0</v>
      </c>
      <c r="AU38" s="456">
        <v>0</v>
      </c>
      <c r="AV38" s="457">
        <v>0</v>
      </c>
      <c r="AW38" s="458" t="s">
        <v>161</v>
      </c>
      <c r="AX38" s="459">
        <v>0</v>
      </c>
      <c r="AY38" s="461">
        <v>0</v>
      </c>
    </row>
    <row r="39" s="437" customFormat="1" outlineLevel="2" spans="1:51">
      <c r="A39" s="468" t="s">
        <v>36</v>
      </c>
      <c r="B39" s="456">
        <v>0</v>
      </c>
      <c r="C39" s="457">
        <v>0</v>
      </c>
      <c r="D39" s="458" t="s">
        <v>161</v>
      </c>
      <c r="E39" s="459">
        <v>0</v>
      </c>
      <c r="F39" s="461">
        <v>0</v>
      </c>
      <c r="G39" s="456">
        <v>0</v>
      </c>
      <c r="H39" s="457">
        <v>0</v>
      </c>
      <c r="I39" s="458" t="s">
        <v>161</v>
      </c>
      <c r="J39" s="459">
        <v>0</v>
      </c>
      <c r="K39" s="461">
        <v>0</v>
      </c>
      <c r="L39" s="456">
        <v>0</v>
      </c>
      <c r="M39" s="457">
        <v>0</v>
      </c>
      <c r="N39" s="458" t="s">
        <v>161</v>
      </c>
      <c r="O39" s="459">
        <v>0</v>
      </c>
      <c r="P39" s="461">
        <v>0</v>
      </c>
      <c r="Q39" s="456">
        <v>0</v>
      </c>
      <c r="R39" s="457">
        <v>0</v>
      </c>
      <c r="S39" s="458" t="s">
        <v>161</v>
      </c>
      <c r="T39" s="459">
        <v>0</v>
      </c>
      <c r="U39" s="461">
        <v>0</v>
      </c>
      <c r="V39" s="456">
        <v>0</v>
      </c>
      <c r="W39" s="457">
        <v>0</v>
      </c>
      <c r="X39" s="458" t="s">
        <v>161</v>
      </c>
      <c r="Y39" s="459">
        <v>0</v>
      </c>
      <c r="Z39" s="461">
        <v>0</v>
      </c>
      <c r="AA39" s="456">
        <v>0</v>
      </c>
      <c r="AB39" s="457">
        <v>0</v>
      </c>
      <c r="AC39" s="458" t="s">
        <v>161</v>
      </c>
      <c r="AD39" s="459">
        <v>0</v>
      </c>
      <c r="AE39" s="461">
        <v>0</v>
      </c>
      <c r="AF39" s="456">
        <v>0</v>
      </c>
      <c r="AG39" s="457">
        <v>0</v>
      </c>
      <c r="AH39" s="458" t="s">
        <v>161</v>
      </c>
      <c r="AI39" s="459">
        <v>0</v>
      </c>
      <c r="AJ39" s="461">
        <v>0</v>
      </c>
      <c r="AK39" s="456">
        <v>0</v>
      </c>
      <c r="AL39" s="457">
        <v>0</v>
      </c>
      <c r="AM39" s="458" t="s">
        <v>161</v>
      </c>
      <c r="AN39" s="459">
        <v>0</v>
      </c>
      <c r="AO39" s="461">
        <v>0</v>
      </c>
      <c r="AP39" s="456">
        <v>0</v>
      </c>
      <c r="AQ39" s="457">
        <v>0</v>
      </c>
      <c r="AR39" s="458" t="s">
        <v>161</v>
      </c>
      <c r="AS39" s="459">
        <v>0</v>
      </c>
      <c r="AT39" s="461">
        <v>0</v>
      </c>
      <c r="AU39" s="456">
        <v>0</v>
      </c>
      <c r="AV39" s="457">
        <v>0</v>
      </c>
      <c r="AW39" s="458" t="s">
        <v>161</v>
      </c>
      <c r="AX39" s="459">
        <v>0</v>
      </c>
      <c r="AY39" s="461">
        <v>0</v>
      </c>
    </row>
    <row r="40" s="437" customFormat="1" outlineLevel="2" spans="1:51">
      <c r="A40" s="468" t="s">
        <v>37</v>
      </c>
      <c r="B40" s="456">
        <v>0</v>
      </c>
      <c r="C40" s="457">
        <v>0</v>
      </c>
      <c r="D40" s="458" t="s">
        <v>161</v>
      </c>
      <c r="E40" s="459">
        <v>0</v>
      </c>
      <c r="F40" s="461">
        <v>0</v>
      </c>
      <c r="G40" s="456">
        <v>0</v>
      </c>
      <c r="H40" s="457">
        <v>0</v>
      </c>
      <c r="I40" s="458" t="s">
        <v>161</v>
      </c>
      <c r="J40" s="459">
        <v>0</v>
      </c>
      <c r="K40" s="461">
        <v>0</v>
      </c>
      <c r="L40" s="456">
        <v>0</v>
      </c>
      <c r="M40" s="457">
        <v>0</v>
      </c>
      <c r="N40" s="458" t="s">
        <v>161</v>
      </c>
      <c r="O40" s="459">
        <v>0</v>
      </c>
      <c r="P40" s="461">
        <v>0</v>
      </c>
      <c r="Q40" s="456">
        <v>0</v>
      </c>
      <c r="R40" s="457">
        <v>0</v>
      </c>
      <c r="S40" s="458" t="s">
        <v>161</v>
      </c>
      <c r="T40" s="459">
        <v>0</v>
      </c>
      <c r="U40" s="461">
        <v>0</v>
      </c>
      <c r="V40" s="456">
        <v>0</v>
      </c>
      <c r="W40" s="457">
        <v>0</v>
      </c>
      <c r="X40" s="458" t="s">
        <v>161</v>
      </c>
      <c r="Y40" s="459">
        <v>0</v>
      </c>
      <c r="Z40" s="461">
        <v>0</v>
      </c>
      <c r="AA40" s="456">
        <v>0</v>
      </c>
      <c r="AB40" s="457">
        <v>0</v>
      </c>
      <c r="AC40" s="458" t="s">
        <v>161</v>
      </c>
      <c r="AD40" s="459">
        <v>0</v>
      </c>
      <c r="AE40" s="461">
        <v>0</v>
      </c>
      <c r="AF40" s="456">
        <v>0</v>
      </c>
      <c r="AG40" s="457">
        <v>0</v>
      </c>
      <c r="AH40" s="458" t="s">
        <v>161</v>
      </c>
      <c r="AI40" s="459">
        <v>0</v>
      </c>
      <c r="AJ40" s="461">
        <v>0</v>
      </c>
      <c r="AK40" s="456">
        <v>0</v>
      </c>
      <c r="AL40" s="457">
        <v>0</v>
      </c>
      <c r="AM40" s="458" t="s">
        <v>161</v>
      </c>
      <c r="AN40" s="459">
        <v>0</v>
      </c>
      <c r="AO40" s="461">
        <v>0</v>
      </c>
      <c r="AP40" s="456">
        <v>0</v>
      </c>
      <c r="AQ40" s="457">
        <v>0</v>
      </c>
      <c r="AR40" s="458" t="s">
        <v>161</v>
      </c>
      <c r="AS40" s="459">
        <v>0</v>
      </c>
      <c r="AT40" s="461">
        <v>0</v>
      </c>
      <c r="AU40" s="456">
        <v>0</v>
      </c>
      <c r="AV40" s="457">
        <v>0</v>
      </c>
      <c r="AW40" s="458" t="s">
        <v>161</v>
      </c>
      <c r="AX40" s="459">
        <v>0</v>
      </c>
      <c r="AY40" s="461">
        <v>0</v>
      </c>
    </row>
    <row r="41" s="441" customFormat="1" spans="1:51">
      <c r="A41" s="462" t="s">
        <v>38</v>
      </c>
      <c r="B41" s="463">
        <v>88.8376459999999</v>
      </c>
      <c r="C41" s="464">
        <v>103.36340173</v>
      </c>
      <c r="D41" s="465">
        <v>0.859469062677103</v>
      </c>
      <c r="E41" s="464">
        <v>-14.5257557300001</v>
      </c>
      <c r="F41" s="466">
        <v>96.713222</v>
      </c>
      <c r="G41" s="463">
        <v>38.618962</v>
      </c>
      <c r="H41" s="464">
        <v>57.4338</v>
      </c>
      <c r="I41" s="465">
        <v>0.672408268301941</v>
      </c>
      <c r="J41" s="464">
        <v>-18.814838</v>
      </c>
      <c r="K41" s="466">
        <v>39.1778949999999</v>
      </c>
      <c r="L41" s="463">
        <v>7.41392199999999</v>
      </c>
      <c r="M41" s="464">
        <v>13.840918</v>
      </c>
      <c r="N41" s="465">
        <v>0.535652476230261</v>
      </c>
      <c r="O41" s="464">
        <v>-6.42699600000001</v>
      </c>
      <c r="P41" s="466">
        <v>10.024425</v>
      </c>
      <c r="Q41" s="463">
        <v>0.945299999999998</v>
      </c>
      <c r="R41" s="464">
        <v>0.9622</v>
      </c>
      <c r="S41" s="465">
        <v>0.982436083974224</v>
      </c>
      <c r="T41" s="464">
        <v>-0.0169000000000018</v>
      </c>
      <c r="U41" s="466">
        <v>0.2659</v>
      </c>
      <c r="V41" s="463">
        <v>37.744475</v>
      </c>
      <c r="W41" s="464">
        <v>29.4924</v>
      </c>
      <c r="X41" s="465">
        <v>1.27980344088647</v>
      </c>
      <c r="Y41" s="464">
        <v>8.25207499999998</v>
      </c>
      <c r="Z41" s="466">
        <v>46.4477420000001</v>
      </c>
      <c r="AA41" s="463">
        <v>4.114987</v>
      </c>
      <c r="AB41" s="464">
        <v>1.63408373</v>
      </c>
      <c r="AC41" s="465">
        <v>2.51822285752762</v>
      </c>
      <c r="AD41" s="464">
        <v>2.48090327</v>
      </c>
      <c r="AE41" s="466">
        <v>0.797259999999998</v>
      </c>
      <c r="AF41" s="463">
        <v>48.8017539999999</v>
      </c>
      <c r="AG41" s="464">
        <v>43.56</v>
      </c>
      <c r="AH41" s="465">
        <v>1.12033411386593</v>
      </c>
      <c r="AI41" s="464">
        <v>5.24175399999989</v>
      </c>
      <c r="AJ41" s="466">
        <v>151.052138</v>
      </c>
      <c r="AK41" s="463">
        <v>4.35135300000001</v>
      </c>
      <c r="AL41" s="464">
        <v>9.46</v>
      </c>
      <c r="AM41" s="465">
        <v>0.459973890063426</v>
      </c>
      <c r="AN41" s="464">
        <v>-5.10864699999999</v>
      </c>
      <c r="AO41" s="466">
        <v>26.07023</v>
      </c>
      <c r="AP41" s="463">
        <v>1.382912</v>
      </c>
      <c r="AQ41" s="464">
        <v>2.711</v>
      </c>
      <c r="AR41" s="465">
        <v>0.510111398008115</v>
      </c>
      <c r="AS41" s="464">
        <v>-1.328088</v>
      </c>
      <c r="AT41" s="466">
        <v>3.76663399999999</v>
      </c>
      <c r="AU41" s="463">
        <v>0.949699999999999</v>
      </c>
      <c r="AV41" s="464">
        <v>3.34</v>
      </c>
      <c r="AW41" s="465">
        <v>0.284341317365269</v>
      </c>
      <c r="AX41" s="464">
        <v>-2.3903</v>
      </c>
      <c r="AY41" s="466">
        <v>1.33269</v>
      </c>
    </row>
    <row r="42" s="437" customFormat="1" outlineLevel="2" spans="1:51">
      <c r="A42" s="468" t="s">
        <v>39</v>
      </c>
      <c r="B42" s="456">
        <v>0</v>
      </c>
      <c r="C42" s="457">
        <v>0</v>
      </c>
      <c r="D42" s="458" t="s">
        <v>161</v>
      </c>
      <c r="E42" s="459">
        <v>0</v>
      </c>
      <c r="F42" s="461">
        <v>0</v>
      </c>
      <c r="G42" s="456">
        <v>0</v>
      </c>
      <c r="H42" s="457">
        <v>0</v>
      </c>
      <c r="I42" s="458" t="s">
        <v>161</v>
      </c>
      <c r="J42" s="459">
        <v>0</v>
      </c>
      <c r="K42" s="461">
        <v>0</v>
      </c>
      <c r="L42" s="456">
        <v>0</v>
      </c>
      <c r="M42" s="457">
        <v>0</v>
      </c>
      <c r="N42" s="458" t="s">
        <v>161</v>
      </c>
      <c r="O42" s="459">
        <v>0</v>
      </c>
      <c r="P42" s="461">
        <v>0</v>
      </c>
      <c r="Q42" s="456">
        <v>0</v>
      </c>
      <c r="R42" s="457">
        <v>0</v>
      </c>
      <c r="S42" s="458" t="s">
        <v>161</v>
      </c>
      <c r="T42" s="459">
        <v>0</v>
      </c>
      <c r="U42" s="461">
        <v>0</v>
      </c>
      <c r="V42" s="456">
        <v>0</v>
      </c>
      <c r="W42" s="457">
        <v>0</v>
      </c>
      <c r="X42" s="458" t="s">
        <v>161</v>
      </c>
      <c r="Y42" s="459">
        <v>0</v>
      </c>
      <c r="Z42" s="461">
        <v>0</v>
      </c>
      <c r="AA42" s="456">
        <v>0</v>
      </c>
      <c r="AB42" s="457">
        <v>0</v>
      </c>
      <c r="AC42" s="458" t="s">
        <v>161</v>
      </c>
      <c r="AD42" s="459">
        <v>0</v>
      </c>
      <c r="AE42" s="461">
        <v>0</v>
      </c>
      <c r="AF42" s="456">
        <v>0</v>
      </c>
      <c r="AG42" s="457">
        <v>0</v>
      </c>
      <c r="AH42" s="458" t="s">
        <v>161</v>
      </c>
      <c r="AI42" s="459">
        <v>0</v>
      </c>
      <c r="AJ42" s="461">
        <v>0</v>
      </c>
      <c r="AK42" s="456">
        <v>0.048708</v>
      </c>
      <c r="AL42" s="457">
        <v>1.45</v>
      </c>
      <c r="AM42" s="458">
        <v>0.033591724137931</v>
      </c>
      <c r="AN42" s="459">
        <v>-1.401292</v>
      </c>
      <c r="AO42" s="461">
        <v>0</v>
      </c>
      <c r="AP42" s="456">
        <v>0</v>
      </c>
      <c r="AQ42" s="457">
        <v>0</v>
      </c>
      <c r="AR42" s="458" t="s">
        <v>161</v>
      </c>
      <c r="AS42" s="459">
        <v>0</v>
      </c>
      <c r="AT42" s="461">
        <v>0</v>
      </c>
      <c r="AU42" s="456">
        <v>0</v>
      </c>
      <c r="AV42" s="457">
        <v>0</v>
      </c>
      <c r="AW42" s="458" t="s">
        <v>161</v>
      </c>
      <c r="AX42" s="459">
        <v>0</v>
      </c>
      <c r="AY42" s="461">
        <v>0</v>
      </c>
    </row>
    <row r="43" s="437" customFormat="1" outlineLevel="2" spans="1:51">
      <c r="A43" s="468" t="s">
        <v>40</v>
      </c>
      <c r="B43" s="456">
        <v>14.814051</v>
      </c>
      <c r="C43" s="457">
        <v>0</v>
      </c>
      <c r="D43" s="458" t="s">
        <v>161</v>
      </c>
      <c r="E43" s="459">
        <v>14.814051</v>
      </c>
      <c r="F43" s="461">
        <v>0</v>
      </c>
      <c r="G43" s="456">
        <v>1.445652</v>
      </c>
      <c r="H43" s="457">
        <v>0</v>
      </c>
      <c r="I43" s="458" t="s">
        <v>161</v>
      </c>
      <c r="J43" s="459">
        <v>1.445652</v>
      </c>
      <c r="K43" s="461">
        <v>0</v>
      </c>
      <c r="L43" s="456">
        <v>0.263036</v>
      </c>
      <c r="M43" s="457">
        <v>0</v>
      </c>
      <c r="N43" s="458" t="s">
        <v>161</v>
      </c>
      <c r="O43" s="459">
        <v>0.263036</v>
      </c>
      <c r="P43" s="461">
        <v>0</v>
      </c>
      <c r="Q43" s="456">
        <v>0</v>
      </c>
      <c r="R43" s="457">
        <v>0</v>
      </c>
      <c r="S43" s="458" t="s">
        <v>161</v>
      </c>
      <c r="T43" s="459">
        <v>0</v>
      </c>
      <c r="U43" s="461">
        <v>0</v>
      </c>
      <c r="V43" s="456">
        <v>13.105363</v>
      </c>
      <c r="W43" s="457">
        <v>0</v>
      </c>
      <c r="X43" s="458" t="s">
        <v>161</v>
      </c>
      <c r="Y43" s="459">
        <v>13.105363</v>
      </c>
      <c r="Z43" s="461">
        <v>0</v>
      </c>
      <c r="AA43" s="456">
        <v>0</v>
      </c>
      <c r="AB43" s="457">
        <v>0</v>
      </c>
      <c r="AC43" s="458" t="s">
        <v>161</v>
      </c>
      <c r="AD43" s="459">
        <v>0</v>
      </c>
      <c r="AE43" s="461">
        <v>0</v>
      </c>
      <c r="AF43" s="456">
        <v>0</v>
      </c>
      <c r="AG43" s="457">
        <v>0</v>
      </c>
      <c r="AH43" s="458" t="s">
        <v>161</v>
      </c>
      <c r="AI43" s="459">
        <v>0</v>
      </c>
      <c r="AJ43" s="461">
        <v>0</v>
      </c>
      <c r="AK43" s="456">
        <v>0</v>
      </c>
      <c r="AL43" s="457">
        <v>0</v>
      </c>
      <c r="AM43" s="458" t="s">
        <v>161</v>
      </c>
      <c r="AN43" s="459">
        <v>0</v>
      </c>
      <c r="AO43" s="461">
        <v>0</v>
      </c>
      <c r="AP43" s="456">
        <v>0.152619</v>
      </c>
      <c r="AQ43" s="457">
        <v>0</v>
      </c>
      <c r="AR43" s="458" t="s">
        <v>161</v>
      </c>
      <c r="AS43" s="459">
        <v>0.152619</v>
      </c>
      <c r="AT43" s="461">
        <v>0</v>
      </c>
      <c r="AU43" s="456">
        <v>0</v>
      </c>
      <c r="AV43" s="457">
        <v>0</v>
      </c>
      <c r="AW43" s="458" t="s">
        <v>161</v>
      </c>
      <c r="AX43" s="459">
        <v>0</v>
      </c>
      <c r="AY43" s="461">
        <v>0</v>
      </c>
    </row>
    <row r="44" s="437" customFormat="1" outlineLevel="2" spans="1:51">
      <c r="A44" s="468" t="s">
        <v>41</v>
      </c>
      <c r="B44" s="456">
        <v>111.807755</v>
      </c>
      <c r="C44" s="457">
        <v>0</v>
      </c>
      <c r="D44" s="458" t="s">
        <v>161</v>
      </c>
      <c r="E44" s="459">
        <v>111.807755</v>
      </c>
      <c r="F44" s="461">
        <v>0</v>
      </c>
      <c r="G44" s="456">
        <v>9.24874699999999</v>
      </c>
      <c r="H44" s="457">
        <v>0</v>
      </c>
      <c r="I44" s="458" t="s">
        <v>161</v>
      </c>
      <c r="J44" s="459">
        <v>9.24874699999999</v>
      </c>
      <c r="K44" s="461">
        <v>0</v>
      </c>
      <c r="L44" s="456">
        <v>2.38651</v>
      </c>
      <c r="M44" s="457">
        <v>0</v>
      </c>
      <c r="N44" s="458" t="s">
        <v>161</v>
      </c>
      <c r="O44" s="459">
        <v>2.38651</v>
      </c>
      <c r="P44" s="461">
        <v>0</v>
      </c>
      <c r="Q44" s="456">
        <v>0.0727</v>
      </c>
      <c r="R44" s="457">
        <v>0</v>
      </c>
      <c r="S44" s="458" t="s">
        <v>161</v>
      </c>
      <c r="T44" s="459">
        <v>0.0727</v>
      </c>
      <c r="U44" s="461">
        <v>0</v>
      </c>
      <c r="V44" s="456">
        <v>98.004045</v>
      </c>
      <c r="W44" s="457">
        <v>0</v>
      </c>
      <c r="X44" s="458" t="s">
        <v>161</v>
      </c>
      <c r="Y44" s="459">
        <v>98.004045</v>
      </c>
      <c r="Z44" s="461">
        <v>0</v>
      </c>
      <c r="AA44" s="456">
        <v>2.095753</v>
      </c>
      <c r="AB44" s="457">
        <v>0</v>
      </c>
      <c r="AC44" s="458" t="s">
        <v>161</v>
      </c>
      <c r="AD44" s="459">
        <v>2.095753</v>
      </c>
      <c r="AE44" s="461">
        <v>0</v>
      </c>
      <c r="AF44" s="456">
        <v>0</v>
      </c>
      <c r="AG44" s="457">
        <v>0</v>
      </c>
      <c r="AH44" s="458" t="s">
        <v>161</v>
      </c>
      <c r="AI44" s="459">
        <v>0</v>
      </c>
      <c r="AJ44" s="461">
        <v>0</v>
      </c>
      <c r="AK44" s="456">
        <v>0.105287</v>
      </c>
      <c r="AL44" s="457">
        <v>0</v>
      </c>
      <c r="AM44" s="458" t="s">
        <v>161</v>
      </c>
      <c r="AN44" s="459">
        <v>0.105287</v>
      </c>
      <c r="AO44" s="461">
        <v>0</v>
      </c>
      <c r="AP44" s="456">
        <v>0.515018</v>
      </c>
      <c r="AQ44" s="457">
        <v>0</v>
      </c>
      <c r="AR44" s="458" t="s">
        <v>161</v>
      </c>
      <c r="AS44" s="459">
        <v>0.515018</v>
      </c>
      <c r="AT44" s="461">
        <v>0</v>
      </c>
      <c r="AU44" s="456">
        <v>0.1341</v>
      </c>
      <c r="AV44" s="457">
        <v>0</v>
      </c>
      <c r="AW44" s="458" t="s">
        <v>161</v>
      </c>
      <c r="AX44" s="459">
        <v>0.1341</v>
      </c>
      <c r="AY44" s="461">
        <v>0</v>
      </c>
    </row>
    <row r="45" s="437" customFormat="1" outlineLevel="2" spans="1:51">
      <c r="A45" s="468" t="s">
        <v>42</v>
      </c>
      <c r="B45" s="456">
        <v>1.646998</v>
      </c>
      <c r="C45" s="457">
        <v>0</v>
      </c>
      <c r="D45" s="458" t="s">
        <v>161</v>
      </c>
      <c r="E45" s="459">
        <v>1.646998</v>
      </c>
      <c r="F45" s="461">
        <v>0</v>
      </c>
      <c r="G45" s="456">
        <v>1.353452</v>
      </c>
      <c r="H45" s="457">
        <v>0</v>
      </c>
      <c r="I45" s="458" t="s">
        <v>161</v>
      </c>
      <c r="J45" s="459">
        <v>1.353452</v>
      </c>
      <c r="K45" s="461">
        <v>0</v>
      </c>
      <c r="L45" s="456">
        <v>0.253645999999998</v>
      </c>
      <c r="M45" s="457">
        <v>0</v>
      </c>
      <c r="N45" s="458" t="s">
        <v>161</v>
      </c>
      <c r="O45" s="459">
        <v>0.253645999999998</v>
      </c>
      <c r="P45" s="461">
        <v>0</v>
      </c>
      <c r="Q45" s="456">
        <v>0.0508999999999999</v>
      </c>
      <c r="R45" s="457">
        <v>0</v>
      </c>
      <c r="S45" s="458" t="s">
        <v>161</v>
      </c>
      <c r="T45" s="459">
        <v>0.0508999999999999</v>
      </c>
      <c r="U45" s="461">
        <v>0</v>
      </c>
      <c r="V45" s="456">
        <v>0</v>
      </c>
      <c r="W45" s="457">
        <v>0</v>
      </c>
      <c r="X45" s="458" t="s">
        <v>161</v>
      </c>
      <c r="Y45" s="459">
        <v>0</v>
      </c>
      <c r="Z45" s="461">
        <v>0</v>
      </c>
      <c r="AA45" s="456">
        <v>-0.0109999999999998</v>
      </c>
      <c r="AB45" s="457">
        <v>0</v>
      </c>
      <c r="AC45" s="458" t="s">
        <v>161</v>
      </c>
      <c r="AD45" s="459">
        <v>-0.0109999999999998</v>
      </c>
      <c r="AE45" s="461">
        <v>0</v>
      </c>
      <c r="AF45" s="456">
        <v>0</v>
      </c>
      <c r="AG45" s="457">
        <v>0</v>
      </c>
      <c r="AH45" s="458" t="s">
        <v>161</v>
      </c>
      <c r="AI45" s="459">
        <v>0</v>
      </c>
      <c r="AJ45" s="461">
        <v>0</v>
      </c>
      <c r="AK45" s="456">
        <v>0</v>
      </c>
      <c r="AL45" s="457">
        <v>0</v>
      </c>
      <c r="AM45" s="458" t="s">
        <v>161</v>
      </c>
      <c r="AN45" s="459">
        <v>0</v>
      </c>
      <c r="AO45" s="461">
        <v>0</v>
      </c>
      <c r="AP45" s="456">
        <v>0.46332</v>
      </c>
      <c r="AQ45" s="457">
        <v>0</v>
      </c>
      <c r="AR45" s="458" t="s">
        <v>161</v>
      </c>
      <c r="AS45" s="459">
        <v>0.46332</v>
      </c>
      <c r="AT45" s="461">
        <v>0</v>
      </c>
      <c r="AU45" s="456">
        <v>0</v>
      </c>
      <c r="AV45" s="457">
        <v>0</v>
      </c>
      <c r="AW45" s="458" t="s">
        <v>161</v>
      </c>
      <c r="AX45" s="459">
        <v>0</v>
      </c>
      <c r="AY45" s="461">
        <v>0</v>
      </c>
    </row>
    <row r="46" s="437" customFormat="1" outlineLevel="2" spans="1:51">
      <c r="A46" s="468" t="s">
        <v>162</v>
      </c>
      <c r="B46" s="456">
        <v>14.910687</v>
      </c>
      <c r="C46" s="457">
        <v>0</v>
      </c>
      <c r="D46" s="458" t="s">
        <v>161</v>
      </c>
      <c r="E46" s="459">
        <v>14.910687</v>
      </c>
      <c r="F46" s="461">
        <v>0</v>
      </c>
      <c r="G46" s="456">
        <v>0.137254999999999</v>
      </c>
      <c r="H46" s="457">
        <v>0</v>
      </c>
      <c r="I46" s="458" t="s">
        <v>161</v>
      </c>
      <c r="J46" s="459">
        <v>0.137254999999999</v>
      </c>
      <c r="K46" s="461">
        <v>0</v>
      </c>
      <c r="L46" s="456">
        <v>0</v>
      </c>
      <c r="M46" s="457">
        <v>0</v>
      </c>
      <c r="N46" s="458" t="s">
        <v>161</v>
      </c>
      <c r="O46" s="459">
        <v>0</v>
      </c>
      <c r="P46" s="461">
        <v>0</v>
      </c>
      <c r="Q46" s="456">
        <v>0</v>
      </c>
      <c r="R46" s="457">
        <v>0</v>
      </c>
      <c r="S46" s="458" t="s">
        <v>161</v>
      </c>
      <c r="T46" s="459">
        <v>0</v>
      </c>
      <c r="U46" s="461">
        <v>0</v>
      </c>
      <c r="V46" s="456">
        <v>14.773432</v>
      </c>
      <c r="W46" s="457">
        <v>0</v>
      </c>
      <c r="X46" s="458" t="s">
        <v>161</v>
      </c>
      <c r="Y46" s="459">
        <v>14.773432</v>
      </c>
      <c r="Z46" s="461">
        <v>0</v>
      </c>
      <c r="AA46" s="456">
        <v>0</v>
      </c>
      <c r="AB46" s="457">
        <v>0</v>
      </c>
      <c r="AC46" s="458" t="s">
        <v>161</v>
      </c>
      <c r="AD46" s="459">
        <v>0</v>
      </c>
      <c r="AE46" s="461">
        <v>0</v>
      </c>
      <c r="AF46" s="456">
        <v>0</v>
      </c>
      <c r="AG46" s="457">
        <v>0</v>
      </c>
      <c r="AH46" s="458" t="s">
        <v>161</v>
      </c>
      <c r="AI46" s="459">
        <v>0</v>
      </c>
      <c r="AJ46" s="461">
        <v>0</v>
      </c>
      <c r="AK46" s="456">
        <v>1.6</v>
      </c>
      <c r="AL46" s="457">
        <v>0</v>
      </c>
      <c r="AM46" s="458" t="s">
        <v>161</v>
      </c>
      <c r="AN46" s="459">
        <v>1.6</v>
      </c>
      <c r="AO46" s="461">
        <v>0</v>
      </c>
      <c r="AP46" s="456">
        <v>0.027435</v>
      </c>
      <c r="AQ46" s="457">
        <v>0</v>
      </c>
      <c r="AR46" s="458" t="s">
        <v>161</v>
      </c>
      <c r="AS46" s="459">
        <v>0.027435</v>
      </c>
      <c r="AT46" s="461">
        <v>0</v>
      </c>
      <c r="AU46" s="456">
        <v>0</v>
      </c>
      <c r="AV46" s="457">
        <v>0</v>
      </c>
      <c r="AW46" s="458" t="s">
        <v>161</v>
      </c>
      <c r="AX46" s="459">
        <v>0</v>
      </c>
      <c r="AY46" s="461">
        <v>0</v>
      </c>
    </row>
    <row r="47" s="437" customFormat="1" outlineLevel="2" spans="1:51">
      <c r="A47" s="468" t="s">
        <v>43</v>
      </c>
      <c r="B47" s="456">
        <v>0.670686999999999</v>
      </c>
      <c r="C47" s="457">
        <v>0</v>
      </c>
      <c r="D47" s="458" t="s">
        <v>161</v>
      </c>
      <c r="E47" s="459">
        <v>0.670686999999999</v>
      </c>
      <c r="F47" s="461">
        <v>0</v>
      </c>
      <c r="G47" s="456">
        <v>0.40673</v>
      </c>
      <c r="H47" s="457">
        <v>0</v>
      </c>
      <c r="I47" s="458" t="s">
        <v>161</v>
      </c>
      <c r="J47" s="459">
        <v>0.40673</v>
      </c>
      <c r="K47" s="461">
        <v>0</v>
      </c>
      <c r="L47" s="456">
        <v>0.263956999999999</v>
      </c>
      <c r="M47" s="457">
        <v>0</v>
      </c>
      <c r="N47" s="458" t="s">
        <v>161</v>
      </c>
      <c r="O47" s="459">
        <v>0.263956999999999</v>
      </c>
      <c r="P47" s="461">
        <v>0</v>
      </c>
      <c r="Q47" s="456">
        <v>0</v>
      </c>
      <c r="R47" s="457">
        <v>0</v>
      </c>
      <c r="S47" s="458" t="s">
        <v>161</v>
      </c>
      <c r="T47" s="459">
        <v>0</v>
      </c>
      <c r="U47" s="461">
        <v>0</v>
      </c>
      <c r="V47" s="456">
        <v>0</v>
      </c>
      <c r="W47" s="457">
        <v>0</v>
      </c>
      <c r="X47" s="458" t="s">
        <v>161</v>
      </c>
      <c r="Y47" s="459">
        <v>0</v>
      </c>
      <c r="Z47" s="461">
        <v>0</v>
      </c>
      <c r="AA47" s="456">
        <v>0</v>
      </c>
      <c r="AB47" s="457">
        <v>0</v>
      </c>
      <c r="AC47" s="458" t="s">
        <v>161</v>
      </c>
      <c r="AD47" s="459">
        <v>0</v>
      </c>
      <c r="AE47" s="461">
        <v>0</v>
      </c>
      <c r="AF47" s="456">
        <v>0</v>
      </c>
      <c r="AG47" s="457">
        <v>0</v>
      </c>
      <c r="AH47" s="458" t="s">
        <v>161</v>
      </c>
      <c r="AI47" s="459">
        <v>0</v>
      </c>
      <c r="AJ47" s="461">
        <v>0</v>
      </c>
      <c r="AK47" s="456">
        <v>0</v>
      </c>
      <c r="AL47" s="457">
        <v>0</v>
      </c>
      <c r="AM47" s="458" t="s">
        <v>161</v>
      </c>
      <c r="AN47" s="459">
        <v>0</v>
      </c>
      <c r="AO47" s="461">
        <v>0</v>
      </c>
      <c r="AP47" s="456">
        <v>0.922700999999999</v>
      </c>
      <c r="AQ47" s="457">
        <v>0</v>
      </c>
      <c r="AR47" s="458" t="s">
        <v>161</v>
      </c>
      <c r="AS47" s="459">
        <v>0.922700999999999</v>
      </c>
      <c r="AT47" s="461">
        <v>0</v>
      </c>
      <c r="AU47" s="456">
        <v>0</v>
      </c>
      <c r="AV47" s="457">
        <v>0</v>
      </c>
      <c r="AW47" s="458" t="s">
        <v>161</v>
      </c>
      <c r="AX47" s="459">
        <v>0</v>
      </c>
      <c r="AY47" s="461">
        <v>0</v>
      </c>
    </row>
    <row r="48" s="437" customFormat="1" outlineLevel="2" spans="1:51">
      <c r="A48" s="468" t="s">
        <v>201</v>
      </c>
      <c r="B48" s="456">
        <v>0</v>
      </c>
      <c r="C48" s="457">
        <v>0</v>
      </c>
      <c r="D48" s="458" t="s">
        <v>161</v>
      </c>
      <c r="E48" s="459">
        <v>0</v>
      </c>
      <c r="F48" s="461">
        <v>0</v>
      </c>
      <c r="G48" s="456">
        <v>0</v>
      </c>
      <c r="H48" s="457">
        <v>0</v>
      </c>
      <c r="I48" s="458" t="s">
        <v>161</v>
      </c>
      <c r="J48" s="459">
        <v>0</v>
      </c>
      <c r="K48" s="461">
        <v>0</v>
      </c>
      <c r="L48" s="456">
        <v>0</v>
      </c>
      <c r="M48" s="457">
        <v>0</v>
      </c>
      <c r="N48" s="458" t="s">
        <v>161</v>
      </c>
      <c r="O48" s="459">
        <v>0</v>
      </c>
      <c r="P48" s="461">
        <v>0</v>
      </c>
      <c r="Q48" s="456">
        <v>0</v>
      </c>
      <c r="R48" s="457">
        <v>0</v>
      </c>
      <c r="S48" s="458" t="s">
        <v>161</v>
      </c>
      <c r="T48" s="459">
        <v>0</v>
      </c>
      <c r="U48" s="461">
        <v>0</v>
      </c>
      <c r="V48" s="456">
        <v>0</v>
      </c>
      <c r="W48" s="457">
        <v>0</v>
      </c>
      <c r="X48" s="458" t="s">
        <v>161</v>
      </c>
      <c r="Y48" s="459">
        <v>0</v>
      </c>
      <c r="Z48" s="461">
        <v>0</v>
      </c>
      <c r="AA48" s="456">
        <v>0</v>
      </c>
      <c r="AB48" s="457">
        <v>0</v>
      </c>
      <c r="AC48" s="458" t="s">
        <v>161</v>
      </c>
      <c r="AD48" s="459">
        <v>0</v>
      </c>
      <c r="AE48" s="461">
        <v>0</v>
      </c>
      <c r="AF48" s="456">
        <v>0</v>
      </c>
      <c r="AG48" s="457">
        <v>0</v>
      </c>
      <c r="AH48" s="458" t="s">
        <v>161</v>
      </c>
      <c r="AI48" s="459">
        <v>0</v>
      </c>
      <c r="AJ48" s="461">
        <v>0</v>
      </c>
      <c r="AK48" s="456">
        <v>0</v>
      </c>
      <c r="AL48" s="457">
        <v>0</v>
      </c>
      <c r="AM48" s="458" t="s">
        <v>161</v>
      </c>
      <c r="AN48" s="459">
        <v>0</v>
      </c>
      <c r="AO48" s="461">
        <v>0</v>
      </c>
      <c r="AP48" s="456">
        <v>0</v>
      </c>
      <c r="AQ48" s="457">
        <v>0</v>
      </c>
      <c r="AR48" s="458" t="s">
        <v>161</v>
      </c>
      <c r="AS48" s="459">
        <v>0</v>
      </c>
      <c r="AT48" s="461">
        <v>0</v>
      </c>
      <c r="AU48" s="456">
        <v>0</v>
      </c>
      <c r="AV48" s="457">
        <v>0</v>
      </c>
      <c r="AW48" s="458" t="s">
        <v>161</v>
      </c>
      <c r="AX48" s="459">
        <v>0</v>
      </c>
      <c r="AY48" s="461">
        <v>0</v>
      </c>
    </row>
    <row r="49" s="437" customFormat="1" outlineLevel="2" spans="1:51">
      <c r="A49" s="468" t="s">
        <v>164</v>
      </c>
      <c r="B49" s="456">
        <v>0</v>
      </c>
      <c r="C49" s="457">
        <v>0</v>
      </c>
      <c r="D49" s="458" t="s">
        <v>161</v>
      </c>
      <c r="E49" s="459">
        <v>0</v>
      </c>
      <c r="F49" s="461">
        <v>0</v>
      </c>
      <c r="G49" s="456">
        <v>0</v>
      </c>
      <c r="H49" s="457">
        <v>0</v>
      </c>
      <c r="I49" s="458" t="s">
        <v>161</v>
      </c>
      <c r="J49" s="459">
        <v>0</v>
      </c>
      <c r="K49" s="461">
        <v>0</v>
      </c>
      <c r="L49" s="456">
        <v>0</v>
      </c>
      <c r="M49" s="457">
        <v>0</v>
      </c>
      <c r="N49" s="458" t="s">
        <v>161</v>
      </c>
      <c r="O49" s="459">
        <v>0</v>
      </c>
      <c r="P49" s="461">
        <v>0</v>
      </c>
      <c r="Q49" s="456">
        <v>0</v>
      </c>
      <c r="R49" s="457">
        <v>0</v>
      </c>
      <c r="S49" s="458" t="s">
        <v>161</v>
      </c>
      <c r="T49" s="459">
        <v>0</v>
      </c>
      <c r="U49" s="461">
        <v>0</v>
      </c>
      <c r="V49" s="456">
        <v>0</v>
      </c>
      <c r="W49" s="457">
        <v>0</v>
      </c>
      <c r="X49" s="458" t="s">
        <v>161</v>
      </c>
      <c r="Y49" s="459">
        <v>0</v>
      </c>
      <c r="Z49" s="461">
        <v>0</v>
      </c>
      <c r="AA49" s="456">
        <v>0</v>
      </c>
      <c r="AB49" s="457">
        <v>0</v>
      </c>
      <c r="AC49" s="458" t="s">
        <v>161</v>
      </c>
      <c r="AD49" s="459">
        <v>0</v>
      </c>
      <c r="AE49" s="461">
        <v>0</v>
      </c>
      <c r="AF49" s="456">
        <v>0</v>
      </c>
      <c r="AG49" s="457">
        <v>0</v>
      </c>
      <c r="AH49" s="458" t="s">
        <v>161</v>
      </c>
      <c r="AI49" s="459">
        <v>0</v>
      </c>
      <c r="AJ49" s="461">
        <v>0</v>
      </c>
      <c r="AK49" s="456">
        <v>0</v>
      </c>
      <c r="AL49" s="457">
        <v>0</v>
      </c>
      <c r="AM49" s="458" t="s">
        <v>161</v>
      </c>
      <c r="AN49" s="459">
        <v>0</v>
      </c>
      <c r="AO49" s="461">
        <v>0</v>
      </c>
      <c r="AP49" s="456">
        <v>0</v>
      </c>
      <c r="AQ49" s="457">
        <v>0</v>
      </c>
      <c r="AR49" s="458" t="s">
        <v>161</v>
      </c>
      <c r="AS49" s="459">
        <v>0</v>
      </c>
      <c r="AT49" s="461">
        <v>0</v>
      </c>
      <c r="AU49" s="456">
        <v>0</v>
      </c>
      <c r="AV49" s="457">
        <v>0</v>
      </c>
      <c r="AW49" s="458" t="s">
        <v>161</v>
      </c>
      <c r="AX49" s="459">
        <v>0</v>
      </c>
      <c r="AY49" s="461">
        <v>0</v>
      </c>
    </row>
    <row r="50" s="437" customFormat="1" outlineLevel="2" spans="1:51">
      <c r="A50" s="468" t="s">
        <v>44</v>
      </c>
      <c r="B50" s="456">
        <v>0</v>
      </c>
      <c r="C50" s="457">
        <v>24.993222</v>
      </c>
      <c r="D50" s="458">
        <v>0</v>
      </c>
      <c r="E50" s="459">
        <v>-24.993222</v>
      </c>
      <c r="F50" s="461">
        <v>0</v>
      </c>
      <c r="G50" s="456">
        <v>0</v>
      </c>
      <c r="H50" s="457">
        <v>15.097</v>
      </c>
      <c r="I50" s="458">
        <v>0</v>
      </c>
      <c r="J50" s="459">
        <v>-15.097</v>
      </c>
      <c r="K50" s="461">
        <v>0</v>
      </c>
      <c r="L50" s="456">
        <v>0</v>
      </c>
      <c r="M50" s="457">
        <v>2.922222</v>
      </c>
      <c r="N50" s="458">
        <v>0</v>
      </c>
      <c r="O50" s="459">
        <v>-2.922222</v>
      </c>
      <c r="P50" s="461">
        <v>0</v>
      </c>
      <c r="Q50" s="456">
        <v>0</v>
      </c>
      <c r="R50" s="457">
        <v>0.08</v>
      </c>
      <c r="S50" s="458">
        <v>0</v>
      </c>
      <c r="T50" s="459">
        <v>-0.08</v>
      </c>
      <c r="U50" s="461">
        <v>0</v>
      </c>
      <c r="V50" s="456">
        <v>0</v>
      </c>
      <c r="W50" s="457">
        <v>6.641</v>
      </c>
      <c r="X50" s="458">
        <v>0</v>
      </c>
      <c r="Y50" s="459">
        <v>-6.641</v>
      </c>
      <c r="Z50" s="461">
        <v>0</v>
      </c>
      <c r="AA50" s="456">
        <v>0</v>
      </c>
      <c r="AB50" s="457">
        <v>0.253</v>
      </c>
      <c r="AC50" s="458">
        <v>0</v>
      </c>
      <c r="AD50" s="459">
        <v>-0.253</v>
      </c>
      <c r="AE50" s="461">
        <v>0</v>
      </c>
      <c r="AF50" s="456">
        <v>0</v>
      </c>
      <c r="AG50" s="457">
        <v>20.16</v>
      </c>
      <c r="AH50" s="458">
        <v>0</v>
      </c>
      <c r="AI50" s="459">
        <v>-20.16</v>
      </c>
      <c r="AJ50" s="461">
        <v>0</v>
      </c>
      <c r="AK50" s="456">
        <v>0</v>
      </c>
      <c r="AL50" s="457">
        <v>0</v>
      </c>
      <c r="AM50" s="458" t="s">
        <v>161</v>
      </c>
      <c r="AN50" s="459">
        <v>0</v>
      </c>
      <c r="AO50" s="461">
        <v>0</v>
      </c>
      <c r="AP50" s="456">
        <v>0</v>
      </c>
      <c r="AQ50" s="457">
        <v>0</v>
      </c>
      <c r="AR50" s="458" t="s">
        <v>161</v>
      </c>
      <c r="AS50" s="459">
        <v>0</v>
      </c>
      <c r="AT50" s="461">
        <v>0</v>
      </c>
      <c r="AU50" s="456">
        <v>0</v>
      </c>
      <c r="AV50" s="457">
        <v>0</v>
      </c>
      <c r="AW50" s="458" t="s">
        <v>161</v>
      </c>
      <c r="AX50" s="459">
        <v>0</v>
      </c>
      <c r="AY50" s="461">
        <v>0</v>
      </c>
    </row>
    <row r="51" s="437" customFormat="1" outlineLevel="2" spans="1:51">
      <c r="A51" s="468" t="s">
        <v>45</v>
      </c>
      <c r="B51" s="456">
        <v>0</v>
      </c>
      <c r="C51" s="457">
        <v>18.455222</v>
      </c>
      <c r="D51" s="458">
        <v>0</v>
      </c>
      <c r="E51" s="459">
        <v>-18.455222</v>
      </c>
      <c r="F51" s="461">
        <v>0</v>
      </c>
      <c r="G51" s="456">
        <v>0</v>
      </c>
      <c r="H51" s="457">
        <v>10.584</v>
      </c>
      <c r="I51" s="458">
        <v>0</v>
      </c>
      <c r="J51" s="459">
        <v>-10.584</v>
      </c>
      <c r="K51" s="461">
        <v>0</v>
      </c>
      <c r="L51" s="456">
        <v>0</v>
      </c>
      <c r="M51" s="457">
        <v>2.082222</v>
      </c>
      <c r="N51" s="458">
        <v>0</v>
      </c>
      <c r="O51" s="459">
        <v>-2.082222</v>
      </c>
      <c r="P51" s="461">
        <v>0</v>
      </c>
      <c r="Q51" s="456">
        <v>0</v>
      </c>
      <c r="R51" s="457">
        <v>0.08</v>
      </c>
      <c r="S51" s="458">
        <v>0</v>
      </c>
      <c r="T51" s="459">
        <v>-0.08</v>
      </c>
      <c r="U51" s="461">
        <v>0</v>
      </c>
      <c r="V51" s="456">
        <v>0</v>
      </c>
      <c r="W51" s="457">
        <v>5.5295</v>
      </c>
      <c r="X51" s="458">
        <v>0</v>
      </c>
      <c r="Y51" s="459">
        <v>-5.5295</v>
      </c>
      <c r="Z51" s="461">
        <v>0</v>
      </c>
      <c r="AA51" s="456">
        <v>0</v>
      </c>
      <c r="AB51" s="457">
        <v>0.1795</v>
      </c>
      <c r="AC51" s="458">
        <v>0</v>
      </c>
      <c r="AD51" s="459">
        <v>-0.1795</v>
      </c>
      <c r="AE51" s="461">
        <v>0</v>
      </c>
      <c r="AF51" s="456">
        <v>0</v>
      </c>
      <c r="AG51" s="457">
        <v>15.12</v>
      </c>
      <c r="AH51" s="458">
        <v>0</v>
      </c>
      <c r="AI51" s="459">
        <v>-15.12</v>
      </c>
      <c r="AJ51" s="461">
        <v>0</v>
      </c>
      <c r="AK51" s="456">
        <v>0</v>
      </c>
      <c r="AL51" s="457">
        <v>0</v>
      </c>
      <c r="AM51" s="458" t="s">
        <v>161</v>
      </c>
      <c r="AN51" s="459">
        <v>0</v>
      </c>
      <c r="AO51" s="461">
        <v>0</v>
      </c>
      <c r="AP51" s="456">
        <v>0</v>
      </c>
      <c r="AQ51" s="457">
        <v>0</v>
      </c>
      <c r="AR51" s="458" t="s">
        <v>161</v>
      </c>
      <c r="AS51" s="459">
        <v>0</v>
      </c>
      <c r="AT51" s="461">
        <v>0</v>
      </c>
      <c r="AU51" s="456">
        <v>0</v>
      </c>
      <c r="AV51" s="457">
        <v>0</v>
      </c>
      <c r="AW51" s="458" t="s">
        <v>161</v>
      </c>
      <c r="AX51" s="459">
        <v>0</v>
      </c>
      <c r="AY51" s="461">
        <v>0</v>
      </c>
    </row>
    <row r="52" s="437" customFormat="1" outlineLevel="2" spans="1:51">
      <c r="A52" s="468" t="s">
        <v>165</v>
      </c>
      <c r="B52" s="456">
        <v>0</v>
      </c>
      <c r="C52" s="457">
        <v>0</v>
      </c>
      <c r="D52" s="458" t="s">
        <v>161</v>
      </c>
      <c r="E52" s="459">
        <v>0</v>
      </c>
      <c r="F52" s="461">
        <v>0</v>
      </c>
      <c r="G52" s="456">
        <v>0</v>
      </c>
      <c r="H52" s="457">
        <v>0</v>
      </c>
      <c r="I52" s="458" t="s">
        <v>161</v>
      </c>
      <c r="J52" s="459">
        <v>0</v>
      </c>
      <c r="K52" s="461">
        <v>0</v>
      </c>
      <c r="L52" s="456">
        <v>0</v>
      </c>
      <c r="M52" s="457">
        <v>0</v>
      </c>
      <c r="N52" s="458" t="s">
        <v>161</v>
      </c>
      <c r="O52" s="459">
        <v>0</v>
      </c>
      <c r="P52" s="461">
        <v>0</v>
      </c>
      <c r="Q52" s="456">
        <v>0</v>
      </c>
      <c r="R52" s="457">
        <v>0</v>
      </c>
      <c r="S52" s="458" t="s">
        <v>161</v>
      </c>
      <c r="T52" s="459">
        <v>0</v>
      </c>
      <c r="U52" s="461">
        <v>0</v>
      </c>
      <c r="V52" s="456">
        <v>0</v>
      </c>
      <c r="W52" s="457">
        <v>0</v>
      </c>
      <c r="X52" s="458" t="s">
        <v>161</v>
      </c>
      <c r="Y52" s="459">
        <v>0</v>
      </c>
      <c r="Z52" s="461">
        <v>0</v>
      </c>
      <c r="AA52" s="456">
        <v>0</v>
      </c>
      <c r="AB52" s="457">
        <v>0</v>
      </c>
      <c r="AC52" s="458" t="s">
        <v>161</v>
      </c>
      <c r="AD52" s="459">
        <v>0</v>
      </c>
      <c r="AE52" s="461">
        <v>0</v>
      </c>
      <c r="AF52" s="456">
        <v>0</v>
      </c>
      <c r="AG52" s="457">
        <v>0</v>
      </c>
      <c r="AH52" s="458" t="s">
        <v>161</v>
      </c>
      <c r="AI52" s="459">
        <v>0</v>
      </c>
      <c r="AJ52" s="461">
        <v>0</v>
      </c>
      <c r="AK52" s="456">
        <v>0</v>
      </c>
      <c r="AL52" s="457">
        <v>0</v>
      </c>
      <c r="AM52" s="458" t="s">
        <v>161</v>
      </c>
      <c r="AN52" s="459">
        <v>0</v>
      </c>
      <c r="AO52" s="461">
        <v>0</v>
      </c>
      <c r="AP52" s="456">
        <v>0</v>
      </c>
      <c r="AQ52" s="457">
        <v>0</v>
      </c>
      <c r="AR52" s="458" t="s">
        <v>161</v>
      </c>
      <c r="AS52" s="459">
        <v>0</v>
      </c>
      <c r="AT52" s="461">
        <v>0</v>
      </c>
      <c r="AU52" s="456">
        <v>0</v>
      </c>
      <c r="AV52" s="457">
        <v>0</v>
      </c>
      <c r="AW52" s="458" t="s">
        <v>161</v>
      </c>
      <c r="AX52" s="459">
        <v>0</v>
      </c>
      <c r="AY52" s="461">
        <v>0</v>
      </c>
    </row>
    <row r="53" s="441" customFormat="1" spans="1:51">
      <c r="A53" s="462" t="s">
        <v>47</v>
      </c>
      <c r="B53" s="463">
        <v>143.850178</v>
      </c>
      <c r="C53" s="464">
        <v>43.448444</v>
      </c>
      <c r="D53" s="465">
        <v>3.31082461779299</v>
      </c>
      <c r="E53" s="464">
        <v>100.401734</v>
      </c>
      <c r="F53" s="466">
        <v>0</v>
      </c>
      <c r="G53" s="463">
        <v>12.591836</v>
      </c>
      <c r="H53" s="464">
        <v>25.681</v>
      </c>
      <c r="I53" s="465">
        <v>0.490317199486001</v>
      </c>
      <c r="J53" s="464">
        <v>-13.089164</v>
      </c>
      <c r="K53" s="466">
        <v>0</v>
      </c>
      <c r="L53" s="463">
        <v>3.167149</v>
      </c>
      <c r="M53" s="464">
        <v>5.004444</v>
      </c>
      <c r="N53" s="465">
        <v>0.63286730753706</v>
      </c>
      <c r="O53" s="464">
        <v>-1.837295</v>
      </c>
      <c r="P53" s="466">
        <v>0</v>
      </c>
      <c r="Q53" s="463">
        <v>0.1236</v>
      </c>
      <c r="R53" s="464">
        <v>0.16</v>
      </c>
      <c r="S53" s="465">
        <v>0.772499999999999</v>
      </c>
      <c r="T53" s="464">
        <v>-0.0364000000000001</v>
      </c>
      <c r="U53" s="466">
        <v>0</v>
      </c>
      <c r="V53" s="463">
        <v>125.88284</v>
      </c>
      <c r="W53" s="464">
        <v>12.1705</v>
      </c>
      <c r="X53" s="465">
        <v>10.3432759541514</v>
      </c>
      <c r="Y53" s="464">
        <v>113.71234</v>
      </c>
      <c r="Z53" s="466">
        <v>0</v>
      </c>
      <c r="AA53" s="463">
        <v>2.084753</v>
      </c>
      <c r="AB53" s="464">
        <v>0.4325</v>
      </c>
      <c r="AC53" s="465">
        <v>4.82023815028902</v>
      </c>
      <c r="AD53" s="464">
        <v>1.652253</v>
      </c>
      <c r="AE53" s="466">
        <v>0</v>
      </c>
      <c r="AF53" s="463">
        <v>0</v>
      </c>
      <c r="AG53" s="464">
        <v>35.28</v>
      </c>
      <c r="AH53" s="465">
        <v>0</v>
      </c>
      <c r="AI53" s="464">
        <v>-35.28</v>
      </c>
      <c r="AJ53" s="466">
        <v>0</v>
      </c>
      <c r="AK53" s="463">
        <v>1.753995</v>
      </c>
      <c r="AL53" s="464">
        <v>1.45</v>
      </c>
      <c r="AM53" s="465">
        <v>1.20965172413793</v>
      </c>
      <c r="AN53" s="464">
        <v>0.303995</v>
      </c>
      <c r="AO53" s="466">
        <v>0</v>
      </c>
      <c r="AP53" s="463">
        <v>2.081093</v>
      </c>
      <c r="AQ53" s="464">
        <v>0</v>
      </c>
      <c r="AR53" s="465" t="s">
        <v>161</v>
      </c>
      <c r="AS53" s="464">
        <v>2.081093</v>
      </c>
      <c r="AT53" s="466">
        <v>0</v>
      </c>
      <c r="AU53" s="463">
        <v>0.1341</v>
      </c>
      <c r="AV53" s="464">
        <v>0</v>
      </c>
      <c r="AW53" s="465" t="s">
        <v>161</v>
      </c>
      <c r="AX53" s="464">
        <v>0.1341</v>
      </c>
      <c r="AY53" s="466">
        <v>0</v>
      </c>
    </row>
    <row r="54" s="441" customFormat="1" spans="1:51">
      <c r="A54" s="462" t="s">
        <v>48</v>
      </c>
      <c r="B54" s="463">
        <v>11.225871</v>
      </c>
      <c r="C54" s="467">
        <v>21.03472072</v>
      </c>
      <c r="D54" s="465">
        <v>0.533682911669293</v>
      </c>
      <c r="E54" s="467">
        <v>-9.80884972</v>
      </c>
      <c r="F54" s="466">
        <v>9.837896</v>
      </c>
      <c r="G54" s="463">
        <v>7.536933</v>
      </c>
      <c r="H54" s="467">
        <v>18.0682</v>
      </c>
      <c r="I54" s="465">
        <v>0.417138010427159</v>
      </c>
      <c r="J54" s="467">
        <v>-10.531267</v>
      </c>
      <c r="K54" s="466">
        <v>7.176023</v>
      </c>
      <c r="L54" s="463">
        <v>1.891738</v>
      </c>
      <c r="M54" s="467">
        <v>3.405554</v>
      </c>
      <c r="N54" s="465">
        <v>0.555486126486322</v>
      </c>
      <c r="O54" s="467">
        <v>-1.513816</v>
      </c>
      <c r="P54" s="466">
        <v>2.161773</v>
      </c>
      <c r="Q54" s="463">
        <v>0.7118</v>
      </c>
      <c r="R54" s="467">
        <v>0.9555</v>
      </c>
      <c r="S54" s="465">
        <v>0.744950287807431</v>
      </c>
      <c r="T54" s="467">
        <v>-0.2437</v>
      </c>
      <c r="U54" s="466">
        <v>0.483099999999999</v>
      </c>
      <c r="V54" s="463">
        <v>0</v>
      </c>
      <c r="W54" s="467">
        <v>-2</v>
      </c>
      <c r="X54" s="465">
        <v>0</v>
      </c>
      <c r="Y54" s="467">
        <v>2</v>
      </c>
      <c r="Z54" s="466">
        <v>0</v>
      </c>
      <c r="AA54" s="463">
        <v>1.0854</v>
      </c>
      <c r="AB54" s="467">
        <v>0.60546672</v>
      </c>
      <c r="AC54" s="465">
        <v>1.79266665556779</v>
      </c>
      <c r="AD54" s="467">
        <v>0.479933279999998</v>
      </c>
      <c r="AE54" s="466">
        <v>0.017</v>
      </c>
      <c r="AF54" s="463">
        <v>0</v>
      </c>
      <c r="AG54" s="467">
        <v>0</v>
      </c>
      <c r="AH54" s="465" t="s">
        <v>161</v>
      </c>
      <c r="AI54" s="467">
        <v>0</v>
      </c>
      <c r="AJ54" s="466">
        <v>0</v>
      </c>
      <c r="AK54" s="463">
        <v>0.014049</v>
      </c>
      <c r="AL54" s="467">
        <v>0.02</v>
      </c>
      <c r="AM54" s="465">
        <v>0.70245</v>
      </c>
      <c r="AN54" s="467">
        <v>-0.005951</v>
      </c>
      <c r="AO54" s="466">
        <v>0.033529</v>
      </c>
      <c r="AP54" s="463">
        <v>9.709171</v>
      </c>
      <c r="AQ54" s="467">
        <v>7.25</v>
      </c>
      <c r="AR54" s="465">
        <v>1.339196</v>
      </c>
      <c r="AS54" s="467">
        <v>2.459171</v>
      </c>
      <c r="AT54" s="466">
        <v>3.58793999999999</v>
      </c>
      <c r="AU54" s="463">
        <v>1.43093</v>
      </c>
      <c r="AV54" s="467">
        <v>1.675</v>
      </c>
      <c r="AW54" s="465">
        <v>0.854286567164178</v>
      </c>
      <c r="AX54" s="467">
        <v>-0.244070000000001</v>
      </c>
      <c r="AY54" s="466">
        <v>1.53548</v>
      </c>
    </row>
    <row r="55" s="437" customFormat="1" ht="16.2" spans="1:51">
      <c r="A55" s="213" t="s">
        <v>166</v>
      </c>
      <c r="B55" s="214">
        <v>243.913695</v>
      </c>
      <c r="C55" s="472">
        <v>167.84656645</v>
      </c>
      <c r="D55" s="216">
        <v>1.4531944272608</v>
      </c>
      <c r="E55" s="472">
        <v>76.0671285499999</v>
      </c>
      <c r="F55" s="217">
        <v>106.551118</v>
      </c>
      <c r="G55" s="214">
        <v>58.747731</v>
      </c>
      <c r="H55" s="472">
        <v>101.183</v>
      </c>
      <c r="I55" s="216">
        <v>0.580608708972851</v>
      </c>
      <c r="J55" s="472">
        <v>-42.435269</v>
      </c>
      <c r="K55" s="217">
        <v>46.3539179999999</v>
      </c>
      <c r="L55" s="214">
        <v>12.472809</v>
      </c>
      <c r="M55" s="472">
        <v>22.250916</v>
      </c>
      <c r="N55" s="216">
        <v>0.56055260826116</v>
      </c>
      <c r="O55" s="472">
        <v>-9.77810700000002</v>
      </c>
      <c r="P55" s="217">
        <v>12.186198</v>
      </c>
      <c r="Q55" s="214">
        <v>1.7807</v>
      </c>
      <c r="R55" s="472">
        <v>2.0777</v>
      </c>
      <c r="S55" s="216">
        <v>0.857053472589882</v>
      </c>
      <c r="T55" s="472">
        <v>-0.297000000000002</v>
      </c>
      <c r="U55" s="217">
        <v>0.748999999999999</v>
      </c>
      <c r="V55" s="214">
        <v>163.627315</v>
      </c>
      <c r="W55" s="472">
        <v>39.6629</v>
      </c>
      <c r="X55" s="216">
        <v>4.12545010576635</v>
      </c>
      <c r="Y55" s="472">
        <v>123.964415</v>
      </c>
      <c r="Z55" s="217">
        <v>46.4477420000001</v>
      </c>
      <c r="AA55" s="214">
        <v>7.28514</v>
      </c>
      <c r="AB55" s="472">
        <v>2.67205045</v>
      </c>
      <c r="AC55" s="216">
        <v>2.72642307333681</v>
      </c>
      <c r="AD55" s="472">
        <v>4.61308955</v>
      </c>
      <c r="AE55" s="217">
        <v>0.814259999999998</v>
      </c>
      <c r="AF55" s="214">
        <v>48.8017539999999</v>
      </c>
      <c r="AG55" s="472">
        <v>78.84</v>
      </c>
      <c r="AH55" s="216">
        <v>0.618997387113139</v>
      </c>
      <c r="AI55" s="472">
        <v>-30.0382460000001</v>
      </c>
      <c r="AJ55" s="217">
        <v>151.052138</v>
      </c>
      <c r="AK55" s="214">
        <v>6.11939700000001</v>
      </c>
      <c r="AL55" s="472">
        <v>10.93</v>
      </c>
      <c r="AM55" s="216">
        <v>0.55987163769442</v>
      </c>
      <c r="AN55" s="472">
        <v>-4.81060299999999</v>
      </c>
      <c r="AO55" s="217">
        <v>26.103759</v>
      </c>
      <c r="AP55" s="214">
        <v>13.173176</v>
      </c>
      <c r="AQ55" s="472">
        <v>9.961</v>
      </c>
      <c r="AR55" s="216">
        <v>1.32247525348861</v>
      </c>
      <c r="AS55" s="472">
        <v>3.212176</v>
      </c>
      <c r="AT55" s="217">
        <v>7.35457399999998</v>
      </c>
      <c r="AU55" s="214">
        <v>2.51473</v>
      </c>
      <c r="AV55" s="472">
        <v>5.015</v>
      </c>
      <c r="AW55" s="216">
        <v>0.501441674975074</v>
      </c>
      <c r="AX55" s="472">
        <v>-2.50027</v>
      </c>
      <c r="AY55" s="217">
        <v>2.86817</v>
      </c>
    </row>
    <row r="56" outlineLevel="2" spans="1:51">
      <c r="A56" s="468" t="s">
        <v>50</v>
      </c>
      <c r="B56" s="456">
        <v>2.716286</v>
      </c>
      <c r="C56" s="457">
        <v>2.27598434</v>
      </c>
      <c r="D56" s="458">
        <v>1.19345548748371</v>
      </c>
      <c r="E56" s="459">
        <v>0.440301659999997</v>
      </c>
      <c r="F56" s="461">
        <v>0</v>
      </c>
      <c r="G56" s="456">
        <v>2.466681</v>
      </c>
      <c r="H56" s="457">
        <v>1.7</v>
      </c>
      <c r="I56" s="458">
        <v>1.45098882352941</v>
      </c>
      <c r="J56" s="459">
        <v>0.766680999999997</v>
      </c>
      <c r="K56" s="461">
        <v>0</v>
      </c>
      <c r="L56" s="456">
        <v>0.319405</v>
      </c>
      <c r="M56" s="457">
        <v>0.336118</v>
      </c>
      <c r="N56" s="458">
        <v>0.950276391029341</v>
      </c>
      <c r="O56" s="459">
        <v>-0.0167129999999999</v>
      </c>
      <c r="P56" s="461">
        <v>0</v>
      </c>
      <c r="Q56" s="456">
        <v>0.0782</v>
      </c>
      <c r="R56" s="457">
        <v>0.0782</v>
      </c>
      <c r="S56" s="458">
        <v>1</v>
      </c>
      <c r="T56" s="459">
        <v>0</v>
      </c>
      <c r="U56" s="461">
        <v>0</v>
      </c>
      <c r="V56" s="456">
        <v>0</v>
      </c>
      <c r="W56" s="457">
        <v>0</v>
      </c>
      <c r="X56" s="458" t="s">
        <v>161</v>
      </c>
      <c r="Y56" s="459">
        <v>0</v>
      </c>
      <c r="Z56" s="461">
        <v>0</v>
      </c>
      <c r="AA56" s="456">
        <v>-0.148</v>
      </c>
      <c r="AB56" s="457">
        <v>0.16166634</v>
      </c>
      <c r="AC56" s="458">
        <v>-0.915465767332891</v>
      </c>
      <c r="AD56" s="459">
        <v>-0.30966634</v>
      </c>
      <c r="AE56" s="461">
        <v>0</v>
      </c>
      <c r="AF56" s="456">
        <v>0</v>
      </c>
      <c r="AG56" s="457">
        <v>0</v>
      </c>
      <c r="AH56" s="458" t="s">
        <v>161</v>
      </c>
      <c r="AI56" s="459">
        <v>0</v>
      </c>
      <c r="AJ56" s="461">
        <v>0</v>
      </c>
      <c r="AK56" s="456">
        <v>0</v>
      </c>
      <c r="AL56" s="457">
        <v>0</v>
      </c>
      <c r="AM56" s="458" t="s">
        <v>161</v>
      </c>
      <c r="AN56" s="459">
        <v>0</v>
      </c>
      <c r="AO56" s="461">
        <v>0</v>
      </c>
      <c r="AP56" s="456">
        <v>0</v>
      </c>
      <c r="AQ56" s="457">
        <v>0</v>
      </c>
      <c r="AR56" s="458" t="s">
        <v>161</v>
      </c>
      <c r="AS56" s="459">
        <v>0</v>
      </c>
      <c r="AT56" s="461">
        <v>0</v>
      </c>
      <c r="AU56" s="456">
        <v>0</v>
      </c>
      <c r="AV56" s="457">
        <v>0</v>
      </c>
      <c r="AW56" s="458" t="s">
        <v>161</v>
      </c>
      <c r="AX56" s="459">
        <v>0</v>
      </c>
      <c r="AY56" s="461">
        <v>0</v>
      </c>
    </row>
    <row r="57" s="437" customFormat="1" outlineLevel="2" spans="1:51">
      <c r="A57" s="468" t="s">
        <v>51</v>
      </c>
      <c r="B57" s="456">
        <v>25.357072</v>
      </c>
      <c r="C57" s="457">
        <v>27.991958</v>
      </c>
      <c r="D57" s="458">
        <v>0.905869893059999</v>
      </c>
      <c r="E57" s="459">
        <v>-2.63488600000001</v>
      </c>
      <c r="F57" s="461">
        <v>28.987771</v>
      </c>
      <c r="G57" s="456">
        <v>0.740166999999998</v>
      </c>
      <c r="H57" s="457">
        <v>0.38</v>
      </c>
      <c r="I57" s="458">
        <v>1.94780789473684</v>
      </c>
      <c r="J57" s="459">
        <v>0.360166999999998</v>
      </c>
      <c r="K57" s="461">
        <v>1.70578200000001</v>
      </c>
      <c r="L57" s="456">
        <v>0.118101</v>
      </c>
      <c r="M57" s="457">
        <v>0.145558</v>
      </c>
      <c r="N57" s="458">
        <v>0.811367290014977</v>
      </c>
      <c r="O57" s="459">
        <v>-0.027457</v>
      </c>
      <c r="P57" s="461">
        <v>0.312669</v>
      </c>
      <c r="Q57" s="456">
        <v>0</v>
      </c>
      <c r="R57" s="457">
        <v>0</v>
      </c>
      <c r="S57" s="458" t="s">
        <v>161</v>
      </c>
      <c r="T57" s="459">
        <v>0</v>
      </c>
      <c r="U57" s="461">
        <v>0.065</v>
      </c>
      <c r="V57" s="456">
        <v>24.401804</v>
      </c>
      <c r="W57" s="457">
        <v>27.4564</v>
      </c>
      <c r="X57" s="458">
        <v>0.888747395871272</v>
      </c>
      <c r="Y57" s="459">
        <v>-3.054596</v>
      </c>
      <c r="Z57" s="461">
        <v>26.49932</v>
      </c>
      <c r="AA57" s="456">
        <v>0.0970000000000001</v>
      </c>
      <c r="AB57" s="457">
        <v>0.01</v>
      </c>
      <c r="AC57" s="458">
        <v>9.70000000000001</v>
      </c>
      <c r="AD57" s="459">
        <v>0.0870000000000001</v>
      </c>
      <c r="AE57" s="461">
        <v>0.405</v>
      </c>
      <c r="AF57" s="456">
        <v>0</v>
      </c>
      <c r="AG57" s="457">
        <v>0</v>
      </c>
      <c r="AH57" s="458" t="s">
        <v>161</v>
      </c>
      <c r="AI57" s="459">
        <v>0</v>
      </c>
      <c r="AJ57" s="461">
        <v>0</v>
      </c>
      <c r="AK57" s="456">
        <v>0</v>
      </c>
      <c r="AL57" s="457">
        <v>3.85</v>
      </c>
      <c r="AM57" s="458">
        <v>0</v>
      </c>
      <c r="AN57" s="459">
        <v>-3.85</v>
      </c>
      <c r="AO57" s="461">
        <v>0</v>
      </c>
      <c r="AP57" s="456">
        <v>0</v>
      </c>
      <c r="AQ57" s="457">
        <v>0</v>
      </c>
      <c r="AR57" s="458" t="s">
        <v>161</v>
      </c>
      <c r="AS57" s="459">
        <v>0</v>
      </c>
      <c r="AT57" s="461">
        <v>0</v>
      </c>
      <c r="AU57" s="456">
        <v>0</v>
      </c>
      <c r="AV57" s="457">
        <v>0</v>
      </c>
      <c r="AW57" s="458" t="s">
        <v>161</v>
      </c>
      <c r="AX57" s="459">
        <v>0</v>
      </c>
      <c r="AY57" s="461">
        <v>1.192</v>
      </c>
    </row>
    <row r="58" outlineLevel="2" spans="1:51">
      <c r="A58" s="468" t="s">
        <v>52</v>
      </c>
      <c r="B58" s="456">
        <v>26.6188189999999</v>
      </c>
      <c r="C58" s="457">
        <v>21.4927</v>
      </c>
      <c r="D58" s="458">
        <v>1.23850512034318</v>
      </c>
      <c r="E58" s="459">
        <v>5.12611899999991</v>
      </c>
      <c r="F58" s="461">
        <v>22.6085759999999</v>
      </c>
      <c r="G58" s="456">
        <v>0.91300000000001</v>
      </c>
      <c r="H58" s="457">
        <v>0</v>
      </c>
      <c r="I58" s="458" t="s">
        <v>161</v>
      </c>
      <c r="J58" s="459">
        <v>0.91300000000001</v>
      </c>
      <c r="K58" s="461">
        <v>0.387624999999998</v>
      </c>
      <c r="L58" s="456">
        <v>0.118101</v>
      </c>
      <c r="M58" s="457">
        <v>0</v>
      </c>
      <c r="N58" s="458" t="s">
        <v>161</v>
      </c>
      <c r="O58" s="459">
        <v>0.118101</v>
      </c>
      <c r="P58" s="461">
        <v>0.124259</v>
      </c>
      <c r="Q58" s="456">
        <v>0</v>
      </c>
      <c r="R58" s="457">
        <v>0</v>
      </c>
      <c r="S58" s="458" t="s">
        <v>161</v>
      </c>
      <c r="T58" s="459">
        <v>0</v>
      </c>
      <c r="U58" s="461">
        <v>0</v>
      </c>
      <c r="V58" s="456">
        <v>24.8532049999999</v>
      </c>
      <c r="W58" s="457">
        <v>21.4927</v>
      </c>
      <c r="X58" s="458">
        <v>1.15635564633573</v>
      </c>
      <c r="Y58" s="459">
        <v>3.3605049999999</v>
      </c>
      <c r="Z58" s="461">
        <v>21.7156919999999</v>
      </c>
      <c r="AA58" s="456">
        <v>0.734512999999999</v>
      </c>
      <c r="AB58" s="457">
        <v>0</v>
      </c>
      <c r="AC58" s="458" t="s">
        <v>161</v>
      </c>
      <c r="AD58" s="459">
        <v>0.734512999999999</v>
      </c>
      <c r="AE58" s="461">
        <v>0.380999999999999</v>
      </c>
      <c r="AF58" s="456">
        <v>0</v>
      </c>
      <c r="AG58" s="457">
        <v>0</v>
      </c>
      <c r="AH58" s="458" t="s">
        <v>161</v>
      </c>
      <c r="AI58" s="459">
        <v>0</v>
      </c>
      <c r="AJ58" s="461">
        <v>0</v>
      </c>
      <c r="AK58" s="456">
        <v>0</v>
      </c>
      <c r="AL58" s="457">
        <v>0</v>
      </c>
      <c r="AM58" s="458" t="s">
        <v>161</v>
      </c>
      <c r="AN58" s="459">
        <v>0</v>
      </c>
      <c r="AO58" s="461">
        <v>0</v>
      </c>
      <c r="AP58" s="456">
        <v>0.3994</v>
      </c>
      <c r="AQ58" s="457">
        <v>0</v>
      </c>
      <c r="AR58" s="458" t="s">
        <v>161</v>
      </c>
      <c r="AS58" s="459">
        <v>0.3994</v>
      </c>
      <c r="AT58" s="461">
        <v>0</v>
      </c>
      <c r="AU58" s="456">
        <v>0</v>
      </c>
      <c r="AV58" s="457">
        <v>0</v>
      </c>
      <c r="AW58" s="458" t="s">
        <v>161</v>
      </c>
      <c r="AX58" s="459">
        <v>0</v>
      </c>
      <c r="AY58" s="461">
        <v>0</v>
      </c>
    </row>
    <row r="59" outlineLevel="2" spans="1:51">
      <c r="A59" s="468" t="s">
        <v>53</v>
      </c>
      <c r="B59" s="456">
        <v>3.485455</v>
      </c>
      <c r="C59" s="457">
        <v>3.366218</v>
      </c>
      <c r="D59" s="458">
        <v>1.03542165124184</v>
      </c>
      <c r="E59" s="459">
        <v>0.119236999999998</v>
      </c>
      <c r="F59" s="461">
        <v>3.21078399999999</v>
      </c>
      <c r="G59" s="456">
        <v>0.552999999999998</v>
      </c>
      <c r="H59" s="457">
        <v>0.42</v>
      </c>
      <c r="I59" s="458">
        <v>1.31666666666666</v>
      </c>
      <c r="J59" s="459">
        <v>0.132999999999998</v>
      </c>
      <c r="K59" s="461">
        <v>0.401832999999999</v>
      </c>
      <c r="L59" s="456">
        <v>0.118101</v>
      </c>
      <c r="M59" s="457">
        <v>0.141218</v>
      </c>
      <c r="N59" s="458">
        <v>0.836302737611353</v>
      </c>
      <c r="O59" s="459">
        <v>-0.023117</v>
      </c>
      <c r="P59" s="461">
        <v>0.117819</v>
      </c>
      <c r="Q59" s="456">
        <v>0</v>
      </c>
      <c r="R59" s="457">
        <v>0</v>
      </c>
      <c r="S59" s="458" t="s">
        <v>161</v>
      </c>
      <c r="T59" s="459">
        <v>0</v>
      </c>
      <c r="U59" s="461">
        <v>0</v>
      </c>
      <c r="V59" s="456">
        <v>2.814354</v>
      </c>
      <c r="W59" s="457">
        <v>2.795</v>
      </c>
      <c r="X59" s="458">
        <v>1.00692450805009</v>
      </c>
      <c r="Y59" s="459">
        <v>0.0193540000000008</v>
      </c>
      <c r="Z59" s="461">
        <v>2.61113199999999</v>
      </c>
      <c r="AA59" s="456">
        <v>0</v>
      </c>
      <c r="AB59" s="457">
        <v>0.01</v>
      </c>
      <c r="AC59" s="458">
        <v>0</v>
      </c>
      <c r="AD59" s="459">
        <v>-0.01</v>
      </c>
      <c r="AE59" s="461">
        <v>0.08</v>
      </c>
      <c r="AF59" s="456">
        <v>0</v>
      </c>
      <c r="AG59" s="457">
        <v>0</v>
      </c>
      <c r="AH59" s="458" t="s">
        <v>161</v>
      </c>
      <c r="AI59" s="459">
        <v>0</v>
      </c>
      <c r="AJ59" s="461">
        <v>0</v>
      </c>
      <c r="AK59" s="456">
        <v>0</v>
      </c>
      <c r="AL59" s="457">
        <v>0</v>
      </c>
      <c r="AM59" s="458" t="s">
        <v>161</v>
      </c>
      <c r="AN59" s="459">
        <v>0</v>
      </c>
      <c r="AO59" s="461">
        <v>0</v>
      </c>
      <c r="AP59" s="456">
        <v>0</v>
      </c>
      <c r="AQ59" s="457">
        <v>0</v>
      </c>
      <c r="AR59" s="458" t="s">
        <v>161</v>
      </c>
      <c r="AS59" s="459">
        <v>0</v>
      </c>
      <c r="AT59" s="461">
        <v>0</v>
      </c>
      <c r="AU59" s="456">
        <v>0</v>
      </c>
      <c r="AV59" s="457">
        <v>0</v>
      </c>
      <c r="AW59" s="458" t="s">
        <v>161</v>
      </c>
      <c r="AX59" s="459">
        <v>0</v>
      </c>
      <c r="AY59" s="461">
        <v>0</v>
      </c>
    </row>
    <row r="60" s="164" customFormat="1" outlineLevel="2" spans="1:51">
      <c r="A60" s="468" t="s">
        <v>54</v>
      </c>
      <c r="B60" s="456">
        <v>-0.31844</v>
      </c>
      <c r="C60" s="457">
        <v>14.96764397</v>
      </c>
      <c r="D60" s="458">
        <v>-0.0212752254555398</v>
      </c>
      <c r="E60" s="459">
        <v>-15.28608397</v>
      </c>
      <c r="F60" s="461">
        <v>13.28789</v>
      </c>
      <c r="G60" s="456">
        <v>0</v>
      </c>
      <c r="H60" s="457">
        <v>8.765</v>
      </c>
      <c r="I60" s="458">
        <v>0</v>
      </c>
      <c r="J60" s="459">
        <v>-8.765</v>
      </c>
      <c r="K60" s="461">
        <v>5.52799999999999</v>
      </c>
      <c r="L60" s="456">
        <v>-0.24744</v>
      </c>
      <c r="M60" s="457">
        <v>2.061144</v>
      </c>
      <c r="N60" s="458">
        <v>-0.120049836401532</v>
      </c>
      <c r="O60" s="459">
        <v>-2.308584</v>
      </c>
      <c r="P60" s="461">
        <v>0.672485999999999</v>
      </c>
      <c r="Q60" s="456">
        <v>-0.12</v>
      </c>
      <c r="R60" s="457">
        <v>0.5775</v>
      </c>
      <c r="S60" s="458">
        <v>-0.207792207792208</v>
      </c>
      <c r="T60" s="459">
        <v>-0.6975</v>
      </c>
      <c r="U60" s="461">
        <v>0.3534</v>
      </c>
      <c r="V60" s="456">
        <v>0</v>
      </c>
      <c r="W60" s="457">
        <v>3.524</v>
      </c>
      <c r="X60" s="458">
        <v>0</v>
      </c>
      <c r="Y60" s="459">
        <v>-3.524</v>
      </c>
      <c r="Z60" s="461">
        <v>4.33400399999999</v>
      </c>
      <c r="AA60" s="456">
        <v>0.049</v>
      </c>
      <c r="AB60" s="457">
        <v>0.03999997</v>
      </c>
      <c r="AC60" s="458">
        <v>1.22500091875069</v>
      </c>
      <c r="AD60" s="459">
        <v>0.00900003</v>
      </c>
      <c r="AE60" s="461">
        <v>2.39999999999999</v>
      </c>
      <c r="AF60" s="456">
        <v>0</v>
      </c>
      <c r="AG60" s="457">
        <v>0.36</v>
      </c>
      <c r="AH60" s="458">
        <v>0</v>
      </c>
      <c r="AI60" s="459">
        <v>-0.36</v>
      </c>
      <c r="AJ60" s="461">
        <v>0</v>
      </c>
      <c r="AK60" s="456">
        <v>0</v>
      </c>
      <c r="AL60" s="457">
        <v>0.15</v>
      </c>
      <c r="AM60" s="458">
        <v>0</v>
      </c>
      <c r="AN60" s="459">
        <v>-0.15</v>
      </c>
      <c r="AO60" s="461">
        <v>0</v>
      </c>
      <c r="AP60" s="456">
        <v>0</v>
      </c>
      <c r="AQ60" s="457">
        <v>0.04</v>
      </c>
      <c r="AR60" s="458">
        <v>0</v>
      </c>
      <c r="AS60" s="459">
        <v>-0.04</v>
      </c>
      <c r="AT60" s="461">
        <v>0.055382</v>
      </c>
      <c r="AU60" s="456">
        <v>0</v>
      </c>
      <c r="AV60" s="457">
        <v>1.38</v>
      </c>
      <c r="AW60" s="458">
        <v>0</v>
      </c>
      <c r="AX60" s="459">
        <v>-1.38</v>
      </c>
      <c r="AY60" s="461">
        <v>2.82419</v>
      </c>
    </row>
    <row r="61" s="164" customFormat="1" outlineLevel="2" spans="1:51">
      <c r="A61" s="468" t="s">
        <v>55</v>
      </c>
      <c r="B61" s="456">
        <v>0</v>
      </c>
      <c r="C61" s="457">
        <v>0</v>
      </c>
      <c r="D61" s="458" t="s">
        <v>161</v>
      </c>
      <c r="E61" s="459">
        <v>0</v>
      </c>
      <c r="F61" s="461">
        <v>0</v>
      </c>
      <c r="G61" s="456">
        <v>0</v>
      </c>
      <c r="H61" s="457">
        <v>0</v>
      </c>
      <c r="I61" s="458" t="s">
        <v>161</v>
      </c>
      <c r="J61" s="459">
        <v>0</v>
      </c>
      <c r="K61" s="461">
        <v>0</v>
      </c>
      <c r="L61" s="456">
        <v>0</v>
      </c>
      <c r="M61" s="457">
        <v>0</v>
      </c>
      <c r="N61" s="458" t="s">
        <v>161</v>
      </c>
      <c r="O61" s="459">
        <v>0</v>
      </c>
      <c r="P61" s="461">
        <v>0</v>
      </c>
      <c r="Q61" s="456">
        <v>0</v>
      </c>
      <c r="R61" s="457">
        <v>0</v>
      </c>
      <c r="S61" s="458" t="s">
        <v>161</v>
      </c>
      <c r="T61" s="459">
        <v>0</v>
      </c>
      <c r="U61" s="461">
        <v>0</v>
      </c>
      <c r="V61" s="456">
        <v>0</v>
      </c>
      <c r="W61" s="457">
        <v>0</v>
      </c>
      <c r="X61" s="458" t="s">
        <v>161</v>
      </c>
      <c r="Y61" s="459">
        <v>0</v>
      </c>
      <c r="Z61" s="461">
        <v>0</v>
      </c>
      <c r="AA61" s="456">
        <v>0</v>
      </c>
      <c r="AB61" s="457">
        <v>0</v>
      </c>
      <c r="AC61" s="458" t="s">
        <v>161</v>
      </c>
      <c r="AD61" s="459">
        <v>0</v>
      </c>
      <c r="AE61" s="461">
        <v>0</v>
      </c>
      <c r="AF61" s="456">
        <v>0</v>
      </c>
      <c r="AG61" s="457">
        <v>0</v>
      </c>
      <c r="AH61" s="458" t="s">
        <v>161</v>
      </c>
      <c r="AI61" s="459">
        <v>0</v>
      </c>
      <c r="AJ61" s="461">
        <v>0</v>
      </c>
      <c r="AK61" s="456">
        <v>0</v>
      </c>
      <c r="AL61" s="457">
        <v>0</v>
      </c>
      <c r="AM61" s="458" t="s">
        <v>161</v>
      </c>
      <c r="AN61" s="459">
        <v>0</v>
      </c>
      <c r="AO61" s="461">
        <v>0</v>
      </c>
      <c r="AP61" s="456">
        <v>0</v>
      </c>
      <c r="AQ61" s="457">
        <v>0</v>
      </c>
      <c r="AR61" s="458" t="s">
        <v>161</v>
      </c>
      <c r="AS61" s="459">
        <v>0</v>
      </c>
      <c r="AT61" s="461">
        <v>0</v>
      </c>
      <c r="AU61" s="456">
        <v>0</v>
      </c>
      <c r="AV61" s="457">
        <v>0</v>
      </c>
      <c r="AW61" s="458" t="s">
        <v>161</v>
      </c>
      <c r="AX61" s="459">
        <v>0</v>
      </c>
      <c r="AY61" s="461">
        <v>0</v>
      </c>
    </row>
    <row r="62" s="164" customFormat="1" outlineLevel="2" spans="1:51">
      <c r="A62" s="468" t="s">
        <v>56</v>
      </c>
      <c r="B62" s="456">
        <v>0</v>
      </c>
      <c r="C62" s="457">
        <v>0</v>
      </c>
      <c r="D62" s="458" t="s">
        <v>161</v>
      </c>
      <c r="E62" s="459">
        <v>0</v>
      </c>
      <c r="F62" s="461">
        <v>0</v>
      </c>
      <c r="G62" s="456">
        <v>0</v>
      </c>
      <c r="H62" s="457">
        <v>0</v>
      </c>
      <c r="I62" s="458" t="s">
        <v>161</v>
      </c>
      <c r="J62" s="459">
        <v>0</v>
      </c>
      <c r="K62" s="461">
        <v>0</v>
      </c>
      <c r="L62" s="456">
        <v>0</v>
      </c>
      <c r="M62" s="457">
        <v>0</v>
      </c>
      <c r="N62" s="458" t="s">
        <v>161</v>
      </c>
      <c r="O62" s="459">
        <v>0</v>
      </c>
      <c r="P62" s="461">
        <v>0</v>
      </c>
      <c r="Q62" s="456">
        <v>0</v>
      </c>
      <c r="R62" s="457">
        <v>0</v>
      </c>
      <c r="S62" s="458" t="s">
        <v>161</v>
      </c>
      <c r="T62" s="459">
        <v>0</v>
      </c>
      <c r="U62" s="461">
        <v>0</v>
      </c>
      <c r="V62" s="456">
        <v>0</v>
      </c>
      <c r="W62" s="457">
        <v>0</v>
      </c>
      <c r="X62" s="458" t="s">
        <v>161</v>
      </c>
      <c r="Y62" s="459">
        <v>0</v>
      </c>
      <c r="Z62" s="461">
        <v>0</v>
      </c>
      <c r="AA62" s="456">
        <v>0</v>
      </c>
      <c r="AB62" s="457">
        <v>0</v>
      </c>
      <c r="AC62" s="458" t="s">
        <v>161</v>
      </c>
      <c r="AD62" s="459">
        <v>0</v>
      </c>
      <c r="AE62" s="461">
        <v>0</v>
      </c>
      <c r="AF62" s="456">
        <v>0</v>
      </c>
      <c r="AG62" s="457">
        <v>0</v>
      </c>
      <c r="AH62" s="458" t="s">
        <v>161</v>
      </c>
      <c r="AI62" s="459">
        <v>0</v>
      </c>
      <c r="AJ62" s="461">
        <v>0</v>
      </c>
      <c r="AK62" s="456">
        <v>0</v>
      </c>
      <c r="AL62" s="457">
        <v>0</v>
      </c>
      <c r="AM62" s="458" t="s">
        <v>161</v>
      </c>
      <c r="AN62" s="459">
        <v>0</v>
      </c>
      <c r="AO62" s="461">
        <v>0</v>
      </c>
      <c r="AP62" s="456">
        <v>0</v>
      </c>
      <c r="AQ62" s="457">
        <v>0</v>
      </c>
      <c r="AR62" s="458" t="s">
        <v>161</v>
      </c>
      <c r="AS62" s="459">
        <v>0</v>
      </c>
      <c r="AT62" s="461">
        <v>0</v>
      </c>
      <c r="AU62" s="456">
        <v>0</v>
      </c>
      <c r="AV62" s="457">
        <v>0</v>
      </c>
      <c r="AW62" s="458" t="s">
        <v>161</v>
      </c>
      <c r="AX62" s="459">
        <v>0</v>
      </c>
      <c r="AY62" s="461">
        <v>0</v>
      </c>
    </row>
    <row r="63" s="437" customFormat="1" outlineLevel="2" spans="1:51">
      <c r="A63" s="468" t="s">
        <v>57</v>
      </c>
      <c r="B63" s="456">
        <v>0</v>
      </c>
      <c r="C63" s="457">
        <v>0</v>
      </c>
      <c r="D63" s="458" t="s">
        <v>161</v>
      </c>
      <c r="E63" s="459">
        <v>0</v>
      </c>
      <c r="F63" s="461">
        <v>0</v>
      </c>
      <c r="G63" s="456">
        <v>0</v>
      </c>
      <c r="H63" s="457">
        <v>0</v>
      </c>
      <c r="I63" s="458" t="s">
        <v>161</v>
      </c>
      <c r="J63" s="459">
        <v>0</v>
      </c>
      <c r="K63" s="461">
        <v>0</v>
      </c>
      <c r="L63" s="456">
        <v>0</v>
      </c>
      <c r="M63" s="457">
        <v>0</v>
      </c>
      <c r="N63" s="458" t="s">
        <v>161</v>
      </c>
      <c r="O63" s="459">
        <v>0</v>
      </c>
      <c r="P63" s="461">
        <v>0</v>
      </c>
      <c r="Q63" s="456">
        <v>0</v>
      </c>
      <c r="R63" s="457">
        <v>0</v>
      </c>
      <c r="S63" s="458" t="s">
        <v>161</v>
      </c>
      <c r="T63" s="459">
        <v>0</v>
      </c>
      <c r="U63" s="461">
        <v>0</v>
      </c>
      <c r="V63" s="456">
        <v>0</v>
      </c>
      <c r="W63" s="457">
        <v>0</v>
      </c>
      <c r="X63" s="458" t="s">
        <v>161</v>
      </c>
      <c r="Y63" s="459">
        <v>0</v>
      </c>
      <c r="Z63" s="461">
        <v>0</v>
      </c>
      <c r="AA63" s="456">
        <v>0</v>
      </c>
      <c r="AB63" s="457">
        <v>0</v>
      </c>
      <c r="AC63" s="458" t="s">
        <v>161</v>
      </c>
      <c r="AD63" s="459">
        <v>0</v>
      </c>
      <c r="AE63" s="461">
        <v>0</v>
      </c>
      <c r="AF63" s="456">
        <v>0</v>
      </c>
      <c r="AG63" s="457">
        <v>0</v>
      </c>
      <c r="AH63" s="458" t="s">
        <v>161</v>
      </c>
      <c r="AI63" s="459">
        <v>0</v>
      </c>
      <c r="AJ63" s="461">
        <v>0</v>
      </c>
      <c r="AK63" s="456">
        <v>0</v>
      </c>
      <c r="AL63" s="457">
        <v>0</v>
      </c>
      <c r="AM63" s="458" t="s">
        <v>161</v>
      </c>
      <c r="AN63" s="459">
        <v>0</v>
      </c>
      <c r="AO63" s="461">
        <v>0</v>
      </c>
      <c r="AP63" s="456">
        <v>0</v>
      </c>
      <c r="AQ63" s="457">
        <v>0</v>
      </c>
      <c r="AR63" s="458" t="s">
        <v>161</v>
      </c>
      <c r="AS63" s="459">
        <v>0</v>
      </c>
      <c r="AT63" s="461">
        <v>0</v>
      </c>
      <c r="AU63" s="456">
        <v>0</v>
      </c>
      <c r="AV63" s="457">
        <v>0</v>
      </c>
      <c r="AW63" s="458" t="s">
        <v>161</v>
      </c>
      <c r="AX63" s="459">
        <v>0</v>
      </c>
      <c r="AY63" s="461">
        <v>0</v>
      </c>
    </row>
    <row r="64" s="441" customFormat="1" spans="1:51">
      <c r="A64" s="462" t="s">
        <v>58</v>
      </c>
      <c r="B64" s="463">
        <v>57.8591919999999</v>
      </c>
      <c r="C64" s="464">
        <v>70.09450431</v>
      </c>
      <c r="D64" s="465">
        <v>0.825445483487718</v>
      </c>
      <c r="E64" s="464">
        <v>-12.2353123100001</v>
      </c>
      <c r="F64" s="466">
        <v>68.0950209999999</v>
      </c>
      <c r="G64" s="463">
        <v>4.672848</v>
      </c>
      <c r="H64" s="464">
        <v>11.265</v>
      </c>
      <c r="I64" s="465">
        <v>0.414811185086552</v>
      </c>
      <c r="J64" s="464">
        <v>-6.592152</v>
      </c>
      <c r="K64" s="466">
        <v>8.02323999999999</v>
      </c>
      <c r="L64" s="463">
        <v>0.426268</v>
      </c>
      <c r="M64" s="464">
        <v>2.684038</v>
      </c>
      <c r="N64" s="465">
        <v>0.158815933306458</v>
      </c>
      <c r="O64" s="464">
        <v>-2.25777</v>
      </c>
      <c r="P64" s="466">
        <v>1.227233</v>
      </c>
      <c r="Q64" s="463">
        <v>-0.0418</v>
      </c>
      <c r="R64" s="464">
        <v>0.6557</v>
      </c>
      <c r="S64" s="465">
        <v>-0.063748665548269</v>
      </c>
      <c r="T64" s="464">
        <v>-0.6975</v>
      </c>
      <c r="U64" s="466">
        <v>0.4184</v>
      </c>
      <c r="V64" s="463">
        <v>52.0693629999999</v>
      </c>
      <c r="W64" s="464">
        <v>55.2681</v>
      </c>
      <c r="X64" s="465">
        <v>0.942123268214393</v>
      </c>
      <c r="Y64" s="464">
        <v>-3.19873700000011</v>
      </c>
      <c r="Z64" s="466">
        <v>55.1601479999999</v>
      </c>
      <c r="AA64" s="463">
        <v>0.732512999999999</v>
      </c>
      <c r="AB64" s="464">
        <v>0.22166631</v>
      </c>
      <c r="AC64" s="465">
        <v>3.30457524194813</v>
      </c>
      <c r="AD64" s="464">
        <v>0.510846689999999</v>
      </c>
      <c r="AE64" s="466">
        <v>3.26599999999999</v>
      </c>
      <c r="AF64" s="463">
        <v>0</v>
      </c>
      <c r="AG64" s="464">
        <v>0.36</v>
      </c>
      <c r="AH64" s="465">
        <v>0</v>
      </c>
      <c r="AI64" s="464">
        <v>-0.36</v>
      </c>
      <c r="AJ64" s="466">
        <v>0</v>
      </c>
      <c r="AK64" s="463">
        <v>0</v>
      </c>
      <c r="AL64" s="464">
        <v>4</v>
      </c>
      <c r="AM64" s="465">
        <v>0</v>
      </c>
      <c r="AN64" s="464">
        <v>-4</v>
      </c>
      <c r="AO64" s="466">
        <v>0</v>
      </c>
      <c r="AP64" s="463">
        <v>0.3994</v>
      </c>
      <c r="AQ64" s="464">
        <v>0.04</v>
      </c>
      <c r="AR64" s="465">
        <v>9.985</v>
      </c>
      <c r="AS64" s="464">
        <v>0.3594</v>
      </c>
      <c r="AT64" s="466">
        <v>0.055382</v>
      </c>
      <c r="AU64" s="463">
        <v>0</v>
      </c>
      <c r="AV64" s="464">
        <v>1.38</v>
      </c>
      <c r="AW64" s="465">
        <v>0</v>
      </c>
      <c r="AX64" s="464">
        <v>-1.38</v>
      </c>
      <c r="AY64" s="466">
        <v>4.01619</v>
      </c>
    </row>
    <row r="65" s="164" customFormat="1" outlineLevel="2" spans="1:51">
      <c r="A65" s="468" t="s">
        <v>59</v>
      </c>
      <c r="B65" s="456">
        <v>17.820025</v>
      </c>
      <c r="C65" s="457">
        <v>13.78527273</v>
      </c>
      <c r="D65" s="458">
        <v>1.29268570517429</v>
      </c>
      <c r="E65" s="459">
        <v>4.03475227000002</v>
      </c>
      <c r="F65" s="461">
        <v>0</v>
      </c>
      <c r="G65" s="456">
        <v>2.93359700000001</v>
      </c>
      <c r="H65" s="457">
        <v>1.61</v>
      </c>
      <c r="I65" s="458">
        <v>1.8221099378882</v>
      </c>
      <c r="J65" s="459">
        <v>1.32359700000001</v>
      </c>
      <c r="K65" s="461">
        <v>0</v>
      </c>
      <c r="L65" s="456">
        <v>0.494760000000001</v>
      </c>
      <c r="M65" s="457">
        <v>0.3</v>
      </c>
      <c r="N65" s="458">
        <v>1.6492</v>
      </c>
      <c r="O65" s="459">
        <v>0.194760000000001</v>
      </c>
      <c r="P65" s="461">
        <v>0</v>
      </c>
      <c r="Q65" s="456">
        <v>0</v>
      </c>
      <c r="R65" s="457">
        <v>0.055</v>
      </c>
      <c r="S65" s="458">
        <v>0</v>
      </c>
      <c r="T65" s="459">
        <v>-0.055</v>
      </c>
      <c r="U65" s="461">
        <v>0</v>
      </c>
      <c r="V65" s="456">
        <v>13.355868</v>
      </c>
      <c r="W65" s="457">
        <v>11.793</v>
      </c>
      <c r="X65" s="458">
        <v>1.13252505723735</v>
      </c>
      <c r="Y65" s="459">
        <v>1.56286800000001</v>
      </c>
      <c r="Z65" s="461">
        <v>0</v>
      </c>
      <c r="AA65" s="456">
        <v>1.0358</v>
      </c>
      <c r="AB65" s="457">
        <v>0.02727273</v>
      </c>
      <c r="AC65" s="458">
        <v>37.9793295354004</v>
      </c>
      <c r="AD65" s="459">
        <v>1.00852727</v>
      </c>
      <c r="AE65" s="461">
        <v>0</v>
      </c>
      <c r="AF65" s="456">
        <v>0</v>
      </c>
      <c r="AG65" s="457">
        <v>0</v>
      </c>
      <c r="AH65" s="458" t="s">
        <v>161</v>
      </c>
      <c r="AI65" s="459">
        <v>0</v>
      </c>
      <c r="AJ65" s="461">
        <v>0</v>
      </c>
      <c r="AK65" s="456">
        <v>0.276876999999999</v>
      </c>
      <c r="AL65" s="457">
        <v>0</v>
      </c>
      <c r="AM65" s="458" t="s">
        <v>161</v>
      </c>
      <c r="AN65" s="459">
        <v>0.276876999999999</v>
      </c>
      <c r="AO65" s="461">
        <v>0</v>
      </c>
      <c r="AP65" s="456">
        <v>0.40084</v>
      </c>
      <c r="AQ65" s="457">
        <v>0</v>
      </c>
      <c r="AR65" s="458" t="s">
        <v>161</v>
      </c>
      <c r="AS65" s="459">
        <v>0.40084</v>
      </c>
      <c r="AT65" s="461">
        <v>0</v>
      </c>
      <c r="AU65" s="456">
        <v>0</v>
      </c>
      <c r="AV65" s="457">
        <v>0</v>
      </c>
      <c r="AW65" s="458" t="s">
        <v>161</v>
      </c>
      <c r="AX65" s="459">
        <v>0</v>
      </c>
      <c r="AY65" s="461">
        <v>0</v>
      </c>
    </row>
    <row r="66" s="164" customFormat="1" outlineLevel="2" spans="1:51">
      <c r="A66" s="468" t="s">
        <v>60</v>
      </c>
      <c r="B66" s="456">
        <v>1.931777</v>
      </c>
      <c r="C66" s="457">
        <v>1.932</v>
      </c>
      <c r="D66" s="458">
        <v>0.999884575569359</v>
      </c>
      <c r="E66" s="459">
        <v>-0.000222999999999196</v>
      </c>
      <c r="F66" s="461">
        <v>0</v>
      </c>
      <c r="G66" s="456">
        <v>0.426270000000001</v>
      </c>
      <c r="H66" s="457">
        <v>0</v>
      </c>
      <c r="I66" s="458" t="s">
        <v>161</v>
      </c>
      <c r="J66" s="459">
        <v>0.426270000000001</v>
      </c>
      <c r="K66" s="461">
        <v>0</v>
      </c>
      <c r="L66" s="456">
        <v>0.121234</v>
      </c>
      <c r="M66" s="457">
        <v>0</v>
      </c>
      <c r="N66" s="458" t="s">
        <v>161</v>
      </c>
      <c r="O66" s="459">
        <v>0.121234</v>
      </c>
      <c r="P66" s="461">
        <v>0</v>
      </c>
      <c r="Q66" s="456">
        <v>0</v>
      </c>
      <c r="R66" s="457">
        <v>0</v>
      </c>
      <c r="S66" s="458" t="s">
        <v>161</v>
      </c>
      <c r="T66" s="459">
        <v>0</v>
      </c>
      <c r="U66" s="461">
        <v>0</v>
      </c>
      <c r="V66" s="456">
        <v>1.384273</v>
      </c>
      <c r="W66" s="457">
        <v>1.932</v>
      </c>
      <c r="X66" s="458">
        <v>0.716497412008282</v>
      </c>
      <c r="Y66" s="459">
        <v>-0.547727</v>
      </c>
      <c r="Z66" s="461">
        <v>0</v>
      </c>
      <c r="AA66" s="456">
        <v>0</v>
      </c>
      <c r="AB66" s="457">
        <v>0</v>
      </c>
      <c r="AC66" s="458" t="s">
        <v>161</v>
      </c>
      <c r="AD66" s="459">
        <v>0</v>
      </c>
      <c r="AE66" s="461">
        <v>0</v>
      </c>
      <c r="AF66" s="456">
        <v>0</v>
      </c>
      <c r="AG66" s="457">
        <v>0</v>
      </c>
      <c r="AH66" s="458" t="s">
        <v>161</v>
      </c>
      <c r="AI66" s="459">
        <v>0</v>
      </c>
      <c r="AJ66" s="461">
        <v>0</v>
      </c>
      <c r="AK66" s="456">
        <v>0</v>
      </c>
      <c r="AL66" s="457">
        <v>0</v>
      </c>
      <c r="AM66" s="458" t="s">
        <v>161</v>
      </c>
      <c r="AN66" s="459">
        <v>0</v>
      </c>
      <c r="AO66" s="461">
        <v>0</v>
      </c>
      <c r="AP66" s="456">
        <v>0</v>
      </c>
      <c r="AQ66" s="457">
        <v>0</v>
      </c>
      <c r="AR66" s="458" t="s">
        <v>161</v>
      </c>
      <c r="AS66" s="459">
        <v>0</v>
      </c>
      <c r="AT66" s="461">
        <v>0</v>
      </c>
      <c r="AU66" s="456">
        <v>0</v>
      </c>
      <c r="AV66" s="457">
        <v>0</v>
      </c>
      <c r="AW66" s="458" t="s">
        <v>161</v>
      </c>
      <c r="AX66" s="459">
        <v>0</v>
      </c>
      <c r="AY66" s="461">
        <v>0</v>
      </c>
    </row>
    <row r="67" s="164" customFormat="1" outlineLevel="2" spans="1:51">
      <c r="A67" s="468" t="s">
        <v>61</v>
      </c>
      <c r="B67" s="456">
        <v>5.871263</v>
      </c>
      <c r="C67" s="457">
        <v>0</v>
      </c>
      <c r="D67" s="458" t="s">
        <v>161</v>
      </c>
      <c r="E67" s="459">
        <v>5.871263</v>
      </c>
      <c r="F67" s="461">
        <v>0</v>
      </c>
      <c r="G67" s="456">
        <v>3.174593</v>
      </c>
      <c r="H67" s="457">
        <v>0</v>
      </c>
      <c r="I67" s="458" t="s">
        <v>161</v>
      </c>
      <c r="J67" s="459">
        <v>3.174593</v>
      </c>
      <c r="K67" s="461">
        <v>0</v>
      </c>
      <c r="L67" s="456">
        <v>0.907841999999998</v>
      </c>
      <c r="M67" s="457">
        <v>0</v>
      </c>
      <c r="N67" s="458" t="s">
        <v>161</v>
      </c>
      <c r="O67" s="459">
        <v>0.907841999999998</v>
      </c>
      <c r="P67" s="461">
        <v>0</v>
      </c>
      <c r="Q67" s="456">
        <v>0.0575</v>
      </c>
      <c r="R67" s="457">
        <v>0</v>
      </c>
      <c r="S67" s="458" t="s">
        <v>161</v>
      </c>
      <c r="T67" s="459">
        <v>0.0575</v>
      </c>
      <c r="U67" s="461">
        <v>0</v>
      </c>
      <c r="V67" s="456">
        <v>1.690328</v>
      </c>
      <c r="W67" s="457">
        <v>0</v>
      </c>
      <c r="X67" s="458" t="s">
        <v>161</v>
      </c>
      <c r="Y67" s="459">
        <v>1.690328</v>
      </c>
      <c r="Z67" s="461">
        <v>0</v>
      </c>
      <c r="AA67" s="456">
        <v>0.041</v>
      </c>
      <c r="AB67" s="457">
        <v>0</v>
      </c>
      <c r="AC67" s="458" t="s">
        <v>161</v>
      </c>
      <c r="AD67" s="459">
        <v>0.041</v>
      </c>
      <c r="AE67" s="461">
        <v>0</v>
      </c>
      <c r="AF67" s="456">
        <v>4.931651</v>
      </c>
      <c r="AG67" s="457">
        <v>0</v>
      </c>
      <c r="AH67" s="458" t="s">
        <v>161</v>
      </c>
      <c r="AI67" s="459">
        <v>4.931651</v>
      </c>
      <c r="AJ67" s="461">
        <v>0</v>
      </c>
      <c r="AK67" s="456">
        <v>0</v>
      </c>
      <c r="AL67" s="457">
        <v>0</v>
      </c>
      <c r="AM67" s="458" t="s">
        <v>161</v>
      </c>
      <c r="AN67" s="459">
        <v>0</v>
      </c>
      <c r="AO67" s="461">
        <v>0</v>
      </c>
      <c r="AP67" s="456">
        <v>0.733069999999999</v>
      </c>
      <c r="AQ67" s="457">
        <v>0</v>
      </c>
      <c r="AR67" s="458" t="s">
        <v>161</v>
      </c>
      <c r="AS67" s="459">
        <v>0.733069999999999</v>
      </c>
      <c r="AT67" s="461">
        <v>0</v>
      </c>
      <c r="AU67" s="456">
        <v>0.5571</v>
      </c>
      <c r="AV67" s="457">
        <v>0</v>
      </c>
      <c r="AW67" s="458" t="s">
        <v>161</v>
      </c>
      <c r="AX67" s="459">
        <v>0.5571</v>
      </c>
      <c r="AY67" s="461">
        <v>0</v>
      </c>
    </row>
    <row r="68" s="164" customFormat="1" outlineLevel="2" spans="1:51">
      <c r="A68" s="468" t="s">
        <v>62</v>
      </c>
      <c r="B68" s="456">
        <v>10.873832</v>
      </c>
      <c r="C68" s="457">
        <v>27.4667</v>
      </c>
      <c r="D68" s="458">
        <v>0.39589146129677</v>
      </c>
      <c r="E68" s="459">
        <v>-16.592868</v>
      </c>
      <c r="F68" s="461">
        <v>0</v>
      </c>
      <c r="G68" s="456">
        <v>6.357681</v>
      </c>
      <c r="H68" s="457">
        <v>15.038</v>
      </c>
      <c r="I68" s="458">
        <v>0.422774371591967</v>
      </c>
      <c r="J68" s="459">
        <v>-8.680319</v>
      </c>
      <c r="K68" s="461">
        <v>0</v>
      </c>
      <c r="L68" s="456">
        <v>2.56355699999999</v>
      </c>
      <c r="M68" s="457">
        <v>3.6277</v>
      </c>
      <c r="N68" s="458">
        <v>0.70666179673071</v>
      </c>
      <c r="O68" s="459">
        <v>-1.064143</v>
      </c>
      <c r="P68" s="461">
        <v>0</v>
      </c>
      <c r="Q68" s="456">
        <v>0.1495</v>
      </c>
      <c r="R68" s="457">
        <v>0.08</v>
      </c>
      <c r="S68" s="458">
        <v>1.86875</v>
      </c>
      <c r="T68" s="459">
        <v>0.0694999999999999</v>
      </c>
      <c r="U68" s="461">
        <v>0</v>
      </c>
      <c r="V68" s="456">
        <v>0.931704</v>
      </c>
      <c r="W68" s="457">
        <v>8.543</v>
      </c>
      <c r="X68" s="458">
        <v>0.109060517382652</v>
      </c>
      <c r="Y68" s="459">
        <v>-7.611296</v>
      </c>
      <c r="Z68" s="461">
        <v>0</v>
      </c>
      <c r="AA68" s="456">
        <v>0.871389999999998</v>
      </c>
      <c r="AB68" s="457">
        <v>0.178</v>
      </c>
      <c r="AC68" s="458">
        <v>4.89544943820223</v>
      </c>
      <c r="AD68" s="459">
        <v>0.693389999999998</v>
      </c>
      <c r="AE68" s="461">
        <v>0</v>
      </c>
      <c r="AF68" s="456">
        <v>3.78819999999999</v>
      </c>
      <c r="AG68" s="457">
        <v>20.16</v>
      </c>
      <c r="AH68" s="458">
        <v>0.187906746031746</v>
      </c>
      <c r="AI68" s="459">
        <v>-16.3718</v>
      </c>
      <c r="AJ68" s="461">
        <v>0</v>
      </c>
      <c r="AK68" s="456">
        <v>0.02</v>
      </c>
      <c r="AL68" s="457">
        <v>0</v>
      </c>
      <c r="AM68" s="458" t="s">
        <v>161</v>
      </c>
      <c r="AN68" s="459">
        <v>0.02</v>
      </c>
      <c r="AO68" s="461">
        <v>0</v>
      </c>
      <c r="AP68" s="456">
        <v>0.321003</v>
      </c>
      <c r="AQ68" s="457">
        <v>0</v>
      </c>
      <c r="AR68" s="458" t="s">
        <v>161</v>
      </c>
      <c r="AS68" s="459">
        <v>0.321003</v>
      </c>
      <c r="AT68" s="461">
        <v>0</v>
      </c>
      <c r="AU68" s="456">
        <v>0.820439999999999</v>
      </c>
      <c r="AV68" s="457">
        <v>0</v>
      </c>
      <c r="AW68" s="458" t="s">
        <v>161</v>
      </c>
      <c r="AX68" s="459">
        <v>0.820439999999999</v>
      </c>
      <c r="AY68" s="461">
        <v>0</v>
      </c>
    </row>
    <row r="69" s="164" customFormat="1" outlineLevel="2" spans="1:51">
      <c r="A69" s="468" t="s">
        <v>167</v>
      </c>
      <c r="B69" s="456">
        <v>0.2</v>
      </c>
      <c r="C69" s="457">
        <v>0</v>
      </c>
      <c r="D69" s="458" t="s">
        <v>161</v>
      </c>
      <c r="E69" s="459">
        <v>0.2</v>
      </c>
      <c r="F69" s="461">
        <v>0</v>
      </c>
      <c r="G69" s="456">
        <v>0</v>
      </c>
      <c r="H69" s="457">
        <v>0</v>
      </c>
      <c r="I69" s="458" t="s">
        <v>161</v>
      </c>
      <c r="J69" s="459">
        <v>0</v>
      </c>
      <c r="K69" s="461">
        <v>0</v>
      </c>
      <c r="L69" s="456">
        <v>0</v>
      </c>
      <c r="M69" s="457">
        <v>0</v>
      </c>
      <c r="N69" s="458" t="s">
        <v>161</v>
      </c>
      <c r="O69" s="459">
        <v>0</v>
      </c>
      <c r="P69" s="461">
        <v>0</v>
      </c>
      <c r="Q69" s="456">
        <v>0</v>
      </c>
      <c r="R69" s="457">
        <v>0</v>
      </c>
      <c r="S69" s="458" t="s">
        <v>161</v>
      </c>
      <c r="T69" s="459">
        <v>0</v>
      </c>
      <c r="U69" s="461">
        <v>0</v>
      </c>
      <c r="V69" s="456">
        <v>0.2</v>
      </c>
      <c r="W69" s="457">
        <v>0</v>
      </c>
      <c r="X69" s="458" t="s">
        <v>161</v>
      </c>
      <c r="Y69" s="459">
        <v>0.2</v>
      </c>
      <c r="Z69" s="461">
        <v>0</v>
      </c>
      <c r="AA69" s="456">
        <v>0</v>
      </c>
      <c r="AB69" s="457">
        <v>0</v>
      </c>
      <c r="AC69" s="458" t="s">
        <v>161</v>
      </c>
      <c r="AD69" s="459">
        <v>0</v>
      </c>
      <c r="AE69" s="461">
        <v>0</v>
      </c>
      <c r="AF69" s="456">
        <v>0.07</v>
      </c>
      <c r="AG69" s="457">
        <v>0</v>
      </c>
      <c r="AH69" s="458" t="s">
        <v>161</v>
      </c>
      <c r="AI69" s="459">
        <v>0.07</v>
      </c>
      <c r="AJ69" s="461">
        <v>0</v>
      </c>
      <c r="AK69" s="456">
        <v>0</v>
      </c>
      <c r="AL69" s="457">
        <v>0</v>
      </c>
      <c r="AM69" s="458" t="s">
        <v>161</v>
      </c>
      <c r="AN69" s="459">
        <v>0</v>
      </c>
      <c r="AO69" s="461">
        <v>0</v>
      </c>
      <c r="AP69" s="456">
        <v>0</v>
      </c>
      <c r="AQ69" s="457">
        <v>0</v>
      </c>
      <c r="AR69" s="458" t="s">
        <v>161</v>
      </c>
      <c r="AS69" s="459">
        <v>0</v>
      </c>
      <c r="AT69" s="461">
        <v>0</v>
      </c>
      <c r="AU69" s="456">
        <v>0</v>
      </c>
      <c r="AV69" s="457">
        <v>0</v>
      </c>
      <c r="AW69" s="458" t="s">
        <v>161</v>
      </c>
      <c r="AX69" s="459">
        <v>0</v>
      </c>
      <c r="AY69" s="461">
        <v>0</v>
      </c>
    </row>
    <row r="70" s="164" customFormat="1" outlineLevel="2" spans="1:51">
      <c r="A70" s="468" t="s">
        <v>63</v>
      </c>
      <c r="B70" s="456">
        <v>-0.414217000000001</v>
      </c>
      <c r="C70" s="457">
        <v>10.20291666</v>
      </c>
      <c r="D70" s="458">
        <v>-0.0405979009535496</v>
      </c>
      <c r="E70" s="459">
        <v>-10.61713366</v>
      </c>
      <c r="F70" s="461">
        <v>0</v>
      </c>
      <c r="G70" s="456">
        <v>0.767499999999999</v>
      </c>
      <c r="H70" s="457">
        <v>1.328</v>
      </c>
      <c r="I70" s="458">
        <v>0.577936746987951</v>
      </c>
      <c r="J70" s="459">
        <v>-0.560500000000001</v>
      </c>
      <c r="K70" s="461">
        <v>0</v>
      </c>
      <c r="L70" s="456">
        <v>0.233426</v>
      </c>
      <c r="M70" s="457">
        <v>0.286</v>
      </c>
      <c r="N70" s="458">
        <v>0.816174825174825</v>
      </c>
      <c r="O70" s="459">
        <v>-0.0525740000000001</v>
      </c>
      <c r="P70" s="461">
        <v>0</v>
      </c>
      <c r="Q70" s="456">
        <v>0.15</v>
      </c>
      <c r="R70" s="457">
        <v>0.079</v>
      </c>
      <c r="S70" s="458">
        <v>1.89873417721519</v>
      </c>
      <c r="T70" s="459">
        <v>0.071</v>
      </c>
      <c r="U70" s="461">
        <v>0</v>
      </c>
      <c r="V70" s="456">
        <v>-1.787143</v>
      </c>
      <c r="W70" s="457">
        <v>8.507</v>
      </c>
      <c r="X70" s="458">
        <v>-0.210079111320089</v>
      </c>
      <c r="Y70" s="459">
        <v>-10.294143</v>
      </c>
      <c r="Z70" s="461">
        <v>0</v>
      </c>
      <c r="AA70" s="456">
        <v>0.222</v>
      </c>
      <c r="AB70" s="457">
        <v>0.00291666</v>
      </c>
      <c r="AC70" s="458">
        <v>76.1144596901936</v>
      </c>
      <c r="AD70" s="459">
        <v>0.21908334</v>
      </c>
      <c r="AE70" s="461">
        <v>0</v>
      </c>
      <c r="AF70" s="456">
        <v>0</v>
      </c>
      <c r="AG70" s="457">
        <v>0</v>
      </c>
      <c r="AH70" s="458" t="s">
        <v>161</v>
      </c>
      <c r="AI70" s="459">
        <v>0</v>
      </c>
      <c r="AJ70" s="461">
        <v>0</v>
      </c>
      <c r="AK70" s="456">
        <v>0</v>
      </c>
      <c r="AL70" s="457">
        <v>1.16</v>
      </c>
      <c r="AM70" s="458">
        <v>0</v>
      </c>
      <c r="AN70" s="459">
        <v>-1.16</v>
      </c>
      <c r="AO70" s="461">
        <v>0</v>
      </c>
      <c r="AP70" s="456">
        <v>0</v>
      </c>
      <c r="AQ70" s="457">
        <v>0</v>
      </c>
      <c r="AR70" s="458" t="s">
        <v>161</v>
      </c>
      <c r="AS70" s="459">
        <v>0</v>
      </c>
      <c r="AT70" s="461">
        <v>0</v>
      </c>
      <c r="AU70" s="456">
        <v>0.0434</v>
      </c>
      <c r="AV70" s="457">
        <v>0</v>
      </c>
      <c r="AW70" s="458" t="s">
        <v>161</v>
      </c>
      <c r="AX70" s="459">
        <v>0.0434</v>
      </c>
      <c r="AY70" s="461">
        <v>0</v>
      </c>
    </row>
    <row r="71" s="164" customFormat="1" outlineLevel="2" spans="1:51">
      <c r="A71" s="468" t="s">
        <v>168</v>
      </c>
      <c r="B71" s="456">
        <v>33.2129769999999</v>
      </c>
      <c r="C71" s="457">
        <v>0</v>
      </c>
      <c r="D71" s="458" t="s">
        <v>161</v>
      </c>
      <c r="E71" s="459">
        <v>33.2129769999999</v>
      </c>
      <c r="F71" s="461">
        <v>0</v>
      </c>
      <c r="G71" s="456">
        <v>2.1945</v>
      </c>
      <c r="H71" s="457">
        <v>0</v>
      </c>
      <c r="I71" s="458" t="s">
        <v>161</v>
      </c>
      <c r="J71" s="459">
        <v>2.1945</v>
      </c>
      <c r="K71" s="461">
        <v>0</v>
      </c>
      <c r="L71" s="456">
        <v>0.377476</v>
      </c>
      <c r="M71" s="457">
        <v>0</v>
      </c>
      <c r="N71" s="458" t="s">
        <v>161</v>
      </c>
      <c r="O71" s="459">
        <v>0.377476</v>
      </c>
      <c r="P71" s="461">
        <v>0</v>
      </c>
      <c r="Q71" s="456">
        <v>0.108</v>
      </c>
      <c r="R71" s="457">
        <v>0</v>
      </c>
      <c r="S71" s="458" t="s">
        <v>161</v>
      </c>
      <c r="T71" s="459">
        <v>0.108</v>
      </c>
      <c r="U71" s="461">
        <v>0</v>
      </c>
      <c r="V71" s="456">
        <v>30.4480009999999</v>
      </c>
      <c r="W71" s="457">
        <v>0</v>
      </c>
      <c r="X71" s="458" t="s">
        <v>161</v>
      </c>
      <c r="Y71" s="459">
        <v>30.4480009999999</v>
      </c>
      <c r="Z71" s="461">
        <v>0</v>
      </c>
      <c r="AA71" s="456">
        <v>0.085</v>
      </c>
      <c r="AB71" s="457">
        <v>0</v>
      </c>
      <c r="AC71" s="458" t="s">
        <v>161</v>
      </c>
      <c r="AD71" s="459">
        <v>0.085</v>
      </c>
      <c r="AE71" s="461">
        <v>0</v>
      </c>
      <c r="AF71" s="456">
        <v>0</v>
      </c>
      <c r="AG71" s="457">
        <v>0</v>
      </c>
      <c r="AH71" s="458" t="s">
        <v>161</v>
      </c>
      <c r="AI71" s="459">
        <v>0</v>
      </c>
      <c r="AJ71" s="461">
        <v>0</v>
      </c>
      <c r="AK71" s="456">
        <v>0</v>
      </c>
      <c r="AL71" s="457">
        <v>0</v>
      </c>
      <c r="AM71" s="458" t="s">
        <v>161</v>
      </c>
      <c r="AN71" s="459">
        <v>0</v>
      </c>
      <c r="AO71" s="461">
        <v>0</v>
      </c>
      <c r="AP71" s="456">
        <v>0.140144</v>
      </c>
      <c r="AQ71" s="457">
        <v>0</v>
      </c>
      <c r="AR71" s="458" t="s">
        <v>161</v>
      </c>
      <c r="AS71" s="459">
        <v>0.140144</v>
      </c>
      <c r="AT71" s="461">
        <v>0</v>
      </c>
      <c r="AU71" s="456">
        <v>0</v>
      </c>
      <c r="AV71" s="457">
        <v>0</v>
      </c>
      <c r="AW71" s="458" t="s">
        <v>161</v>
      </c>
      <c r="AX71" s="459">
        <v>0</v>
      </c>
      <c r="AY71" s="461">
        <v>0</v>
      </c>
    </row>
    <row r="72" s="164" customFormat="1" outlineLevel="2" spans="1:51">
      <c r="A72" s="468" t="s">
        <v>65</v>
      </c>
      <c r="B72" s="456">
        <v>0.452499999999997</v>
      </c>
      <c r="C72" s="457">
        <v>0</v>
      </c>
      <c r="D72" s="458" t="s">
        <v>161</v>
      </c>
      <c r="E72" s="459">
        <v>0.452499999999997</v>
      </c>
      <c r="F72" s="461">
        <v>0</v>
      </c>
      <c r="G72" s="456">
        <v>-0.0225000000000022</v>
      </c>
      <c r="H72" s="457">
        <v>0</v>
      </c>
      <c r="I72" s="458" t="s">
        <v>161</v>
      </c>
      <c r="J72" s="459">
        <v>-0.0225000000000022</v>
      </c>
      <c r="K72" s="461">
        <v>0</v>
      </c>
      <c r="L72" s="456">
        <v>-1.14491749414469e-16</v>
      </c>
      <c r="M72" s="457">
        <v>0</v>
      </c>
      <c r="N72" s="458" t="s">
        <v>161</v>
      </c>
      <c r="O72" s="459">
        <v>-1.14491749414469e-16</v>
      </c>
      <c r="P72" s="461">
        <v>0</v>
      </c>
      <c r="Q72" s="456">
        <v>0</v>
      </c>
      <c r="R72" s="457">
        <v>0</v>
      </c>
      <c r="S72" s="458" t="s">
        <v>161</v>
      </c>
      <c r="T72" s="459">
        <v>0</v>
      </c>
      <c r="U72" s="461">
        <v>0</v>
      </c>
      <c r="V72" s="456">
        <v>0</v>
      </c>
      <c r="W72" s="457">
        <v>0</v>
      </c>
      <c r="X72" s="458" t="s">
        <v>161</v>
      </c>
      <c r="Y72" s="459">
        <v>0</v>
      </c>
      <c r="Z72" s="461">
        <v>0</v>
      </c>
      <c r="AA72" s="456">
        <v>0.474999999999999</v>
      </c>
      <c r="AB72" s="457">
        <v>0</v>
      </c>
      <c r="AC72" s="458" t="s">
        <v>161</v>
      </c>
      <c r="AD72" s="459">
        <v>0.474999999999999</v>
      </c>
      <c r="AE72" s="461">
        <v>0</v>
      </c>
      <c r="AF72" s="456">
        <v>0</v>
      </c>
      <c r="AG72" s="457">
        <v>0</v>
      </c>
      <c r="AH72" s="458" t="s">
        <v>161</v>
      </c>
      <c r="AI72" s="459">
        <v>0</v>
      </c>
      <c r="AJ72" s="461">
        <v>0</v>
      </c>
      <c r="AK72" s="456">
        <v>0</v>
      </c>
      <c r="AL72" s="457">
        <v>0</v>
      </c>
      <c r="AM72" s="458" t="s">
        <v>161</v>
      </c>
      <c r="AN72" s="459">
        <v>0</v>
      </c>
      <c r="AO72" s="461">
        <v>0</v>
      </c>
      <c r="AP72" s="456">
        <v>0.126574</v>
      </c>
      <c r="AQ72" s="457">
        <v>0</v>
      </c>
      <c r="AR72" s="458" t="s">
        <v>161</v>
      </c>
      <c r="AS72" s="459">
        <v>0.126574</v>
      </c>
      <c r="AT72" s="461">
        <v>0</v>
      </c>
      <c r="AU72" s="456">
        <v>0</v>
      </c>
      <c r="AV72" s="457">
        <v>0</v>
      </c>
      <c r="AW72" s="458" t="s">
        <v>161</v>
      </c>
      <c r="AX72" s="459">
        <v>0</v>
      </c>
      <c r="AY72" s="461">
        <v>0</v>
      </c>
    </row>
    <row r="73" s="164" customFormat="1" outlineLevel="2" spans="1:51">
      <c r="A73" s="468" t="s">
        <v>66</v>
      </c>
      <c r="B73" s="456">
        <v>0</v>
      </c>
      <c r="C73" s="457">
        <v>4.658125</v>
      </c>
      <c r="D73" s="458">
        <v>0</v>
      </c>
      <c r="E73" s="459">
        <v>-4.658125</v>
      </c>
      <c r="F73" s="461">
        <v>0</v>
      </c>
      <c r="G73" s="456">
        <v>0</v>
      </c>
      <c r="H73" s="457">
        <v>1.239</v>
      </c>
      <c r="I73" s="458">
        <v>0</v>
      </c>
      <c r="J73" s="459">
        <v>-1.239</v>
      </c>
      <c r="K73" s="461">
        <v>0</v>
      </c>
      <c r="L73" s="456">
        <v>0</v>
      </c>
      <c r="M73" s="457">
        <v>0.2822</v>
      </c>
      <c r="N73" s="458">
        <v>0</v>
      </c>
      <c r="O73" s="459">
        <v>-0.2822</v>
      </c>
      <c r="P73" s="461">
        <v>0</v>
      </c>
      <c r="Q73" s="456">
        <v>0</v>
      </c>
      <c r="R73" s="457">
        <v>0.0688</v>
      </c>
      <c r="S73" s="458">
        <v>0</v>
      </c>
      <c r="T73" s="459">
        <v>-0.0688</v>
      </c>
      <c r="U73" s="461">
        <v>0</v>
      </c>
      <c r="V73" s="456">
        <v>0</v>
      </c>
      <c r="W73" s="457">
        <v>3.06</v>
      </c>
      <c r="X73" s="458">
        <v>0</v>
      </c>
      <c r="Y73" s="459">
        <v>-3.06</v>
      </c>
      <c r="Z73" s="461">
        <v>0</v>
      </c>
      <c r="AA73" s="456">
        <v>0</v>
      </c>
      <c r="AB73" s="457">
        <v>0.008125</v>
      </c>
      <c r="AC73" s="458">
        <v>0</v>
      </c>
      <c r="AD73" s="459">
        <v>-0.008125</v>
      </c>
      <c r="AE73" s="461">
        <v>0</v>
      </c>
      <c r="AF73" s="456">
        <v>0</v>
      </c>
      <c r="AG73" s="457">
        <v>0</v>
      </c>
      <c r="AH73" s="458" t="s">
        <v>161</v>
      </c>
      <c r="AI73" s="459">
        <v>0</v>
      </c>
      <c r="AJ73" s="461">
        <v>0</v>
      </c>
      <c r="AK73" s="456">
        <v>0</v>
      </c>
      <c r="AL73" s="457">
        <v>0</v>
      </c>
      <c r="AM73" s="458" t="s">
        <v>161</v>
      </c>
      <c r="AN73" s="459">
        <v>0</v>
      </c>
      <c r="AO73" s="461">
        <v>0</v>
      </c>
      <c r="AP73" s="456">
        <v>0</v>
      </c>
      <c r="AQ73" s="457">
        <v>0</v>
      </c>
      <c r="AR73" s="458" t="s">
        <v>161</v>
      </c>
      <c r="AS73" s="459">
        <v>0</v>
      </c>
      <c r="AT73" s="461">
        <v>0</v>
      </c>
      <c r="AU73" s="456">
        <v>0</v>
      </c>
      <c r="AV73" s="457">
        <v>0</v>
      </c>
      <c r="AW73" s="458" t="s">
        <v>161</v>
      </c>
      <c r="AX73" s="459">
        <v>0</v>
      </c>
      <c r="AY73" s="461">
        <v>0</v>
      </c>
    </row>
    <row r="74" s="164" customFormat="1" outlineLevel="2" spans="1:51">
      <c r="A74" s="468" t="s">
        <v>67</v>
      </c>
      <c r="B74" s="456">
        <v>0</v>
      </c>
      <c r="C74" s="457">
        <v>0</v>
      </c>
      <c r="D74" s="458" t="s">
        <v>161</v>
      </c>
      <c r="E74" s="459">
        <v>0</v>
      </c>
      <c r="F74" s="461">
        <v>0</v>
      </c>
      <c r="G74" s="456">
        <v>0</v>
      </c>
      <c r="H74" s="457">
        <v>0</v>
      </c>
      <c r="I74" s="458" t="s">
        <v>161</v>
      </c>
      <c r="J74" s="459">
        <v>0</v>
      </c>
      <c r="K74" s="461">
        <v>0</v>
      </c>
      <c r="L74" s="456">
        <v>0</v>
      </c>
      <c r="M74" s="457">
        <v>0</v>
      </c>
      <c r="N74" s="458" t="s">
        <v>161</v>
      </c>
      <c r="O74" s="459">
        <v>0</v>
      </c>
      <c r="P74" s="461">
        <v>0</v>
      </c>
      <c r="Q74" s="456">
        <v>0</v>
      </c>
      <c r="R74" s="457">
        <v>0</v>
      </c>
      <c r="S74" s="458" t="s">
        <v>161</v>
      </c>
      <c r="T74" s="459">
        <v>0</v>
      </c>
      <c r="U74" s="461">
        <v>0</v>
      </c>
      <c r="V74" s="456">
        <v>0</v>
      </c>
      <c r="W74" s="457">
        <v>0</v>
      </c>
      <c r="X74" s="458" t="s">
        <v>161</v>
      </c>
      <c r="Y74" s="459">
        <v>0</v>
      </c>
      <c r="Z74" s="461">
        <v>0</v>
      </c>
      <c r="AA74" s="456">
        <v>0</v>
      </c>
      <c r="AB74" s="457">
        <v>0</v>
      </c>
      <c r="AC74" s="458" t="s">
        <v>161</v>
      </c>
      <c r="AD74" s="459">
        <v>0</v>
      </c>
      <c r="AE74" s="461">
        <v>0</v>
      </c>
      <c r="AF74" s="456">
        <v>0</v>
      </c>
      <c r="AG74" s="457">
        <v>0</v>
      </c>
      <c r="AH74" s="458" t="s">
        <v>161</v>
      </c>
      <c r="AI74" s="459">
        <v>0</v>
      </c>
      <c r="AJ74" s="461">
        <v>0</v>
      </c>
      <c r="AK74" s="456">
        <v>0</v>
      </c>
      <c r="AL74" s="457">
        <v>0</v>
      </c>
      <c r="AM74" s="458" t="s">
        <v>161</v>
      </c>
      <c r="AN74" s="459">
        <v>0</v>
      </c>
      <c r="AO74" s="461">
        <v>0</v>
      </c>
      <c r="AP74" s="456">
        <v>0</v>
      </c>
      <c r="AQ74" s="457">
        <v>0</v>
      </c>
      <c r="AR74" s="458" t="s">
        <v>161</v>
      </c>
      <c r="AS74" s="459">
        <v>0</v>
      </c>
      <c r="AT74" s="461">
        <v>0</v>
      </c>
      <c r="AU74" s="456">
        <v>0</v>
      </c>
      <c r="AV74" s="457">
        <v>0</v>
      </c>
      <c r="AW74" s="458" t="s">
        <v>161</v>
      </c>
      <c r="AX74" s="459">
        <v>0</v>
      </c>
      <c r="AY74" s="461">
        <v>0</v>
      </c>
    </row>
    <row r="75" s="164" customFormat="1" outlineLevel="2" spans="1:51">
      <c r="A75" s="468" t="s">
        <v>68</v>
      </c>
      <c r="B75" s="456">
        <v>0</v>
      </c>
      <c r="C75" s="457">
        <v>0</v>
      </c>
      <c r="D75" s="458" t="s">
        <v>161</v>
      </c>
      <c r="E75" s="459">
        <v>0</v>
      </c>
      <c r="F75" s="461">
        <v>0</v>
      </c>
      <c r="G75" s="456">
        <v>0</v>
      </c>
      <c r="H75" s="457">
        <v>0</v>
      </c>
      <c r="I75" s="458" t="s">
        <v>161</v>
      </c>
      <c r="J75" s="459">
        <v>0</v>
      </c>
      <c r="K75" s="461">
        <v>0</v>
      </c>
      <c r="L75" s="456">
        <v>0</v>
      </c>
      <c r="M75" s="457">
        <v>0</v>
      </c>
      <c r="N75" s="458" t="s">
        <v>161</v>
      </c>
      <c r="O75" s="459">
        <v>0</v>
      </c>
      <c r="P75" s="461">
        <v>0</v>
      </c>
      <c r="Q75" s="456">
        <v>0</v>
      </c>
      <c r="R75" s="457">
        <v>0</v>
      </c>
      <c r="S75" s="458" t="s">
        <v>161</v>
      </c>
      <c r="T75" s="459">
        <v>0</v>
      </c>
      <c r="U75" s="461">
        <v>0</v>
      </c>
      <c r="V75" s="456">
        <v>0</v>
      </c>
      <c r="W75" s="457">
        <v>0</v>
      </c>
      <c r="X75" s="458" t="s">
        <v>161</v>
      </c>
      <c r="Y75" s="459">
        <v>0</v>
      </c>
      <c r="Z75" s="461">
        <v>0</v>
      </c>
      <c r="AA75" s="456">
        <v>0</v>
      </c>
      <c r="AB75" s="457">
        <v>0</v>
      </c>
      <c r="AC75" s="458" t="s">
        <v>161</v>
      </c>
      <c r="AD75" s="459">
        <v>0</v>
      </c>
      <c r="AE75" s="461">
        <v>0</v>
      </c>
      <c r="AF75" s="456">
        <v>0</v>
      </c>
      <c r="AG75" s="457">
        <v>0</v>
      </c>
      <c r="AH75" s="458" t="s">
        <v>161</v>
      </c>
      <c r="AI75" s="459">
        <v>0</v>
      </c>
      <c r="AJ75" s="461">
        <v>0</v>
      </c>
      <c r="AK75" s="456">
        <v>0</v>
      </c>
      <c r="AL75" s="457">
        <v>0</v>
      </c>
      <c r="AM75" s="458" t="s">
        <v>161</v>
      </c>
      <c r="AN75" s="459">
        <v>0</v>
      </c>
      <c r="AO75" s="461">
        <v>0</v>
      </c>
      <c r="AP75" s="456">
        <v>0</v>
      </c>
      <c r="AQ75" s="457">
        <v>0</v>
      </c>
      <c r="AR75" s="458" t="s">
        <v>161</v>
      </c>
      <c r="AS75" s="459">
        <v>0</v>
      </c>
      <c r="AT75" s="461">
        <v>0</v>
      </c>
      <c r="AU75" s="456">
        <v>0</v>
      </c>
      <c r="AV75" s="457">
        <v>0</v>
      </c>
      <c r="AW75" s="458" t="s">
        <v>161</v>
      </c>
      <c r="AX75" s="459">
        <v>0</v>
      </c>
      <c r="AY75" s="461">
        <v>0</v>
      </c>
    </row>
    <row r="76" s="164" customFormat="1" outlineLevel="2" spans="1:51">
      <c r="A76" s="468" t="s">
        <v>69</v>
      </c>
      <c r="B76" s="456">
        <v>0</v>
      </c>
      <c r="C76" s="457">
        <v>0</v>
      </c>
      <c r="D76" s="458" t="s">
        <v>161</v>
      </c>
      <c r="E76" s="459">
        <v>0</v>
      </c>
      <c r="F76" s="461">
        <v>0</v>
      </c>
      <c r="G76" s="456">
        <v>0</v>
      </c>
      <c r="H76" s="457">
        <v>0</v>
      </c>
      <c r="I76" s="458" t="s">
        <v>161</v>
      </c>
      <c r="J76" s="459">
        <v>0</v>
      </c>
      <c r="K76" s="461">
        <v>0</v>
      </c>
      <c r="L76" s="456">
        <v>0</v>
      </c>
      <c r="M76" s="457">
        <v>0</v>
      </c>
      <c r="N76" s="458" t="s">
        <v>161</v>
      </c>
      <c r="O76" s="459">
        <v>0</v>
      </c>
      <c r="P76" s="461">
        <v>0</v>
      </c>
      <c r="Q76" s="456">
        <v>0</v>
      </c>
      <c r="R76" s="457">
        <v>0</v>
      </c>
      <c r="S76" s="458" t="s">
        <v>161</v>
      </c>
      <c r="T76" s="459">
        <v>0</v>
      </c>
      <c r="U76" s="461">
        <v>0</v>
      </c>
      <c r="V76" s="456">
        <v>0</v>
      </c>
      <c r="W76" s="457">
        <v>0</v>
      </c>
      <c r="X76" s="458" t="s">
        <v>161</v>
      </c>
      <c r="Y76" s="459">
        <v>0</v>
      </c>
      <c r="Z76" s="461">
        <v>0</v>
      </c>
      <c r="AA76" s="456">
        <v>0</v>
      </c>
      <c r="AB76" s="457">
        <v>0</v>
      </c>
      <c r="AC76" s="458" t="s">
        <v>161</v>
      </c>
      <c r="AD76" s="459">
        <v>0</v>
      </c>
      <c r="AE76" s="461">
        <v>0</v>
      </c>
      <c r="AF76" s="456">
        <v>0</v>
      </c>
      <c r="AG76" s="457">
        <v>0</v>
      </c>
      <c r="AH76" s="458" t="s">
        <v>161</v>
      </c>
      <c r="AI76" s="459">
        <v>0</v>
      </c>
      <c r="AJ76" s="461">
        <v>0</v>
      </c>
      <c r="AK76" s="456">
        <v>0</v>
      </c>
      <c r="AL76" s="457">
        <v>0</v>
      </c>
      <c r="AM76" s="458" t="s">
        <v>161</v>
      </c>
      <c r="AN76" s="459">
        <v>0</v>
      </c>
      <c r="AO76" s="461">
        <v>0</v>
      </c>
      <c r="AP76" s="456">
        <v>0</v>
      </c>
      <c r="AQ76" s="457">
        <v>0</v>
      </c>
      <c r="AR76" s="458" t="s">
        <v>161</v>
      </c>
      <c r="AS76" s="459">
        <v>0</v>
      </c>
      <c r="AT76" s="461">
        <v>0</v>
      </c>
      <c r="AU76" s="456">
        <v>0</v>
      </c>
      <c r="AV76" s="457">
        <v>0</v>
      </c>
      <c r="AW76" s="458" t="s">
        <v>161</v>
      </c>
      <c r="AX76" s="459">
        <v>0</v>
      </c>
      <c r="AY76" s="461">
        <v>0</v>
      </c>
    </row>
    <row r="77" s="164" customFormat="1" outlineLevel="2" spans="1:51">
      <c r="A77" s="468" t="s">
        <v>70</v>
      </c>
      <c r="B77" s="456">
        <v>0</v>
      </c>
      <c r="C77" s="457">
        <v>0</v>
      </c>
      <c r="D77" s="458" t="s">
        <v>161</v>
      </c>
      <c r="E77" s="459">
        <v>0</v>
      </c>
      <c r="F77" s="461">
        <v>0</v>
      </c>
      <c r="G77" s="456">
        <v>0</v>
      </c>
      <c r="H77" s="457">
        <v>0</v>
      </c>
      <c r="I77" s="458" t="s">
        <v>161</v>
      </c>
      <c r="J77" s="459">
        <v>0</v>
      </c>
      <c r="K77" s="461">
        <v>0</v>
      </c>
      <c r="L77" s="456">
        <v>0</v>
      </c>
      <c r="M77" s="457">
        <v>0</v>
      </c>
      <c r="N77" s="458" t="s">
        <v>161</v>
      </c>
      <c r="O77" s="459">
        <v>0</v>
      </c>
      <c r="P77" s="461">
        <v>0</v>
      </c>
      <c r="Q77" s="456">
        <v>0</v>
      </c>
      <c r="R77" s="457">
        <v>0</v>
      </c>
      <c r="S77" s="458" t="s">
        <v>161</v>
      </c>
      <c r="T77" s="459">
        <v>0</v>
      </c>
      <c r="U77" s="461">
        <v>0</v>
      </c>
      <c r="V77" s="456">
        <v>0</v>
      </c>
      <c r="W77" s="457">
        <v>0</v>
      </c>
      <c r="X77" s="458" t="s">
        <v>161</v>
      </c>
      <c r="Y77" s="459">
        <v>0</v>
      </c>
      <c r="Z77" s="461">
        <v>0</v>
      </c>
      <c r="AA77" s="456">
        <v>0</v>
      </c>
      <c r="AB77" s="457">
        <v>0</v>
      </c>
      <c r="AC77" s="458" t="s">
        <v>161</v>
      </c>
      <c r="AD77" s="459">
        <v>0</v>
      </c>
      <c r="AE77" s="461">
        <v>0</v>
      </c>
      <c r="AF77" s="456">
        <v>0</v>
      </c>
      <c r="AG77" s="457">
        <v>0</v>
      </c>
      <c r="AH77" s="458" t="s">
        <v>161</v>
      </c>
      <c r="AI77" s="459">
        <v>0</v>
      </c>
      <c r="AJ77" s="461">
        <v>0</v>
      </c>
      <c r="AK77" s="456">
        <v>0</v>
      </c>
      <c r="AL77" s="457">
        <v>0</v>
      </c>
      <c r="AM77" s="458" t="s">
        <v>161</v>
      </c>
      <c r="AN77" s="459">
        <v>0</v>
      </c>
      <c r="AO77" s="461">
        <v>0</v>
      </c>
      <c r="AP77" s="456">
        <v>0</v>
      </c>
      <c r="AQ77" s="457">
        <v>0</v>
      </c>
      <c r="AR77" s="458" t="s">
        <v>161</v>
      </c>
      <c r="AS77" s="459">
        <v>0</v>
      </c>
      <c r="AT77" s="461">
        <v>0</v>
      </c>
      <c r="AU77" s="456">
        <v>0</v>
      </c>
      <c r="AV77" s="457">
        <v>0</v>
      </c>
      <c r="AW77" s="458" t="s">
        <v>161</v>
      </c>
      <c r="AX77" s="459">
        <v>0</v>
      </c>
      <c r="AY77" s="461">
        <v>0</v>
      </c>
    </row>
    <row r="78" s="164" customFormat="1" outlineLevel="2" spans="1:51">
      <c r="A78" s="468" t="s">
        <v>71</v>
      </c>
      <c r="B78" s="456">
        <v>0</v>
      </c>
      <c r="C78" s="457">
        <v>0</v>
      </c>
      <c r="D78" s="458" t="s">
        <v>161</v>
      </c>
      <c r="E78" s="459">
        <v>0</v>
      </c>
      <c r="F78" s="461">
        <v>0</v>
      </c>
      <c r="G78" s="456">
        <v>0</v>
      </c>
      <c r="H78" s="457">
        <v>0</v>
      </c>
      <c r="I78" s="458" t="s">
        <v>161</v>
      </c>
      <c r="J78" s="459">
        <v>0</v>
      </c>
      <c r="K78" s="461">
        <v>0</v>
      </c>
      <c r="L78" s="456">
        <v>0</v>
      </c>
      <c r="M78" s="457">
        <v>0</v>
      </c>
      <c r="N78" s="458" t="s">
        <v>161</v>
      </c>
      <c r="O78" s="459">
        <v>0</v>
      </c>
      <c r="P78" s="461">
        <v>0</v>
      </c>
      <c r="Q78" s="456">
        <v>0</v>
      </c>
      <c r="R78" s="457">
        <v>0</v>
      </c>
      <c r="S78" s="458" t="s">
        <v>161</v>
      </c>
      <c r="T78" s="459">
        <v>0</v>
      </c>
      <c r="U78" s="461">
        <v>0</v>
      </c>
      <c r="V78" s="456">
        <v>0</v>
      </c>
      <c r="W78" s="457">
        <v>0</v>
      </c>
      <c r="X78" s="458" t="s">
        <v>161</v>
      </c>
      <c r="Y78" s="459">
        <v>0</v>
      </c>
      <c r="Z78" s="461">
        <v>0</v>
      </c>
      <c r="AA78" s="456">
        <v>0</v>
      </c>
      <c r="AB78" s="457">
        <v>0</v>
      </c>
      <c r="AC78" s="458" t="s">
        <v>161</v>
      </c>
      <c r="AD78" s="459">
        <v>0</v>
      </c>
      <c r="AE78" s="461">
        <v>0</v>
      </c>
      <c r="AF78" s="456">
        <v>0</v>
      </c>
      <c r="AG78" s="457">
        <v>0</v>
      </c>
      <c r="AH78" s="458" t="s">
        <v>161</v>
      </c>
      <c r="AI78" s="459">
        <v>0</v>
      </c>
      <c r="AJ78" s="461">
        <v>0</v>
      </c>
      <c r="AK78" s="456">
        <v>0</v>
      </c>
      <c r="AL78" s="457">
        <v>0</v>
      </c>
      <c r="AM78" s="458" t="s">
        <v>161</v>
      </c>
      <c r="AN78" s="459">
        <v>0</v>
      </c>
      <c r="AO78" s="461">
        <v>0</v>
      </c>
      <c r="AP78" s="456">
        <v>0</v>
      </c>
      <c r="AQ78" s="457">
        <v>0</v>
      </c>
      <c r="AR78" s="458" t="s">
        <v>161</v>
      </c>
      <c r="AS78" s="459">
        <v>0</v>
      </c>
      <c r="AT78" s="461">
        <v>0</v>
      </c>
      <c r="AU78" s="456">
        <v>0</v>
      </c>
      <c r="AV78" s="457">
        <v>0</v>
      </c>
      <c r="AW78" s="458" t="s">
        <v>161</v>
      </c>
      <c r="AX78" s="459">
        <v>0</v>
      </c>
      <c r="AY78" s="461">
        <v>0</v>
      </c>
    </row>
    <row r="79" s="164" customFormat="1" outlineLevel="2" spans="1:51">
      <c r="A79" s="468" t="s">
        <v>72</v>
      </c>
      <c r="B79" s="456">
        <v>0</v>
      </c>
      <c r="C79" s="457">
        <v>0</v>
      </c>
      <c r="D79" s="458" t="s">
        <v>161</v>
      </c>
      <c r="E79" s="459">
        <v>0</v>
      </c>
      <c r="F79" s="461">
        <v>0</v>
      </c>
      <c r="G79" s="456">
        <v>0</v>
      </c>
      <c r="H79" s="457">
        <v>0</v>
      </c>
      <c r="I79" s="458" t="s">
        <v>161</v>
      </c>
      <c r="J79" s="459">
        <v>0</v>
      </c>
      <c r="K79" s="461">
        <v>0</v>
      </c>
      <c r="L79" s="456">
        <v>0</v>
      </c>
      <c r="M79" s="457">
        <v>0</v>
      </c>
      <c r="N79" s="458" t="s">
        <v>161</v>
      </c>
      <c r="O79" s="459">
        <v>0</v>
      </c>
      <c r="P79" s="461">
        <v>0</v>
      </c>
      <c r="Q79" s="456">
        <v>0</v>
      </c>
      <c r="R79" s="457">
        <v>0</v>
      </c>
      <c r="S79" s="458" t="s">
        <v>161</v>
      </c>
      <c r="T79" s="459">
        <v>0</v>
      </c>
      <c r="U79" s="461">
        <v>0</v>
      </c>
      <c r="V79" s="456">
        <v>0</v>
      </c>
      <c r="W79" s="457">
        <v>0</v>
      </c>
      <c r="X79" s="458" t="s">
        <v>161</v>
      </c>
      <c r="Y79" s="459">
        <v>0</v>
      </c>
      <c r="Z79" s="461">
        <v>0</v>
      </c>
      <c r="AA79" s="456">
        <v>0</v>
      </c>
      <c r="AB79" s="457">
        <v>0</v>
      </c>
      <c r="AC79" s="458" t="s">
        <v>161</v>
      </c>
      <c r="AD79" s="459">
        <v>0</v>
      </c>
      <c r="AE79" s="461">
        <v>0</v>
      </c>
      <c r="AF79" s="456">
        <v>0</v>
      </c>
      <c r="AG79" s="457">
        <v>0</v>
      </c>
      <c r="AH79" s="458" t="s">
        <v>161</v>
      </c>
      <c r="AI79" s="459">
        <v>0</v>
      </c>
      <c r="AJ79" s="461">
        <v>0</v>
      </c>
      <c r="AK79" s="456">
        <v>0</v>
      </c>
      <c r="AL79" s="457">
        <v>0</v>
      </c>
      <c r="AM79" s="458" t="s">
        <v>161</v>
      </c>
      <c r="AN79" s="459">
        <v>0</v>
      </c>
      <c r="AO79" s="461">
        <v>0</v>
      </c>
      <c r="AP79" s="456">
        <v>0</v>
      </c>
      <c r="AQ79" s="457">
        <v>0</v>
      </c>
      <c r="AR79" s="458" t="s">
        <v>161</v>
      </c>
      <c r="AS79" s="459">
        <v>0</v>
      </c>
      <c r="AT79" s="461">
        <v>0</v>
      </c>
      <c r="AU79" s="456">
        <v>0</v>
      </c>
      <c r="AV79" s="457">
        <v>0</v>
      </c>
      <c r="AW79" s="458" t="s">
        <v>161</v>
      </c>
      <c r="AX79" s="459">
        <v>0</v>
      </c>
      <c r="AY79" s="461">
        <v>0</v>
      </c>
    </row>
    <row r="80" s="441" customFormat="1" spans="1:51">
      <c r="A80" s="462" t="s">
        <v>73</v>
      </c>
      <c r="B80" s="463">
        <v>69.9481569999999</v>
      </c>
      <c r="C80" s="464">
        <v>58.04501439</v>
      </c>
      <c r="D80" s="465">
        <v>1.20506744179653</v>
      </c>
      <c r="E80" s="464">
        <v>11.9031426099999</v>
      </c>
      <c r="F80" s="466">
        <v>0</v>
      </c>
      <c r="G80" s="463">
        <v>15.831641</v>
      </c>
      <c r="H80" s="464">
        <v>19.215</v>
      </c>
      <c r="I80" s="465">
        <v>0.823920947176685</v>
      </c>
      <c r="J80" s="464">
        <v>-3.38335899999999</v>
      </c>
      <c r="K80" s="466">
        <v>0</v>
      </c>
      <c r="L80" s="463">
        <v>4.69829499999999</v>
      </c>
      <c r="M80" s="464">
        <v>4.4959</v>
      </c>
      <c r="N80" s="465">
        <v>1.04501768277764</v>
      </c>
      <c r="O80" s="464">
        <v>0.202394999999994</v>
      </c>
      <c r="P80" s="466">
        <v>0</v>
      </c>
      <c r="Q80" s="463">
        <v>0.465</v>
      </c>
      <c r="R80" s="464">
        <v>0.2828</v>
      </c>
      <c r="S80" s="465">
        <v>1.64427157001414</v>
      </c>
      <c r="T80" s="464">
        <v>0.1822</v>
      </c>
      <c r="U80" s="466">
        <v>0</v>
      </c>
      <c r="V80" s="463">
        <v>46.2230309999999</v>
      </c>
      <c r="W80" s="464">
        <v>33.835</v>
      </c>
      <c r="X80" s="465">
        <v>1.36613066351411</v>
      </c>
      <c r="Y80" s="464">
        <v>12.3880309999999</v>
      </c>
      <c r="Z80" s="466">
        <v>0</v>
      </c>
      <c r="AA80" s="463">
        <v>2.73019</v>
      </c>
      <c r="AB80" s="464">
        <v>0.21631439</v>
      </c>
      <c r="AC80" s="465">
        <v>12.6213979569274</v>
      </c>
      <c r="AD80" s="464">
        <v>2.51387561</v>
      </c>
      <c r="AE80" s="466">
        <v>0</v>
      </c>
      <c r="AF80" s="463">
        <v>8.78985099999999</v>
      </c>
      <c r="AG80" s="464">
        <v>20.16</v>
      </c>
      <c r="AH80" s="465">
        <v>0.436004513888888</v>
      </c>
      <c r="AI80" s="464">
        <v>-11.370149</v>
      </c>
      <c r="AJ80" s="466">
        <v>0</v>
      </c>
      <c r="AK80" s="463">
        <v>0.296876999999999</v>
      </c>
      <c r="AL80" s="464">
        <v>1.16</v>
      </c>
      <c r="AM80" s="465">
        <v>0.255928448275861</v>
      </c>
      <c r="AN80" s="464">
        <v>-0.863123000000001</v>
      </c>
      <c r="AO80" s="466">
        <v>0</v>
      </c>
      <c r="AP80" s="463">
        <v>1.721631</v>
      </c>
      <c r="AQ80" s="464">
        <v>0</v>
      </c>
      <c r="AR80" s="465" t="s">
        <v>161</v>
      </c>
      <c r="AS80" s="464">
        <v>1.721631</v>
      </c>
      <c r="AT80" s="466">
        <v>0</v>
      </c>
      <c r="AU80" s="463">
        <v>1.42094</v>
      </c>
      <c r="AV80" s="464">
        <v>0</v>
      </c>
      <c r="AW80" s="465" t="s">
        <v>161</v>
      </c>
      <c r="AX80" s="464">
        <v>1.42094</v>
      </c>
      <c r="AY80" s="466">
        <v>0</v>
      </c>
    </row>
    <row r="81" s="441" customFormat="1" spans="1:51">
      <c r="A81" s="462" t="s">
        <v>74</v>
      </c>
      <c r="B81" s="463">
        <v>12.766665</v>
      </c>
      <c r="C81" s="467">
        <v>15.52955817</v>
      </c>
      <c r="D81" s="465">
        <v>0.822088101943728</v>
      </c>
      <c r="E81" s="467">
        <v>-2.76289316999999</v>
      </c>
      <c r="F81" s="466">
        <v>10.900385</v>
      </c>
      <c r="G81" s="463">
        <v>9.25821300000001</v>
      </c>
      <c r="H81" s="467">
        <v>14.2255</v>
      </c>
      <c r="I81" s="465">
        <v>0.650818108326597</v>
      </c>
      <c r="J81" s="467">
        <v>-4.96728699999999</v>
      </c>
      <c r="K81" s="466">
        <v>8.73499999999999</v>
      </c>
      <c r="L81" s="463">
        <v>1.774748</v>
      </c>
      <c r="M81" s="467">
        <v>2.334701</v>
      </c>
      <c r="N81" s="465">
        <v>0.760160722936256</v>
      </c>
      <c r="O81" s="467">
        <v>-0.559953</v>
      </c>
      <c r="P81" s="466">
        <v>1.659385</v>
      </c>
      <c r="Q81" s="463">
        <v>0.6381</v>
      </c>
      <c r="R81" s="467">
        <v>0.8195</v>
      </c>
      <c r="S81" s="465">
        <v>0.778645515558267</v>
      </c>
      <c r="T81" s="467">
        <v>-0.1814</v>
      </c>
      <c r="U81" s="466">
        <v>0.505999999999999</v>
      </c>
      <c r="V81" s="463">
        <v>0</v>
      </c>
      <c r="W81" s="467">
        <v>-2</v>
      </c>
      <c r="X81" s="465">
        <v>0</v>
      </c>
      <c r="Y81" s="467">
        <v>2</v>
      </c>
      <c r="Z81" s="466">
        <v>0</v>
      </c>
      <c r="AA81" s="463">
        <v>1.095604</v>
      </c>
      <c r="AB81" s="467">
        <v>0.14985717</v>
      </c>
      <c r="AC81" s="465">
        <v>7.31098818962082</v>
      </c>
      <c r="AD81" s="467">
        <v>0.945746829999999</v>
      </c>
      <c r="AE81" s="466">
        <v>0</v>
      </c>
      <c r="AF81" s="463">
        <v>0</v>
      </c>
      <c r="AG81" s="467">
        <v>0</v>
      </c>
      <c r="AH81" s="465" t="s">
        <v>161</v>
      </c>
      <c r="AI81" s="467">
        <v>0</v>
      </c>
      <c r="AJ81" s="466">
        <v>0</v>
      </c>
      <c r="AK81" s="463">
        <v>0.014049</v>
      </c>
      <c r="AL81" s="467">
        <v>0.02</v>
      </c>
      <c r="AM81" s="465">
        <v>0.70245</v>
      </c>
      <c r="AN81" s="467">
        <v>-0.005951</v>
      </c>
      <c r="AO81" s="466">
        <v>0.033529</v>
      </c>
      <c r="AP81" s="463">
        <v>5.482454</v>
      </c>
      <c r="AQ81" s="467">
        <v>1.99</v>
      </c>
      <c r="AR81" s="465">
        <v>2.75500201005025</v>
      </c>
      <c r="AS81" s="467">
        <v>3.49245399999999</v>
      </c>
      <c r="AT81" s="466">
        <v>0.537402</v>
      </c>
      <c r="AU81" s="463">
        <v>0.057</v>
      </c>
      <c r="AV81" s="467">
        <v>1.66</v>
      </c>
      <c r="AW81" s="465">
        <v>0.0343373493975904</v>
      </c>
      <c r="AX81" s="467">
        <v>-1.603</v>
      </c>
      <c r="AY81" s="466">
        <v>0.3433</v>
      </c>
    </row>
    <row r="82" s="437" customFormat="1" ht="16.2" spans="1:51">
      <c r="A82" s="213" t="s">
        <v>75</v>
      </c>
      <c r="B82" s="214">
        <v>140.574014</v>
      </c>
      <c r="C82" s="472">
        <v>143.66907687</v>
      </c>
      <c r="D82" s="216">
        <v>0.978457000368974</v>
      </c>
      <c r="E82" s="472">
        <v>-3.09506287000019</v>
      </c>
      <c r="F82" s="217">
        <v>78.9954059999998</v>
      </c>
      <c r="G82" s="214">
        <v>29.762702</v>
      </c>
      <c r="H82" s="472">
        <v>44.7055</v>
      </c>
      <c r="I82" s="216">
        <v>0.665750343917416</v>
      </c>
      <c r="J82" s="472">
        <v>-14.942798</v>
      </c>
      <c r="K82" s="217">
        <v>16.75824</v>
      </c>
      <c r="L82" s="214">
        <v>6.89931099999999</v>
      </c>
      <c r="M82" s="472">
        <v>9.514639</v>
      </c>
      <c r="N82" s="216">
        <v>0.725125882337732</v>
      </c>
      <c r="O82" s="472">
        <v>-2.61532800000001</v>
      </c>
      <c r="P82" s="217">
        <v>2.886618</v>
      </c>
      <c r="Q82" s="214">
        <v>1.0613</v>
      </c>
      <c r="R82" s="472">
        <v>1.758</v>
      </c>
      <c r="S82" s="216">
        <v>0.603697383390216</v>
      </c>
      <c r="T82" s="472">
        <v>-0.6967</v>
      </c>
      <c r="U82" s="217">
        <v>0.924399999999999</v>
      </c>
      <c r="V82" s="214">
        <v>98.2923939999998</v>
      </c>
      <c r="W82" s="472">
        <v>87.1031</v>
      </c>
      <c r="X82" s="216">
        <v>1.1284603418248</v>
      </c>
      <c r="Y82" s="472">
        <v>11.1892939999998</v>
      </c>
      <c r="Z82" s="217">
        <v>55.1601479999999</v>
      </c>
      <c r="AA82" s="214">
        <v>4.55830699999999</v>
      </c>
      <c r="AB82" s="472">
        <v>0.58783787</v>
      </c>
      <c r="AC82" s="216">
        <v>7.75436090907174</v>
      </c>
      <c r="AD82" s="472">
        <v>3.97046912999999</v>
      </c>
      <c r="AE82" s="217">
        <v>3.26599999999999</v>
      </c>
      <c r="AF82" s="214">
        <v>8.78985099999999</v>
      </c>
      <c r="AG82" s="472">
        <v>20.52</v>
      </c>
      <c r="AH82" s="216">
        <v>0.428355311890838</v>
      </c>
      <c r="AI82" s="472">
        <v>-11.730149</v>
      </c>
      <c r="AJ82" s="217">
        <v>0</v>
      </c>
      <c r="AK82" s="214">
        <v>0.310925999999999</v>
      </c>
      <c r="AL82" s="472">
        <v>5.18</v>
      </c>
      <c r="AM82" s="216">
        <v>0.0600243243243241</v>
      </c>
      <c r="AN82" s="472">
        <v>-4.869074</v>
      </c>
      <c r="AO82" s="217">
        <v>0.033529</v>
      </c>
      <c r="AP82" s="214">
        <v>7.60348499999999</v>
      </c>
      <c r="AQ82" s="472">
        <v>2.03</v>
      </c>
      <c r="AR82" s="216">
        <v>3.74555911330049</v>
      </c>
      <c r="AS82" s="472">
        <v>5.57348499999999</v>
      </c>
      <c r="AT82" s="217">
        <v>0.592784</v>
      </c>
      <c r="AU82" s="214">
        <v>1.47794</v>
      </c>
      <c r="AV82" s="472">
        <v>3.04</v>
      </c>
      <c r="AW82" s="216">
        <v>0.48616447368421</v>
      </c>
      <c r="AX82" s="472">
        <v>-1.56206</v>
      </c>
      <c r="AY82" s="217">
        <v>4.35949</v>
      </c>
    </row>
    <row r="83" s="437" customFormat="1" outlineLevel="2" spans="1:51">
      <c r="A83" s="468" t="s">
        <v>76</v>
      </c>
      <c r="B83" s="456">
        <v>0</v>
      </c>
      <c r="C83" s="457">
        <v>0</v>
      </c>
      <c r="D83" s="458" t="s">
        <v>161</v>
      </c>
      <c r="E83" s="459">
        <v>0</v>
      </c>
      <c r="F83" s="461">
        <v>13.006383</v>
      </c>
      <c r="G83" s="456">
        <v>0</v>
      </c>
      <c r="H83" s="457">
        <v>0</v>
      </c>
      <c r="I83" s="458" t="s">
        <v>161</v>
      </c>
      <c r="J83" s="459">
        <v>0</v>
      </c>
      <c r="K83" s="461">
        <v>9.3266</v>
      </c>
      <c r="L83" s="456">
        <v>0</v>
      </c>
      <c r="M83" s="457">
        <v>0</v>
      </c>
      <c r="N83" s="458" t="s">
        <v>161</v>
      </c>
      <c r="O83" s="459">
        <v>0</v>
      </c>
      <c r="P83" s="461">
        <v>1.358127</v>
      </c>
      <c r="Q83" s="456">
        <v>0</v>
      </c>
      <c r="R83" s="457">
        <v>0</v>
      </c>
      <c r="S83" s="458" t="s">
        <v>161</v>
      </c>
      <c r="T83" s="459">
        <v>0</v>
      </c>
      <c r="U83" s="461">
        <v>0.3788</v>
      </c>
      <c r="V83" s="456">
        <v>0</v>
      </c>
      <c r="W83" s="457">
        <v>0</v>
      </c>
      <c r="X83" s="458" t="s">
        <v>161</v>
      </c>
      <c r="Y83" s="459">
        <v>0</v>
      </c>
      <c r="Z83" s="461">
        <v>1.742856</v>
      </c>
      <c r="AA83" s="456">
        <v>0</v>
      </c>
      <c r="AB83" s="457">
        <v>0</v>
      </c>
      <c r="AC83" s="458" t="s">
        <v>161</v>
      </c>
      <c r="AD83" s="459">
        <v>0</v>
      </c>
      <c r="AE83" s="461">
        <v>0.2</v>
      </c>
      <c r="AF83" s="456">
        <v>0</v>
      </c>
      <c r="AG83" s="457">
        <v>0</v>
      </c>
      <c r="AH83" s="458" t="s">
        <v>161</v>
      </c>
      <c r="AI83" s="459">
        <v>0</v>
      </c>
      <c r="AJ83" s="461">
        <v>0</v>
      </c>
      <c r="AK83" s="456">
        <v>0</v>
      </c>
      <c r="AL83" s="457">
        <v>0</v>
      </c>
      <c r="AM83" s="458" t="s">
        <v>161</v>
      </c>
      <c r="AN83" s="459">
        <v>0</v>
      </c>
      <c r="AO83" s="461">
        <v>0</v>
      </c>
      <c r="AP83" s="456">
        <v>0</v>
      </c>
      <c r="AQ83" s="457">
        <v>0</v>
      </c>
      <c r="AR83" s="458" t="s">
        <v>161</v>
      </c>
      <c r="AS83" s="459">
        <v>0</v>
      </c>
      <c r="AT83" s="461">
        <v>0</v>
      </c>
      <c r="AU83" s="456">
        <v>0</v>
      </c>
      <c r="AV83" s="457">
        <v>0</v>
      </c>
      <c r="AW83" s="458" t="s">
        <v>161</v>
      </c>
      <c r="AX83" s="459">
        <v>0</v>
      </c>
      <c r="AY83" s="461">
        <v>0</v>
      </c>
    </row>
    <row r="84" s="437" customFormat="1" outlineLevel="2" spans="1:51">
      <c r="A84" s="468" t="s">
        <v>77</v>
      </c>
      <c r="B84" s="456">
        <v>2.04477999999999</v>
      </c>
      <c r="C84" s="457">
        <v>4.00750167</v>
      </c>
      <c r="D84" s="458">
        <v>0.510238090555803</v>
      </c>
      <c r="E84" s="459">
        <v>-1.96272167000001</v>
      </c>
      <c r="F84" s="461">
        <v>3.100725</v>
      </c>
      <c r="G84" s="456">
        <v>0.458824</v>
      </c>
      <c r="H84" s="457">
        <v>0.8</v>
      </c>
      <c r="I84" s="458">
        <v>0.57353</v>
      </c>
      <c r="J84" s="459">
        <v>-0.341176</v>
      </c>
      <c r="K84" s="461">
        <v>1.15</v>
      </c>
      <c r="L84" s="456">
        <v>0.126146</v>
      </c>
      <c r="M84" s="457">
        <v>0.136035</v>
      </c>
      <c r="N84" s="458">
        <v>0.92730547285625</v>
      </c>
      <c r="O84" s="459">
        <v>-0.00988899999999998</v>
      </c>
      <c r="P84" s="461">
        <v>0.247336</v>
      </c>
      <c r="Q84" s="456">
        <v>0</v>
      </c>
      <c r="R84" s="457">
        <v>0.047</v>
      </c>
      <c r="S84" s="458">
        <v>0</v>
      </c>
      <c r="T84" s="459">
        <v>-0.047</v>
      </c>
      <c r="U84" s="461">
        <v>0.047</v>
      </c>
      <c r="V84" s="456">
        <v>1.28980999999999</v>
      </c>
      <c r="W84" s="457">
        <v>3.0228</v>
      </c>
      <c r="X84" s="458">
        <v>0.426693793833529</v>
      </c>
      <c r="Y84" s="459">
        <v>-1.73299000000001</v>
      </c>
      <c r="Z84" s="461">
        <v>1.516389</v>
      </c>
      <c r="AA84" s="456">
        <v>0.17</v>
      </c>
      <c r="AB84" s="457">
        <v>0.00166667</v>
      </c>
      <c r="AC84" s="458">
        <v>101.999796000408</v>
      </c>
      <c r="AD84" s="459">
        <v>0.16833333</v>
      </c>
      <c r="AE84" s="461">
        <v>0.14</v>
      </c>
      <c r="AF84" s="456">
        <v>0</v>
      </c>
      <c r="AG84" s="457">
        <v>0</v>
      </c>
      <c r="AH84" s="458" t="s">
        <v>161</v>
      </c>
      <c r="AI84" s="459">
        <v>0</v>
      </c>
      <c r="AJ84" s="461">
        <v>0</v>
      </c>
      <c r="AK84" s="456">
        <v>0.316265</v>
      </c>
      <c r="AL84" s="457">
        <v>0.37</v>
      </c>
      <c r="AM84" s="458">
        <v>0.85477027027027</v>
      </c>
      <c r="AN84" s="459">
        <v>-0.053735</v>
      </c>
      <c r="AO84" s="461">
        <v>0</v>
      </c>
      <c r="AP84" s="456">
        <v>0.0705249999999999</v>
      </c>
      <c r="AQ84" s="457">
        <v>0</v>
      </c>
      <c r="AR84" s="458" t="s">
        <v>161</v>
      </c>
      <c r="AS84" s="459">
        <v>0.0705249999999999</v>
      </c>
      <c r="AT84" s="461">
        <v>0</v>
      </c>
      <c r="AU84" s="456">
        <v>0</v>
      </c>
      <c r="AV84" s="457">
        <v>0</v>
      </c>
      <c r="AW84" s="458" t="s">
        <v>161</v>
      </c>
      <c r="AX84" s="459">
        <v>0</v>
      </c>
      <c r="AY84" s="461">
        <v>0</v>
      </c>
    </row>
    <row r="85" s="437" customFormat="1" outlineLevel="2" spans="1:51">
      <c r="A85" s="468" t="s">
        <v>78</v>
      </c>
      <c r="B85" s="456">
        <v>0</v>
      </c>
      <c r="C85" s="457">
        <v>0.4463</v>
      </c>
      <c r="D85" s="458">
        <v>0</v>
      </c>
      <c r="E85" s="459">
        <v>-0.4463</v>
      </c>
      <c r="F85" s="461">
        <v>0.303272000000001</v>
      </c>
      <c r="G85" s="456">
        <v>0</v>
      </c>
      <c r="H85" s="457">
        <v>0</v>
      </c>
      <c r="I85" s="458" t="s">
        <v>161</v>
      </c>
      <c r="J85" s="459">
        <v>0</v>
      </c>
      <c r="K85" s="461">
        <v>0</v>
      </c>
      <c r="L85" s="456">
        <v>0</v>
      </c>
      <c r="M85" s="457">
        <v>0</v>
      </c>
      <c r="N85" s="458" t="s">
        <v>161</v>
      </c>
      <c r="O85" s="459">
        <v>0</v>
      </c>
      <c r="P85" s="461">
        <v>0</v>
      </c>
      <c r="Q85" s="456">
        <v>0</v>
      </c>
      <c r="R85" s="457">
        <v>0</v>
      </c>
      <c r="S85" s="458" t="s">
        <v>161</v>
      </c>
      <c r="T85" s="459">
        <v>0</v>
      </c>
      <c r="U85" s="461">
        <v>0</v>
      </c>
      <c r="V85" s="456">
        <v>0</v>
      </c>
      <c r="W85" s="457">
        <v>0.4463</v>
      </c>
      <c r="X85" s="458">
        <v>0</v>
      </c>
      <c r="Y85" s="459">
        <v>-0.4463</v>
      </c>
      <c r="Z85" s="461">
        <v>0.293272000000001</v>
      </c>
      <c r="AA85" s="456">
        <v>0</v>
      </c>
      <c r="AB85" s="457">
        <v>0</v>
      </c>
      <c r="AC85" s="458" t="s">
        <v>161</v>
      </c>
      <c r="AD85" s="459">
        <v>0</v>
      </c>
      <c r="AE85" s="461">
        <v>0.01</v>
      </c>
      <c r="AF85" s="456">
        <v>0</v>
      </c>
      <c r="AG85" s="457">
        <v>0</v>
      </c>
      <c r="AH85" s="458" t="s">
        <v>161</v>
      </c>
      <c r="AI85" s="459">
        <v>0</v>
      </c>
      <c r="AJ85" s="461">
        <v>0</v>
      </c>
      <c r="AK85" s="456">
        <v>0</v>
      </c>
      <c r="AL85" s="457">
        <v>0</v>
      </c>
      <c r="AM85" s="458" t="s">
        <v>161</v>
      </c>
      <c r="AN85" s="459">
        <v>0</v>
      </c>
      <c r="AO85" s="461">
        <v>0</v>
      </c>
      <c r="AP85" s="456">
        <v>0</v>
      </c>
      <c r="AQ85" s="457">
        <v>0</v>
      </c>
      <c r="AR85" s="458" t="s">
        <v>161</v>
      </c>
      <c r="AS85" s="459">
        <v>0</v>
      </c>
      <c r="AT85" s="461">
        <v>0</v>
      </c>
      <c r="AU85" s="456">
        <v>0</v>
      </c>
      <c r="AV85" s="457">
        <v>0</v>
      </c>
      <c r="AW85" s="458" t="s">
        <v>161</v>
      </c>
      <c r="AX85" s="459">
        <v>0</v>
      </c>
      <c r="AY85" s="461">
        <v>0</v>
      </c>
    </row>
    <row r="86" s="437" customFormat="1" outlineLevel="2" spans="1:51">
      <c r="A86" s="468" t="s">
        <v>79</v>
      </c>
      <c r="B86" s="456">
        <v>0</v>
      </c>
      <c r="C86" s="457">
        <v>7.39228968</v>
      </c>
      <c r="D86" s="458">
        <v>0</v>
      </c>
      <c r="E86" s="459">
        <v>-7.39228968</v>
      </c>
      <c r="F86" s="461">
        <v>6.424576</v>
      </c>
      <c r="G86" s="456">
        <v>0</v>
      </c>
      <c r="H86" s="457">
        <v>1.33</v>
      </c>
      <c r="I86" s="458">
        <v>0</v>
      </c>
      <c r="J86" s="459">
        <v>-1.33</v>
      </c>
      <c r="K86" s="461">
        <v>0.879999999999998</v>
      </c>
      <c r="L86" s="456">
        <v>0</v>
      </c>
      <c r="M86" s="457">
        <v>0.322073</v>
      </c>
      <c r="N86" s="458">
        <v>0</v>
      </c>
      <c r="O86" s="459">
        <v>-0.322073</v>
      </c>
      <c r="P86" s="461">
        <v>0.191131</v>
      </c>
      <c r="Q86" s="456">
        <v>0</v>
      </c>
      <c r="R86" s="457">
        <v>0.044</v>
      </c>
      <c r="S86" s="458">
        <v>0</v>
      </c>
      <c r="T86" s="459">
        <v>-0.044</v>
      </c>
      <c r="U86" s="461">
        <v>0.0439999999999999</v>
      </c>
      <c r="V86" s="456">
        <v>0</v>
      </c>
      <c r="W86" s="457">
        <v>5.6708</v>
      </c>
      <c r="X86" s="458">
        <v>0</v>
      </c>
      <c r="Y86" s="459">
        <v>-5.6708</v>
      </c>
      <c r="Z86" s="461">
        <v>5.234445</v>
      </c>
      <c r="AA86" s="456">
        <v>0</v>
      </c>
      <c r="AB86" s="457">
        <v>0.02541668</v>
      </c>
      <c r="AC86" s="458">
        <v>0</v>
      </c>
      <c r="AD86" s="459">
        <v>-0.02541668</v>
      </c>
      <c r="AE86" s="461">
        <v>0.075</v>
      </c>
      <c r="AF86" s="456">
        <v>0</v>
      </c>
      <c r="AG86" s="457">
        <v>0</v>
      </c>
      <c r="AH86" s="458" t="s">
        <v>161</v>
      </c>
      <c r="AI86" s="459">
        <v>0</v>
      </c>
      <c r="AJ86" s="461">
        <v>0</v>
      </c>
      <c r="AK86" s="456">
        <v>0</v>
      </c>
      <c r="AL86" s="457">
        <v>0</v>
      </c>
      <c r="AM86" s="458" t="s">
        <v>161</v>
      </c>
      <c r="AN86" s="459">
        <v>0</v>
      </c>
      <c r="AO86" s="461">
        <v>0</v>
      </c>
      <c r="AP86" s="456">
        <v>0</v>
      </c>
      <c r="AQ86" s="457">
        <v>0</v>
      </c>
      <c r="AR86" s="458" t="s">
        <v>161</v>
      </c>
      <c r="AS86" s="459">
        <v>0</v>
      </c>
      <c r="AT86" s="461">
        <v>0</v>
      </c>
      <c r="AU86" s="456">
        <v>0</v>
      </c>
      <c r="AV86" s="457">
        <v>0</v>
      </c>
      <c r="AW86" s="458" t="s">
        <v>161</v>
      </c>
      <c r="AX86" s="459">
        <v>0</v>
      </c>
      <c r="AY86" s="461">
        <v>0</v>
      </c>
    </row>
    <row r="87" s="437" customFormat="1" outlineLevel="2" spans="1:51">
      <c r="A87" s="468" t="s">
        <v>80</v>
      </c>
      <c r="B87" s="456">
        <v>9.61539299999999</v>
      </c>
      <c r="C87" s="457">
        <v>11.43785869</v>
      </c>
      <c r="D87" s="458">
        <v>0.840663734410937</v>
      </c>
      <c r="E87" s="459">
        <v>-1.82246569000001</v>
      </c>
      <c r="F87" s="461">
        <v>10.54419</v>
      </c>
      <c r="G87" s="456">
        <v>4.285787</v>
      </c>
      <c r="H87" s="457">
        <v>4.1858</v>
      </c>
      <c r="I87" s="458">
        <v>1.02388719002341</v>
      </c>
      <c r="J87" s="459">
        <v>0.0999869999999969</v>
      </c>
      <c r="K87" s="461">
        <v>3.122382</v>
      </c>
      <c r="L87" s="456">
        <v>0.876428</v>
      </c>
      <c r="M87" s="457">
        <v>0.906092</v>
      </c>
      <c r="N87" s="458">
        <v>0.967261602574573</v>
      </c>
      <c r="O87" s="459">
        <v>-0.029664</v>
      </c>
      <c r="P87" s="461">
        <v>0.734213999999998</v>
      </c>
      <c r="Q87" s="456">
        <v>0.0488999999999999</v>
      </c>
      <c r="R87" s="457">
        <v>0.0929</v>
      </c>
      <c r="S87" s="458">
        <v>0.52637244348762</v>
      </c>
      <c r="T87" s="459">
        <v>-0.0440000000000001</v>
      </c>
      <c r="U87" s="461">
        <v>0.0299999999999999</v>
      </c>
      <c r="V87" s="456">
        <v>4.028638</v>
      </c>
      <c r="W87" s="457">
        <v>6.2089</v>
      </c>
      <c r="X87" s="458">
        <v>0.648848910435021</v>
      </c>
      <c r="Y87" s="459">
        <v>-2.180262</v>
      </c>
      <c r="Z87" s="461">
        <v>6.51290399999999</v>
      </c>
      <c r="AA87" s="456">
        <v>0.37564</v>
      </c>
      <c r="AB87" s="457">
        <v>0.04416669</v>
      </c>
      <c r="AC87" s="458">
        <v>8.5050521105385</v>
      </c>
      <c r="AD87" s="459">
        <v>0.33147331</v>
      </c>
      <c r="AE87" s="461">
        <v>0.14469</v>
      </c>
      <c r="AF87" s="456">
        <v>0.662368999999999</v>
      </c>
      <c r="AG87" s="457">
        <v>0.48</v>
      </c>
      <c r="AH87" s="458">
        <v>1.37993541666666</v>
      </c>
      <c r="AI87" s="459">
        <v>0.182368999999999</v>
      </c>
      <c r="AJ87" s="461">
        <v>0.318076</v>
      </c>
      <c r="AK87" s="456">
        <v>0</v>
      </c>
      <c r="AL87" s="457">
        <v>0</v>
      </c>
      <c r="AM87" s="458" t="s">
        <v>161</v>
      </c>
      <c r="AN87" s="459">
        <v>0</v>
      </c>
      <c r="AO87" s="461">
        <v>0</v>
      </c>
      <c r="AP87" s="456">
        <v>0.014994</v>
      </c>
      <c r="AQ87" s="457">
        <v>0.04</v>
      </c>
      <c r="AR87" s="458">
        <v>0.37485</v>
      </c>
      <c r="AS87" s="459">
        <v>-0.025006</v>
      </c>
      <c r="AT87" s="461">
        <v>0.04418</v>
      </c>
      <c r="AU87" s="456">
        <v>0.162</v>
      </c>
      <c r="AV87" s="457">
        <v>0.56</v>
      </c>
      <c r="AW87" s="458">
        <v>0.289285714285714</v>
      </c>
      <c r="AX87" s="459">
        <v>-0.398</v>
      </c>
      <c r="AY87" s="461">
        <v>0.666788999999999</v>
      </c>
    </row>
    <row r="88" s="437" customFormat="1" outlineLevel="2" spans="1:51">
      <c r="A88" s="468" t="s">
        <v>81</v>
      </c>
      <c r="B88" s="456">
        <v>37.731037</v>
      </c>
      <c r="C88" s="457">
        <v>25.6239111</v>
      </c>
      <c r="D88" s="458">
        <v>1.47249328382192</v>
      </c>
      <c r="E88" s="459">
        <v>12.1071259</v>
      </c>
      <c r="F88" s="461">
        <v>18.54285</v>
      </c>
      <c r="G88" s="456">
        <v>16.174183</v>
      </c>
      <c r="H88" s="457">
        <v>17.632</v>
      </c>
      <c r="I88" s="458">
        <v>0.917319816243193</v>
      </c>
      <c r="J88" s="459">
        <v>-1.45781700000002</v>
      </c>
      <c r="K88" s="461">
        <v>10.018301</v>
      </c>
      <c r="L88" s="456">
        <v>3.04217599999999</v>
      </c>
      <c r="M88" s="457">
        <v>3.600461</v>
      </c>
      <c r="N88" s="458">
        <v>0.844940689539477</v>
      </c>
      <c r="O88" s="459">
        <v>-0.558285000000007</v>
      </c>
      <c r="P88" s="461">
        <v>2.197983</v>
      </c>
      <c r="Q88" s="456">
        <v>0.0809999999999999</v>
      </c>
      <c r="R88" s="457">
        <v>0.1179</v>
      </c>
      <c r="S88" s="458">
        <v>0.687022900763358</v>
      </c>
      <c r="T88" s="459">
        <v>-0.0369000000000001</v>
      </c>
      <c r="U88" s="461">
        <v>0.338</v>
      </c>
      <c r="V88" s="456">
        <v>16.61193</v>
      </c>
      <c r="W88" s="457">
        <v>4.0598</v>
      </c>
      <c r="X88" s="458">
        <v>4.09180994137642</v>
      </c>
      <c r="Y88" s="459">
        <v>12.55213</v>
      </c>
      <c r="Z88" s="461">
        <v>5.39856599999999</v>
      </c>
      <c r="AA88" s="456">
        <v>1.821748</v>
      </c>
      <c r="AB88" s="457">
        <v>0.2137501</v>
      </c>
      <c r="AC88" s="458">
        <v>8.52279367354682</v>
      </c>
      <c r="AD88" s="459">
        <v>1.6079979</v>
      </c>
      <c r="AE88" s="461">
        <v>0.589999999999999</v>
      </c>
      <c r="AF88" s="456">
        <v>38.1246399999999</v>
      </c>
      <c r="AG88" s="457">
        <v>10</v>
      </c>
      <c r="AH88" s="458">
        <v>3.81246399999999</v>
      </c>
      <c r="AI88" s="459">
        <v>28.1246399999999</v>
      </c>
      <c r="AJ88" s="461">
        <v>0.832353</v>
      </c>
      <c r="AK88" s="456">
        <v>0.237843</v>
      </c>
      <c r="AL88" s="457">
        <v>2.5</v>
      </c>
      <c r="AM88" s="458">
        <v>0.0951372</v>
      </c>
      <c r="AN88" s="459">
        <v>-2.262157</v>
      </c>
      <c r="AO88" s="461">
        <v>0</v>
      </c>
      <c r="AP88" s="456">
        <v>1.273581</v>
      </c>
      <c r="AQ88" s="457">
        <v>0.16</v>
      </c>
      <c r="AR88" s="458">
        <v>7.95988124999999</v>
      </c>
      <c r="AS88" s="459">
        <v>1.113581</v>
      </c>
      <c r="AT88" s="461">
        <v>0</v>
      </c>
      <c r="AU88" s="456">
        <v>2.518088</v>
      </c>
      <c r="AV88" s="457">
        <v>0.8</v>
      </c>
      <c r="AW88" s="458">
        <v>3.14761</v>
      </c>
      <c r="AX88" s="459">
        <v>1.718088</v>
      </c>
      <c r="AY88" s="461">
        <v>0.6057</v>
      </c>
    </row>
    <row r="89" s="441" customFormat="1" spans="1:51">
      <c r="A89" s="462" t="s">
        <v>82</v>
      </c>
      <c r="B89" s="463">
        <v>49.39121</v>
      </c>
      <c r="C89" s="464">
        <v>48.90786114</v>
      </c>
      <c r="D89" s="474">
        <v>1.00988284600335</v>
      </c>
      <c r="E89" s="464">
        <v>0.483348859999978</v>
      </c>
      <c r="F89" s="466">
        <v>51.921996</v>
      </c>
      <c r="G89" s="463">
        <v>20.918794</v>
      </c>
      <c r="H89" s="464">
        <v>23.9478</v>
      </c>
      <c r="I89" s="474">
        <v>0.873516314651032</v>
      </c>
      <c r="J89" s="464">
        <v>-3.02900600000002</v>
      </c>
      <c r="K89" s="466">
        <v>24.497283</v>
      </c>
      <c r="L89" s="463">
        <v>4.04474999999999</v>
      </c>
      <c r="M89" s="464">
        <v>4.964661</v>
      </c>
      <c r="N89" s="474">
        <v>0.814708194577635</v>
      </c>
      <c r="O89" s="464">
        <v>-0.919911000000006</v>
      </c>
      <c r="P89" s="466">
        <v>4.72879099999999</v>
      </c>
      <c r="Q89" s="463">
        <v>0.1299</v>
      </c>
      <c r="R89" s="464">
        <v>0.3018</v>
      </c>
      <c r="S89" s="474">
        <v>0.43041749502982</v>
      </c>
      <c r="T89" s="464">
        <v>-0.1719</v>
      </c>
      <c r="U89" s="466">
        <v>0.8378</v>
      </c>
      <c r="V89" s="463">
        <v>21.930378</v>
      </c>
      <c r="W89" s="464">
        <v>19.4086</v>
      </c>
      <c r="X89" s="474">
        <v>1.1299309584411</v>
      </c>
      <c r="Y89" s="464">
        <v>2.52177799999999</v>
      </c>
      <c r="Z89" s="466">
        <v>20.698432</v>
      </c>
      <c r="AA89" s="463">
        <v>2.367388</v>
      </c>
      <c r="AB89" s="464">
        <v>0.28500014</v>
      </c>
      <c r="AC89" s="474">
        <v>8.30662048095836</v>
      </c>
      <c r="AD89" s="464">
        <v>2.08238786</v>
      </c>
      <c r="AE89" s="466">
        <v>1.15969</v>
      </c>
      <c r="AF89" s="463">
        <v>38.7870089999999</v>
      </c>
      <c r="AG89" s="464">
        <v>10.48</v>
      </c>
      <c r="AH89" s="474">
        <v>3.70105047709923</v>
      </c>
      <c r="AI89" s="464">
        <v>28.3070089999999</v>
      </c>
      <c r="AJ89" s="466">
        <v>1.150429</v>
      </c>
      <c r="AK89" s="463">
        <v>0.554108</v>
      </c>
      <c r="AL89" s="464">
        <v>2.87</v>
      </c>
      <c r="AM89" s="474">
        <v>0.193068989547038</v>
      </c>
      <c r="AN89" s="464">
        <v>-2.315892</v>
      </c>
      <c r="AO89" s="466">
        <v>0</v>
      </c>
      <c r="AP89" s="463">
        <v>1.3591</v>
      </c>
      <c r="AQ89" s="464">
        <v>0.2</v>
      </c>
      <c r="AR89" s="474">
        <v>6.79549999999999</v>
      </c>
      <c r="AS89" s="464">
        <v>1.1591</v>
      </c>
      <c r="AT89" s="466">
        <v>0.04418</v>
      </c>
      <c r="AU89" s="463">
        <v>2.680088</v>
      </c>
      <c r="AV89" s="464">
        <v>1.36</v>
      </c>
      <c r="AW89" s="474">
        <v>1.97065294117647</v>
      </c>
      <c r="AX89" s="464">
        <v>1.320088</v>
      </c>
      <c r="AY89" s="466">
        <v>1.272489</v>
      </c>
    </row>
    <row r="90" s="437" customFormat="1" outlineLevel="2" spans="1:51">
      <c r="A90" s="468" t="s">
        <v>83</v>
      </c>
      <c r="B90" s="456">
        <v>92.5390509999999</v>
      </c>
      <c r="C90" s="457">
        <v>38.64420141</v>
      </c>
      <c r="D90" s="458">
        <v>2.39464260156903</v>
      </c>
      <c r="E90" s="459">
        <v>53.8948495899999</v>
      </c>
      <c r="F90" s="461">
        <v>0</v>
      </c>
      <c r="G90" s="456">
        <v>10.442411</v>
      </c>
      <c r="H90" s="457">
        <v>3.91</v>
      </c>
      <c r="I90" s="458">
        <v>2.67069335038363</v>
      </c>
      <c r="J90" s="459">
        <v>6.53241099999998</v>
      </c>
      <c r="K90" s="461">
        <v>0</v>
      </c>
      <c r="L90" s="456">
        <v>1.57202599999999</v>
      </c>
      <c r="M90" s="457">
        <v>0.864462</v>
      </c>
      <c r="N90" s="458">
        <v>1.81850214352973</v>
      </c>
      <c r="O90" s="459">
        <v>0.707563999999994</v>
      </c>
      <c r="P90" s="461">
        <v>0</v>
      </c>
      <c r="Q90" s="456">
        <v>0.0585</v>
      </c>
      <c r="R90" s="457">
        <v>0.1388</v>
      </c>
      <c r="S90" s="458">
        <v>0.421469740634006</v>
      </c>
      <c r="T90" s="459">
        <v>-0.0803</v>
      </c>
      <c r="U90" s="461">
        <v>0</v>
      </c>
      <c r="V90" s="456">
        <v>80.3188639999999</v>
      </c>
      <c r="W90" s="457">
        <v>33.667</v>
      </c>
      <c r="X90" s="458">
        <v>2.38568521103751</v>
      </c>
      <c r="Y90" s="459">
        <v>46.6518639999999</v>
      </c>
      <c r="Z90" s="461">
        <v>0</v>
      </c>
      <c r="AA90" s="456">
        <v>0.14725</v>
      </c>
      <c r="AB90" s="457">
        <v>0.06393941</v>
      </c>
      <c r="AC90" s="458">
        <v>2.30296150683905</v>
      </c>
      <c r="AD90" s="459">
        <v>0.0833105899999998</v>
      </c>
      <c r="AE90" s="461">
        <v>0</v>
      </c>
      <c r="AF90" s="456">
        <v>0</v>
      </c>
      <c r="AG90" s="457">
        <v>0</v>
      </c>
      <c r="AH90" s="458" t="s">
        <v>161</v>
      </c>
      <c r="AI90" s="459">
        <v>0</v>
      </c>
      <c r="AJ90" s="461">
        <v>0</v>
      </c>
      <c r="AK90" s="456">
        <v>2.6</v>
      </c>
      <c r="AL90" s="457">
        <v>3.33333333</v>
      </c>
      <c r="AM90" s="458">
        <v>0.78000000078</v>
      </c>
      <c r="AN90" s="459">
        <v>-0.73333333</v>
      </c>
      <c r="AO90" s="461">
        <v>0</v>
      </c>
      <c r="AP90" s="456">
        <v>0.202924999999999</v>
      </c>
      <c r="AQ90" s="457">
        <v>0</v>
      </c>
      <c r="AR90" s="458" t="s">
        <v>161</v>
      </c>
      <c r="AS90" s="459">
        <v>0.202924999999999</v>
      </c>
      <c r="AT90" s="461">
        <v>0</v>
      </c>
      <c r="AU90" s="456">
        <v>0.0592999999999999</v>
      </c>
      <c r="AV90" s="457">
        <v>0</v>
      </c>
      <c r="AW90" s="458" t="s">
        <v>161</v>
      </c>
      <c r="AX90" s="459">
        <v>0.0592999999999999</v>
      </c>
      <c r="AY90" s="461">
        <v>0</v>
      </c>
    </row>
    <row r="91" s="164" customFormat="1" outlineLevel="2" spans="1:51">
      <c r="A91" s="468" t="s">
        <v>84</v>
      </c>
      <c r="B91" s="456">
        <v>13.759489</v>
      </c>
      <c r="C91" s="457">
        <v>0</v>
      </c>
      <c r="D91" s="458" t="s">
        <v>161</v>
      </c>
      <c r="E91" s="459">
        <v>13.759489</v>
      </c>
      <c r="F91" s="461">
        <v>0</v>
      </c>
      <c r="G91" s="456">
        <v>8.09545799999996</v>
      </c>
      <c r="H91" s="457">
        <v>0</v>
      </c>
      <c r="I91" s="458" t="s">
        <v>161</v>
      </c>
      <c r="J91" s="459">
        <v>8.09545799999996</v>
      </c>
      <c r="K91" s="461">
        <v>0</v>
      </c>
      <c r="L91" s="456">
        <v>1.535164</v>
      </c>
      <c r="M91" s="457">
        <v>0</v>
      </c>
      <c r="N91" s="458" t="s">
        <v>161</v>
      </c>
      <c r="O91" s="459">
        <v>1.535164</v>
      </c>
      <c r="P91" s="461">
        <v>0</v>
      </c>
      <c r="Q91" s="456">
        <v>0.1075</v>
      </c>
      <c r="R91" s="457">
        <v>0</v>
      </c>
      <c r="S91" s="458" t="s">
        <v>161</v>
      </c>
      <c r="T91" s="459">
        <v>0.1075</v>
      </c>
      <c r="U91" s="461">
        <v>0</v>
      </c>
      <c r="V91" s="456">
        <v>4.10268699999999</v>
      </c>
      <c r="W91" s="457">
        <v>0</v>
      </c>
      <c r="X91" s="458" t="s">
        <v>161</v>
      </c>
      <c r="Y91" s="459">
        <v>4.10268699999999</v>
      </c>
      <c r="Z91" s="461">
        <v>0</v>
      </c>
      <c r="AA91" s="456">
        <v>-0.08132</v>
      </c>
      <c r="AB91" s="457">
        <v>0</v>
      </c>
      <c r="AC91" s="458" t="s">
        <v>161</v>
      </c>
      <c r="AD91" s="459">
        <v>-0.08132</v>
      </c>
      <c r="AE91" s="461">
        <v>0</v>
      </c>
      <c r="AF91" s="456">
        <v>16.920101</v>
      </c>
      <c r="AG91" s="457">
        <v>0</v>
      </c>
      <c r="AH91" s="458" t="s">
        <v>161</v>
      </c>
      <c r="AI91" s="459">
        <v>16.920101</v>
      </c>
      <c r="AJ91" s="461">
        <v>0</v>
      </c>
      <c r="AK91" s="456">
        <v>0</v>
      </c>
      <c r="AL91" s="457">
        <v>0</v>
      </c>
      <c r="AM91" s="458" t="s">
        <v>161</v>
      </c>
      <c r="AN91" s="459">
        <v>0</v>
      </c>
      <c r="AO91" s="461">
        <v>0</v>
      </c>
      <c r="AP91" s="456">
        <v>0.233305</v>
      </c>
      <c r="AQ91" s="457">
        <v>0</v>
      </c>
      <c r="AR91" s="458" t="s">
        <v>161</v>
      </c>
      <c r="AS91" s="459">
        <v>0.233305</v>
      </c>
      <c r="AT91" s="461">
        <v>0</v>
      </c>
      <c r="AU91" s="456">
        <v>0.454776</v>
      </c>
      <c r="AV91" s="457">
        <v>0</v>
      </c>
      <c r="AW91" s="458" t="s">
        <v>161</v>
      </c>
      <c r="AX91" s="459">
        <v>0.454776</v>
      </c>
      <c r="AY91" s="461">
        <v>0</v>
      </c>
    </row>
    <row r="92" s="437" customFormat="1" outlineLevel="2" spans="1:51">
      <c r="A92" s="468" t="s">
        <v>85</v>
      </c>
      <c r="B92" s="456">
        <v>8.66708899999999</v>
      </c>
      <c r="C92" s="457">
        <v>0</v>
      </c>
      <c r="D92" s="458" t="s">
        <v>161</v>
      </c>
      <c r="E92" s="459">
        <v>8.66708899999999</v>
      </c>
      <c r="F92" s="461">
        <v>0</v>
      </c>
      <c r="G92" s="456">
        <v>6.83524499999999</v>
      </c>
      <c r="H92" s="457">
        <v>0</v>
      </c>
      <c r="I92" s="458" t="s">
        <v>161</v>
      </c>
      <c r="J92" s="459">
        <v>6.83524499999999</v>
      </c>
      <c r="K92" s="461">
        <v>0</v>
      </c>
      <c r="L92" s="456">
        <v>0.958665999999999</v>
      </c>
      <c r="M92" s="457">
        <v>0</v>
      </c>
      <c r="N92" s="458" t="s">
        <v>161</v>
      </c>
      <c r="O92" s="459">
        <v>0.958665999999999</v>
      </c>
      <c r="P92" s="461">
        <v>0</v>
      </c>
      <c r="Q92" s="456">
        <v>0.2225</v>
      </c>
      <c r="R92" s="457">
        <v>0</v>
      </c>
      <c r="S92" s="458" t="s">
        <v>161</v>
      </c>
      <c r="T92" s="459">
        <v>0.2225</v>
      </c>
      <c r="U92" s="461">
        <v>0</v>
      </c>
      <c r="V92" s="456">
        <v>0.573678</v>
      </c>
      <c r="W92" s="457">
        <v>0</v>
      </c>
      <c r="X92" s="458" t="s">
        <v>161</v>
      </c>
      <c r="Y92" s="459">
        <v>0.573678</v>
      </c>
      <c r="Z92" s="461">
        <v>0</v>
      </c>
      <c r="AA92" s="456">
        <v>0.0769999999999999</v>
      </c>
      <c r="AB92" s="457">
        <v>0</v>
      </c>
      <c r="AC92" s="458" t="s">
        <v>161</v>
      </c>
      <c r="AD92" s="459">
        <v>0.0769999999999999</v>
      </c>
      <c r="AE92" s="461">
        <v>0</v>
      </c>
      <c r="AF92" s="456">
        <v>4.82110099999999</v>
      </c>
      <c r="AG92" s="457">
        <v>0</v>
      </c>
      <c r="AH92" s="458" t="s">
        <v>161</v>
      </c>
      <c r="AI92" s="459">
        <v>4.82110099999999</v>
      </c>
      <c r="AJ92" s="461">
        <v>0</v>
      </c>
      <c r="AK92" s="456">
        <v>0.0961179999999999</v>
      </c>
      <c r="AL92" s="457">
        <v>0</v>
      </c>
      <c r="AM92" s="458" t="s">
        <v>161</v>
      </c>
      <c r="AN92" s="459">
        <v>0.0961179999999999</v>
      </c>
      <c r="AO92" s="461">
        <v>0</v>
      </c>
      <c r="AP92" s="456">
        <v>0.885202</v>
      </c>
      <c r="AQ92" s="457">
        <v>0</v>
      </c>
      <c r="AR92" s="458" t="s">
        <v>161</v>
      </c>
      <c r="AS92" s="459">
        <v>0.885202</v>
      </c>
      <c r="AT92" s="461">
        <v>0</v>
      </c>
      <c r="AU92" s="456">
        <v>0.073153</v>
      </c>
      <c r="AV92" s="457">
        <v>0</v>
      </c>
      <c r="AW92" s="458" t="s">
        <v>161</v>
      </c>
      <c r="AX92" s="459">
        <v>0.073153</v>
      </c>
      <c r="AY92" s="461">
        <v>0</v>
      </c>
    </row>
    <row r="93" s="437" customFormat="1" outlineLevel="2" spans="1:51">
      <c r="A93" s="468" t="s">
        <v>86</v>
      </c>
      <c r="B93" s="456">
        <v>0</v>
      </c>
      <c r="C93" s="457">
        <v>0</v>
      </c>
      <c r="D93" s="458" t="s">
        <v>161</v>
      </c>
      <c r="E93" s="459">
        <v>0</v>
      </c>
      <c r="F93" s="461">
        <v>0</v>
      </c>
      <c r="G93" s="456">
        <v>0</v>
      </c>
      <c r="H93" s="457">
        <v>0</v>
      </c>
      <c r="I93" s="458" t="s">
        <v>161</v>
      </c>
      <c r="J93" s="459">
        <v>0</v>
      </c>
      <c r="K93" s="461">
        <v>0</v>
      </c>
      <c r="L93" s="456">
        <v>0</v>
      </c>
      <c r="M93" s="457">
        <v>0</v>
      </c>
      <c r="N93" s="458" t="s">
        <v>161</v>
      </c>
      <c r="O93" s="459">
        <v>0</v>
      </c>
      <c r="P93" s="461">
        <v>0</v>
      </c>
      <c r="Q93" s="456">
        <v>0</v>
      </c>
      <c r="R93" s="457">
        <v>0</v>
      </c>
      <c r="S93" s="458" t="s">
        <v>161</v>
      </c>
      <c r="T93" s="459">
        <v>0</v>
      </c>
      <c r="U93" s="461">
        <v>0</v>
      </c>
      <c r="V93" s="456">
        <v>0</v>
      </c>
      <c r="W93" s="457">
        <v>0</v>
      </c>
      <c r="X93" s="458" t="s">
        <v>161</v>
      </c>
      <c r="Y93" s="459">
        <v>0</v>
      </c>
      <c r="Z93" s="461">
        <v>0</v>
      </c>
      <c r="AA93" s="456">
        <v>0</v>
      </c>
      <c r="AB93" s="457">
        <v>0</v>
      </c>
      <c r="AC93" s="458" t="s">
        <v>161</v>
      </c>
      <c r="AD93" s="459">
        <v>0</v>
      </c>
      <c r="AE93" s="461">
        <v>0</v>
      </c>
      <c r="AF93" s="456">
        <v>0</v>
      </c>
      <c r="AG93" s="457">
        <v>0</v>
      </c>
      <c r="AH93" s="458" t="s">
        <v>161</v>
      </c>
      <c r="AI93" s="459">
        <v>0</v>
      </c>
      <c r="AJ93" s="461">
        <v>0</v>
      </c>
      <c r="AK93" s="456">
        <v>0</v>
      </c>
      <c r="AL93" s="457">
        <v>0</v>
      </c>
      <c r="AM93" s="458" t="s">
        <v>161</v>
      </c>
      <c r="AN93" s="459">
        <v>0</v>
      </c>
      <c r="AO93" s="461">
        <v>0</v>
      </c>
      <c r="AP93" s="456">
        <v>0</v>
      </c>
      <c r="AQ93" s="457">
        <v>0</v>
      </c>
      <c r="AR93" s="458" t="s">
        <v>161</v>
      </c>
      <c r="AS93" s="459">
        <v>0</v>
      </c>
      <c r="AT93" s="461">
        <v>0</v>
      </c>
      <c r="AU93" s="456">
        <v>0</v>
      </c>
      <c r="AV93" s="457">
        <v>0</v>
      </c>
      <c r="AW93" s="458" t="s">
        <v>161</v>
      </c>
      <c r="AX93" s="459">
        <v>0</v>
      </c>
      <c r="AY93" s="461">
        <v>0</v>
      </c>
    </row>
    <row r="94" s="437" customFormat="1" outlineLevel="2" spans="1:51">
      <c r="A94" s="468" t="s">
        <v>88</v>
      </c>
      <c r="B94" s="456">
        <v>0</v>
      </c>
      <c r="C94" s="457">
        <v>27.79613867</v>
      </c>
      <c r="D94" s="458">
        <v>0</v>
      </c>
      <c r="E94" s="459">
        <v>-27.79613867</v>
      </c>
      <c r="F94" s="461">
        <v>0</v>
      </c>
      <c r="G94" s="456">
        <v>0</v>
      </c>
      <c r="H94" s="457">
        <v>14.918</v>
      </c>
      <c r="I94" s="458">
        <v>0</v>
      </c>
      <c r="J94" s="459">
        <v>-14.918</v>
      </c>
      <c r="K94" s="461">
        <v>0</v>
      </c>
      <c r="L94" s="456">
        <v>0</v>
      </c>
      <c r="M94" s="457">
        <v>3.412222</v>
      </c>
      <c r="N94" s="458">
        <v>0</v>
      </c>
      <c r="O94" s="459">
        <v>-3.412222</v>
      </c>
      <c r="P94" s="461">
        <v>0</v>
      </c>
      <c r="Q94" s="456">
        <v>0</v>
      </c>
      <c r="R94" s="457">
        <v>0.12</v>
      </c>
      <c r="S94" s="458">
        <v>0</v>
      </c>
      <c r="T94" s="459">
        <v>-0.12</v>
      </c>
      <c r="U94" s="461">
        <v>0</v>
      </c>
      <c r="V94" s="456">
        <v>0</v>
      </c>
      <c r="W94" s="457">
        <v>9.108</v>
      </c>
      <c r="X94" s="458">
        <v>0</v>
      </c>
      <c r="Y94" s="459">
        <v>-9.108</v>
      </c>
      <c r="Z94" s="461">
        <v>0</v>
      </c>
      <c r="AA94" s="456">
        <v>0</v>
      </c>
      <c r="AB94" s="457">
        <v>0.23791667</v>
      </c>
      <c r="AC94" s="458">
        <v>0</v>
      </c>
      <c r="AD94" s="459">
        <v>-0.23791667</v>
      </c>
      <c r="AE94" s="461">
        <v>0</v>
      </c>
      <c r="AF94" s="456">
        <v>0</v>
      </c>
      <c r="AG94" s="457">
        <v>11.25</v>
      </c>
      <c r="AH94" s="458">
        <v>0</v>
      </c>
      <c r="AI94" s="459">
        <v>-11.25</v>
      </c>
      <c r="AJ94" s="461">
        <v>0</v>
      </c>
      <c r="AK94" s="456">
        <v>0</v>
      </c>
      <c r="AL94" s="457">
        <v>0</v>
      </c>
      <c r="AM94" s="458" t="s">
        <v>161</v>
      </c>
      <c r="AN94" s="459">
        <v>0</v>
      </c>
      <c r="AO94" s="461">
        <v>0</v>
      </c>
      <c r="AP94" s="456">
        <v>0</v>
      </c>
      <c r="AQ94" s="457">
        <v>0</v>
      </c>
      <c r="AR94" s="458" t="s">
        <v>161</v>
      </c>
      <c r="AS94" s="459">
        <v>0</v>
      </c>
      <c r="AT94" s="461">
        <v>0</v>
      </c>
      <c r="AU94" s="456">
        <v>0</v>
      </c>
      <c r="AV94" s="457">
        <v>0</v>
      </c>
      <c r="AW94" s="458" t="s">
        <v>161</v>
      </c>
      <c r="AX94" s="459">
        <v>0</v>
      </c>
      <c r="AY94" s="461">
        <v>0</v>
      </c>
    </row>
    <row r="95" s="437" customFormat="1" outlineLevel="2" spans="1:51">
      <c r="A95" s="468" t="s">
        <v>89</v>
      </c>
      <c r="B95" s="456">
        <v>0</v>
      </c>
      <c r="C95" s="457">
        <v>18</v>
      </c>
      <c r="D95" s="458">
        <v>0</v>
      </c>
      <c r="E95" s="459">
        <v>-18</v>
      </c>
      <c r="F95" s="461">
        <v>0</v>
      </c>
      <c r="G95" s="456">
        <v>0</v>
      </c>
      <c r="H95" s="457">
        <v>0</v>
      </c>
      <c r="I95" s="458" t="s">
        <v>161</v>
      </c>
      <c r="J95" s="459">
        <v>0</v>
      </c>
      <c r="K95" s="461">
        <v>0</v>
      </c>
      <c r="L95" s="456">
        <v>0</v>
      </c>
      <c r="M95" s="457">
        <v>0</v>
      </c>
      <c r="N95" s="458" t="s">
        <v>161</v>
      </c>
      <c r="O95" s="459">
        <v>0</v>
      </c>
      <c r="P95" s="461">
        <v>0</v>
      </c>
      <c r="Q95" s="456">
        <v>0</v>
      </c>
      <c r="R95" s="457">
        <v>0</v>
      </c>
      <c r="S95" s="458" t="s">
        <v>161</v>
      </c>
      <c r="T95" s="459">
        <v>0</v>
      </c>
      <c r="U95" s="461">
        <v>0</v>
      </c>
      <c r="V95" s="456">
        <v>0</v>
      </c>
      <c r="W95" s="457">
        <v>18</v>
      </c>
      <c r="X95" s="458">
        <v>0</v>
      </c>
      <c r="Y95" s="459">
        <v>-18</v>
      </c>
      <c r="Z95" s="461">
        <v>0</v>
      </c>
      <c r="AA95" s="456">
        <v>0</v>
      </c>
      <c r="AB95" s="457">
        <v>0</v>
      </c>
      <c r="AC95" s="458" t="s">
        <v>161</v>
      </c>
      <c r="AD95" s="459">
        <v>0</v>
      </c>
      <c r="AE95" s="461">
        <v>0</v>
      </c>
      <c r="AF95" s="456">
        <v>0</v>
      </c>
      <c r="AG95" s="457">
        <v>9</v>
      </c>
      <c r="AH95" s="458">
        <v>0</v>
      </c>
      <c r="AI95" s="459">
        <v>-9</v>
      </c>
      <c r="AJ95" s="461">
        <v>0</v>
      </c>
      <c r="AK95" s="456">
        <v>0</v>
      </c>
      <c r="AL95" s="457">
        <v>0</v>
      </c>
      <c r="AM95" s="458" t="s">
        <v>161</v>
      </c>
      <c r="AN95" s="459">
        <v>0</v>
      </c>
      <c r="AO95" s="461">
        <v>0</v>
      </c>
      <c r="AP95" s="456">
        <v>0</v>
      </c>
      <c r="AQ95" s="457">
        <v>0</v>
      </c>
      <c r="AR95" s="458" t="s">
        <v>161</v>
      </c>
      <c r="AS95" s="459">
        <v>0</v>
      </c>
      <c r="AT95" s="461">
        <v>0</v>
      </c>
      <c r="AU95" s="456">
        <v>0</v>
      </c>
      <c r="AV95" s="457">
        <v>0</v>
      </c>
      <c r="AW95" s="458" t="s">
        <v>161</v>
      </c>
      <c r="AX95" s="459">
        <v>0</v>
      </c>
      <c r="AY95" s="461">
        <v>0</v>
      </c>
    </row>
    <row r="96" s="437" customFormat="1" outlineLevel="2" spans="1:51">
      <c r="A96" s="468" t="s">
        <v>90</v>
      </c>
      <c r="B96" s="456">
        <v>0</v>
      </c>
      <c r="C96" s="457">
        <v>0</v>
      </c>
      <c r="D96" s="458" t="s">
        <v>161</v>
      </c>
      <c r="E96" s="459">
        <v>0</v>
      </c>
      <c r="F96" s="461">
        <v>0</v>
      </c>
      <c r="G96" s="456">
        <v>0</v>
      </c>
      <c r="H96" s="457">
        <v>0</v>
      </c>
      <c r="I96" s="458" t="s">
        <v>161</v>
      </c>
      <c r="J96" s="459">
        <v>0</v>
      </c>
      <c r="K96" s="461">
        <v>0</v>
      </c>
      <c r="L96" s="456">
        <v>0</v>
      </c>
      <c r="M96" s="457">
        <v>0</v>
      </c>
      <c r="N96" s="458" t="s">
        <v>161</v>
      </c>
      <c r="O96" s="459">
        <v>0</v>
      </c>
      <c r="P96" s="461">
        <v>0</v>
      </c>
      <c r="Q96" s="456">
        <v>0</v>
      </c>
      <c r="R96" s="457">
        <v>0</v>
      </c>
      <c r="S96" s="458" t="s">
        <v>161</v>
      </c>
      <c r="T96" s="459">
        <v>0</v>
      </c>
      <c r="U96" s="461">
        <v>0</v>
      </c>
      <c r="V96" s="456">
        <v>0</v>
      </c>
      <c r="W96" s="457">
        <v>0</v>
      </c>
      <c r="X96" s="458" t="s">
        <v>161</v>
      </c>
      <c r="Y96" s="459">
        <v>0</v>
      </c>
      <c r="Z96" s="461">
        <v>0</v>
      </c>
      <c r="AA96" s="456">
        <v>0</v>
      </c>
      <c r="AB96" s="457">
        <v>0</v>
      </c>
      <c r="AC96" s="458" t="s">
        <v>161</v>
      </c>
      <c r="AD96" s="459">
        <v>0</v>
      </c>
      <c r="AE96" s="461">
        <v>0</v>
      </c>
      <c r="AF96" s="456">
        <v>0</v>
      </c>
      <c r="AG96" s="457">
        <v>0</v>
      </c>
      <c r="AH96" s="458" t="s">
        <v>161</v>
      </c>
      <c r="AI96" s="459">
        <v>0</v>
      </c>
      <c r="AJ96" s="461">
        <v>0</v>
      </c>
      <c r="AK96" s="456">
        <v>0</v>
      </c>
      <c r="AL96" s="457">
        <v>0</v>
      </c>
      <c r="AM96" s="458" t="s">
        <v>161</v>
      </c>
      <c r="AN96" s="459">
        <v>0</v>
      </c>
      <c r="AO96" s="461">
        <v>0</v>
      </c>
      <c r="AP96" s="456">
        <v>0</v>
      </c>
      <c r="AQ96" s="457">
        <v>0</v>
      </c>
      <c r="AR96" s="458" t="s">
        <v>161</v>
      </c>
      <c r="AS96" s="459">
        <v>0</v>
      </c>
      <c r="AT96" s="461">
        <v>0</v>
      </c>
      <c r="AU96" s="456">
        <v>0</v>
      </c>
      <c r="AV96" s="457">
        <v>0</v>
      </c>
      <c r="AW96" s="458" t="s">
        <v>161</v>
      </c>
      <c r="AX96" s="459">
        <v>0</v>
      </c>
      <c r="AY96" s="461">
        <v>0</v>
      </c>
    </row>
    <row r="97" s="441" customFormat="1" spans="1:51">
      <c r="A97" s="462" t="s">
        <v>91</v>
      </c>
      <c r="B97" s="463">
        <v>114.965629</v>
      </c>
      <c r="C97" s="464">
        <v>84.44034008</v>
      </c>
      <c r="D97" s="465">
        <v>1.36150125510011</v>
      </c>
      <c r="E97" s="464">
        <v>30.5252889199998</v>
      </c>
      <c r="F97" s="466">
        <v>0</v>
      </c>
      <c r="G97" s="463">
        <v>25.3731139999999</v>
      </c>
      <c r="H97" s="464">
        <v>18.828</v>
      </c>
      <c r="I97" s="465">
        <v>1.34762661992776</v>
      </c>
      <c r="J97" s="464">
        <v>6.54511399999993</v>
      </c>
      <c r="K97" s="466">
        <v>0</v>
      </c>
      <c r="L97" s="463">
        <v>4.06585599999999</v>
      </c>
      <c r="M97" s="464">
        <v>4.276684</v>
      </c>
      <c r="N97" s="465">
        <v>0.950702927782364</v>
      </c>
      <c r="O97" s="464">
        <v>-0.210828000000006</v>
      </c>
      <c r="P97" s="466">
        <v>0</v>
      </c>
      <c r="Q97" s="463">
        <v>0.3885</v>
      </c>
      <c r="R97" s="464">
        <v>0.2588</v>
      </c>
      <c r="S97" s="465">
        <v>1.50115919629057</v>
      </c>
      <c r="T97" s="464">
        <v>0.1297</v>
      </c>
      <c r="U97" s="466">
        <v>0</v>
      </c>
      <c r="V97" s="463">
        <v>84.9952289999999</v>
      </c>
      <c r="W97" s="464">
        <v>60.775</v>
      </c>
      <c r="X97" s="465">
        <v>1.3985228959276</v>
      </c>
      <c r="Y97" s="464">
        <v>24.2202289999999</v>
      </c>
      <c r="Z97" s="466">
        <v>0</v>
      </c>
      <c r="AA97" s="463">
        <v>0.14293</v>
      </c>
      <c r="AB97" s="464">
        <v>0.30185608</v>
      </c>
      <c r="AC97" s="465">
        <v>0.473503796908777</v>
      </c>
      <c r="AD97" s="464">
        <v>-0.15892608</v>
      </c>
      <c r="AE97" s="466">
        <v>0</v>
      </c>
      <c r="AF97" s="463">
        <v>21.741202</v>
      </c>
      <c r="AG97" s="464">
        <v>20.25</v>
      </c>
      <c r="AH97" s="465">
        <v>1.07363960493827</v>
      </c>
      <c r="AI97" s="464">
        <v>1.49120199999999</v>
      </c>
      <c r="AJ97" s="466">
        <v>0</v>
      </c>
      <c r="AK97" s="463">
        <v>2.696118</v>
      </c>
      <c r="AL97" s="464">
        <v>3.33333333</v>
      </c>
      <c r="AM97" s="465">
        <v>0.808835400808835</v>
      </c>
      <c r="AN97" s="464">
        <v>-0.63721533</v>
      </c>
      <c r="AO97" s="466">
        <v>0</v>
      </c>
      <c r="AP97" s="463">
        <v>1.321432</v>
      </c>
      <c r="AQ97" s="464">
        <v>0</v>
      </c>
      <c r="AR97" s="465" t="s">
        <v>161</v>
      </c>
      <c r="AS97" s="464">
        <v>1.321432</v>
      </c>
      <c r="AT97" s="466">
        <v>0</v>
      </c>
      <c r="AU97" s="463">
        <v>0.587229</v>
      </c>
      <c r="AV97" s="464">
        <v>0</v>
      </c>
      <c r="AW97" s="465" t="s">
        <v>161</v>
      </c>
      <c r="AX97" s="464">
        <v>0.587229</v>
      </c>
      <c r="AY97" s="466">
        <v>0</v>
      </c>
    </row>
    <row r="98" s="441" customFormat="1" spans="1:51">
      <c r="A98" s="462" t="s">
        <v>92</v>
      </c>
      <c r="B98" s="463">
        <v>16.937795</v>
      </c>
      <c r="C98" s="467">
        <v>19.63091519</v>
      </c>
      <c r="D98" s="465">
        <v>0.862812295609534</v>
      </c>
      <c r="E98" s="467">
        <v>-2.69312019000002</v>
      </c>
      <c r="F98" s="466">
        <v>9.88864599999998</v>
      </c>
      <c r="G98" s="463">
        <v>13.263545</v>
      </c>
      <c r="H98" s="467">
        <v>17.6801</v>
      </c>
      <c r="I98" s="465">
        <v>0.750196265858224</v>
      </c>
      <c r="J98" s="467">
        <v>-4.41655500000002</v>
      </c>
      <c r="K98" s="466">
        <v>8.18231699999998</v>
      </c>
      <c r="L98" s="463">
        <v>1.93705</v>
      </c>
      <c r="M98" s="467">
        <v>2.955112</v>
      </c>
      <c r="N98" s="465">
        <v>0.655491230112429</v>
      </c>
      <c r="O98" s="467">
        <v>-1.018062</v>
      </c>
      <c r="P98" s="466">
        <v>1.238329</v>
      </c>
      <c r="Q98" s="463">
        <v>0.821099999999999</v>
      </c>
      <c r="R98" s="467">
        <v>0.8636</v>
      </c>
      <c r="S98" s="465">
        <v>0.950787401574802</v>
      </c>
      <c r="T98" s="467">
        <v>-0.0425000000000011</v>
      </c>
      <c r="U98" s="466">
        <v>0.37</v>
      </c>
      <c r="V98" s="463">
        <v>0</v>
      </c>
      <c r="W98" s="467">
        <v>-2</v>
      </c>
      <c r="X98" s="465">
        <v>0</v>
      </c>
      <c r="Y98" s="467">
        <v>2</v>
      </c>
      <c r="Z98" s="466">
        <v>0</v>
      </c>
      <c r="AA98" s="463">
        <v>0.9161</v>
      </c>
      <c r="AB98" s="467">
        <v>0.13210319</v>
      </c>
      <c r="AC98" s="465">
        <v>6.9347303422423</v>
      </c>
      <c r="AD98" s="467">
        <v>0.78399681</v>
      </c>
      <c r="AE98" s="466">
        <v>0.0979999999999999</v>
      </c>
      <c r="AF98" s="463">
        <v>0</v>
      </c>
      <c r="AG98" s="467">
        <v>0</v>
      </c>
      <c r="AH98" s="465" t="s">
        <v>161</v>
      </c>
      <c r="AI98" s="467">
        <v>0</v>
      </c>
      <c r="AJ98" s="466">
        <v>0</v>
      </c>
      <c r="AK98" s="463">
        <v>0.014049</v>
      </c>
      <c r="AL98" s="467">
        <v>0.02</v>
      </c>
      <c r="AM98" s="465">
        <v>0.70245</v>
      </c>
      <c r="AN98" s="467">
        <v>-0.005951</v>
      </c>
      <c r="AO98" s="466">
        <v>0.033529</v>
      </c>
      <c r="AP98" s="463">
        <v>4.513493</v>
      </c>
      <c r="AQ98" s="467">
        <v>3.375</v>
      </c>
      <c r="AR98" s="465">
        <v>1.33733125925926</v>
      </c>
      <c r="AS98" s="467">
        <v>1.138493</v>
      </c>
      <c r="AT98" s="466">
        <v>0.903723</v>
      </c>
      <c r="AU98" s="463">
        <v>0.510299999999999</v>
      </c>
      <c r="AV98" s="467">
        <v>0.45</v>
      </c>
      <c r="AW98" s="465">
        <v>1.134</v>
      </c>
      <c r="AX98" s="467">
        <v>0.0602999999999991</v>
      </c>
      <c r="AY98" s="466">
        <v>0.7615</v>
      </c>
    </row>
    <row r="99" s="437" customFormat="1" ht="16.2" spans="1:51">
      <c r="A99" s="213" t="s">
        <v>93</v>
      </c>
      <c r="B99" s="214">
        <v>181.294634</v>
      </c>
      <c r="C99" s="472">
        <v>152.97911641</v>
      </c>
      <c r="D99" s="216">
        <v>1.18509400664932</v>
      </c>
      <c r="E99" s="472">
        <v>28.3155175899998</v>
      </c>
      <c r="F99" s="217">
        <v>61.810642</v>
      </c>
      <c r="G99" s="214">
        <v>59.5554529999999</v>
      </c>
      <c r="H99" s="472">
        <v>60.4559</v>
      </c>
      <c r="I99" s="216">
        <v>0.985105721691347</v>
      </c>
      <c r="J99" s="472">
        <v>-0.900447000000099</v>
      </c>
      <c r="K99" s="217">
        <v>32.6796</v>
      </c>
      <c r="L99" s="214">
        <v>10.047656</v>
      </c>
      <c r="M99" s="472">
        <v>12.196457</v>
      </c>
      <c r="N99" s="216">
        <v>0.823817605391466</v>
      </c>
      <c r="O99" s="472">
        <v>-2.14880100000001</v>
      </c>
      <c r="P99" s="217">
        <v>5.96711999999999</v>
      </c>
      <c r="Q99" s="214">
        <v>1.3395</v>
      </c>
      <c r="R99" s="472">
        <v>1.4242</v>
      </c>
      <c r="S99" s="216">
        <v>0.940528015728127</v>
      </c>
      <c r="T99" s="472">
        <v>-0.0847000000000016</v>
      </c>
      <c r="U99" s="217">
        <v>1.2078</v>
      </c>
      <c r="V99" s="214">
        <v>106.925607</v>
      </c>
      <c r="W99" s="472">
        <v>78.1836</v>
      </c>
      <c r="X99" s="216">
        <v>1.36762194373244</v>
      </c>
      <c r="Y99" s="472">
        <v>28.7420069999999</v>
      </c>
      <c r="Z99" s="217">
        <v>20.698432</v>
      </c>
      <c r="AA99" s="214">
        <v>3.426418</v>
      </c>
      <c r="AB99" s="472">
        <v>0.71895941</v>
      </c>
      <c r="AC99" s="216">
        <v>4.7658017300309</v>
      </c>
      <c r="AD99" s="472">
        <v>2.70745859</v>
      </c>
      <c r="AE99" s="217">
        <v>1.25769</v>
      </c>
      <c r="AF99" s="214">
        <v>60.5282109999999</v>
      </c>
      <c r="AG99" s="472">
        <v>30.73</v>
      </c>
      <c r="AH99" s="216">
        <v>1.96967819720143</v>
      </c>
      <c r="AI99" s="472">
        <v>29.7982109999999</v>
      </c>
      <c r="AJ99" s="217">
        <v>1.150429</v>
      </c>
      <c r="AK99" s="214">
        <v>3.264275</v>
      </c>
      <c r="AL99" s="472">
        <v>6.22333333</v>
      </c>
      <c r="AM99" s="216">
        <v>0.524521960645164</v>
      </c>
      <c r="AN99" s="472">
        <v>-2.95905833</v>
      </c>
      <c r="AO99" s="217">
        <v>0.033529</v>
      </c>
      <c r="AP99" s="214">
        <v>7.19402499999999</v>
      </c>
      <c r="AQ99" s="472">
        <v>3.575</v>
      </c>
      <c r="AR99" s="216">
        <v>2.01231468531468</v>
      </c>
      <c r="AS99" s="472">
        <v>3.61902499999999</v>
      </c>
      <c r="AT99" s="217">
        <v>0.947903</v>
      </c>
      <c r="AU99" s="214">
        <v>3.777617</v>
      </c>
      <c r="AV99" s="472">
        <v>1.81</v>
      </c>
      <c r="AW99" s="216">
        <v>2.08708121546961</v>
      </c>
      <c r="AX99" s="472">
        <v>1.967617</v>
      </c>
      <c r="AY99" s="217">
        <v>2.033989</v>
      </c>
    </row>
    <row r="100" s="437" customFormat="1" ht="16.2" spans="1:51">
      <c r="A100" s="475" t="s">
        <v>94</v>
      </c>
      <c r="B100" s="476">
        <v>565.782342999999</v>
      </c>
      <c r="C100" s="477">
        <v>464.49475973</v>
      </c>
      <c r="D100" s="478">
        <v>1.21805968990668</v>
      </c>
      <c r="E100" s="477">
        <v>101.287583269999</v>
      </c>
      <c r="F100" s="479">
        <v>247.357166</v>
      </c>
      <c r="G100" s="476">
        <v>148.065886</v>
      </c>
      <c r="H100" s="477">
        <v>206.3444</v>
      </c>
      <c r="I100" s="478">
        <v>0.717566776709229</v>
      </c>
      <c r="J100" s="477">
        <v>-58.2785140000001</v>
      </c>
      <c r="K100" s="479">
        <v>95.7917579999999</v>
      </c>
      <c r="L100" s="476">
        <v>29.419776</v>
      </c>
      <c r="M100" s="477">
        <v>43.962012</v>
      </c>
      <c r="N100" s="478">
        <v>0.669209043480539</v>
      </c>
      <c r="O100" s="477">
        <v>-14.542236</v>
      </c>
      <c r="P100" s="479">
        <v>21.039936</v>
      </c>
      <c r="Q100" s="476">
        <v>4.1815</v>
      </c>
      <c r="R100" s="477">
        <v>5.2599</v>
      </c>
      <c r="S100" s="478">
        <v>0.794977090819216</v>
      </c>
      <c r="T100" s="477">
        <v>-1.0784</v>
      </c>
      <c r="U100" s="479">
        <v>2.8812</v>
      </c>
      <c r="V100" s="476">
        <v>368.845316</v>
      </c>
      <c r="W100" s="477">
        <v>204.9496</v>
      </c>
      <c r="X100" s="478">
        <v>1.7996879037578</v>
      </c>
      <c r="Y100" s="477">
        <v>163.895716</v>
      </c>
      <c r="Z100" s="479">
        <v>122.306322</v>
      </c>
      <c r="AA100" s="476">
        <v>15.269865</v>
      </c>
      <c r="AB100" s="477">
        <v>3.97884773</v>
      </c>
      <c r="AC100" s="478">
        <v>3.83776058703307</v>
      </c>
      <c r="AD100" s="477">
        <v>11.29101727</v>
      </c>
      <c r="AE100" s="479">
        <v>5.33794999999999</v>
      </c>
      <c r="AF100" s="476">
        <v>118.119816</v>
      </c>
      <c r="AG100" s="477">
        <v>130.09</v>
      </c>
      <c r="AH100" s="478">
        <v>0.907985363978782</v>
      </c>
      <c r="AI100" s="477">
        <v>-11.9701840000002</v>
      </c>
      <c r="AJ100" s="479">
        <v>152.202567</v>
      </c>
      <c r="AK100" s="476">
        <v>9.69459800000001</v>
      </c>
      <c r="AL100" s="477">
        <v>22.33333333</v>
      </c>
      <c r="AM100" s="478">
        <v>0.43408647767673</v>
      </c>
      <c r="AN100" s="477">
        <v>-12.63873533</v>
      </c>
      <c r="AO100" s="479">
        <v>26.170817</v>
      </c>
      <c r="AP100" s="476">
        <v>27.970686</v>
      </c>
      <c r="AQ100" s="477">
        <v>15.566</v>
      </c>
      <c r="AR100" s="478">
        <v>1.79690903250674</v>
      </c>
      <c r="AS100" s="477">
        <v>12.404686</v>
      </c>
      <c r="AT100" s="479">
        <v>8.89526099999998</v>
      </c>
      <c r="AU100" s="476">
        <v>7.77028699999999</v>
      </c>
      <c r="AV100" s="477">
        <v>9.865</v>
      </c>
      <c r="AW100" s="478">
        <v>0.787662138874809</v>
      </c>
      <c r="AX100" s="477">
        <v>-2.09471300000001</v>
      </c>
      <c r="AY100" s="479">
        <v>9.26164899999999</v>
      </c>
    </row>
    <row r="101" outlineLevel="1" spans="1:51">
      <c r="A101" s="468" t="s">
        <v>95</v>
      </c>
      <c r="B101" s="456">
        <v>13.481888</v>
      </c>
      <c r="C101" s="457">
        <v>9.53353838</v>
      </c>
      <c r="D101" s="458">
        <v>1.41415363977378</v>
      </c>
      <c r="E101" s="459">
        <v>3.94834961999998</v>
      </c>
      <c r="F101" s="461">
        <v>6.577771</v>
      </c>
      <c r="G101" s="456">
        <v>7.65125999999999</v>
      </c>
      <c r="H101" s="457">
        <v>6.7</v>
      </c>
      <c r="I101" s="458">
        <v>1.14197910447761</v>
      </c>
      <c r="J101" s="459">
        <v>0.951259999999988</v>
      </c>
      <c r="K101" s="461">
        <v>4.5375</v>
      </c>
      <c r="L101" s="456">
        <v>2.003454</v>
      </c>
      <c r="M101" s="457">
        <v>1.847505</v>
      </c>
      <c r="N101" s="458">
        <v>1.08441059699432</v>
      </c>
      <c r="O101" s="459">
        <v>0.155948999999999</v>
      </c>
      <c r="P101" s="461">
        <v>1.486997</v>
      </c>
      <c r="Q101" s="456">
        <v>0.583899999999999</v>
      </c>
      <c r="R101" s="457">
        <v>0.3977</v>
      </c>
      <c r="S101" s="458">
        <v>1.46819210460146</v>
      </c>
      <c r="T101" s="459">
        <v>0.186199999999999</v>
      </c>
      <c r="U101" s="461">
        <v>0.274699999999999</v>
      </c>
      <c r="V101" s="456">
        <v>0</v>
      </c>
      <c r="W101" s="457">
        <v>0</v>
      </c>
      <c r="X101" s="458" t="s">
        <v>161</v>
      </c>
      <c r="Y101" s="459">
        <v>0</v>
      </c>
      <c r="Z101" s="461">
        <v>0</v>
      </c>
      <c r="AA101" s="456">
        <v>3.24327399999999</v>
      </c>
      <c r="AB101" s="457">
        <v>0.58833338</v>
      </c>
      <c r="AC101" s="458">
        <v>5.51264658823199</v>
      </c>
      <c r="AD101" s="459">
        <v>2.65494061999999</v>
      </c>
      <c r="AE101" s="461">
        <v>0.278574</v>
      </c>
      <c r="AF101" s="456">
        <v>0</v>
      </c>
      <c r="AG101" s="457">
        <v>0</v>
      </c>
      <c r="AH101" s="458" t="s">
        <v>161</v>
      </c>
      <c r="AI101" s="459">
        <v>0</v>
      </c>
      <c r="AJ101" s="461">
        <v>0</v>
      </c>
      <c r="AK101" s="456">
        <v>0.0412399999999999</v>
      </c>
      <c r="AL101" s="457">
        <v>0.05</v>
      </c>
      <c r="AM101" s="458">
        <v>0.824799999999998</v>
      </c>
      <c r="AN101" s="459">
        <v>-0.00876000000000011</v>
      </c>
      <c r="AO101" s="461">
        <v>0.0984239999999999</v>
      </c>
      <c r="AP101" s="456">
        <v>0</v>
      </c>
      <c r="AQ101" s="457">
        <v>0.37</v>
      </c>
      <c r="AR101" s="458">
        <v>0</v>
      </c>
      <c r="AS101" s="459">
        <v>-0.37</v>
      </c>
      <c r="AT101" s="461">
        <v>0.163883</v>
      </c>
      <c r="AU101" s="456">
        <v>0</v>
      </c>
      <c r="AV101" s="457">
        <v>0</v>
      </c>
      <c r="AW101" s="458" t="s">
        <v>161</v>
      </c>
      <c r="AX101" s="459">
        <v>0</v>
      </c>
      <c r="AY101" s="461">
        <v>0</v>
      </c>
    </row>
    <row r="102" outlineLevel="1" spans="1:51">
      <c r="A102" s="468" t="s">
        <v>96</v>
      </c>
      <c r="B102" s="456">
        <v>14.178602</v>
      </c>
      <c r="C102" s="457">
        <v>12.27253994</v>
      </c>
      <c r="D102" s="458">
        <v>1.15531113113656</v>
      </c>
      <c r="E102" s="459">
        <v>1.90606205999998</v>
      </c>
      <c r="F102" s="461">
        <v>9.097022</v>
      </c>
      <c r="G102" s="456">
        <v>9.72209999999998</v>
      </c>
      <c r="H102" s="457">
        <v>9.36</v>
      </c>
      <c r="I102" s="458">
        <v>1.0386858974359</v>
      </c>
      <c r="J102" s="459">
        <v>0.362099999999979</v>
      </c>
      <c r="K102" s="461">
        <v>6.820318</v>
      </c>
      <c r="L102" s="456">
        <v>1.900502</v>
      </c>
      <c r="M102" s="457">
        <v>1.891576</v>
      </c>
      <c r="N102" s="458">
        <v>1.00471881647896</v>
      </c>
      <c r="O102" s="459">
        <v>0.00892599999999999</v>
      </c>
      <c r="P102" s="461">
        <v>1.678504</v>
      </c>
      <c r="Q102" s="456">
        <v>0.896199999999999</v>
      </c>
      <c r="R102" s="457">
        <v>0.5804</v>
      </c>
      <c r="S102" s="458">
        <v>1.54410751206065</v>
      </c>
      <c r="T102" s="459">
        <v>0.315799999999999</v>
      </c>
      <c r="U102" s="461">
        <v>0.433200000000001</v>
      </c>
      <c r="V102" s="456">
        <v>0</v>
      </c>
      <c r="W102" s="457">
        <v>0</v>
      </c>
      <c r="X102" s="458" t="s">
        <v>161</v>
      </c>
      <c r="Y102" s="459">
        <v>0</v>
      </c>
      <c r="Z102" s="461">
        <v>0</v>
      </c>
      <c r="AA102" s="456">
        <v>1.6598</v>
      </c>
      <c r="AB102" s="457">
        <v>0.44056394</v>
      </c>
      <c r="AC102" s="458">
        <v>3.76744406271652</v>
      </c>
      <c r="AD102" s="459">
        <v>1.21923606</v>
      </c>
      <c r="AE102" s="461">
        <v>0.165</v>
      </c>
      <c r="AF102" s="456">
        <v>0</v>
      </c>
      <c r="AG102" s="457">
        <v>0</v>
      </c>
      <c r="AH102" s="458" t="s">
        <v>161</v>
      </c>
      <c r="AI102" s="459">
        <v>0</v>
      </c>
      <c r="AJ102" s="461">
        <v>0</v>
      </c>
      <c r="AK102" s="456">
        <v>0.026883</v>
      </c>
      <c r="AL102" s="457">
        <v>0.03</v>
      </c>
      <c r="AM102" s="458">
        <v>0.8961</v>
      </c>
      <c r="AN102" s="459">
        <v>-0.003117</v>
      </c>
      <c r="AO102" s="461">
        <v>0.0641589999999999</v>
      </c>
      <c r="AP102" s="456">
        <v>0.611872999999999</v>
      </c>
      <c r="AQ102" s="457">
        <v>0.52</v>
      </c>
      <c r="AR102" s="458">
        <v>1.17667884615384</v>
      </c>
      <c r="AS102" s="459">
        <v>0.0918729999999989</v>
      </c>
      <c r="AT102" s="461">
        <v>0.00419999999999999</v>
      </c>
      <c r="AU102" s="456">
        <v>0</v>
      </c>
      <c r="AV102" s="457">
        <v>0.125</v>
      </c>
      <c r="AW102" s="458">
        <v>0</v>
      </c>
      <c r="AX102" s="459">
        <v>-0.125</v>
      </c>
      <c r="AY102" s="461">
        <v>0</v>
      </c>
    </row>
    <row r="103" outlineLevel="1" spans="1:51">
      <c r="A103" s="468" t="s">
        <v>97</v>
      </c>
      <c r="B103" s="456">
        <v>18.349475</v>
      </c>
      <c r="C103" s="457">
        <v>16.45068108</v>
      </c>
      <c r="D103" s="458">
        <v>1.11542342294317</v>
      </c>
      <c r="E103" s="459">
        <v>1.89879391999997</v>
      </c>
      <c r="F103" s="461">
        <v>12.659105</v>
      </c>
      <c r="G103" s="456">
        <v>12.209813</v>
      </c>
      <c r="H103" s="457">
        <v>11.98</v>
      </c>
      <c r="I103" s="458">
        <v>1.01918305509182</v>
      </c>
      <c r="J103" s="459">
        <v>0.229812999999966</v>
      </c>
      <c r="K103" s="461">
        <v>9.58545799999997</v>
      </c>
      <c r="L103" s="456">
        <v>2.702462</v>
      </c>
      <c r="M103" s="457">
        <v>2.991881</v>
      </c>
      <c r="N103" s="458">
        <v>0.903265203395456</v>
      </c>
      <c r="O103" s="459">
        <v>-0.289419000000001</v>
      </c>
      <c r="P103" s="461">
        <v>2.504647</v>
      </c>
      <c r="Q103" s="456">
        <v>0.8818</v>
      </c>
      <c r="R103" s="457">
        <v>0.7413</v>
      </c>
      <c r="S103" s="458">
        <v>1.18953190341292</v>
      </c>
      <c r="T103" s="459">
        <v>0.1405</v>
      </c>
      <c r="U103" s="461">
        <v>0.449</v>
      </c>
      <c r="V103" s="456">
        <v>0</v>
      </c>
      <c r="W103" s="457">
        <v>0</v>
      </c>
      <c r="X103" s="458" t="s">
        <v>161</v>
      </c>
      <c r="Y103" s="459">
        <v>0</v>
      </c>
      <c r="Z103" s="461">
        <v>0</v>
      </c>
      <c r="AA103" s="456">
        <v>2.5554</v>
      </c>
      <c r="AB103" s="457">
        <v>0.73750008</v>
      </c>
      <c r="AC103" s="458">
        <v>3.46494877668352</v>
      </c>
      <c r="AD103" s="459">
        <v>1.81789992</v>
      </c>
      <c r="AE103" s="461">
        <v>0.12</v>
      </c>
      <c r="AF103" s="456">
        <v>0</v>
      </c>
      <c r="AG103" s="457">
        <v>0</v>
      </c>
      <c r="AH103" s="458" t="s">
        <v>161</v>
      </c>
      <c r="AI103" s="459">
        <v>0</v>
      </c>
      <c r="AJ103" s="461">
        <v>0</v>
      </c>
      <c r="AK103" s="456">
        <v>0.042652</v>
      </c>
      <c r="AL103" s="457">
        <v>0.05</v>
      </c>
      <c r="AM103" s="458">
        <v>0.85304</v>
      </c>
      <c r="AN103" s="459">
        <v>-0.007348</v>
      </c>
      <c r="AO103" s="461">
        <v>0.101794</v>
      </c>
      <c r="AP103" s="456">
        <v>0.394516</v>
      </c>
      <c r="AQ103" s="457">
        <v>0.37</v>
      </c>
      <c r="AR103" s="458">
        <v>1.06625945945946</v>
      </c>
      <c r="AS103" s="459">
        <v>0.0245159999999996</v>
      </c>
      <c r="AT103" s="461">
        <v>0</v>
      </c>
      <c r="AU103" s="456">
        <v>0</v>
      </c>
      <c r="AV103" s="457">
        <v>0</v>
      </c>
      <c r="AW103" s="458" t="s">
        <v>161</v>
      </c>
      <c r="AX103" s="459">
        <v>0</v>
      </c>
      <c r="AY103" s="461">
        <v>0</v>
      </c>
    </row>
    <row r="104" outlineLevel="1" spans="1:51">
      <c r="A104" s="468" t="s">
        <v>98</v>
      </c>
      <c r="B104" s="456">
        <v>5.73516299999998</v>
      </c>
      <c r="C104" s="457">
        <v>7.01956468</v>
      </c>
      <c r="D104" s="458">
        <v>0.817025451213591</v>
      </c>
      <c r="E104" s="459">
        <v>-1.28440168000001</v>
      </c>
      <c r="F104" s="461">
        <v>10.356707</v>
      </c>
      <c r="G104" s="456">
        <v>3.50964999999999</v>
      </c>
      <c r="H104" s="457">
        <v>5.43</v>
      </c>
      <c r="I104" s="458">
        <v>0.646344383057088</v>
      </c>
      <c r="J104" s="459">
        <v>-1.92035000000001</v>
      </c>
      <c r="K104" s="461">
        <v>2.62739999999998</v>
      </c>
      <c r="L104" s="456">
        <v>0.730006999999999</v>
      </c>
      <c r="M104" s="457">
        <v>1.113398</v>
      </c>
      <c r="N104" s="458">
        <v>0.655656827118424</v>
      </c>
      <c r="O104" s="459">
        <v>-0.383391000000001</v>
      </c>
      <c r="P104" s="461">
        <v>1.111167</v>
      </c>
      <c r="Q104" s="456">
        <v>0.288499999999999</v>
      </c>
      <c r="R104" s="457">
        <v>0.3195</v>
      </c>
      <c r="S104" s="458">
        <v>0.902973395931139</v>
      </c>
      <c r="T104" s="459">
        <v>-0.031000000000001</v>
      </c>
      <c r="U104" s="461">
        <v>0.292299999999999</v>
      </c>
      <c r="V104" s="456">
        <v>0</v>
      </c>
      <c r="W104" s="457">
        <v>0</v>
      </c>
      <c r="X104" s="458" t="s">
        <v>161</v>
      </c>
      <c r="Y104" s="459">
        <v>0</v>
      </c>
      <c r="Z104" s="461">
        <v>-2</v>
      </c>
      <c r="AA104" s="456">
        <v>1.207006</v>
      </c>
      <c r="AB104" s="457">
        <v>0.15666668</v>
      </c>
      <c r="AC104" s="458">
        <v>7.70429296133676</v>
      </c>
      <c r="AD104" s="459">
        <v>1.05033932</v>
      </c>
      <c r="AE104" s="461">
        <v>8.32584</v>
      </c>
      <c r="AF104" s="456">
        <v>0</v>
      </c>
      <c r="AG104" s="457">
        <v>0</v>
      </c>
      <c r="AH104" s="458" t="s">
        <v>161</v>
      </c>
      <c r="AI104" s="459">
        <v>0</v>
      </c>
      <c r="AJ104" s="461">
        <v>0</v>
      </c>
      <c r="AK104" s="456">
        <v>0.0188139999999999</v>
      </c>
      <c r="AL104" s="457">
        <v>0.02</v>
      </c>
      <c r="AM104" s="458">
        <v>0.940699999999995</v>
      </c>
      <c r="AN104" s="459">
        <v>-0.0011860000000001</v>
      </c>
      <c r="AO104" s="461">
        <v>0.0449029999999999</v>
      </c>
      <c r="AP104" s="456">
        <v>0</v>
      </c>
      <c r="AQ104" s="457">
        <v>0</v>
      </c>
      <c r="AR104" s="458" t="s">
        <v>161</v>
      </c>
      <c r="AS104" s="459">
        <v>0</v>
      </c>
      <c r="AT104" s="461">
        <v>0.0687669999999998</v>
      </c>
      <c r="AU104" s="456">
        <v>0</v>
      </c>
      <c r="AV104" s="457">
        <v>0</v>
      </c>
      <c r="AW104" s="458" t="s">
        <v>161</v>
      </c>
      <c r="AX104" s="459">
        <v>0</v>
      </c>
      <c r="AY104" s="461">
        <v>0</v>
      </c>
    </row>
    <row r="105" outlineLevel="1" spans="1:51">
      <c r="A105" s="468" t="s">
        <v>102</v>
      </c>
      <c r="B105" s="456">
        <v>24.810535</v>
      </c>
      <c r="C105" s="457">
        <v>28.94111874</v>
      </c>
      <c r="D105" s="458">
        <v>0.857276293390446</v>
      </c>
      <c r="E105" s="459">
        <v>-4.13058374000004</v>
      </c>
      <c r="F105" s="461">
        <v>62.50926</v>
      </c>
      <c r="G105" s="456">
        <v>18.253279</v>
      </c>
      <c r="H105" s="457">
        <v>21.62</v>
      </c>
      <c r="I105" s="458">
        <v>0.844277474560591</v>
      </c>
      <c r="J105" s="459">
        <v>-3.36672100000003</v>
      </c>
      <c r="K105" s="461">
        <v>19.988</v>
      </c>
      <c r="L105" s="456">
        <v>2.978856</v>
      </c>
      <c r="M105" s="457">
        <v>3.177052</v>
      </c>
      <c r="N105" s="458">
        <v>0.937616381475657</v>
      </c>
      <c r="O105" s="459">
        <v>-0.198196000000001</v>
      </c>
      <c r="P105" s="461">
        <v>2.89483</v>
      </c>
      <c r="Q105" s="456">
        <v>1.1101</v>
      </c>
      <c r="R105" s="457">
        <v>1.3224</v>
      </c>
      <c r="S105" s="458">
        <v>0.839458560193587</v>
      </c>
      <c r="T105" s="459">
        <v>-0.212300000000001</v>
      </c>
      <c r="U105" s="461">
        <v>-0.0914000000000011</v>
      </c>
      <c r="V105" s="456">
        <v>0</v>
      </c>
      <c r="W105" s="457">
        <v>2.28</v>
      </c>
      <c r="X105" s="458">
        <v>0</v>
      </c>
      <c r="Y105" s="459">
        <v>-2.28</v>
      </c>
      <c r="Z105" s="461">
        <v>39.65283</v>
      </c>
      <c r="AA105" s="456">
        <v>2.4683</v>
      </c>
      <c r="AB105" s="457">
        <v>0.54166674</v>
      </c>
      <c r="AC105" s="458">
        <v>4.55686092153267</v>
      </c>
      <c r="AD105" s="459">
        <v>1.92663326</v>
      </c>
      <c r="AE105" s="461">
        <v>0.065</v>
      </c>
      <c r="AF105" s="456">
        <v>0</v>
      </c>
      <c r="AG105" s="457">
        <v>0</v>
      </c>
      <c r="AH105" s="458" t="s">
        <v>161</v>
      </c>
      <c r="AI105" s="459">
        <v>0</v>
      </c>
      <c r="AJ105" s="461">
        <v>0</v>
      </c>
      <c r="AK105" s="456">
        <v>0.014049</v>
      </c>
      <c r="AL105" s="457">
        <v>0.04</v>
      </c>
      <c r="AM105" s="458">
        <v>0.351225</v>
      </c>
      <c r="AN105" s="459">
        <v>-0.025951</v>
      </c>
      <c r="AO105" s="461">
        <v>0.091716</v>
      </c>
      <c r="AP105" s="456">
        <v>-0.173059</v>
      </c>
      <c r="AQ105" s="457">
        <v>0.9</v>
      </c>
      <c r="AR105" s="458">
        <v>-0.192287777777777</v>
      </c>
      <c r="AS105" s="459">
        <v>-1.073059</v>
      </c>
      <c r="AT105" s="461">
        <v>0.1417</v>
      </c>
      <c r="AU105" s="456">
        <v>0</v>
      </c>
      <c r="AV105" s="457">
        <v>0.2</v>
      </c>
      <c r="AW105" s="458">
        <v>0</v>
      </c>
      <c r="AX105" s="459">
        <v>-0.2</v>
      </c>
      <c r="AY105" s="461">
        <v>0</v>
      </c>
    </row>
    <row r="106" outlineLevel="1" spans="1:51">
      <c r="A106" s="468" t="s">
        <v>100</v>
      </c>
      <c r="B106" s="456">
        <v>13.044018</v>
      </c>
      <c r="C106" s="457">
        <v>15.83238858</v>
      </c>
      <c r="D106" s="458">
        <v>0.823881875693579</v>
      </c>
      <c r="E106" s="459">
        <v>-2.78837058000001</v>
      </c>
      <c r="F106" s="461">
        <v>11.2084</v>
      </c>
      <c r="G106" s="456">
        <v>8.91476</v>
      </c>
      <c r="H106" s="457">
        <v>12.33</v>
      </c>
      <c r="I106" s="458">
        <v>0.723013787510138</v>
      </c>
      <c r="J106" s="459">
        <v>-3.41524</v>
      </c>
      <c r="K106" s="461">
        <v>8.79202499999996</v>
      </c>
      <c r="L106" s="456">
        <v>1.664519</v>
      </c>
      <c r="M106" s="457">
        <v>2.441737</v>
      </c>
      <c r="N106" s="458">
        <v>0.681694629683704</v>
      </c>
      <c r="O106" s="459">
        <v>-0.777218000000002</v>
      </c>
      <c r="P106" s="461">
        <v>1.892267</v>
      </c>
      <c r="Q106" s="456">
        <v>0.4763</v>
      </c>
      <c r="R106" s="457">
        <v>0.7185</v>
      </c>
      <c r="S106" s="458">
        <v>0.662908837856646</v>
      </c>
      <c r="T106" s="459">
        <v>-0.2422</v>
      </c>
      <c r="U106" s="461">
        <v>0.598099999999999</v>
      </c>
      <c r="V106" s="456">
        <v>0</v>
      </c>
      <c r="W106" s="457">
        <v>0</v>
      </c>
      <c r="X106" s="458" t="s">
        <v>161</v>
      </c>
      <c r="Y106" s="459">
        <v>0</v>
      </c>
      <c r="Z106" s="461">
        <v>0</v>
      </c>
      <c r="AA106" s="456">
        <v>1.988439</v>
      </c>
      <c r="AB106" s="457">
        <v>0.34215158</v>
      </c>
      <c r="AC106" s="458">
        <v>5.81157333834319</v>
      </c>
      <c r="AD106" s="459">
        <v>1.64628742</v>
      </c>
      <c r="AE106" s="461">
        <v>-0.0739920000000001</v>
      </c>
      <c r="AF106" s="456">
        <v>0</v>
      </c>
      <c r="AG106" s="457">
        <v>0</v>
      </c>
      <c r="AH106" s="458" t="s">
        <v>161</v>
      </c>
      <c r="AI106" s="459">
        <v>0</v>
      </c>
      <c r="AJ106" s="461">
        <v>0</v>
      </c>
      <c r="AK106" s="456">
        <v>0.052541</v>
      </c>
      <c r="AL106" s="457">
        <v>0.02</v>
      </c>
      <c r="AM106" s="458">
        <v>2.62705</v>
      </c>
      <c r="AN106" s="459">
        <v>0.032541</v>
      </c>
      <c r="AO106" s="461">
        <v>0.033529</v>
      </c>
      <c r="AP106" s="456">
        <v>4.95985199999999</v>
      </c>
      <c r="AQ106" s="457">
        <v>1.56</v>
      </c>
      <c r="AR106" s="458">
        <v>3.1793923076923</v>
      </c>
      <c r="AS106" s="459">
        <v>3.39985199999999</v>
      </c>
      <c r="AT106" s="461">
        <v>1.173326</v>
      </c>
      <c r="AU106" s="456">
        <v>0</v>
      </c>
      <c r="AV106" s="457">
        <v>0.1</v>
      </c>
      <c r="AW106" s="458">
        <v>0</v>
      </c>
      <c r="AX106" s="459">
        <v>-0.1</v>
      </c>
      <c r="AY106" s="461">
        <v>-0.2323</v>
      </c>
    </row>
    <row r="107" outlineLevel="1" spans="1:51">
      <c r="A107" s="468" t="s">
        <v>101</v>
      </c>
      <c r="B107" s="456">
        <v>11.874145</v>
      </c>
      <c r="C107" s="457">
        <v>10.13808665</v>
      </c>
      <c r="D107" s="458">
        <v>1.1712412223267</v>
      </c>
      <c r="E107" s="459">
        <v>1.73605835</v>
      </c>
      <c r="F107" s="461">
        <v>8.23931099999998</v>
      </c>
      <c r="G107" s="456">
        <v>8.9294</v>
      </c>
      <c r="H107" s="457">
        <v>7.95</v>
      </c>
      <c r="I107" s="458">
        <v>1.12319496855346</v>
      </c>
      <c r="J107" s="459">
        <v>0.979399999999999</v>
      </c>
      <c r="K107" s="461">
        <v>6.19677799999998</v>
      </c>
      <c r="L107" s="456">
        <v>1.424545</v>
      </c>
      <c r="M107" s="457">
        <v>1.605239</v>
      </c>
      <c r="N107" s="458">
        <v>0.88743483057663</v>
      </c>
      <c r="O107" s="459">
        <v>-0.180694000000001</v>
      </c>
      <c r="P107" s="461">
        <v>1.510033</v>
      </c>
      <c r="Q107" s="456">
        <v>0.6511</v>
      </c>
      <c r="R107" s="457">
        <v>0.4313</v>
      </c>
      <c r="S107" s="458">
        <v>1.50962207280315</v>
      </c>
      <c r="T107" s="459">
        <v>0.2198</v>
      </c>
      <c r="U107" s="461">
        <v>0.217499999999999</v>
      </c>
      <c r="V107" s="456">
        <v>0</v>
      </c>
      <c r="W107" s="457">
        <v>0</v>
      </c>
      <c r="X107" s="458" t="s">
        <v>161</v>
      </c>
      <c r="Y107" s="459">
        <v>0</v>
      </c>
      <c r="Z107" s="461">
        <v>0</v>
      </c>
      <c r="AA107" s="456">
        <v>0.8691</v>
      </c>
      <c r="AB107" s="457">
        <v>0.15154765</v>
      </c>
      <c r="AC107" s="458">
        <v>5.73482993632696</v>
      </c>
      <c r="AD107" s="459">
        <v>0.71755235</v>
      </c>
      <c r="AE107" s="461">
        <v>0.314999999999999</v>
      </c>
      <c r="AF107" s="456">
        <v>0</v>
      </c>
      <c r="AG107" s="457">
        <v>0</v>
      </c>
      <c r="AH107" s="458" t="s">
        <v>161</v>
      </c>
      <c r="AI107" s="459">
        <v>0</v>
      </c>
      <c r="AJ107" s="461">
        <v>0</v>
      </c>
      <c r="AK107" s="456">
        <v>0.014049</v>
      </c>
      <c r="AL107" s="457">
        <v>0.02</v>
      </c>
      <c r="AM107" s="458">
        <v>0.70245</v>
      </c>
      <c r="AN107" s="459">
        <v>-0.005951</v>
      </c>
      <c r="AO107" s="461">
        <v>0.033529</v>
      </c>
      <c r="AP107" s="456">
        <v>1.069623</v>
      </c>
      <c r="AQ107" s="457">
        <v>1.03</v>
      </c>
      <c r="AR107" s="458">
        <v>1.03846893203883</v>
      </c>
      <c r="AS107" s="459">
        <v>0.0396229999999991</v>
      </c>
      <c r="AT107" s="461">
        <v>0.1916</v>
      </c>
      <c r="AU107" s="456">
        <v>0</v>
      </c>
      <c r="AV107" s="457">
        <v>0.272</v>
      </c>
      <c r="AW107" s="458">
        <v>0</v>
      </c>
      <c r="AX107" s="459">
        <v>-0.272</v>
      </c>
      <c r="AY107" s="461">
        <v>0.1094</v>
      </c>
    </row>
    <row r="108" outlineLevel="1" spans="1:51">
      <c r="A108" s="468" t="s">
        <v>99</v>
      </c>
      <c r="B108" s="456">
        <v>5.026788</v>
      </c>
      <c r="C108" s="457">
        <v>87.10678869</v>
      </c>
      <c r="D108" s="458">
        <v>0.0577083379561791</v>
      </c>
      <c r="E108" s="459">
        <v>-82.08000069</v>
      </c>
      <c r="F108" s="461">
        <v>15.8077220000001</v>
      </c>
      <c r="G108" s="456">
        <v>4.1986</v>
      </c>
      <c r="H108" s="457">
        <v>13.28</v>
      </c>
      <c r="I108" s="458">
        <v>0.316159638554217</v>
      </c>
      <c r="J108" s="459">
        <v>-9.0814</v>
      </c>
      <c r="K108" s="461">
        <v>14.3090000000001</v>
      </c>
      <c r="L108" s="456">
        <v>-0.376312</v>
      </c>
      <c r="M108" s="457">
        <v>0.764522</v>
      </c>
      <c r="N108" s="458">
        <v>-0.492218667350318</v>
      </c>
      <c r="O108" s="459">
        <v>-1.140834</v>
      </c>
      <c r="P108" s="461">
        <v>0.764522</v>
      </c>
      <c r="Q108" s="456">
        <v>0.150799999999999</v>
      </c>
      <c r="R108" s="457">
        <v>0.9306</v>
      </c>
      <c r="S108" s="458">
        <v>0.162045991833225</v>
      </c>
      <c r="T108" s="459">
        <v>-0.779800000000001</v>
      </c>
      <c r="U108" s="461">
        <v>0.680199999999999</v>
      </c>
      <c r="V108" s="456">
        <v>0</v>
      </c>
      <c r="W108" s="457">
        <v>0</v>
      </c>
      <c r="X108" s="458" t="s">
        <v>161</v>
      </c>
      <c r="Y108" s="459">
        <v>0</v>
      </c>
      <c r="Z108" s="461">
        <v>0</v>
      </c>
      <c r="AA108" s="456">
        <v>1.0537</v>
      </c>
      <c r="AB108" s="457">
        <v>72.13166669</v>
      </c>
      <c r="AC108" s="458">
        <v>0.0146080084982437</v>
      </c>
      <c r="AD108" s="459">
        <v>-71.07796669</v>
      </c>
      <c r="AE108" s="461">
        <v>0.0539999999999999</v>
      </c>
      <c r="AF108" s="456">
        <v>0</v>
      </c>
      <c r="AG108" s="457">
        <v>0</v>
      </c>
      <c r="AH108" s="458" t="s">
        <v>161</v>
      </c>
      <c r="AI108" s="459">
        <v>0</v>
      </c>
      <c r="AJ108" s="461">
        <v>0</v>
      </c>
      <c r="AK108" s="456">
        <v>0.253823</v>
      </c>
      <c r="AL108" s="457">
        <v>0.03</v>
      </c>
      <c r="AM108" s="458">
        <v>8.46076666666666</v>
      </c>
      <c r="AN108" s="459">
        <v>0.223823</v>
      </c>
      <c r="AO108" s="461">
        <v>0.0693449999999998</v>
      </c>
      <c r="AP108" s="456">
        <v>0.257331</v>
      </c>
      <c r="AQ108" s="457">
        <v>1.75</v>
      </c>
      <c r="AR108" s="458">
        <v>0.147046285714285</v>
      </c>
      <c r="AS108" s="459">
        <v>-1.492669</v>
      </c>
      <c r="AT108" s="461">
        <v>0.496168999999999</v>
      </c>
      <c r="AU108" s="456">
        <v>1.01879999999999</v>
      </c>
      <c r="AV108" s="457">
        <v>1.6</v>
      </c>
      <c r="AW108" s="458">
        <v>0.636749999999994</v>
      </c>
      <c r="AX108" s="459">
        <v>-0.58120000000001</v>
      </c>
      <c r="AY108" s="461">
        <v>0.9717</v>
      </c>
    </row>
    <row r="109" outlineLevel="1" spans="1:51">
      <c r="A109" s="468" t="s">
        <v>103</v>
      </c>
      <c r="B109" s="456">
        <v>-1.09634523681734e-14</v>
      </c>
      <c r="C109" s="457">
        <v>0</v>
      </c>
      <c r="D109" s="458" t="s">
        <v>161</v>
      </c>
      <c r="E109" s="459">
        <v>-1.09634523681734e-14</v>
      </c>
      <c r="F109" s="461">
        <v>0</v>
      </c>
      <c r="G109" s="456">
        <v>-1.5182299861749e-14</v>
      </c>
      <c r="H109" s="457">
        <v>0</v>
      </c>
      <c r="I109" s="458" t="s">
        <v>161</v>
      </c>
      <c r="J109" s="459">
        <v>-1.5182299861749e-14</v>
      </c>
      <c r="K109" s="461">
        <v>0</v>
      </c>
      <c r="L109" s="456">
        <v>6.18949336228525e-15</v>
      </c>
      <c r="M109" s="457">
        <v>0</v>
      </c>
      <c r="N109" s="458" t="s">
        <v>161</v>
      </c>
      <c r="O109" s="459">
        <v>6.18949336228525e-15</v>
      </c>
      <c r="P109" s="461">
        <v>0</v>
      </c>
      <c r="Q109" s="456">
        <v>9.99200722162641e-16</v>
      </c>
      <c r="R109" s="457">
        <v>0</v>
      </c>
      <c r="S109" s="458" t="s">
        <v>161</v>
      </c>
      <c r="T109" s="459">
        <v>9.99200722162641e-16</v>
      </c>
      <c r="U109" s="461">
        <v>0</v>
      </c>
      <c r="V109" s="456">
        <v>0</v>
      </c>
      <c r="W109" s="457">
        <v>0</v>
      </c>
      <c r="X109" s="458" t="s">
        <v>161</v>
      </c>
      <c r="Y109" s="459">
        <v>0</v>
      </c>
      <c r="Z109" s="461">
        <v>0</v>
      </c>
      <c r="AA109" s="456">
        <v>-9.99200722162641e-16</v>
      </c>
      <c r="AB109" s="457">
        <v>0</v>
      </c>
      <c r="AC109" s="458" t="s">
        <v>161</v>
      </c>
      <c r="AD109" s="459">
        <v>-9.99200722162641e-16</v>
      </c>
      <c r="AE109" s="461">
        <v>0</v>
      </c>
      <c r="AF109" s="456">
        <v>0</v>
      </c>
      <c r="AG109" s="457">
        <v>0</v>
      </c>
      <c r="AH109" s="458" t="s">
        <v>161</v>
      </c>
      <c r="AI109" s="459">
        <v>0</v>
      </c>
      <c r="AJ109" s="461">
        <v>0</v>
      </c>
      <c r="AK109" s="456">
        <v>0</v>
      </c>
      <c r="AL109" s="457">
        <v>0</v>
      </c>
      <c r="AM109" s="458" t="s">
        <v>161</v>
      </c>
      <c r="AN109" s="459">
        <v>0</v>
      </c>
      <c r="AO109" s="461">
        <v>0</v>
      </c>
      <c r="AP109" s="456">
        <v>-4.41920805505092e-16</v>
      </c>
      <c r="AQ109" s="457">
        <v>0</v>
      </c>
      <c r="AR109" s="458" t="s">
        <v>161</v>
      </c>
      <c r="AS109" s="459">
        <v>-4.41920805505092e-16</v>
      </c>
      <c r="AT109" s="461">
        <v>0</v>
      </c>
      <c r="AU109" s="456">
        <v>0</v>
      </c>
      <c r="AV109" s="457">
        <v>0</v>
      </c>
      <c r="AW109" s="458" t="s">
        <v>161</v>
      </c>
      <c r="AX109" s="459">
        <v>0</v>
      </c>
      <c r="AY109" s="461">
        <v>0</v>
      </c>
    </row>
    <row r="110" outlineLevel="1" spans="1:51">
      <c r="A110" s="468" t="s">
        <v>104</v>
      </c>
      <c r="B110" s="456">
        <v>0</v>
      </c>
      <c r="C110" s="457">
        <v>0</v>
      </c>
      <c r="D110" s="458" t="s">
        <v>161</v>
      </c>
      <c r="E110" s="459">
        <v>0</v>
      </c>
      <c r="F110" s="461">
        <v>0</v>
      </c>
      <c r="G110" s="456">
        <v>0</v>
      </c>
      <c r="H110" s="457">
        <v>0</v>
      </c>
      <c r="I110" s="458" t="s">
        <v>161</v>
      </c>
      <c r="J110" s="459">
        <v>0</v>
      </c>
      <c r="K110" s="461">
        <v>0</v>
      </c>
      <c r="L110" s="456">
        <v>0</v>
      </c>
      <c r="M110" s="457">
        <v>0</v>
      </c>
      <c r="N110" s="458" t="s">
        <v>161</v>
      </c>
      <c r="O110" s="459">
        <v>0</v>
      </c>
      <c r="P110" s="461">
        <v>0</v>
      </c>
      <c r="Q110" s="456">
        <v>0</v>
      </c>
      <c r="R110" s="457">
        <v>0</v>
      </c>
      <c r="S110" s="458" t="s">
        <v>161</v>
      </c>
      <c r="T110" s="459">
        <v>0</v>
      </c>
      <c r="U110" s="461">
        <v>0</v>
      </c>
      <c r="V110" s="456">
        <v>0</v>
      </c>
      <c r="W110" s="457">
        <v>0</v>
      </c>
      <c r="X110" s="458" t="s">
        <v>161</v>
      </c>
      <c r="Y110" s="459">
        <v>0</v>
      </c>
      <c r="Z110" s="461">
        <v>0</v>
      </c>
      <c r="AA110" s="456">
        <v>0</v>
      </c>
      <c r="AB110" s="457">
        <v>0</v>
      </c>
      <c r="AC110" s="458" t="s">
        <v>161</v>
      </c>
      <c r="AD110" s="459">
        <v>0</v>
      </c>
      <c r="AE110" s="461">
        <v>0</v>
      </c>
      <c r="AF110" s="456">
        <v>0</v>
      </c>
      <c r="AG110" s="457">
        <v>0</v>
      </c>
      <c r="AH110" s="458" t="s">
        <v>161</v>
      </c>
      <c r="AI110" s="459">
        <v>0</v>
      </c>
      <c r="AJ110" s="461">
        <v>0</v>
      </c>
      <c r="AK110" s="456">
        <v>0</v>
      </c>
      <c r="AL110" s="457">
        <v>0</v>
      </c>
      <c r="AM110" s="458" t="s">
        <v>161</v>
      </c>
      <c r="AN110" s="459">
        <v>0</v>
      </c>
      <c r="AO110" s="461">
        <v>0</v>
      </c>
      <c r="AP110" s="456">
        <v>0</v>
      </c>
      <c r="AQ110" s="457">
        <v>0</v>
      </c>
      <c r="AR110" s="458" t="s">
        <v>161</v>
      </c>
      <c r="AS110" s="459">
        <v>0</v>
      </c>
      <c r="AT110" s="461">
        <v>0</v>
      </c>
      <c r="AU110" s="456">
        <v>0</v>
      </c>
      <c r="AV110" s="457">
        <v>0</v>
      </c>
      <c r="AW110" s="458" t="s">
        <v>161</v>
      </c>
      <c r="AX110" s="459">
        <v>0</v>
      </c>
      <c r="AY110" s="461">
        <v>0</v>
      </c>
    </row>
    <row r="111" s="437" customFormat="1" ht="16.2" spans="1:51">
      <c r="A111" s="213" t="s">
        <v>105</v>
      </c>
      <c r="B111" s="214">
        <v>106.500614</v>
      </c>
      <c r="C111" s="472">
        <v>187.29470674</v>
      </c>
      <c r="D111" s="216">
        <v>0.568625861636563</v>
      </c>
      <c r="E111" s="472">
        <v>-80.7940927400002</v>
      </c>
      <c r="F111" s="217">
        <v>136.455298</v>
      </c>
      <c r="G111" s="214">
        <v>73.3888619999999</v>
      </c>
      <c r="H111" s="472">
        <v>88.65</v>
      </c>
      <c r="I111" s="216">
        <v>0.827849543147207</v>
      </c>
      <c r="J111" s="472">
        <v>-15.2611380000001</v>
      </c>
      <c r="K111" s="217">
        <v>72.856479</v>
      </c>
      <c r="L111" s="214">
        <v>13.028033</v>
      </c>
      <c r="M111" s="472">
        <v>15.83291</v>
      </c>
      <c r="N111" s="216">
        <v>0.822845137122614</v>
      </c>
      <c r="O111" s="472">
        <v>-2.804877</v>
      </c>
      <c r="P111" s="217">
        <v>13.842967</v>
      </c>
      <c r="Q111" s="214">
        <v>5.0387</v>
      </c>
      <c r="R111" s="472">
        <v>5.4417</v>
      </c>
      <c r="S111" s="216">
        <v>0.925942260690592</v>
      </c>
      <c r="T111" s="472">
        <v>-0.403000000000004</v>
      </c>
      <c r="U111" s="217">
        <v>2.85359999999999</v>
      </c>
      <c r="V111" s="214">
        <v>0</v>
      </c>
      <c r="W111" s="472">
        <v>2.28</v>
      </c>
      <c r="X111" s="216">
        <v>0</v>
      </c>
      <c r="Y111" s="472">
        <v>-2.28</v>
      </c>
      <c r="Z111" s="217">
        <v>37.65283</v>
      </c>
      <c r="AA111" s="214">
        <v>15.045019</v>
      </c>
      <c r="AB111" s="472">
        <v>75.09009674</v>
      </c>
      <c r="AC111" s="216">
        <v>0.200359563420107</v>
      </c>
      <c r="AD111" s="472">
        <v>-60.04507774</v>
      </c>
      <c r="AE111" s="217">
        <v>9.249422</v>
      </c>
      <c r="AF111" s="214">
        <v>0</v>
      </c>
      <c r="AG111" s="472">
        <v>0</v>
      </c>
      <c r="AH111" s="216" t="s">
        <v>161</v>
      </c>
      <c r="AI111" s="472">
        <v>0</v>
      </c>
      <c r="AJ111" s="217">
        <v>0</v>
      </c>
      <c r="AK111" s="214">
        <v>0.464051</v>
      </c>
      <c r="AL111" s="472">
        <v>0.26</v>
      </c>
      <c r="AM111" s="216">
        <v>1.78481153846154</v>
      </c>
      <c r="AN111" s="472">
        <v>0.204051</v>
      </c>
      <c r="AO111" s="217">
        <v>0.537398999999999</v>
      </c>
      <c r="AP111" s="214">
        <v>7.12013599999999</v>
      </c>
      <c r="AQ111" s="472">
        <v>6.5</v>
      </c>
      <c r="AR111" s="216">
        <v>1.09540553846154</v>
      </c>
      <c r="AS111" s="472">
        <v>0.620135999999986</v>
      </c>
      <c r="AT111" s="217">
        <v>2.239645</v>
      </c>
      <c r="AU111" s="214">
        <v>1.01879999999999</v>
      </c>
      <c r="AV111" s="472">
        <v>2.297</v>
      </c>
      <c r="AW111" s="216">
        <v>0.443535045711794</v>
      </c>
      <c r="AX111" s="472">
        <v>-1.27820000000001</v>
      </c>
      <c r="AY111" s="217">
        <v>0.8488</v>
      </c>
    </row>
    <row r="112" ht="16.2" spans="1:51">
      <c r="A112" s="480" t="s">
        <v>106</v>
      </c>
      <c r="B112" s="481">
        <v>672.282956999999</v>
      </c>
      <c r="C112" s="482">
        <v>651.78946647</v>
      </c>
      <c r="D112" s="483">
        <v>1.03144188665857</v>
      </c>
      <c r="E112" s="484">
        <v>20.4934905299992</v>
      </c>
      <c r="F112" s="485">
        <v>383.812464</v>
      </c>
      <c r="G112" s="481">
        <v>221.454748</v>
      </c>
      <c r="H112" s="482">
        <v>294.9944</v>
      </c>
      <c r="I112" s="483">
        <v>0.750708311751002</v>
      </c>
      <c r="J112" s="484">
        <v>-73.5396520000002</v>
      </c>
      <c r="K112" s="485">
        <v>168.648237</v>
      </c>
      <c r="L112" s="481">
        <v>42.447809</v>
      </c>
      <c r="M112" s="482">
        <v>59.794922</v>
      </c>
      <c r="N112" s="483">
        <v>0.709889863222833</v>
      </c>
      <c r="O112" s="484">
        <v>-17.347113</v>
      </c>
      <c r="P112" s="485">
        <v>34.882903</v>
      </c>
      <c r="Q112" s="481">
        <v>9.22019999999999</v>
      </c>
      <c r="R112" s="482">
        <v>10.7016</v>
      </c>
      <c r="S112" s="483">
        <v>0.861572101368019</v>
      </c>
      <c r="T112" s="484">
        <v>-1.48140000000001</v>
      </c>
      <c r="U112" s="485">
        <v>5.73479999999999</v>
      </c>
      <c r="V112" s="481">
        <v>368.845316</v>
      </c>
      <c r="W112" s="482">
        <v>207.2296</v>
      </c>
      <c r="X112" s="483">
        <v>1.77988721688407</v>
      </c>
      <c r="Y112" s="484">
        <v>161.615716</v>
      </c>
      <c r="Z112" s="485">
        <v>159.959152</v>
      </c>
      <c r="AA112" s="481">
        <v>30.314884</v>
      </c>
      <c r="AB112" s="482">
        <v>79.06894447</v>
      </c>
      <c r="AC112" s="483">
        <v>0.383398111650547</v>
      </c>
      <c r="AD112" s="484">
        <v>-48.75406047</v>
      </c>
      <c r="AE112" s="485">
        <v>14.587372</v>
      </c>
      <c r="AF112" s="481">
        <v>118.119816</v>
      </c>
      <c r="AG112" s="482">
        <v>130.09</v>
      </c>
      <c r="AH112" s="483">
        <v>0.907985363978782</v>
      </c>
      <c r="AI112" s="484">
        <v>-11.9701840000002</v>
      </c>
      <c r="AJ112" s="485">
        <v>152.202567</v>
      </c>
      <c r="AK112" s="481">
        <v>10.158649</v>
      </c>
      <c r="AL112" s="482">
        <v>22.59333333</v>
      </c>
      <c r="AM112" s="483">
        <v>0.449630377758872</v>
      </c>
      <c r="AN112" s="484">
        <v>-12.43468433</v>
      </c>
      <c r="AO112" s="485">
        <v>26.708216</v>
      </c>
      <c r="AP112" s="481">
        <v>35.090822</v>
      </c>
      <c r="AQ112" s="482">
        <v>22.066</v>
      </c>
      <c r="AR112" s="483">
        <v>1.59026656394453</v>
      </c>
      <c r="AS112" s="484">
        <v>13.024822</v>
      </c>
      <c r="AT112" s="485">
        <v>11.134906</v>
      </c>
      <c r="AU112" s="481">
        <v>8.78908699999998</v>
      </c>
      <c r="AV112" s="482">
        <v>12.162</v>
      </c>
      <c r="AW112" s="483">
        <v>0.722667900016443</v>
      </c>
      <c r="AX112" s="484">
        <v>-3.37291300000002</v>
      </c>
      <c r="AY112" s="485">
        <v>10.110449</v>
      </c>
    </row>
    <row r="113" s="437" customFormat="1" outlineLevel="3" spans="1:51">
      <c r="A113" s="468" t="s">
        <v>107</v>
      </c>
      <c r="B113" s="456">
        <v>5.647725</v>
      </c>
      <c r="C113" s="457">
        <v>4.58244936</v>
      </c>
      <c r="D113" s="458">
        <v>1.23246861150256</v>
      </c>
      <c r="E113" s="459">
        <v>1.06527564</v>
      </c>
      <c r="F113" s="461">
        <v>3.83418400000001</v>
      </c>
      <c r="G113" s="456">
        <v>3.126539</v>
      </c>
      <c r="H113" s="457">
        <v>3.05</v>
      </c>
      <c r="I113" s="458">
        <v>1.02509475409836</v>
      </c>
      <c r="J113" s="459">
        <v>0.0765389999999995</v>
      </c>
      <c r="K113" s="461">
        <v>2.54803600000001</v>
      </c>
      <c r="L113" s="456">
        <v>1.003186</v>
      </c>
      <c r="M113" s="457">
        <v>1.079816</v>
      </c>
      <c r="N113" s="458">
        <v>0.92903420582766</v>
      </c>
      <c r="O113" s="459">
        <v>-0.07663</v>
      </c>
      <c r="P113" s="461">
        <v>0.981648</v>
      </c>
      <c r="Q113" s="456">
        <v>0.0573999999999998</v>
      </c>
      <c r="R113" s="457">
        <v>0.1203</v>
      </c>
      <c r="S113" s="458">
        <v>0.477140482128012</v>
      </c>
      <c r="T113" s="459">
        <v>-0.0629000000000002</v>
      </c>
      <c r="U113" s="461">
        <v>0.1005</v>
      </c>
      <c r="V113" s="456">
        <v>0</v>
      </c>
      <c r="W113" s="457">
        <v>0</v>
      </c>
      <c r="X113" s="458" t="s">
        <v>161</v>
      </c>
      <c r="Y113" s="459">
        <v>0</v>
      </c>
      <c r="Z113" s="461">
        <v>0</v>
      </c>
      <c r="AA113" s="456">
        <v>1.4606</v>
      </c>
      <c r="AB113" s="457">
        <v>0.33233336</v>
      </c>
      <c r="AC113" s="458">
        <v>4.39498460220785</v>
      </c>
      <c r="AD113" s="459">
        <v>1.12826664</v>
      </c>
      <c r="AE113" s="461">
        <v>0.204</v>
      </c>
      <c r="AF113" s="456">
        <v>0</v>
      </c>
      <c r="AG113" s="457">
        <v>0</v>
      </c>
      <c r="AH113" s="458" t="s">
        <v>161</v>
      </c>
      <c r="AI113" s="459">
        <v>0</v>
      </c>
      <c r="AJ113" s="461">
        <v>0</v>
      </c>
      <c r="AK113" s="456">
        <v>0.292999999999999</v>
      </c>
      <c r="AL113" s="457">
        <v>0.22534145</v>
      </c>
      <c r="AM113" s="458">
        <v>1.30024902209513</v>
      </c>
      <c r="AN113" s="459">
        <v>0.067658549999999</v>
      </c>
      <c r="AO113" s="461">
        <v>0.1908</v>
      </c>
      <c r="AP113" s="456">
        <v>0</v>
      </c>
      <c r="AQ113" s="457">
        <v>0</v>
      </c>
      <c r="AR113" s="458" t="s">
        <v>161</v>
      </c>
      <c r="AS113" s="459">
        <v>0</v>
      </c>
      <c r="AT113" s="461">
        <v>0</v>
      </c>
      <c r="AU113" s="456">
        <v>0</v>
      </c>
      <c r="AV113" s="457">
        <v>0</v>
      </c>
      <c r="AW113" s="458" t="s">
        <v>161</v>
      </c>
      <c r="AX113" s="459">
        <v>0</v>
      </c>
      <c r="AY113" s="461">
        <v>0</v>
      </c>
    </row>
    <row r="114" s="437" customFormat="1" outlineLevel="3" spans="1:51">
      <c r="A114" s="468" t="s">
        <v>108</v>
      </c>
      <c r="B114" s="456">
        <v>4.863852</v>
      </c>
      <c r="C114" s="457">
        <v>3.78464669</v>
      </c>
      <c r="D114" s="458">
        <v>1.28515351587548</v>
      </c>
      <c r="E114" s="459">
        <v>1.07920531</v>
      </c>
      <c r="F114" s="461">
        <v>3.888574</v>
      </c>
      <c r="G114" s="456">
        <v>2.736458</v>
      </c>
      <c r="H114" s="457">
        <v>2.6</v>
      </c>
      <c r="I114" s="458">
        <v>1.05248384615385</v>
      </c>
      <c r="J114" s="459">
        <v>0.136457999999999</v>
      </c>
      <c r="K114" s="461">
        <v>2.865713</v>
      </c>
      <c r="L114" s="456">
        <v>0.750894</v>
      </c>
      <c r="M114" s="457">
        <v>0.81198</v>
      </c>
      <c r="N114" s="458">
        <v>0.924769082982339</v>
      </c>
      <c r="O114" s="459">
        <v>-0.0610860000000001</v>
      </c>
      <c r="P114" s="461">
        <v>0.738160999999998</v>
      </c>
      <c r="Q114" s="456">
        <v>0.1413</v>
      </c>
      <c r="R114" s="457">
        <v>0.12</v>
      </c>
      <c r="S114" s="458">
        <v>1.1775</v>
      </c>
      <c r="T114" s="459">
        <v>0.0213</v>
      </c>
      <c r="U114" s="461">
        <v>0.134699999999999</v>
      </c>
      <c r="V114" s="456">
        <v>0</v>
      </c>
      <c r="W114" s="457">
        <v>0</v>
      </c>
      <c r="X114" s="458" t="s">
        <v>161</v>
      </c>
      <c r="Y114" s="459">
        <v>0</v>
      </c>
      <c r="Z114" s="461">
        <v>0</v>
      </c>
      <c r="AA114" s="456">
        <v>1.2352</v>
      </c>
      <c r="AB114" s="457">
        <v>0.25266669</v>
      </c>
      <c r="AC114" s="458">
        <v>4.8886539021032</v>
      </c>
      <c r="AD114" s="459">
        <v>0.98253331</v>
      </c>
      <c r="AE114" s="461">
        <v>0.15</v>
      </c>
      <c r="AF114" s="456">
        <v>0</v>
      </c>
      <c r="AG114" s="457">
        <v>0</v>
      </c>
      <c r="AH114" s="458" t="s">
        <v>161</v>
      </c>
      <c r="AI114" s="459">
        <v>0</v>
      </c>
      <c r="AJ114" s="461">
        <v>0</v>
      </c>
      <c r="AK114" s="456">
        <v>0.3552</v>
      </c>
      <c r="AL114" s="457">
        <v>0.23325951</v>
      </c>
      <c r="AM114" s="458">
        <v>1.52276749616768</v>
      </c>
      <c r="AN114" s="459">
        <v>0.12194049</v>
      </c>
      <c r="AO114" s="461">
        <v>0.1982</v>
      </c>
      <c r="AP114" s="456">
        <v>0.006098</v>
      </c>
      <c r="AQ114" s="457">
        <v>0</v>
      </c>
      <c r="AR114" s="458" t="s">
        <v>161</v>
      </c>
      <c r="AS114" s="459">
        <v>0.006098</v>
      </c>
      <c r="AT114" s="461">
        <v>0</v>
      </c>
      <c r="AU114" s="456">
        <v>0</v>
      </c>
      <c r="AV114" s="457">
        <v>0</v>
      </c>
      <c r="AW114" s="458" t="s">
        <v>161</v>
      </c>
      <c r="AX114" s="459">
        <v>0</v>
      </c>
      <c r="AY114" s="461">
        <v>0</v>
      </c>
    </row>
    <row r="115" s="437" customFormat="1" outlineLevel="3" spans="1:51">
      <c r="A115" s="468" t="s">
        <v>109</v>
      </c>
      <c r="B115" s="456">
        <v>2.33134</v>
      </c>
      <c r="C115" s="457">
        <v>2.83021835</v>
      </c>
      <c r="D115" s="458">
        <v>0.823731497606889</v>
      </c>
      <c r="E115" s="459">
        <v>-0.498878350000001</v>
      </c>
      <c r="F115" s="461">
        <v>1.975056</v>
      </c>
      <c r="G115" s="456">
        <v>1.411736</v>
      </c>
      <c r="H115" s="457">
        <v>1.89</v>
      </c>
      <c r="I115" s="458">
        <v>0.746950264550264</v>
      </c>
      <c r="J115" s="459">
        <v>-0.478264000000001</v>
      </c>
      <c r="K115" s="461">
        <v>1.298307</v>
      </c>
      <c r="L115" s="456">
        <v>0.248304</v>
      </c>
      <c r="M115" s="457">
        <v>0.674885</v>
      </c>
      <c r="N115" s="458">
        <v>0.367920460522904</v>
      </c>
      <c r="O115" s="459">
        <v>-0.426581</v>
      </c>
      <c r="P115" s="461">
        <v>0.492749</v>
      </c>
      <c r="Q115" s="456">
        <v>0.0541999999999998</v>
      </c>
      <c r="R115" s="457">
        <v>0.06</v>
      </c>
      <c r="S115" s="458">
        <v>0.90333333333333</v>
      </c>
      <c r="T115" s="459">
        <v>-0.0058000000000002</v>
      </c>
      <c r="U115" s="461">
        <v>0.0619999999999999</v>
      </c>
      <c r="V115" s="456">
        <v>0</v>
      </c>
      <c r="W115" s="457">
        <v>0</v>
      </c>
      <c r="X115" s="458" t="s">
        <v>161</v>
      </c>
      <c r="Y115" s="459">
        <v>0</v>
      </c>
      <c r="Z115" s="461">
        <v>0</v>
      </c>
      <c r="AA115" s="456">
        <v>0.617099999999999</v>
      </c>
      <c r="AB115" s="457">
        <v>0.20533335</v>
      </c>
      <c r="AC115" s="458">
        <v>3.00535689891583</v>
      </c>
      <c r="AD115" s="459">
        <v>0.411766649999999</v>
      </c>
      <c r="AE115" s="461">
        <v>0.122</v>
      </c>
      <c r="AF115" s="456">
        <v>0</v>
      </c>
      <c r="AG115" s="457">
        <v>0</v>
      </c>
      <c r="AH115" s="458" t="s">
        <v>161</v>
      </c>
      <c r="AI115" s="459">
        <v>0</v>
      </c>
      <c r="AJ115" s="461">
        <v>0</v>
      </c>
      <c r="AK115" s="456">
        <v>0.169</v>
      </c>
      <c r="AL115" s="457">
        <v>0.14648638</v>
      </c>
      <c r="AM115" s="458">
        <v>1.15369087556126</v>
      </c>
      <c r="AN115" s="459">
        <v>0.02251362</v>
      </c>
      <c r="AO115" s="461">
        <v>0.1026</v>
      </c>
      <c r="AP115" s="456">
        <v>0</v>
      </c>
      <c r="AQ115" s="457">
        <v>0</v>
      </c>
      <c r="AR115" s="458" t="s">
        <v>161</v>
      </c>
      <c r="AS115" s="459">
        <v>0</v>
      </c>
      <c r="AT115" s="461">
        <v>0</v>
      </c>
      <c r="AU115" s="456">
        <v>0</v>
      </c>
      <c r="AV115" s="457">
        <v>0</v>
      </c>
      <c r="AW115" s="458" t="s">
        <v>161</v>
      </c>
      <c r="AX115" s="459">
        <v>0</v>
      </c>
      <c r="AY115" s="461">
        <v>0</v>
      </c>
    </row>
    <row r="116" s="437" customFormat="1" outlineLevel="3" spans="1:51">
      <c r="A116" s="468" t="s">
        <v>110</v>
      </c>
      <c r="B116" s="456">
        <v>4.95799199999999</v>
      </c>
      <c r="C116" s="457">
        <v>2.58050035</v>
      </c>
      <c r="D116" s="458">
        <v>1.92132971421608</v>
      </c>
      <c r="E116" s="459">
        <v>2.37749164999999</v>
      </c>
      <c r="F116" s="461">
        <v>2.26761099999999</v>
      </c>
      <c r="G116" s="456">
        <v>3.34909599999999</v>
      </c>
      <c r="H116" s="457">
        <v>1.98</v>
      </c>
      <c r="I116" s="458">
        <v>1.69146262626262</v>
      </c>
      <c r="J116" s="459">
        <v>1.36909599999999</v>
      </c>
      <c r="K116" s="461">
        <v>1.81254299999999</v>
      </c>
      <c r="L116" s="456">
        <v>0.500596</v>
      </c>
      <c r="M116" s="457">
        <v>0.409167</v>
      </c>
      <c r="N116" s="458">
        <v>1.22345154912297</v>
      </c>
      <c r="O116" s="459">
        <v>0.091429</v>
      </c>
      <c r="P116" s="461">
        <v>0.371967999999999</v>
      </c>
      <c r="Q116" s="456">
        <v>0.0270999999999999</v>
      </c>
      <c r="R116" s="457">
        <v>0.04</v>
      </c>
      <c r="S116" s="458">
        <v>0.677499999999997</v>
      </c>
      <c r="T116" s="459">
        <v>-0.0129000000000001</v>
      </c>
      <c r="U116" s="461">
        <v>0.0370999999999999</v>
      </c>
      <c r="V116" s="456">
        <v>0</v>
      </c>
      <c r="W116" s="457">
        <v>0</v>
      </c>
      <c r="X116" s="458" t="s">
        <v>161</v>
      </c>
      <c r="Y116" s="459">
        <v>0</v>
      </c>
      <c r="Z116" s="461">
        <v>0</v>
      </c>
      <c r="AA116" s="456">
        <v>1.0812</v>
      </c>
      <c r="AB116" s="457">
        <v>0.15133335</v>
      </c>
      <c r="AC116" s="458">
        <v>7.14449260523209</v>
      </c>
      <c r="AD116" s="459">
        <v>0.929866649999999</v>
      </c>
      <c r="AE116" s="461">
        <v>0.0459999999999999</v>
      </c>
      <c r="AF116" s="456">
        <v>0</v>
      </c>
      <c r="AG116" s="457">
        <v>0</v>
      </c>
      <c r="AH116" s="458" t="s">
        <v>161</v>
      </c>
      <c r="AI116" s="459">
        <v>0</v>
      </c>
      <c r="AJ116" s="461">
        <v>0</v>
      </c>
      <c r="AK116" s="456">
        <v>0.297999999999999</v>
      </c>
      <c r="AL116" s="457">
        <v>0.182</v>
      </c>
      <c r="AM116" s="458">
        <v>1.63736263736263</v>
      </c>
      <c r="AN116" s="459">
        <v>0.115999999999999</v>
      </c>
      <c r="AO116" s="461">
        <v>0.1577</v>
      </c>
      <c r="AP116" s="456">
        <v>0</v>
      </c>
      <c r="AQ116" s="457">
        <v>0</v>
      </c>
      <c r="AR116" s="458" t="s">
        <v>161</v>
      </c>
      <c r="AS116" s="459">
        <v>0</v>
      </c>
      <c r="AT116" s="461">
        <v>0</v>
      </c>
      <c r="AU116" s="456">
        <v>0</v>
      </c>
      <c r="AV116" s="457">
        <v>0</v>
      </c>
      <c r="AW116" s="458" t="s">
        <v>161</v>
      </c>
      <c r="AX116" s="459">
        <v>0</v>
      </c>
      <c r="AY116" s="461">
        <v>0</v>
      </c>
    </row>
    <row r="117" s="437" customFormat="1" outlineLevel="3" spans="1:51">
      <c r="A117" s="468" t="s">
        <v>111</v>
      </c>
      <c r="B117" s="456">
        <v>5.05354700000001</v>
      </c>
      <c r="C117" s="457">
        <v>5.0630007</v>
      </c>
      <c r="D117" s="458">
        <v>0.998132787143404</v>
      </c>
      <c r="E117" s="459">
        <v>-0.00945369999999457</v>
      </c>
      <c r="F117" s="461">
        <v>3.927332</v>
      </c>
      <c r="G117" s="456">
        <v>3.14425100000001</v>
      </c>
      <c r="H117" s="457">
        <v>3.83</v>
      </c>
      <c r="I117" s="458">
        <v>0.820953263707574</v>
      </c>
      <c r="J117" s="459">
        <v>-0.685748999999993</v>
      </c>
      <c r="K117" s="461">
        <v>2.901521</v>
      </c>
      <c r="L117" s="456">
        <v>0.500596</v>
      </c>
      <c r="M117" s="457">
        <v>0.818334</v>
      </c>
      <c r="N117" s="458">
        <v>0.611725774561487</v>
      </c>
      <c r="O117" s="459">
        <v>-0.317738</v>
      </c>
      <c r="P117" s="461">
        <v>0.742010999999998</v>
      </c>
      <c r="Q117" s="456">
        <v>0.0270999999999999</v>
      </c>
      <c r="R117" s="457">
        <v>0.1</v>
      </c>
      <c r="S117" s="458">
        <v>0.270999999999999</v>
      </c>
      <c r="T117" s="459">
        <v>-0.0729000000000001</v>
      </c>
      <c r="U117" s="461">
        <v>0.0797999999999998</v>
      </c>
      <c r="V117" s="456">
        <v>0</v>
      </c>
      <c r="W117" s="457">
        <v>0</v>
      </c>
      <c r="X117" s="458" t="s">
        <v>161</v>
      </c>
      <c r="Y117" s="459">
        <v>0</v>
      </c>
      <c r="Z117" s="461">
        <v>0</v>
      </c>
      <c r="AA117" s="456">
        <v>1.3816</v>
      </c>
      <c r="AB117" s="457">
        <v>0.3146667</v>
      </c>
      <c r="AC117" s="458">
        <v>4.39067750098755</v>
      </c>
      <c r="AD117" s="459">
        <v>1.0669333</v>
      </c>
      <c r="AE117" s="461">
        <v>0.204</v>
      </c>
      <c r="AF117" s="456">
        <v>0</v>
      </c>
      <c r="AG117" s="457">
        <v>0</v>
      </c>
      <c r="AH117" s="458" t="s">
        <v>161</v>
      </c>
      <c r="AI117" s="459">
        <v>0</v>
      </c>
      <c r="AJ117" s="461">
        <v>0</v>
      </c>
      <c r="AK117" s="456">
        <v>0.464599999999999</v>
      </c>
      <c r="AL117" s="457">
        <v>0.45</v>
      </c>
      <c r="AM117" s="458">
        <v>1.03244444444444</v>
      </c>
      <c r="AN117" s="459">
        <v>0.014599999999999</v>
      </c>
      <c r="AO117" s="461">
        <v>0.375</v>
      </c>
      <c r="AP117" s="456">
        <v>0</v>
      </c>
      <c r="AQ117" s="457">
        <v>0</v>
      </c>
      <c r="AR117" s="458" t="s">
        <v>161</v>
      </c>
      <c r="AS117" s="459">
        <v>0</v>
      </c>
      <c r="AT117" s="461">
        <v>0</v>
      </c>
      <c r="AU117" s="456">
        <v>0</v>
      </c>
      <c r="AV117" s="457">
        <v>0</v>
      </c>
      <c r="AW117" s="458" t="s">
        <v>161</v>
      </c>
      <c r="AX117" s="459">
        <v>0</v>
      </c>
      <c r="AY117" s="461">
        <v>0</v>
      </c>
    </row>
    <row r="118" s="437" customFormat="1" outlineLevel="3" spans="1:51">
      <c r="A118" s="468" t="s">
        <v>112</v>
      </c>
      <c r="B118" s="456">
        <v>7.91823299999999</v>
      </c>
      <c r="C118" s="457">
        <v>6.22262137</v>
      </c>
      <c r="D118" s="458">
        <v>1.27249153197312</v>
      </c>
      <c r="E118" s="459">
        <v>1.69561162999999</v>
      </c>
      <c r="F118" s="461">
        <v>5.57440100000001</v>
      </c>
      <c r="G118" s="456">
        <v>4.67014299999999</v>
      </c>
      <c r="H118" s="457">
        <v>4.37</v>
      </c>
      <c r="I118" s="458">
        <v>1.06868260869565</v>
      </c>
      <c r="J118" s="459">
        <v>0.300142999999988</v>
      </c>
      <c r="K118" s="461">
        <v>4.04921600000001</v>
      </c>
      <c r="L118" s="456">
        <v>1.25149</v>
      </c>
      <c r="M118" s="457">
        <v>1.351888</v>
      </c>
      <c r="N118" s="458">
        <v>0.925734972127869</v>
      </c>
      <c r="O118" s="459">
        <v>-0.100398</v>
      </c>
      <c r="P118" s="461">
        <v>1.228985</v>
      </c>
      <c r="Q118" s="456">
        <v>0.0935999999999997</v>
      </c>
      <c r="R118" s="457">
        <v>0.1094</v>
      </c>
      <c r="S118" s="458">
        <v>0.855575868372941</v>
      </c>
      <c r="T118" s="459">
        <v>-0.0158000000000003</v>
      </c>
      <c r="U118" s="461">
        <v>0.0982</v>
      </c>
      <c r="V118" s="456">
        <v>0</v>
      </c>
      <c r="W118" s="457">
        <v>0</v>
      </c>
      <c r="X118" s="458" t="s">
        <v>161</v>
      </c>
      <c r="Y118" s="459">
        <v>0</v>
      </c>
      <c r="Z118" s="461">
        <v>0</v>
      </c>
      <c r="AA118" s="456">
        <v>1.903</v>
      </c>
      <c r="AB118" s="457">
        <v>0.39133337</v>
      </c>
      <c r="AC118" s="458">
        <v>4.86286155458708</v>
      </c>
      <c r="AD118" s="459">
        <v>1.51166663</v>
      </c>
      <c r="AE118" s="461">
        <v>0.198</v>
      </c>
      <c r="AF118" s="456">
        <v>0</v>
      </c>
      <c r="AG118" s="457">
        <v>0</v>
      </c>
      <c r="AH118" s="458" t="s">
        <v>161</v>
      </c>
      <c r="AI118" s="459">
        <v>0</v>
      </c>
      <c r="AJ118" s="461">
        <v>0</v>
      </c>
      <c r="AK118" s="456">
        <v>0</v>
      </c>
      <c r="AL118" s="457">
        <v>0.23333</v>
      </c>
      <c r="AM118" s="458">
        <v>0</v>
      </c>
      <c r="AN118" s="459">
        <v>-0.23333</v>
      </c>
      <c r="AO118" s="461">
        <v>0</v>
      </c>
      <c r="AP118" s="456">
        <v>0</v>
      </c>
      <c r="AQ118" s="457">
        <v>0</v>
      </c>
      <c r="AR118" s="458" t="s">
        <v>161</v>
      </c>
      <c r="AS118" s="459">
        <v>0</v>
      </c>
      <c r="AT118" s="461">
        <v>0</v>
      </c>
      <c r="AU118" s="456">
        <v>0</v>
      </c>
      <c r="AV118" s="457">
        <v>0</v>
      </c>
      <c r="AW118" s="458" t="s">
        <v>161</v>
      </c>
      <c r="AX118" s="459">
        <v>0</v>
      </c>
      <c r="AY118" s="461">
        <v>0</v>
      </c>
    </row>
    <row r="119" s="437" customFormat="1" outlineLevel="3" spans="1:51">
      <c r="A119" s="468" t="s">
        <v>113</v>
      </c>
      <c r="B119" s="456">
        <v>4.455909</v>
      </c>
      <c r="C119" s="457">
        <v>4.02320569</v>
      </c>
      <c r="D119" s="458">
        <v>1.10755187364034</v>
      </c>
      <c r="E119" s="459">
        <v>0.432703309999996</v>
      </c>
      <c r="F119" s="461">
        <v>3.000286</v>
      </c>
      <c r="G119" s="456">
        <v>2.544666</v>
      </c>
      <c r="H119" s="457">
        <v>2.76</v>
      </c>
      <c r="I119" s="458">
        <v>0.921980434782608</v>
      </c>
      <c r="J119" s="459">
        <v>-0.215334000000002</v>
      </c>
      <c r="K119" s="461">
        <v>1.967944</v>
      </c>
      <c r="L119" s="456">
        <v>0.876042999999999</v>
      </c>
      <c r="M119" s="457">
        <v>0.944839</v>
      </c>
      <c r="N119" s="458">
        <v>0.927187594923578</v>
      </c>
      <c r="O119" s="459">
        <v>-0.0687960000000011</v>
      </c>
      <c r="P119" s="461">
        <v>0.858941999999999</v>
      </c>
      <c r="Q119" s="456">
        <v>0.0337</v>
      </c>
      <c r="R119" s="457">
        <v>0.0337</v>
      </c>
      <c r="S119" s="458">
        <v>1</v>
      </c>
      <c r="T119" s="459">
        <v>0</v>
      </c>
      <c r="U119" s="461">
        <v>0.0264</v>
      </c>
      <c r="V119" s="456">
        <v>0</v>
      </c>
      <c r="W119" s="457">
        <v>0</v>
      </c>
      <c r="X119" s="458" t="s">
        <v>161</v>
      </c>
      <c r="Y119" s="459">
        <v>0</v>
      </c>
      <c r="Z119" s="461">
        <v>0</v>
      </c>
      <c r="AA119" s="456">
        <v>1.0015</v>
      </c>
      <c r="AB119" s="457">
        <v>0.28466669</v>
      </c>
      <c r="AC119" s="458">
        <v>3.51814959453106</v>
      </c>
      <c r="AD119" s="459">
        <v>0.716833309999999</v>
      </c>
      <c r="AE119" s="461">
        <v>0.146999999999999</v>
      </c>
      <c r="AF119" s="456">
        <v>0</v>
      </c>
      <c r="AG119" s="457">
        <v>0</v>
      </c>
      <c r="AH119" s="458" t="s">
        <v>161</v>
      </c>
      <c r="AI119" s="459">
        <v>0</v>
      </c>
      <c r="AJ119" s="461">
        <v>0</v>
      </c>
      <c r="AK119" s="456">
        <v>0.158433</v>
      </c>
      <c r="AL119" s="457">
        <v>0.1583</v>
      </c>
      <c r="AM119" s="458">
        <v>1.00084017687934</v>
      </c>
      <c r="AN119" s="459">
        <v>0.000132999999999911</v>
      </c>
      <c r="AO119" s="461">
        <v>0.089564</v>
      </c>
      <c r="AP119" s="456">
        <v>0</v>
      </c>
      <c r="AQ119" s="457">
        <v>0</v>
      </c>
      <c r="AR119" s="458" t="s">
        <v>161</v>
      </c>
      <c r="AS119" s="459">
        <v>0</v>
      </c>
      <c r="AT119" s="461">
        <v>0</v>
      </c>
      <c r="AU119" s="456">
        <v>0</v>
      </c>
      <c r="AV119" s="457">
        <v>0</v>
      </c>
      <c r="AW119" s="458" t="s">
        <v>161</v>
      </c>
      <c r="AX119" s="459">
        <v>0</v>
      </c>
      <c r="AY119" s="461">
        <v>0</v>
      </c>
    </row>
    <row r="120" s="437" customFormat="1" outlineLevel="3" spans="1:51">
      <c r="A120" s="468" t="s">
        <v>114</v>
      </c>
      <c r="B120" s="456">
        <v>0.746144000000001</v>
      </c>
      <c r="C120" s="457">
        <v>1.12361336</v>
      </c>
      <c r="D120" s="458">
        <v>0.664057607858989</v>
      </c>
      <c r="E120" s="459">
        <v>-0.377469359999999</v>
      </c>
      <c r="F120" s="461">
        <v>0</v>
      </c>
      <c r="G120" s="456">
        <v>0.513895000000001</v>
      </c>
      <c r="H120" s="457">
        <v>0.795</v>
      </c>
      <c r="I120" s="458">
        <v>0.646408805031448</v>
      </c>
      <c r="J120" s="459">
        <v>-0.281104999999999</v>
      </c>
      <c r="K120" s="461">
        <v>0</v>
      </c>
      <c r="L120" s="456">
        <v>0.125149</v>
      </c>
      <c r="M120" s="457">
        <v>0.264977</v>
      </c>
      <c r="N120" s="458">
        <v>0.472301369552829</v>
      </c>
      <c r="O120" s="459">
        <v>-0.139828</v>
      </c>
      <c r="P120" s="461">
        <v>0</v>
      </c>
      <c r="Q120" s="456">
        <v>0.0270999999999999</v>
      </c>
      <c r="R120" s="457">
        <v>0.03</v>
      </c>
      <c r="S120" s="458">
        <v>0.90333333333333</v>
      </c>
      <c r="T120" s="459">
        <v>-0.0029000000000001</v>
      </c>
      <c r="U120" s="461">
        <v>0</v>
      </c>
      <c r="V120" s="456">
        <v>0</v>
      </c>
      <c r="W120" s="457">
        <v>0</v>
      </c>
      <c r="X120" s="458" t="s">
        <v>161</v>
      </c>
      <c r="Y120" s="459">
        <v>0</v>
      </c>
      <c r="Z120" s="461">
        <v>0</v>
      </c>
      <c r="AA120" s="456">
        <v>0.08</v>
      </c>
      <c r="AB120" s="457">
        <v>0.03363636</v>
      </c>
      <c r="AC120" s="458">
        <v>2.37837863550039</v>
      </c>
      <c r="AD120" s="459">
        <v>0.04636364</v>
      </c>
      <c r="AE120" s="461">
        <v>0</v>
      </c>
      <c r="AF120" s="456">
        <v>0</v>
      </c>
      <c r="AG120" s="457">
        <v>0</v>
      </c>
      <c r="AH120" s="458" t="s">
        <v>161</v>
      </c>
      <c r="AI120" s="459">
        <v>0</v>
      </c>
      <c r="AJ120" s="461">
        <v>0</v>
      </c>
      <c r="AK120" s="456">
        <v>0</v>
      </c>
      <c r="AL120" s="457">
        <v>0.1</v>
      </c>
      <c r="AM120" s="458">
        <v>0</v>
      </c>
      <c r="AN120" s="459">
        <v>-0.1</v>
      </c>
      <c r="AO120" s="461">
        <v>0</v>
      </c>
      <c r="AP120" s="456">
        <v>0</v>
      </c>
      <c r="AQ120" s="457">
        <v>0</v>
      </c>
      <c r="AR120" s="458" t="s">
        <v>161</v>
      </c>
      <c r="AS120" s="459">
        <v>0</v>
      </c>
      <c r="AT120" s="461">
        <v>0</v>
      </c>
      <c r="AU120" s="456">
        <v>0</v>
      </c>
      <c r="AV120" s="457">
        <v>0</v>
      </c>
      <c r="AW120" s="458" t="s">
        <v>161</v>
      </c>
      <c r="AX120" s="459">
        <v>0</v>
      </c>
      <c r="AY120" s="461">
        <v>0</v>
      </c>
    </row>
    <row r="121" s="441" customFormat="1" spans="1:51">
      <c r="A121" s="462" t="s">
        <v>115</v>
      </c>
      <c r="B121" s="463">
        <v>35.974742</v>
      </c>
      <c r="C121" s="464">
        <v>30.21025587</v>
      </c>
      <c r="D121" s="465">
        <v>1.19081222465661</v>
      </c>
      <c r="E121" s="464">
        <v>5.76448612999997</v>
      </c>
      <c r="F121" s="466">
        <v>24.467444</v>
      </c>
      <c r="G121" s="463">
        <v>21.496784</v>
      </c>
      <c r="H121" s="464">
        <v>21.275</v>
      </c>
      <c r="I121" s="465">
        <v>1.01042462984724</v>
      </c>
      <c r="J121" s="464">
        <v>0.221783999999985</v>
      </c>
      <c r="K121" s="466">
        <v>17.44328</v>
      </c>
      <c r="L121" s="463">
        <v>5.256258</v>
      </c>
      <c r="M121" s="464">
        <v>6.355886</v>
      </c>
      <c r="N121" s="465">
        <v>0.826990603670361</v>
      </c>
      <c r="O121" s="464">
        <v>-1.099628</v>
      </c>
      <c r="P121" s="466">
        <v>5.41446399999999</v>
      </c>
      <c r="Q121" s="463">
        <v>0.461499999999999</v>
      </c>
      <c r="R121" s="464">
        <v>0.6134</v>
      </c>
      <c r="S121" s="465">
        <v>0.75236387349201</v>
      </c>
      <c r="T121" s="464">
        <v>-0.151900000000001</v>
      </c>
      <c r="U121" s="466">
        <v>0.538699999999999</v>
      </c>
      <c r="V121" s="463">
        <v>0</v>
      </c>
      <c r="W121" s="464">
        <v>0</v>
      </c>
      <c r="X121" s="465" t="s">
        <v>161</v>
      </c>
      <c r="Y121" s="464">
        <v>0</v>
      </c>
      <c r="Z121" s="466">
        <v>0</v>
      </c>
      <c r="AA121" s="463">
        <v>8.76019999999999</v>
      </c>
      <c r="AB121" s="464">
        <v>1.96596987</v>
      </c>
      <c r="AC121" s="465">
        <v>4.45591772980732</v>
      </c>
      <c r="AD121" s="464">
        <v>6.79423012999999</v>
      </c>
      <c r="AE121" s="466">
        <v>1.071</v>
      </c>
      <c r="AF121" s="463">
        <v>0</v>
      </c>
      <c r="AG121" s="464">
        <v>0</v>
      </c>
      <c r="AH121" s="465" t="s">
        <v>161</v>
      </c>
      <c r="AI121" s="464">
        <v>0</v>
      </c>
      <c r="AJ121" s="466">
        <v>0</v>
      </c>
      <c r="AK121" s="463">
        <v>1.738233</v>
      </c>
      <c r="AL121" s="464">
        <v>1.72871734</v>
      </c>
      <c r="AM121" s="465">
        <v>1.00550446263239</v>
      </c>
      <c r="AN121" s="464">
        <v>0.0095156599999966</v>
      </c>
      <c r="AO121" s="466">
        <v>1.113864</v>
      </c>
      <c r="AP121" s="463">
        <v>0.006098</v>
      </c>
      <c r="AQ121" s="464">
        <v>0</v>
      </c>
      <c r="AR121" s="465" t="s">
        <v>161</v>
      </c>
      <c r="AS121" s="464">
        <v>0.006098</v>
      </c>
      <c r="AT121" s="466">
        <v>0</v>
      </c>
      <c r="AU121" s="463">
        <v>0</v>
      </c>
      <c r="AV121" s="464">
        <v>0</v>
      </c>
      <c r="AW121" s="465" t="s">
        <v>161</v>
      </c>
      <c r="AX121" s="464">
        <v>0</v>
      </c>
      <c r="AY121" s="466">
        <v>0</v>
      </c>
    </row>
    <row r="122" s="164" customFormat="1" outlineLevel="1" spans="1:51">
      <c r="A122" s="468" t="s">
        <v>116</v>
      </c>
      <c r="B122" s="456">
        <v>3.09184</v>
      </c>
      <c r="C122" s="457">
        <v>2.16432768</v>
      </c>
      <c r="D122" s="458">
        <v>1.42854523766013</v>
      </c>
      <c r="E122" s="459">
        <v>0.927512319999999</v>
      </c>
      <c r="F122" s="461">
        <v>1.80270800000001</v>
      </c>
      <c r="G122" s="456">
        <v>1.580553</v>
      </c>
      <c r="H122" s="457">
        <v>1.59</v>
      </c>
      <c r="I122" s="458">
        <v>0.994058490566038</v>
      </c>
      <c r="J122" s="459">
        <v>-0.00944699999999998</v>
      </c>
      <c r="K122" s="461">
        <v>1.25843400000001</v>
      </c>
      <c r="L122" s="456">
        <v>0.396387</v>
      </c>
      <c r="M122" s="457">
        <v>0.427161</v>
      </c>
      <c r="N122" s="458">
        <v>0.927956906178232</v>
      </c>
      <c r="O122" s="459">
        <v>-0.0307740000000001</v>
      </c>
      <c r="P122" s="461">
        <v>0.382553999999999</v>
      </c>
      <c r="Q122" s="456">
        <v>0.0225999999999999</v>
      </c>
      <c r="R122" s="457">
        <v>0.0345</v>
      </c>
      <c r="S122" s="458">
        <v>0.655072463768113</v>
      </c>
      <c r="T122" s="459">
        <v>-0.0119000000000001</v>
      </c>
      <c r="U122" s="461">
        <v>0.0225999999999999</v>
      </c>
      <c r="V122" s="456">
        <v>0</v>
      </c>
      <c r="W122" s="457">
        <v>0</v>
      </c>
      <c r="X122" s="458" t="s">
        <v>161</v>
      </c>
      <c r="Y122" s="459">
        <v>0</v>
      </c>
      <c r="Z122" s="461">
        <v>0</v>
      </c>
      <c r="AA122" s="456">
        <v>1.0923</v>
      </c>
      <c r="AB122" s="457">
        <v>0.11266668</v>
      </c>
      <c r="AC122" s="458">
        <v>9.69496926686753</v>
      </c>
      <c r="AD122" s="459">
        <v>0.979633319999999</v>
      </c>
      <c r="AE122" s="461">
        <v>0.13912</v>
      </c>
      <c r="AF122" s="456">
        <v>0</v>
      </c>
      <c r="AG122" s="457">
        <v>0</v>
      </c>
      <c r="AH122" s="458" t="s">
        <v>161</v>
      </c>
      <c r="AI122" s="459">
        <v>0</v>
      </c>
      <c r="AJ122" s="461">
        <v>0</v>
      </c>
      <c r="AK122" s="456">
        <v>0</v>
      </c>
      <c r="AL122" s="457">
        <v>0</v>
      </c>
      <c r="AM122" s="458" t="s">
        <v>161</v>
      </c>
      <c r="AN122" s="459">
        <v>0</v>
      </c>
      <c r="AO122" s="461">
        <v>0</v>
      </c>
      <c r="AP122" s="456">
        <v>0</v>
      </c>
      <c r="AQ122" s="457">
        <v>0</v>
      </c>
      <c r="AR122" s="458" t="s">
        <v>161</v>
      </c>
      <c r="AS122" s="459">
        <v>0</v>
      </c>
      <c r="AT122" s="461">
        <v>0</v>
      </c>
      <c r="AU122" s="456">
        <v>0</v>
      </c>
      <c r="AV122" s="457">
        <v>0</v>
      </c>
      <c r="AW122" s="458" t="s">
        <v>161</v>
      </c>
      <c r="AX122" s="459">
        <v>0</v>
      </c>
      <c r="AY122" s="461">
        <v>0</v>
      </c>
    </row>
    <row r="123" s="437" customFormat="1" outlineLevel="1" spans="1:51">
      <c r="A123" s="468" t="s">
        <v>117</v>
      </c>
      <c r="B123" s="456">
        <v>2.273836</v>
      </c>
      <c r="C123" s="457">
        <v>1.94302868</v>
      </c>
      <c r="D123" s="458">
        <v>1.17025344165275</v>
      </c>
      <c r="E123" s="459">
        <v>0.330807319999999</v>
      </c>
      <c r="F123" s="461">
        <v>1.582864</v>
      </c>
      <c r="G123" s="456">
        <v>1.516849</v>
      </c>
      <c r="H123" s="457">
        <v>1.55</v>
      </c>
      <c r="I123" s="458">
        <v>0.978612258064516</v>
      </c>
      <c r="J123" s="459">
        <v>-0.0331510000000002</v>
      </c>
      <c r="K123" s="461">
        <v>1.311828</v>
      </c>
      <c r="L123" s="456">
        <v>0.396387</v>
      </c>
      <c r="M123" s="457">
        <v>0.286362</v>
      </c>
      <c r="N123" s="458">
        <v>1.38421648123704</v>
      </c>
      <c r="O123" s="459">
        <v>0.110025</v>
      </c>
      <c r="P123" s="461">
        <v>0.255036</v>
      </c>
      <c r="Q123" s="456">
        <v>0.0225999999999999</v>
      </c>
      <c r="R123" s="457">
        <v>0.01</v>
      </c>
      <c r="S123" s="458">
        <v>2.25999999999999</v>
      </c>
      <c r="T123" s="459">
        <v>0.0125999999999999</v>
      </c>
      <c r="U123" s="461">
        <v>0.01</v>
      </c>
      <c r="V123" s="456">
        <v>0</v>
      </c>
      <c r="W123" s="457">
        <v>0</v>
      </c>
      <c r="X123" s="458" t="s">
        <v>161</v>
      </c>
      <c r="Y123" s="459">
        <v>0</v>
      </c>
      <c r="Z123" s="461">
        <v>0</v>
      </c>
      <c r="AA123" s="456">
        <v>0.338</v>
      </c>
      <c r="AB123" s="457">
        <v>0.09666668</v>
      </c>
      <c r="AC123" s="458">
        <v>3.496551241855</v>
      </c>
      <c r="AD123" s="459">
        <v>0.24133332</v>
      </c>
      <c r="AE123" s="461">
        <v>0.006</v>
      </c>
      <c r="AF123" s="456">
        <v>0</v>
      </c>
      <c r="AG123" s="457">
        <v>0</v>
      </c>
      <c r="AH123" s="458" t="s">
        <v>161</v>
      </c>
      <c r="AI123" s="459">
        <v>0</v>
      </c>
      <c r="AJ123" s="461">
        <v>0</v>
      </c>
      <c r="AK123" s="456">
        <v>0</v>
      </c>
      <c r="AL123" s="457">
        <v>0</v>
      </c>
      <c r="AM123" s="458" t="s">
        <v>161</v>
      </c>
      <c r="AN123" s="459">
        <v>0</v>
      </c>
      <c r="AO123" s="461">
        <v>0</v>
      </c>
      <c r="AP123" s="456">
        <v>0</v>
      </c>
      <c r="AQ123" s="457">
        <v>0</v>
      </c>
      <c r="AR123" s="458" t="s">
        <v>161</v>
      </c>
      <c r="AS123" s="459">
        <v>0</v>
      </c>
      <c r="AT123" s="461">
        <v>0</v>
      </c>
      <c r="AU123" s="456">
        <v>0</v>
      </c>
      <c r="AV123" s="457">
        <v>0</v>
      </c>
      <c r="AW123" s="458" t="s">
        <v>161</v>
      </c>
      <c r="AX123" s="459">
        <v>0</v>
      </c>
      <c r="AY123" s="461">
        <v>0</v>
      </c>
    </row>
    <row r="124" s="437" customFormat="1" outlineLevel="1" spans="1:51">
      <c r="A124" s="468" t="s">
        <v>118</v>
      </c>
      <c r="B124" s="456">
        <v>0.459536999999998</v>
      </c>
      <c r="C124" s="457">
        <v>0.44066667</v>
      </c>
      <c r="D124" s="458">
        <v>1.04282223114355</v>
      </c>
      <c r="E124" s="459">
        <v>0.0188703299999978</v>
      </c>
      <c r="F124" s="461">
        <v>0.248768999999999</v>
      </c>
      <c r="G124" s="456">
        <v>0.296836999999998</v>
      </c>
      <c r="H124" s="457">
        <v>0.4</v>
      </c>
      <c r="I124" s="458">
        <v>0.742092499999995</v>
      </c>
      <c r="J124" s="459">
        <v>-0.103163000000002</v>
      </c>
      <c r="K124" s="461">
        <v>0.231768999999999</v>
      </c>
      <c r="L124" s="456">
        <v>0</v>
      </c>
      <c r="M124" s="457">
        <v>0</v>
      </c>
      <c r="N124" s="458" t="s">
        <v>161</v>
      </c>
      <c r="O124" s="459">
        <v>0</v>
      </c>
      <c r="P124" s="461">
        <v>0</v>
      </c>
      <c r="Q124" s="456">
        <v>0</v>
      </c>
      <c r="R124" s="457">
        <v>0</v>
      </c>
      <c r="S124" s="458" t="s">
        <v>161</v>
      </c>
      <c r="T124" s="459">
        <v>0</v>
      </c>
      <c r="U124" s="461">
        <v>0</v>
      </c>
      <c r="V124" s="456">
        <v>0</v>
      </c>
      <c r="W124" s="457">
        <v>0</v>
      </c>
      <c r="X124" s="458" t="s">
        <v>161</v>
      </c>
      <c r="Y124" s="459">
        <v>0</v>
      </c>
      <c r="Z124" s="461">
        <v>0</v>
      </c>
      <c r="AA124" s="456">
        <v>0.1627</v>
      </c>
      <c r="AB124" s="457">
        <v>0.04066667</v>
      </c>
      <c r="AC124" s="458">
        <v>4.00081934419513</v>
      </c>
      <c r="AD124" s="459">
        <v>0.12203333</v>
      </c>
      <c r="AE124" s="461">
        <v>0.017</v>
      </c>
      <c r="AF124" s="456">
        <v>0</v>
      </c>
      <c r="AG124" s="457">
        <v>0</v>
      </c>
      <c r="AH124" s="458" t="s">
        <v>161</v>
      </c>
      <c r="AI124" s="459">
        <v>0</v>
      </c>
      <c r="AJ124" s="461">
        <v>0</v>
      </c>
      <c r="AK124" s="456">
        <v>0</v>
      </c>
      <c r="AL124" s="457">
        <v>0</v>
      </c>
      <c r="AM124" s="458" t="s">
        <v>161</v>
      </c>
      <c r="AN124" s="459">
        <v>0</v>
      </c>
      <c r="AO124" s="461">
        <v>0</v>
      </c>
      <c r="AP124" s="456">
        <v>0</v>
      </c>
      <c r="AQ124" s="457">
        <v>0</v>
      </c>
      <c r="AR124" s="458" t="s">
        <v>161</v>
      </c>
      <c r="AS124" s="459">
        <v>0</v>
      </c>
      <c r="AT124" s="461">
        <v>0</v>
      </c>
      <c r="AU124" s="456">
        <v>0</v>
      </c>
      <c r="AV124" s="457">
        <v>0</v>
      </c>
      <c r="AW124" s="458" t="s">
        <v>161</v>
      </c>
      <c r="AX124" s="459">
        <v>0</v>
      </c>
      <c r="AY124" s="461">
        <v>0</v>
      </c>
    </row>
    <row r="125" s="437" customFormat="1" outlineLevel="1" spans="1:51">
      <c r="A125" s="468" t="s">
        <v>119</v>
      </c>
      <c r="B125" s="456">
        <v>1.012038</v>
      </c>
      <c r="C125" s="457">
        <v>1.16777334</v>
      </c>
      <c r="D125" s="458">
        <v>0.866639068845327</v>
      </c>
      <c r="E125" s="459">
        <v>-0.155735340000002</v>
      </c>
      <c r="F125" s="461">
        <v>0.973024999999999</v>
      </c>
      <c r="G125" s="456">
        <v>0.756866999999998</v>
      </c>
      <c r="H125" s="457">
        <v>0.85</v>
      </c>
      <c r="I125" s="458">
        <v>0.89043176470588</v>
      </c>
      <c r="J125" s="459">
        <v>-0.093133000000002</v>
      </c>
      <c r="K125" s="461">
        <v>0.667764999999999</v>
      </c>
      <c r="L125" s="456">
        <v>0.102171</v>
      </c>
      <c r="M125" s="457">
        <v>0.22044</v>
      </c>
      <c r="N125" s="458">
        <v>0.46348666303756</v>
      </c>
      <c r="O125" s="459">
        <v>-0.118269</v>
      </c>
      <c r="P125" s="461">
        <v>0.20036</v>
      </c>
      <c r="Q125" s="456">
        <v>0</v>
      </c>
      <c r="R125" s="457">
        <v>0.023</v>
      </c>
      <c r="S125" s="458">
        <v>0</v>
      </c>
      <c r="T125" s="459">
        <v>-0.023</v>
      </c>
      <c r="U125" s="461">
        <v>0.0208999999999999</v>
      </c>
      <c r="V125" s="456">
        <v>0</v>
      </c>
      <c r="W125" s="457">
        <v>0</v>
      </c>
      <c r="X125" s="458" t="s">
        <v>161</v>
      </c>
      <c r="Y125" s="459">
        <v>0</v>
      </c>
      <c r="Z125" s="461">
        <v>0</v>
      </c>
      <c r="AA125" s="456">
        <v>0.153</v>
      </c>
      <c r="AB125" s="457">
        <v>0.07433334</v>
      </c>
      <c r="AC125" s="458">
        <v>2.05829577952504</v>
      </c>
      <c r="AD125" s="459">
        <v>0.07866666</v>
      </c>
      <c r="AE125" s="461">
        <v>0.0839999999999999</v>
      </c>
      <c r="AF125" s="456">
        <v>0</v>
      </c>
      <c r="AG125" s="457">
        <v>0</v>
      </c>
      <c r="AH125" s="458" t="s">
        <v>161</v>
      </c>
      <c r="AI125" s="459">
        <v>0</v>
      </c>
      <c r="AJ125" s="461">
        <v>0</v>
      </c>
      <c r="AK125" s="456">
        <v>0</v>
      </c>
      <c r="AL125" s="457">
        <v>0</v>
      </c>
      <c r="AM125" s="458" t="s">
        <v>161</v>
      </c>
      <c r="AN125" s="459">
        <v>0</v>
      </c>
      <c r="AO125" s="461">
        <v>0</v>
      </c>
      <c r="AP125" s="456">
        <v>0</v>
      </c>
      <c r="AQ125" s="457">
        <v>0</v>
      </c>
      <c r="AR125" s="458" t="s">
        <v>161</v>
      </c>
      <c r="AS125" s="459">
        <v>0</v>
      </c>
      <c r="AT125" s="461">
        <v>0</v>
      </c>
      <c r="AU125" s="456">
        <v>0</v>
      </c>
      <c r="AV125" s="457">
        <v>0</v>
      </c>
      <c r="AW125" s="458" t="s">
        <v>161</v>
      </c>
      <c r="AX125" s="459">
        <v>0</v>
      </c>
      <c r="AY125" s="461">
        <v>0</v>
      </c>
    </row>
    <row r="126" s="442" customFormat="1" outlineLevel="1" spans="1:51">
      <c r="A126" s="468" t="s">
        <v>120</v>
      </c>
      <c r="B126" s="456">
        <v>3.884447</v>
      </c>
      <c r="C126" s="457">
        <v>4.37852264</v>
      </c>
      <c r="D126" s="458">
        <v>0.887159281652132</v>
      </c>
      <c r="E126" s="459">
        <v>-0.494075640000001</v>
      </c>
      <c r="F126" s="461">
        <v>3.80575800000001</v>
      </c>
      <c r="G126" s="456">
        <v>2.971397</v>
      </c>
      <c r="H126" s="457">
        <v>3.19</v>
      </c>
      <c r="I126" s="458">
        <v>0.931472413793103</v>
      </c>
      <c r="J126" s="459">
        <v>-0.218603000000001</v>
      </c>
      <c r="K126" s="461">
        <v>2.69246600000001</v>
      </c>
      <c r="L126" s="456">
        <v>0.757049999999999</v>
      </c>
      <c r="M126" s="457">
        <v>0.850856</v>
      </c>
      <c r="N126" s="458">
        <v>0.889751027200841</v>
      </c>
      <c r="O126" s="459">
        <v>-0.0938060000000009</v>
      </c>
      <c r="P126" s="461">
        <v>0.809392</v>
      </c>
      <c r="Q126" s="456">
        <v>0.0599999999999999</v>
      </c>
      <c r="R126" s="457">
        <v>0.029</v>
      </c>
      <c r="S126" s="458">
        <v>2.06896551724138</v>
      </c>
      <c r="T126" s="459">
        <v>0.0309999999999999</v>
      </c>
      <c r="U126" s="461">
        <v>0.0208999999999999</v>
      </c>
      <c r="V126" s="456">
        <v>0</v>
      </c>
      <c r="W126" s="457">
        <v>0</v>
      </c>
      <c r="X126" s="458" t="s">
        <v>161</v>
      </c>
      <c r="Y126" s="459">
        <v>0</v>
      </c>
      <c r="Z126" s="461">
        <v>0</v>
      </c>
      <c r="AA126" s="456">
        <v>0.096</v>
      </c>
      <c r="AB126" s="457">
        <v>0.30866664</v>
      </c>
      <c r="AC126" s="458">
        <v>0.311015145660056</v>
      </c>
      <c r="AD126" s="459">
        <v>-0.21266664</v>
      </c>
      <c r="AE126" s="461">
        <v>0.282999999999999</v>
      </c>
      <c r="AF126" s="456">
        <v>0</v>
      </c>
      <c r="AG126" s="457">
        <v>0</v>
      </c>
      <c r="AH126" s="458" t="s">
        <v>161</v>
      </c>
      <c r="AI126" s="459">
        <v>0</v>
      </c>
      <c r="AJ126" s="461">
        <v>0</v>
      </c>
      <c r="AK126" s="456">
        <v>0.1717</v>
      </c>
      <c r="AL126" s="457">
        <v>0</v>
      </c>
      <c r="AM126" s="458" t="s">
        <v>161</v>
      </c>
      <c r="AN126" s="459">
        <v>0.1717</v>
      </c>
      <c r="AO126" s="461">
        <v>0</v>
      </c>
      <c r="AP126" s="456">
        <v>0</v>
      </c>
      <c r="AQ126" s="457">
        <v>0</v>
      </c>
      <c r="AR126" s="458" t="s">
        <v>161</v>
      </c>
      <c r="AS126" s="459">
        <v>0</v>
      </c>
      <c r="AT126" s="461">
        <v>0</v>
      </c>
      <c r="AU126" s="456">
        <v>0</v>
      </c>
      <c r="AV126" s="457">
        <v>0</v>
      </c>
      <c r="AW126" s="458" t="s">
        <v>161</v>
      </c>
      <c r="AX126" s="459">
        <v>0</v>
      </c>
      <c r="AY126" s="461">
        <v>0</v>
      </c>
    </row>
    <row r="127" s="164" customFormat="1" outlineLevel="1" spans="1:51">
      <c r="A127" s="468" t="s">
        <v>121</v>
      </c>
      <c r="B127" s="456">
        <v>1.304811</v>
      </c>
      <c r="C127" s="457">
        <v>1.31694734</v>
      </c>
      <c r="D127" s="458">
        <v>0.990784491048822</v>
      </c>
      <c r="E127" s="459">
        <v>-0.0121363400000003</v>
      </c>
      <c r="F127" s="461">
        <v>1.055132</v>
      </c>
      <c r="G127" s="456">
        <v>0.838137000000001</v>
      </c>
      <c r="H127" s="457">
        <v>0.98</v>
      </c>
      <c r="I127" s="458">
        <v>0.855241836734695</v>
      </c>
      <c r="J127" s="459">
        <v>-0.141862999999999</v>
      </c>
      <c r="K127" s="461">
        <v>0.739300000000001</v>
      </c>
      <c r="L127" s="456">
        <v>0.260673999999999</v>
      </c>
      <c r="M127" s="457">
        <v>0.257614</v>
      </c>
      <c r="N127" s="458">
        <v>1.01187823643125</v>
      </c>
      <c r="O127" s="459">
        <v>0.00305999999999901</v>
      </c>
      <c r="P127" s="461">
        <v>0.256831999999999</v>
      </c>
      <c r="Q127" s="456">
        <v>0</v>
      </c>
      <c r="R127" s="457">
        <v>0</v>
      </c>
      <c r="S127" s="458" t="s">
        <v>161</v>
      </c>
      <c r="T127" s="459">
        <v>0</v>
      </c>
      <c r="U127" s="461">
        <v>0</v>
      </c>
      <c r="V127" s="456">
        <v>0</v>
      </c>
      <c r="W127" s="457">
        <v>0</v>
      </c>
      <c r="X127" s="458" t="s">
        <v>161</v>
      </c>
      <c r="Y127" s="459">
        <v>0</v>
      </c>
      <c r="Z127" s="461">
        <v>0</v>
      </c>
      <c r="AA127" s="456">
        <v>0.206</v>
      </c>
      <c r="AB127" s="457">
        <v>0.07933334</v>
      </c>
      <c r="AC127" s="458">
        <v>2.59663843725727</v>
      </c>
      <c r="AD127" s="459">
        <v>0.12666666</v>
      </c>
      <c r="AE127" s="461">
        <v>0.059</v>
      </c>
      <c r="AF127" s="456">
        <v>0</v>
      </c>
      <c r="AG127" s="457">
        <v>0</v>
      </c>
      <c r="AH127" s="458" t="s">
        <v>161</v>
      </c>
      <c r="AI127" s="459">
        <v>0</v>
      </c>
      <c r="AJ127" s="461">
        <v>0</v>
      </c>
      <c r="AK127" s="456">
        <v>0</v>
      </c>
      <c r="AL127" s="457">
        <v>0.05</v>
      </c>
      <c r="AM127" s="458">
        <v>0</v>
      </c>
      <c r="AN127" s="459">
        <v>-0.05</v>
      </c>
      <c r="AO127" s="461">
        <v>0.120505</v>
      </c>
      <c r="AP127" s="456">
        <v>0</v>
      </c>
      <c r="AQ127" s="457">
        <v>0</v>
      </c>
      <c r="AR127" s="458" t="s">
        <v>161</v>
      </c>
      <c r="AS127" s="459">
        <v>0</v>
      </c>
      <c r="AT127" s="461">
        <v>0</v>
      </c>
      <c r="AU127" s="456">
        <v>0</v>
      </c>
      <c r="AV127" s="457">
        <v>0</v>
      </c>
      <c r="AW127" s="458" t="s">
        <v>161</v>
      </c>
      <c r="AX127" s="459">
        <v>0</v>
      </c>
      <c r="AY127" s="461">
        <v>0</v>
      </c>
    </row>
    <row r="128" s="164" customFormat="1" outlineLevel="3" spans="1:51">
      <c r="A128" s="468" t="s">
        <v>122</v>
      </c>
      <c r="B128" s="456">
        <v>0</v>
      </c>
      <c r="C128" s="457">
        <v>0</v>
      </c>
      <c r="D128" s="458" t="s">
        <v>161</v>
      </c>
      <c r="E128" s="459">
        <v>0</v>
      </c>
      <c r="F128" s="461">
        <v>0</v>
      </c>
      <c r="G128" s="456">
        <v>0</v>
      </c>
      <c r="H128" s="457">
        <v>0</v>
      </c>
      <c r="I128" s="458" t="s">
        <v>161</v>
      </c>
      <c r="J128" s="459">
        <v>0</v>
      </c>
      <c r="K128" s="461">
        <v>0</v>
      </c>
      <c r="L128" s="456">
        <v>0</v>
      </c>
      <c r="M128" s="457">
        <v>0</v>
      </c>
      <c r="N128" s="458" t="s">
        <v>161</v>
      </c>
      <c r="O128" s="459">
        <v>0</v>
      </c>
      <c r="P128" s="461">
        <v>0</v>
      </c>
      <c r="Q128" s="456">
        <v>0</v>
      </c>
      <c r="R128" s="457">
        <v>0</v>
      </c>
      <c r="S128" s="458" t="s">
        <v>161</v>
      </c>
      <c r="T128" s="459">
        <v>0</v>
      </c>
      <c r="U128" s="461">
        <v>0</v>
      </c>
      <c r="V128" s="456">
        <v>0</v>
      </c>
      <c r="W128" s="457">
        <v>0</v>
      </c>
      <c r="X128" s="458" t="s">
        <v>161</v>
      </c>
      <c r="Y128" s="459">
        <v>0</v>
      </c>
      <c r="Z128" s="461">
        <v>0</v>
      </c>
      <c r="AA128" s="456">
        <v>0</v>
      </c>
      <c r="AB128" s="457">
        <v>0</v>
      </c>
      <c r="AC128" s="458" t="s">
        <v>161</v>
      </c>
      <c r="AD128" s="459">
        <v>0</v>
      </c>
      <c r="AE128" s="461">
        <v>0</v>
      </c>
      <c r="AF128" s="456">
        <v>0</v>
      </c>
      <c r="AG128" s="457">
        <v>0</v>
      </c>
      <c r="AH128" s="458" t="s">
        <v>161</v>
      </c>
      <c r="AI128" s="459">
        <v>0</v>
      </c>
      <c r="AJ128" s="461">
        <v>0</v>
      </c>
      <c r="AK128" s="456">
        <v>0</v>
      </c>
      <c r="AL128" s="457">
        <v>0</v>
      </c>
      <c r="AM128" s="458" t="s">
        <v>161</v>
      </c>
      <c r="AN128" s="459">
        <v>0</v>
      </c>
      <c r="AO128" s="461">
        <v>0</v>
      </c>
      <c r="AP128" s="456">
        <v>0</v>
      </c>
      <c r="AQ128" s="457">
        <v>0</v>
      </c>
      <c r="AR128" s="458" t="s">
        <v>161</v>
      </c>
      <c r="AS128" s="459">
        <v>0</v>
      </c>
      <c r="AT128" s="461">
        <v>0</v>
      </c>
      <c r="AU128" s="456">
        <v>0</v>
      </c>
      <c r="AV128" s="457">
        <v>0</v>
      </c>
      <c r="AW128" s="458" t="s">
        <v>161</v>
      </c>
      <c r="AX128" s="459">
        <v>0</v>
      </c>
      <c r="AY128" s="461">
        <v>0</v>
      </c>
    </row>
    <row r="129" s="441" customFormat="1" spans="1:51">
      <c r="A129" s="462" t="s">
        <v>123</v>
      </c>
      <c r="B129" s="463">
        <v>12.026509</v>
      </c>
      <c r="C129" s="464">
        <v>11.41126635</v>
      </c>
      <c r="D129" s="465">
        <v>1.05391537022532</v>
      </c>
      <c r="E129" s="464">
        <v>0.615242649999992</v>
      </c>
      <c r="F129" s="466">
        <v>9.46825600000001</v>
      </c>
      <c r="G129" s="463">
        <v>7.96064</v>
      </c>
      <c r="H129" s="464">
        <v>8.56</v>
      </c>
      <c r="I129" s="465">
        <v>0.929981308411214</v>
      </c>
      <c r="J129" s="464">
        <v>-0.599360000000004</v>
      </c>
      <c r="K129" s="466">
        <v>6.90156200000002</v>
      </c>
      <c r="L129" s="463">
        <v>1.912669</v>
      </c>
      <c r="M129" s="464">
        <v>2.042433</v>
      </c>
      <c r="N129" s="465">
        <v>0.93646596975274</v>
      </c>
      <c r="O129" s="464">
        <v>-0.129764000000002</v>
      </c>
      <c r="P129" s="466">
        <v>1.904174</v>
      </c>
      <c r="Q129" s="463">
        <v>0.1052</v>
      </c>
      <c r="R129" s="464">
        <v>0.0965</v>
      </c>
      <c r="S129" s="465">
        <v>1.0901554404145</v>
      </c>
      <c r="T129" s="464">
        <v>0.00869999999999971</v>
      </c>
      <c r="U129" s="466">
        <v>0.0743999999999997</v>
      </c>
      <c r="V129" s="463">
        <v>0</v>
      </c>
      <c r="W129" s="464">
        <v>0</v>
      </c>
      <c r="X129" s="465" t="s">
        <v>161</v>
      </c>
      <c r="Y129" s="464">
        <v>0</v>
      </c>
      <c r="Z129" s="466">
        <v>0</v>
      </c>
      <c r="AA129" s="463">
        <v>2.048</v>
      </c>
      <c r="AB129" s="464">
        <v>0.71233335</v>
      </c>
      <c r="AC129" s="465">
        <v>2.87505842594622</v>
      </c>
      <c r="AD129" s="464">
        <v>1.33566665</v>
      </c>
      <c r="AE129" s="466">
        <v>0.588119999999999</v>
      </c>
      <c r="AF129" s="463">
        <v>0</v>
      </c>
      <c r="AG129" s="464">
        <v>0</v>
      </c>
      <c r="AH129" s="465" t="s">
        <v>161</v>
      </c>
      <c r="AI129" s="464">
        <v>0</v>
      </c>
      <c r="AJ129" s="466">
        <v>0</v>
      </c>
      <c r="AK129" s="463">
        <v>0.1717</v>
      </c>
      <c r="AL129" s="464">
        <v>0.05</v>
      </c>
      <c r="AM129" s="465">
        <v>3.434</v>
      </c>
      <c r="AN129" s="464">
        <v>0.1217</v>
      </c>
      <c r="AO129" s="466">
        <v>0.120505</v>
      </c>
      <c r="AP129" s="463">
        <v>0</v>
      </c>
      <c r="AQ129" s="464">
        <v>0</v>
      </c>
      <c r="AR129" s="465" t="s">
        <v>161</v>
      </c>
      <c r="AS129" s="464">
        <v>0</v>
      </c>
      <c r="AT129" s="466">
        <v>0</v>
      </c>
      <c r="AU129" s="463">
        <v>0</v>
      </c>
      <c r="AV129" s="464">
        <v>0</v>
      </c>
      <c r="AW129" s="465" t="s">
        <v>161</v>
      </c>
      <c r="AX129" s="464">
        <v>0</v>
      </c>
      <c r="AY129" s="466">
        <v>0</v>
      </c>
    </row>
    <row r="130" s="437" customFormat="1" ht="16.2" spans="1:51">
      <c r="A130" s="213" t="s">
        <v>124</v>
      </c>
      <c r="B130" s="214">
        <v>48.001251</v>
      </c>
      <c r="C130" s="472">
        <v>41.62152222</v>
      </c>
      <c r="D130" s="216">
        <v>1.15327956402648</v>
      </c>
      <c r="E130" s="472">
        <v>6.37972877999997</v>
      </c>
      <c r="F130" s="217">
        <v>33.9357</v>
      </c>
      <c r="G130" s="214">
        <v>29.457424</v>
      </c>
      <c r="H130" s="472">
        <v>29.835</v>
      </c>
      <c r="I130" s="216">
        <v>0.987344528238645</v>
      </c>
      <c r="J130" s="472">
        <v>-0.377576000000019</v>
      </c>
      <c r="K130" s="217">
        <v>24.344842</v>
      </c>
      <c r="L130" s="214">
        <v>7.168927</v>
      </c>
      <c r="M130" s="472">
        <v>8.398319</v>
      </c>
      <c r="N130" s="216">
        <v>0.853614514999966</v>
      </c>
      <c r="O130" s="472">
        <v>-1.229392</v>
      </c>
      <c r="P130" s="217">
        <v>7.31863799999999</v>
      </c>
      <c r="Q130" s="214">
        <v>0.566699999999999</v>
      </c>
      <c r="R130" s="472">
        <v>0.7099</v>
      </c>
      <c r="S130" s="216">
        <v>0.798281448091279</v>
      </c>
      <c r="T130" s="472">
        <v>-0.143200000000001</v>
      </c>
      <c r="U130" s="217">
        <v>0.613099999999998</v>
      </c>
      <c r="V130" s="214">
        <v>0</v>
      </c>
      <c r="W130" s="472">
        <v>0</v>
      </c>
      <c r="X130" s="216" t="s">
        <v>161</v>
      </c>
      <c r="Y130" s="472">
        <v>0</v>
      </c>
      <c r="Z130" s="217">
        <v>0</v>
      </c>
      <c r="AA130" s="214">
        <v>10.8082</v>
      </c>
      <c r="AB130" s="472">
        <v>2.67830322</v>
      </c>
      <c r="AC130" s="216">
        <v>4.03546540932732</v>
      </c>
      <c r="AD130" s="472">
        <v>8.12989677999999</v>
      </c>
      <c r="AE130" s="217">
        <v>1.65912</v>
      </c>
      <c r="AF130" s="214">
        <v>0</v>
      </c>
      <c r="AG130" s="472">
        <v>0</v>
      </c>
      <c r="AH130" s="216" t="s">
        <v>161</v>
      </c>
      <c r="AI130" s="472">
        <v>0</v>
      </c>
      <c r="AJ130" s="217">
        <v>0</v>
      </c>
      <c r="AK130" s="214">
        <v>1.909933</v>
      </c>
      <c r="AL130" s="472">
        <v>1.77871734</v>
      </c>
      <c r="AM130" s="216">
        <v>1.0737698211229</v>
      </c>
      <c r="AN130" s="472">
        <v>0.131215659999997</v>
      </c>
      <c r="AO130" s="217">
        <v>1.234369</v>
      </c>
      <c r="AP130" s="214">
        <v>0.006098</v>
      </c>
      <c r="AQ130" s="472">
        <v>0</v>
      </c>
      <c r="AR130" s="216" t="s">
        <v>161</v>
      </c>
      <c r="AS130" s="472">
        <v>0.006098</v>
      </c>
      <c r="AT130" s="217">
        <v>0</v>
      </c>
      <c r="AU130" s="214">
        <v>0</v>
      </c>
      <c r="AV130" s="472">
        <v>0</v>
      </c>
      <c r="AW130" s="216" t="s">
        <v>161</v>
      </c>
      <c r="AX130" s="472">
        <v>0</v>
      </c>
      <c r="AY130" s="217">
        <v>0</v>
      </c>
    </row>
    <row r="131" s="437" customFormat="1" outlineLevel="2" spans="1:51">
      <c r="A131" s="486" t="s">
        <v>125</v>
      </c>
      <c r="B131" s="456">
        <v>2.360033</v>
      </c>
      <c r="C131" s="457">
        <v>2.05302701</v>
      </c>
      <c r="D131" s="308">
        <v>1.14953821284601</v>
      </c>
      <c r="E131" s="459">
        <v>0.307005989999996</v>
      </c>
      <c r="F131" s="461">
        <v>1.753311</v>
      </c>
      <c r="G131" s="456">
        <v>1.252637</v>
      </c>
      <c r="H131" s="457">
        <v>1.36</v>
      </c>
      <c r="I131" s="308">
        <v>0.921056617647058</v>
      </c>
      <c r="J131" s="459">
        <v>-0.107363000000001</v>
      </c>
      <c r="K131" s="461">
        <v>1.148</v>
      </c>
      <c r="L131" s="456">
        <v>0.400296</v>
      </c>
      <c r="M131" s="457">
        <v>0.419027</v>
      </c>
      <c r="N131" s="308">
        <v>0.955298823226188</v>
      </c>
      <c r="O131" s="459">
        <v>-0.018731</v>
      </c>
      <c r="P131" s="461">
        <v>0.403310999999998</v>
      </c>
      <c r="Q131" s="456">
        <v>0.0839999999999998</v>
      </c>
      <c r="R131" s="457">
        <v>0.084</v>
      </c>
      <c r="S131" s="308">
        <v>0.999999999999998</v>
      </c>
      <c r="T131" s="459">
        <v>-2.08166817117217e-16</v>
      </c>
      <c r="U131" s="461">
        <v>0.0769999999999999</v>
      </c>
      <c r="V131" s="456">
        <v>0</v>
      </c>
      <c r="W131" s="457">
        <v>0</v>
      </c>
      <c r="X131" s="308" t="s">
        <v>161</v>
      </c>
      <c r="Y131" s="459">
        <v>0</v>
      </c>
      <c r="Z131" s="461">
        <v>0</v>
      </c>
      <c r="AA131" s="456">
        <v>0.623099999999998</v>
      </c>
      <c r="AB131" s="457">
        <v>0.19000001</v>
      </c>
      <c r="AC131" s="308">
        <v>3.27947351160665</v>
      </c>
      <c r="AD131" s="459">
        <v>0.433099989999998</v>
      </c>
      <c r="AE131" s="461">
        <v>0.125</v>
      </c>
      <c r="AF131" s="456">
        <v>0</v>
      </c>
      <c r="AG131" s="457">
        <v>0</v>
      </c>
      <c r="AH131" s="308" t="s">
        <v>161</v>
      </c>
      <c r="AI131" s="459">
        <v>0</v>
      </c>
      <c r="AJ131" s="461">
        <v>0</v>
      </c>
      <c r="AK131" s="456">
        <v>0</v>
      </c>
      <c r="AL131" s="457">
        <v>0</v>
      </c>
      <c r="AM131" s="308" t="s">
        <v>161</v>
      </c>
      <c r="AN131" s="459">
        <v>0</v>
      </c>
      <c r="AO131" s="461">
        <v>0</v>
      </c>
      <c r="AP131" s="456">
        <v>0</v>
      </c>
      <c r="AQ131" s="457">
        <v>0</v>
      </c>
      <c r="AR131" s="308" t="s">
        <v>161</v>
      </c>
      <c r="AS131" s="459">
        <v>0</v>
      </c>
      <c r="AT131" s="461">
        <v>0</v>
      </c>
      <c r="AU131" s="456">
        <v>0</v>
      </c>
      <c r="AV131" s="457">
        <v>0</v>
      </c>
      <c r="AW131" s="308" t="s">
        <v>161</v>
      </c>
      <c r="AX131" s="459">
        <v>0</v>
      </c>
      <c r="AY131" s="461">
        <v>0</v>
      </c>
    </row>
    <row r="132" s="437" customFormat="1" outlineLevel="2" spans="1:51">
      <c r="A132" s="486" t="s">
        <v>126</v>
      </c>
      <c r="B132" s="456">
        <v>0.761727999999999</v>
      </c>
      <c r="C132" s="457">
        <v>1.08536734</v>
      </c>
      <c r="D132" s="308">
        <v>0.70181584789533</v>
      </c>
      <c r="E132" s="459">
        <v>-0.323639340000001</v>
      </c>
      <c r="F132" s="461">
        <v>0</v>
      </c>
      <c r="G132" s="456">
        <v>0.292229999999999</v>
      </c>
      <c r="H132" s="457">
        <v>0.72</v>
      </c>
      <c r="I132" s="308">
        <v>0.405874999999998</v>
      </c>
      <c r="J132" s="459">
        <v>-0.427770000000001</v>
      </c>
      <c r="K132" s="461">
        <v>0</v>
      </c>
      <c r="L132" s="456">
        <v>0.250298</v>
      </c>
      <c r="M132" s="457">
        <v>0.267834</v>
      </c>
      <c r="N132" s="308">
        <v>0.93452660976575</v>
      </c>
      <c r="O132" s="459">
        <v>-0.017536</v>
      </c>
      <c r="P132" s="461">
        <v>0</v>
      </c>
      <c r="Q132" s="456">
        <v>0.0541999999999998</v>
      </c>
      <c r="R132" s="457">
        <v>0.0542</v>
      </c>
      <c r="S132" s="308">
        <v>0.999999999999996</v>
      </c>
      <c r="T132" s="459">
        <v>-2.0122792321331e-16</v>
      </c>
      <c r="U132" s="461">
        <v>0</v>
      </c>
      <c r="V132" s="456">
        <v>0</v>
      </c>
      <c r="W132" s="457">
        <v>0</v>
      </c>
      <c r="X132" s="308" t="s">
        <v>161</v>
      </c>
      <c r="Y132" s="459">
        <v>0</v>
      </c>
      <c r="Z132" s="461">
        <v>0</v>
      </c>
      <c r="AA132" s="456">
        <v>0.165</v>
      </c>
      <c r="AB132" s="457">
        <v>0.04333334</v>
      </c>
      <c r="AC132" s="308">
        <v>3.80769172189358</v>
      </c>
      <c r="AD132" s="459">
        <v>0.12166666</v>
      </c>
      <c r="AE132" s="461">
        <v>0</v>
      </c>
      <c r="AF132" s="456">
        <v>0</v>
      </c>
      <c r="AG132" s="457">
        <v>0</v>
      </c>
      <c r="AH132" s="308" t="s">
        <v>161</v>
      </c>
      <c r="AI132" s="459">
        <v>0</v>
      </c>
      <c r="AJ132" s="461">
        <v>0</v>
      </c>
      <c r="AK132" s="456">
        <v>0</v>
      </c>
      <c r="AL132" s="457">
        <v>0</v>
      </c>
      <c r="AM132" s="308" t="s">
        <v>161</v>
      </c>
      <c r="AN132" s="459">
        <v>0</v>
      </c>
      <c r="AO132" s="461">
        <v>0</v>
      </c>
      <c r="AP132" s="456">
        <v>0</v>
      </c>
      <c r="AQ132" s="457">
        <v>0</v>
      </c>
      <c r="AR132" s="308" t="s">
        <v>161</v>
      </c>
      <c r="AS132" s="459">
        <v>0</v>
      </c>
      <c r="AT132" s="461">
        <v>0</v>
      </c>
      <c r="AU132" s="456">
        <v>0</v>
      </c>
      <c r="AV132" s="457">
        <v>0</v>
      </c>
      <c r="AW132" s="308" t="s">
        <v>161</v>
      </c>
      <c r="AX132" s="459">
        <v>0</v>
      </c>
      <c r="AY132" s="461">
        <v>0</v>
      </c>
    </row>
    <row r="133" s="437" customFormat="1" outlineLevel="2" spans="1:51">
      <c r="A133" s="486" t="s">
        <v>127</v>
      </c>
      <c r="B133" s="456">
        <v>0.664233999999998</v>
      </c>
      <c r="C133" s="457">
        <v>0</v>
      </c>
      <c r="D133" s="308" t="s">
        <v>161</v>
      </c>
      <c r="E133" s="459">
        <v>0.664233999999998</v>
      </c>
      <c r="F133" s="461">
        <v>0</v>
      </c>
      <c r="G133" s="456">
        <v>0.429504999999998</v>
      </c>
      <c r="H133" s="457">
        <v>0</v>
      </c>
      <c r="I133" s="308" t="s">
        <v>161</v>
      </c>
      <c r="J133" s="459">
        <v>0.429504999999998</v>
      </c>
      <c r="K133" s="461">
        <v>0</v>
      </c>
      <c r="L133" s="456">
        <v>0.132129</v>
      </c>
      <c r="M133" s="457">
        <v>0</v>
      </c>
      <c r="N133" s="308" t="s">
        <v>161</v>
      </c>
      <c r="O133" s="459">
        <v>0.132129</v>
      </c>
      <c r="P133" s="461">
        <v>0</v>
      </c>
      <c r="Q133" s="456">
        <v>0.0225999999999999</v>
      </c>
      <c r="R133" s="457">
        <v>0</v>
      </c>
      <c r="S133" s="308" t="s">
        <v>161</v>
      </c>
      <c r="T133" s="459">
        <v>0.0225999999999999</v>
      </c>
      <c r="U133" s="461">
        <v>0</v>
      </c>
      <c r="V133" s="456">
        <v>0</v>
      </c>
      <c r="W133" s="457">
        <v>0</v>
      </c>
      <c r="X133" s="308" t="s">
        <v>161</v>
      </c>
      <c r="Y133" s="459">
        <v>0</v>
      </c>
      <c r="Z133" s="461">
        <v>0</v>
      </c>
      <c r="AA133" s="456">
        <v>0.08</v>
      </c>
      <c r="AB133" s="457">
        <v>0</v>
      </c>
      <c r="AC133" s="308" t="s">
        <v>161</v>
      </c>
      <c r="AD133" s="459">
        <v>0.08</v>
      </c>
      <c r="AE133" s="461">
        <v>0</v>
      </c>
      <c r="AF133" s="456">
        <v>0</v>
      </c>
      <c r="AG133" s="457">
        <v>0</v>
      </c>
      <c r="AH133" s="308" t="s">
        <v>161</v>
      </c>
      <c r="AI133" s="459">
        <v>0</v>
      </c>
      <c r="AJ133" s="461">
        <v>0</v>
      </c>
      <c r="AK133" s="456">
        <v>0</v>
      </c>
      <c r="AL133" s="457">
        <v>0</v>
      </c>
      <c r="AM133" s="308" t="s">
        <v>161</v>
      </c>
      <c r="AN133" s="459">
        <v>0</v>
      </c>
      <c r="AO133" s="461">
        <v>0</v>
      </c>
      <c r="AP133" s="456">
        <v>0</v>
      </c>
      <c r="AQ133" s="457">
        <v>0</v>
      </c>
      <c r="AR133" s="308" t="s">
        <v>161</v>
      </c>
      <c r="AS133" s="459">
        <v>0</v>
      </c>
      <c r="AT133" s="461">
        <v>0</v>
      </c>
      <c r="AU133" s="456">
        <v>0</v>
      </c>
      <c r="AV133" s="457">
        <v>0</v>
      </c>
      <c r="AW133" s="308" t="s">
        <v>161</v>
      </c>
      <c r="AX133" s="459">
        <v>0</v>
      </c>
      <c r="AY133" s="461">
        <v>0</v>
      </c>
    </row>
    <row r="134" s="437" customFormat="1" outlineLevel="2" spans="1:51">
      <c r="A134" s="486" t="s">
        <v>128</v>
      </c>
      <c r="B134" s="456">
        <v>2.188836</v>
      </c>
      <c r="C134" s="457">
        <v>1.86535101</v>
      </c>
      <c r="D134" s="308">
        <v>1.17341775798004</v>
      </c>
      <c r="E134" s="459">
        <v>0.323484989999997</v>
      </c>
      <c r="F134" s="461">
        <v>1.695904</v>
      </c>
      <c r="G134" s="456">
        <v>1.131689</v>
      </c>
      <c r="H134" s="457">
        <v>1.3</v>
      </c>
      <c r="I134" s="308">
        <v>0.87053</v>
      </c>
      <c r="J134" s="459">
        <v>-0.168311</v>
      </c>
      <c r="K134" s="461">
        <v>1.218</v>
      </c>
      <c r="L134" s="456">
        <v>0.375447</v>
      </c>
      <c r="M134" s="457">
        <v>0.401751</v>
      </c>
      <c r="N134" s="308">
        <v>0.934526609765751</v>
      </c>
      <c r="O134" s="459">
        <v>-0.0263039999999999</v>
      </c>
      <c r="P134" s="461">
        <v>0.371003999999999</v>
      </c>
      <c r="Q134" s="456">
        <v>0.0835999999999997</v>
      </c>
      <c r="R134" s="457">
        <v>0.0836</v>
      </c>
      <c r="S134" s="308">
        <v>0.999999999999997</v>
      </c>
      <c r="T134" s="459">
        <v>-2.91433543964104e-16</v>
      </c>
      <c r="U134" s="461">
        <v>0.0768999999999999</v>
      </c>
      <c r="V134" s="456">
        <v>0</v>
      </c>
      <c r="W134" s="457">
        <v>0</v>
      </c>
      <c r="X134" s="308" t="s">
        <v>161</v>
      </c>
      <c r="Y134" s="459">
        <v>0</v>
      </c>
      <c r="Z134" s="461">
        <v>0</v>
      </c>
      <c r="AA134" s="456">
        <v>0.598099999999998</v>
      </c>
      <c r="AB134" s="457">
        <v>0.08000001</v>
      </c>
      <c r="AC134" s="308">
        <v>7.47624906546884</v>
      </c>
      <c r="AD134" s="459">
        <v>0.518099989999998</v>
      </c>
      <c r="AE134" s="461">
        <v>0.03</v>
      </c>
      <c r="AF134" s="456">
        <v>0</v>
      </c>
      <c r="AG134" s="457">
        <v>0</v>
      </c>
      <c r="AH134" s="308" t="s">
        <v>161</v>
      </c>
      <c r="AI134" s="459">
        <v>0</v>
      </c>
      <c r="AJ134" s="461">
        <v>0</v>
      </c>
      <c r="AK134" s="456">
        <v>0</v>
      </c>
      <c r="AL134" s="457">
        <v>0</v>
      </c>
      <c r="AM134" s="308" t="s">
        <v>161</v>
      </c>
      <c r="AN134" s="459">
        <v>0</v>
      </c>
      <c r="AO134" s="461">
        <v>0</v>
      </c>
      <c r="AP134" s="456">
        <v>0</v>
      </c>
      <c r="AQ134" s="457">
        <v>0</v>
      </c>
      <c r="AR134" s="308" t="s">
        <v>161</v>
      </c>
      <c r="AS134" s="459">
        <v>0</v>
      </c>
      <c r="AT134" s="461">
        <v>0</v>
      </c>
      <c r="AU134" s="456">
        <v>0</v>
      </c>
      <c r="AV134" s="457">
        <v>0</v>
      </c>
      <c r="AW134" s="308" t="s">
        <v>161</v>
      </c>
      <c r="AX134" s="459">
        <v>0</v>
      </c>
      <c r="AY134" s="461">
        <v>0</v>
      </c>
    </row>
    <row r="135" s="437" customFormat="1" outlineLevel="2" spans="1:51">
      <c r="A135" s="486" t="s">
        <v>129</v>
      </c>
      <c r="B135" s="456">
        <v>1.971212</v>
      </c>
      <c r="C135" s="457">
        <v>2.62928268</v>
      </c>
      <c r="D135" s="308">
        <v>0.749714747293736</v>
      </c>
      <c r="E135" s="459">
        <v>-0.658070680000002</v>
      </c>
      <c r="F135" s="461">
        <v>6.52337999999999</v>
      </c>
      <c r="G135" s="456">
        <v>0.677958999999999</v>
      </c>
      <c r="H135" s="457">
        <v>1.95</v>
      </c>
      <c r="I135" s="308">
        <v>0.347671282051281</v>
      </c>
      <c r="J135" s="459">
        <v>-1.272041</v>
      </c>
      <c r="K135" s="461">
        <v>3.275</v>
      </c>
      <c r="L135" s="456">
        <v>0.373453</v>
      </c>
      <c r="M135" s="457">
        <v>0.452216</v>
      </c>
      <c r="N135" s="308">
        <v>0.825828807472535</v>
      </c>
      <c r="O135" s="459">
        <v>-0.0787629999999999</v>
      </c>
      <c r="P135" s="461">
        <v>0.439344999999996</v>
      </c>
      <c r="Q135" s="456">
        <v>0.0812999999999997</v>
      </c>
      <c r="R135" s="457">
        <v>0.1004</v>
      </c>
      <c r="S135" s="308">
        <v>0.809760956175296</v>
      </c>
      <c r="T135" s="459">
        <v>-0.0191000000000003</v>
      </c>
      <c r="U135" s="461">
        <v>0.1098</v>
      </c>
      <c r="V135" s="456">
        <v>0</v>
      </c>
      <c r="W135" s="457">
        <v>0</v>
      </c>
      <c r="X135" s="308" t="s">
        <v>161</v>
      </c>
      <c r="Y135" s="459">
        <v>0</v>
      </c>
      <c r="Z135" s="461">
        <v>0</v>
      </c>
      <c r="AA135" s="456">
        <v>0.838499999999999</v>
      </c>
      <c r="AB135" s="457">
        <v>0.12666668</v>
      </c>
      <c r="AC135" s="308">
        <v>6.61973614529092</v>
      </c>
      <c r="AD135" s="459">
        <v>0.711833319999999</v>
      </c>
      <c r="AE135" s="461">
        <v>2.69923499999999</v>
      </c>
      <c r="AF135" s="456">
        <v>0</v>
      </c>
      <c r="AG135" s="457">
        <v>0</v>
      </c>
      <c r="AH135" s="308" t="s">
        <v>161</v>
      </c>
      <c r="AI135" s="459">
        <v>0</v>
      </c>
      <c r="AJ135" s="461">
        <v>0</v>
      </c>
      <c r="AK135" s="456">
        <v>0</v>
      </c>
      <c r="AL135" s="457">
        <v>0</v>
      </c>
      <c r="AM135" s="308" t="s">
        <v>161</v>
      </c>
      <c r="AN135" s="459">
        <v>0</v>
      </c>
      <c r="AO135" s="461">
        <v>0</v>
      </c>
      <c r="AP135" s="456">
        <v>0</v>
      </c>
      <c r="AQ135" s="457">
        <v>0</v>
      </c>
      <c r="AR135" s="308" t="s">
        <v>161</v>
      </c>
      <c r="AS135" s="459">
        <v>0</v>
      </c>
      <c r="AT135" s="461">
        <v>0</v>
      </c>
      <c r="AU135" s="456">
        <v>0</v>
      </c>
      <c r="AV135" s="457">
        <v>0</v>
      </c>
      <c r="AW135" s="308" t="s">
        <v>161</v>
      </c>
      <c r="AX135" s="459">
        <v>0</v>
      </c>
      <c r="AY135" s="461">
        <v>0</v>
      </c>
    </row>
    <row r="136" s="437" customFormat="1" outlineLevel="2" spans="1:51">
      <c r="A136" s="486" t="s">
        <v>130</v>
      </c>
      <c r="B136" s="456">
        <v>0.644315999999999</v>
      </c>
      <c r="C136" s="457">
        <v>0.82272467</v>
      </c>
      <c r="D136" s="308">
        <v>0.783148996856991</v>
      </c>
      <c r="E136" s="459">
        <v>-0.178408670000001</v>
      </c>
      <c r="F136" s="461">
        <v>1.48022299999999</v>
      </c>
      <c r="G136" s="456">
        <v>0.429315999999999</v>
      </c>
      <c r="H136" s="457">
        <v>0.66</v>
      </c>
      <c r="I136" s="308">
        <v>0.650478787878786</v>
      </c>
      <c r="J136" s="459">
        <v>-0.230684000000001</v>
      </c>
      <c r="K136" s="461">
        <v>1.03299999999999</v>
      </c>
      <c r="L136" s="456">
        <v>0</v>
      </c>
      <c r="M136" s="457">
        <v>0.001058</v>
      </c>
      <c r="N136" s="308">
        <v>0</v>
      </c>
      <c r="O136" s="459">
        <v>-0.001058</v>
      </c>
      <c r="P136" s="461">
        <v>0.250223</v>
      </c>
      <c r="Q136" s="456">
        <v>0</v>
      </c>
      <c r="R136" s="457">
        <v>0.01</v>
      </c>
      <c r="S136" s="308">
        <v>0</v>
      </c>
      <c r="T136" s="459">
        <v>-0.01</v>
      </c>
      <c r="U136" s="461">
        <v>0.0619999999999999</v>
      </c>
      <c r="V136" s="456">
        <v>0</v>
      </c>
      <c r="W136" s="457">
        <v>0</v>
      </c>
      <c r="X136" s="308" t="s">
        <v>161</v>
      </c>
      <c r="Y136" s="459">
        <v>0</v>
      </c>
      <c r="Z136" s="461">
        <v>0</v>
      </c>
      <c r="AA136" s="456">
        <v>0.215</v>
      </c>
      <c r="AB136" s="457">
        <v>0.15166667</v>
      </c>
      <c r="AC136" s="308">
        <v>1.41758238642676</v>
      </c>
      <c r="AD136" s="459">
        <v>0.06333333</v>
      </c>
      <c r="AE136" s="461">
        <v>0.135</v>
      </c>
      <c r="AF136" s="456">
        <v>0</v>
      </c>
      <c r="AG136" s="457">
        <v>0</v>
      </c>
      <c r="AH136" s="308" t="s">
        <v>161</v>
      </c>
      <c r="AI136" s="459">
        <v>0</v>
      </c>
      <c r="AJ136" s="461">
        <v>0</v>
      </c>
      <c r="AK136" s="456">
        <v>0</v>
      </c>
      <c r="AL136" s="457">
        <v>0</v>
      </c>
      <c r="AM136" s="308" t="s">
        <v>161</v>
      </c>
      <c r="AN136" s="459">
        <v>0</v>
      </c>
      <c r="AO136" s="461">
        <v>0</v>
      </c>
      <c r="AP136" s="456">
        <v>0</v>
      </c>
      <c r="AQ136" s="457">
        <v>0</v>
      </c>
      <c r="AR136" s="308" t="s">
        <v>161</v>
      </c>
      <c r="AS136" s="459">
        <v>0</v>
      </c>
      <c r="AT136" s="461">
        <v>0</v>
      </c>
      <c r="AU136" s="456">
        <v>0</v>
      </c>
      <c r="AV136" s="457">
        <v>0</v>
      </c>
      <c r="AW136" s="308" t="s">
        <v>161</v>
      </c>
      <c r="AX136" s="459">
        <v>0</v>
      </c>
      <c r="AY136" s="461">
        <v>0</v>
      </c>
    </row>
    <row r="137" s="437" customFormat="1" ht="16.2" spans="1:51">
      <c r="A137" s="213" t="s">
        <v>131</v>
      </c>
      <c r="B137" s="214">
        <v>8.59035899999999</v>
      </c>
      <c r="C137" s="472">
        <v>8.45575271</v>
      </c>
      <c r="D137" s="216">
        <v>1.01591890096795</v>
      </c>
      <c r="E137" s="472">
        <v>0.134606289999988</v>
      </c>
      <c r="F137" s="217">
        <v>11.452818</v>
      </c>
      <c r="G137" s="214">
        <v>4.21333599999999</v>
      </c>
      <c r="H137" s="472">
        <v>5.99</v>
      </c>
      <c r="I137" s="216">
        <v>0.703394991652753</v>
      </c>
      <c r="J137" s="472">
        <v>-1.77666400000001</v>
      </c>
      <c r="K137" s="217">
        <v>6.67399999999998</v>
      </c>
      <c r="L137" s="214">
        <v>1.531623</v>
      </c>
      <c r="M137" s="472">
        <v>1.541886</v>
      </c>
      <c r="N137" s="216">
        <v>0.993343865888918</v>
      </c>
      <c r="O137" s="472">
        <v>-0.0102629999999997</v>
      </c>
      <c r="P137" s="217">
        <v>1.46388299999999</v>
      </c>
      <c r="Q137" s="214">
        <v>0.325699999999999</v>
      </c>
      <c r="R137" s="472">
        <v>0.3322</v>
      </c>
      <c r="S137" s="216">
        <v>0.980433473810954</v>
      </c>
      <c r="T137" s="472">
        <v>-0.00650000000000112</v>
      </c>
      <c r="U137" s="217">
        <v>0.3257</v>
      </c>
      <c r="V137" s="214">
        <v>0</v>
      </c>
      <c r="W137" s="472">
        <v>0</v>
      </c>
      <c r="X137" s="216" t="s">
        <v>161</v>
      </c>
      <c r="Y137" s="472">
        <v>0</v>
      </c>
      <c r="Z137" s="217">
        <v>0</v>
      </c>
      <c r="AA137" s="214">
        <v>2.51969999999999</v>
      </c>
      <c r="AB137" s="472">
        <v>0.59166671</v>
      </c>
      <c r="AC137" s="216">
        <v>4.25864757542299</v>
      </c>
      <c r="AD137" s="472">
        <v>1.92803328999999</v>
      </c>
      <c r="AE137" s="217">
        <v>2.98923499999999</v>
      </c>
      <c r="AF137" s="214">
        <v>0</v>
      </c>
      <c r="AG137" s="472">
        <v>0</v>
      </c>
      <c r="AH137" s="216" t="s">
        <v>161</v>
      </c>
      <c r="AI137" s="472">
        <v>0</v>
      </c>
      <c r="AJ137" s="217">
        <v>0</v>
      </c>
      <c r="AK137" s="214">
        <v>0</v>
      </c>
      <c r="AL137" s="472">
        <v>0</v>
      </c>
      <c r="AM137" s="216" t="s">
        <v>161</v>
      </c>
      <c r="AN137" s="472">
        <v>0</v>
      </c>
      <c r="AO137" s="217">
        <v>0</v>
      </c>
      <c r="AP137" s="214">
        <v>0</v>
      </c>
      <c r="AQ137" s="472">
        <v>0</v>
      </c>
      <c r="AR137" s="216" t="s">
        <v>161</v>
      </c>
      <c r="AS137" s="472">
        <v>0</v>
      </c>
      <c r="AT137" s="217">
        <v>0</v>
      </c>
      <c r="AU137" s="214">
        <v>0</v>
      </c>
      <c r="AV137" s="472">
        <v>0</v>
      </c>
      <c r="AW137" s="216" t="s">
        <v>161</v>
      </c>
      <c r="AX137" s="472">
        <v>0</v>
      </c>
      <c r="AY137" s="217">
        <v>0</v>
      </c>
    </row>
    <row r="138" s="437" customFormat="1" ht="16.2" spans="1:51">
      <c r="A138" s="213" t="s">
        <v>132</v>
      </c>
      <c r="B138" s="214">
        <v>5.098955</v>
      </c>
      <c r="C138" s="328">
        <v>16.48566718</v>
      </c>
      <c r="D138" s="216">
        <v>0.309296247723958</v>
      </c>
      <c r="E138" s="328">
        <v>-11.38671218</v>
      </c>
      <c r="F138" s="217">
        <v>6.60728299999997</v>
      </c>
      <c r="G138" s="214">
        <v>3.315</v>
      </c>
      <c r="H138" s="328">
        <v>12.33</v>
      </c>
      <c r="I138" s="216">
        <v>0.268856447688564</v>
      </c>
      <c r="J138" s="328">
        <v>-9.015</v>
      </c>
      <c r="K138" s="217">
        <v>5.32999999999997</v>
      </c>
      <c r="L138" s="214">
        <v>1.037655</v>
      </c>
      <c r="M138" s="328">
        <v>3.059506</v>
      </c>
      <c r="N138" s="216">
        <v>0.339157694085254</v>
      </c>
      <c r="O138" s="328">
        <v>-2.021851</v>
      </c>
      <c r="P138" s="217">
        <v>1.049883</v>
      </c>
      <c r="Q138" s="214">
        <v>0.2332</v>
      </c>
      <c r="R138" s="328">
        <v>0.6748</v>
      </c>
      <c r="S138" s="216">
        <v>0.345583876704209</v>
      </c>
      <c r="T138" s="328">
        <v>-0.4416</v>
      </c>
      <c r="U138" s="217">
        <v>0.192399999999999</v>
      </c>
      <c r="V138" s="214">
        <v>0</v>
      </c>
      <c r="W138" s="328">
        <v>0</v>
      </c>
      <c r="X138" s="216" t="s">
        <v>161</v>
      </c>
      <c r="Y138" s="328">
        <v>0</v>
      </c>
      <c r="Z138" s="217">
        <v>0</v>
      </c>
      <c r="AA138" s="214">
        <v>0.5131</v>
      </c>
      <c r="AB138" s="328">
        <v>0.42136118</v>
      </c>
      <c r="AC138" s="216">
        <v>1.21772015162859</v>
      </c>
      <c r="AD138" s="328">
        <v>0.09173882</v>
      </c>
      <c r="AE138" s="217">
        <v>0.035</v>
      </c>
      <c r="AF138" s="214">
        <v>0</v>
      </c>
      <c r="AG138" s="328">
        <v>0</v>
      </c>
      <c r="AH138" s="216" t="s">
        <v>161</v>
      </c>
      <c r="AI138" s="328">
        <v>0</v>
      </c>
      <c r="AJ138" s="217">
        <v>0</v>
      </c>
      <c r="AK138" s="214">
        <v>0</v>
      </c>
      <c r="AL138" s="328">
        <v>0</v>
      </c>
      <c r="AM138" s="216" t="s">
        <v>161</v>
      </c>
      <c r="AN138" s="328">
        <v>0</v>
      </c>
      <c r="AO138" s="217">
        <v>0</v>
      </c>
      <c r="AP138" s="214">
        <v>1.124515</v>
      </c>
      <c r="AQ138" s="328">
        <v>0.29</v>
      </c>
      <c r="AR138" s="216">
        <v>3.87763793103448</v>
      </c>
      <c r="AS138" s="328">
        <v>0.834514999999998</v>
      </c>
      <c r="AT138" s="217">
        <v>0.038</v>
      </c>
      <c r="AU138" s="214">
        <v>0</v>
      </c>
      <c r="AV138" s="328">
        <v>0</v>
      </c>
      <c r="AW138" s="216" t="s">
        <v>161</v>
      </c>
      <c r="AX138" s="328">
        <v>0</v>
      </c>
      <c r="AY138" s="217">
        <v>0</v>
      </c>
    </row>
    <row r="139" s="437" customFormat="1" ht="16.2" spans="1:51">
      <c r="A139" s="213" t="s">
        <v>133</v>
      </c>
      <c r="B139" s="214">
        <v>13.3347859999999</v>
      </c>
      <c r="C139" s="328">
        <v>9.5959764</v>
      </c>
      <c r="D139" s="216">
        <v>1.38962263391976</v>
      </c>
      <c r="E139" s="328">
        <v>3.7388095999999</v>
      </c>
      <c r="F139" s="217">
        <v>8.60826899999998</v>
      </c>
      <c r="G139" s="214">
        <v>8.6913659999999</v>
      </c>
      <c r="H139" s="328">
        <v>6.86</v>
      </c>
      <c r="I139" s="216">
        <v>1.26696297376092</v>
      </c>
      <c r="J139" s="328">
        <v>1.8313659999999</v>
      </c>
      <c r="K139" s="217">
        <v>6.25592299999998</v>
      </c>
      <c r="L139" s="214">
        <v>2.41632</v>
      </c>
      <c r="M139" s="328">
        <v>1.886593</v>
      </c>
      <c r="N139" s="216">
        <v>1.28078499178148</v>
      </c>
      <c r="O139" s="328">
        <v>0.529726999999999</v>
      </c>
      <c r="P139" s="217">
        <v>1.888846</v>
      </c>
      <c r="Q139" s="214">
        <v>0.956999999999999</v>
      </c>
      <c r="R139" s="328">
        <v>0.4798</v>
      </c>
      <c r="S139" s="216">
        <v>1.9945810754481</v>
      </c>
      <c r="T139" s="328">
        <v>0.477199999999999</v>
      </c>
      <c r="U139" s="217">
        <v>0.3885</v>
      </c>
      <c r="V139" s="214">
        <v>0</v>
      </c>
      <c r="W139" s="328">
        <v>0</v>
      </c>
      <c r="X139" s="216" t="s">
        <v>161</v>
      </c>
      <c r="Y139" s="328">
        <v>0</v>
      </c>
      <c r="Z139" s="217">
        <v>0</v>
      </c>
      <c r="AA139" s="214">
        <v>1.2701</v>
      </c>
      <c r="AB139" s="328">
        <v>0.3695834</v>
      </c>
      <c r="AC139" s="216">
        <v>3.43657209712341</v>
      </c>
      <c r="AD139" s="328">
        <v>0.900516599999999</v>
      </c>
      <c r="AE139" s="217">
        <v>0.075</v>
      </c>
      <c r="AF139" s="214">
        <v>0</v>
      </c>
      <c r="AG139" s="328">
        <v>0</v>
      </c>
      <c r="AH139" s="216" t="s">
        <v>161</v>
      </c>
      <c r="AI139" s="328">
        <v>0</v>
      </c>
      <c r="AJ139" s="217">
        <v>0</v>
      </c>
      <c r="AK139" s="214">
        <v>0.652645</v>
      </c>
      <c r="AL139" s="328">
        <v>0.09</v>
      </c>
      <c r="AM139" s="216">
        <v>7.25161111111111</v>
      </c>
      <c r="AN139" s="328">
        <v>0.562645</v>
      </c>
      <c r="AO139" s="217">
        <v>0.374604999999999</v>
      </c>
      <c r="AP139" s="214">
        <v>0.285297</v>
      </c>
      <c r="AQ139" s="328">
        <v>0.5</v>
      </c>
      <c r="AR139" s="216">
        <v>0.570593999999999</v>
      </c>
      <c r="AS139" s="328">
        <v>-0.214703</v>
      </c>
      <c r="AT139" s="217">
        <v>0.581469</v>
      </c>
      <c r="AU139" s="214">
        <v>0</v>
      </c>
      <c r="AV139" s="328">
        <v>0</v>
      </c>
      <c r="AW139" s="216" t="s">
        <v>161</v>
      </c>
      <c r="AX139" s="328">
        <v>0</v>
      </c>
      <c r="AY139" s="217">
        <v>0.011618</v>
      </c>
    </row>
    <row r="140" ht="16.2" spans="1:2490">
      <c r="A140" s="480" t="s">
        <v>134</v>
      </c>
      <c r="B140" s="481">
        <v>75.0253509999998</v>
      </c>
      <c r="C140" s="482">
        <v>76.15891851</v>
      </c>
      <c r="D140" s="483">
        <v>0.985115761460671</v>
      </c>
      <c r="E140" s="484">
        <v>-1.13356751000015</v>
      </c>
      <c r="F140" s="482">
        <v>60.6040699999999</v>
      </c>
      <c r="G140" s="481">
        <v>45.6771259999999</v>
      </c>
      <c r="H140" s="482">
        <v>55.015</v>
      </c>
      <c r="I140" s="483">
        <v>0.830266763609922</v>
      </c>
      <c r="J140" s="484">
        <v>-9.33787400000013</v>
      </c>
      <c r="K140" s="482">
        <v>42.604765</v>
      </c>
      <c r="L140" s="481">
        <v>12.154525</v>
      </c>
      <c r="M140" s="482">
        <v>14.886304</v>
      </c>
      <c r="N140" s="483">
        <v>0.816490446520506</v>
      </c>
      <c r="O140" s="484">
        <v>-2.73177900000001</v>
      </c>
      <c r="P140" s="482">
        <v>11.72125</v>
      </c>
      <c r="Q140" s="481">
        <v>2.0826</v>
      </c>
      <c r="R140" s="482">
        <v>2.1967</v>
      </c>
      <c r="S140" s="483">
        <v>0.948058451313332</v>
      </c>
      <c r="T140" s="484">
        <v>-0.114100000000003</v>
      </c>
      <c r="U140" s="482">
        <v>1.5197</v>
      </c>
      <c r="V140" s="481">
        <v>0</v>
      </c>
      <c r="W140" s="482">
        <v>0</v>
      </c>
      <c r="X140" s="483" t="s">
        <v>161</v>
      </c>
      <c r="Y140" s="484">
        <v>0</v>
      </c>
      <c r="Z140" s="482">
        <v>0</v>
      </c>
      <c r="AA140" s="481">
        <v>15.1111</v>
      </c>
      <c r="AB140" s="482">
        <v>4.06091451</v>
      </c>
      <c r="AC140" s="483">
        <v>3.72110763789509</v>
      </c>
      <c r="AD140" s="484">
        <v>11.05018549</v>
      </c>
      <c r="AE140" s="482">
        <v>4.75835499999999</v>
      </c>
      <c r="AF140" s="481">
        <v>0</v>
      </c>
      <c r="AG140" s="482">
        <v>0</v>
      </c>
      <c r="AH140" s="483" t="s">
        <v>161</v>
      </c>
      <c r="AI140" s="484">
        <v>0</v>
      </c>
      <c r="AJ140" s="482">
        <v>0</v>
      </c>
      <c r="AK140" s="481">
        <v>2.562578</v>
      </c>
      <c r="AL140" s="482">
        <v>1.86871734</v>
      </c>
      <c r="AM140" s="483">
        <v>1.37130316348432</v>
      </c>
      <c r="AN140" s="484">
        <v>0.693860659999996</v>
      </c>
      <c r="AO140" s="482">
        <v>1.608974</v>
      </c>
      <c r="AP140" s="481">
        <v>1.41591</v>
      </c>
      <c r="AQ140" s="482">
        <v>0.79</v>
      </c>
      <c r="AR140" s="483">
        <v>1.7922911392405</v>
      </c>
      <c r="AS140" s="484">
        <v>0.625909999999998</v>
      </c>
      <c r="AT140" s="482">
        <v>0.619469</v>
      </c>
      <c r="AU140" s="481">
        <v>0</v>
      </c>
      <c r="AV140" s="482">
        <v>0</v>
      </c>
      <c r="AW140" s="483" t="s">
        <v>161</v>
      </c>
      <c r="AX140" s="484">
        <v>0</v>
      </c>
      <c r="AY140" s="482">
        <v>0.011618</v>
      </c>
      <c r="AZ140" s="494"/>
      <c r="BA140" s="425"/>
      <c r="BB140" s="425"/>
      <c r="BC140" s="425"/>
      <c r="BD140" s="427"/>
      <c r="BE140" s="494"/>
      <c r="BF140" s="425"/>
      <c r="BG140" s="425"/>
      <c r="BH140" s="494"/>
      <c r="BI140" s="423"/>
      <c r="BJ140" s="494"/>
      <c r="BK140" s="426"/>
      <c r="BL140" s="423"/>
      <c r="BM140" s="423"/>
      <c r="BN140" s="423"/>
      <c r="BO140" s="423"/>
      <c r="BP140" s="423"/>
      <c r="BQ140" s="425"/>
      <c r="BR140" s="425"/>
      <c r="BS140" s="423"/>
      <c r="BT140" s="494"/>
      <c r="BU140" s="425"/>
      <c r="BV140" s="494"/>
      <c r="BW140" s="423"/>
      <c r="BX140" s="428"/>
      <c r="BY140" s="423"/>
      <c r="BZ140" s="423"/>
      <c r="CA140" s="423"/>
      <c r="CB140" s="423"/>
      <c r="CC140" s="423"/>
      <c r="CD140" s="429"/>
      <c r="CE140" s="495"/>
      <c r="CF140" s="423"/>
      <c r="CG140" s="423"/>
      <c r="CH140" s="428"/>
      <c r="CI140" s="429"/>
      <c r="CJ140" s="495"/>
      <c r="CK140" s="423"/>
      <c r="CL140" s="428"/>
      <c r="CM140" s="431"/>
      <c r="CN140" s="425"/>
      <c r="CO140" s="423"/>
      <c r="CP140" s="494"/>
      <c r="CQ140" s="423"/>
      <c r="CR140" s="426"/>
      <c r="CS140" s="432"/>
      <c r="CT140" s="433"/>
      <c r="CU140" s="433"/>
      <c r="CV140" s="496"/>
      <c r="CW140" s="496"/>
      <c r="CX140" s="497"/>
      <c r="CY140" s="425"/>
      <c r="CZ140" s="425"/>
      <c r="DA140" s="423"/>
      <c r="DB140" s="494"/>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494"/>
      <c r="EB140" s="425"/>
      <c r="EC140" s="425"/>
      <c r="ED140" s="425"/>
      <c r="EE140" s="423"/>
      <c r="EF140" s="494"/>
      <c r="EG140" s="425"/>
      <c r="EH140" s="425"/>
      <c r="EI140" s="425"/>
      <c r="EJ140" s="423"/>
      <c r="EK140" s="494"/>
      <c r="EL140" s="425"/>
      <c r="EM140" s="425"/>
      <c r="EN140" s="425"/>
      <c r="EO140" s="427"/>
      <c r="EP140" s="494"/>
      <c r="EQ140" s="425"/>
      <c r="ER140" s="425"/>
      <c r="ES140" s="494"/>
      <c r="ET140" s="423"/>
      <c r="EU140" s="494"/>
      <c r="EV140" s="426"/>
      <c r="EW140" s="423"/>
      <c r="EX140" s="423"/>
      <c r="EY140" s="423"/>
      <c r="EZ140" s="423"/>
      <c r="FA140" s="423"/>
      <c r="FB140" s="425"/>
      <c r="FC140" s="425"/>
      <c r="FD140" s="423"/>
      <c r="FE140" s="494"/>
      <c r="FF140" s="425"/>
      <c r="FG140" s="494"/>
      <c r="FH140" s="423"/>
      <c r="FI140" s="428"/>
      <c r="FJ140" s="423"/>
      <c r="FK140" s="423"/>
      <c r="FL140" s="423"/>
      <c r="FM140" s="423"/>
      <c r="FN140" s="423"/>
      <c r="FO140" s="429"/>
      <c r="FP140" s="495"/>
      <c r="FQ140" s="423"/>
      <c r="FR140" s="423"/>
      <c r="FS140" s="428"/>
      <c r="FT140" s="429"/>
      <c r="FU140" s="495"/>
      <c r="FV140" s="423"/>
      <c r="FW140" s="428"/>
      <c r="FX140" s="431"/>
      <c r="FY140" s="425"/>
      <c r="FZ140" s="423"/>
      <c r="GA140" s="494"/>
      <c r="GB140" s="423"/>
      <c r="GC140" s="426"/>
      <c r="GD140" s="432"/>
      <c r="GE140" s="433"/>
      <c r="GF140" s="433"/>
      <c r="GG140" s="496"/>
      <c r="GH140" s="496"/>
      <c r="GI140" s="497"/>
      <c r="GJ140" s="425"/>
      <c r="GK140" s="425"/>
      <c r="GL140" s="423"/>
      <c r="GM140" s="494"/>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494"/>
      <c r="HM140" s="425"/>
      <c r="HN140" s="425"/>
      <c r="HO140" s="425"/>
      <c r="HP140" s="423"/>
      <c r="HQ140" s="494"/>
      <c r="HR140" s="425"/>
      <c r="HS140" s="425"/>
      <c r="HT140" s="425"/>
      <c r="HU140" s="423"/>
      <c r="HV140" s="494"/>
      <c r="HW140" s="425"/>
      <c r="HX140" s="425"/>
      <c r="HY140" s="425"/>
      <c r="HZ140" s="427"/>
      <c r="IA140" s="494"/>
      <c r="IB140" s="425"/>
      <c r="IC140" s="425"/>
      <c r="ID140" s="494"/>
      <c r="IE140" s="423"/>
      <c r="IF140" s="494"/>
      <c r="IG140" s="426"/>
      <c r="IH140" s="423"/>
      <c r="II140" s="423"/>
      <c r="IJ140" s="423"/>
      <c r="IK140" s="423"/>
      <c r="IL140" s="423"/>
      <c r="IM140" s="425"/>
      <c r="IN140" s="425"/>
      <c r="IO140" s="423"/>
      <c r="IP140" s="494"/>
      <c r="IQ140" s="425"/>
      <c r="IR140" s="494"/>
      <c r="IS140" s="423"/>
      <c r="IT140" s="428"/>
      <c r="IU140" s="423"/>
      <c r="IV140" s="423"/>
      <c r="IW140" s="423"/>
      <c r="IX140" s="423"/>
      <c r="IY140" s="423"/>
      <c r="IZ140" s="429"/>
      <c r="JA140" s="495"/>
      <c r="JB140" s="423"/>
      <c r="JC140" s="423"/>
      <c r="JD140" s="428"/>
      <c r="JE140" s="429"/>
      <c r="JF140" s="495"/>
      <c r="JG140" s="423"/>
      <c r="JH140" s="428"/>
      <c r="JI140" s="431"/>
      <c r="JJ140" s="425"/>
      <c r="JK140" s="423"/>
      <c r="JL140" s="494"/>
      <c r="JM140" s="423"/>
      <c r="JN140" s="426"/>
      <c r="JO140" s="432"/>
      <c r="JP140" s="433"/>
      <c r="JQ140" s="433"/>
      <c r="JR140" s="496"/>
      <c r="JS140" s="496"/>
      <c r="JT140" s="497"/>
      <c r="JU140" s="425"/>
      <c r="JV140" s="425"/>
      <c r="JW140" s="423"/>
      <c r="JX140" s="494"/>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494"/>
      <c r="KX140" s="425"/>
      <c r="KY140" s="425"/>
      <c r="KZ140" s="425"/>
      <c r="LA140" s="423"/>
      <c r="LB140" s="494"/>
      <c r="LC140" s="425"/>
      <c r="LD140" s="425"/>
      <c r="LE140" s="425"/>
      <c r="LF140" s="423"/>
      <c r="LG140" s="494"/>
      <c r="LH140" s="425"/>
      <c r="LI140" s="425"/>
      <c r="LJ140" s="425"/>
      <c r="LK140" s="427"/>
      <c r="LL140" s="494"/>
      <c r="LM140" s="425"/>
      <c r="LN140" s="425"/>
      <c r="LO140" s="494"/>
      <c r="LP140" s="423"/>
      <c r="LQ140" s="494"/>
      <c r="LR140" s="426"/>
      <c r="LS140" s="423"/>
      <c r="LT140" s="423"/>
      <c r="LU140" s="423"/>
      <c r="LV140" s="423"/>
      <c r="LW140" s="423"/>
      <c r="LX140" s="425"/>
      <c r="LY140" s="425"/>
      <c r="LZ140" s="423"/>
      <c r="MA140" s="494"/>
      <c r="MB140" s="425"/>
      <c r="MC140" s="494"/>
      <c r="MD140" s="423"/>
      <c r="ME140" s="428"/>
      <c r="MF140" s="423"/>
      <c r="MG140" s="423"/>
      <c r="MH140" s="423"/>
      <c r="MI140" s="423"/>
      <c r="MJ140" s="423"/>
      <c r="MK140" s="429"/>
      <c r="ML140" s="495"/>
      <c r="MM140" s="423"/>
      <c r="MN140" s="423"/>
      <c r="MO140" s="428"/>
      <c r="MP140" s="429"/>
      <c r="MQ140" s="495"/>
      <c r="MR140" s="423"/>
      <c r="MS140" s="428"/>
      <c r="MT140" s="431"/>
      <c r="MU140" s="425"/>
      <c r="MV140" s="423"/>
      <c r="MW140" s="494"/>
      <c r="MX140" s="423"/>
      <c r="MY140" s="426"/>
      <c r="MZ140" s="432"/>
      <c r="NA140" s="433"/>
      <c r="NB140" s="433"/>
      <c r="NC140" s="496"/>
      <c r="ND140" s="496"/>
      <c r="NE140" s="497"/>
      <c r="NF140" s="425"/>
      <c r="NG140" s="425"/>
      <c r="NH140" s="423"/>
      <c r="NI140" s="494"/>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494"/>
      <c r="OI140" s="425"/>
      <c r="OJ140" s="425"/>
      <c r="OK140" s="425"/>
      <c r="OL140" s="423"/>
      <c r="OM140" s="494"/>
      <c r="ON140" s="425"/>
      <c r="OO140" s="425"/>
      <c r="OP140" s="425"/>
      <c r="OQ140" s="423"/>
      <c r="OR140" s="494"/>
      <c r="OS140" s="425"/>
      <c r="OT140" s="425"/>
      <c r="OU140" s="425"/>
      <c r="OV140" s="427"/>
      <c r="OW140" s="494"/>
      <c r="OX140" s="425"/>
      <c r="OY140" s="425"/>
      <c r="OZ140" s="494"/>
      <c r="PA140" s="423"/>
      <c r="PB140" s="494"/>
      <c r="PC140" s="426"/>
      <c r="PD140" s="423"/>
      <c r="PE140" s="423"/>
      <c r="PF140" s="423"/>
      <c r="PG140" s="423"/>
      <c r="PH140" s="423"/>
      <c r="PI140" s="425"/>
      <c r="PJ140" s="425"/>
      <c r="PK140" s="423"/>
      <c r="PL140" s="494"/>
      <c r="PM140" s="425"/>
      <c r="PN140" s="494"/>
      <c r="PO140" s="423"/>
      <c r="PP140" s="428"/>
      <c r="PQ140" s="423"/>
      <c r="PR140" s="423"/>
      <c r="PS140" s="423"/>
      <c r="PT140" s="423"/>
      <c r="PU140" s="423"/>
      <c r="PV140" s="429"/>
      <c r="PW140" s="495"/>
      <c r="PX140" s="423"/>
      <c r="PY140" s="423"/>
      <c r="PZ140" s="428"/>
      <c r="QA140" s="429"/>
      <c r="QB140" s="495"/>
      <c r="QC140" s="423"/>
      <c r="QD140" s="428"/>
      <c r="QE140" s="431"/>
      <c r="QF140" s="425"/>
      <c r="QG140" s="423"/>
      <c r="QH140" s="494"/>
      <c r="QI140" s="423"/>
      <c r="QJ140" s="426"/>
      <c r="QK140" s="432"/>
      <c r="QL140" s="433"/>
      <c r="QM140" s="433"/>
      <c r="QN140" s="496"/>
      <c r="QO140" s="496"/>
      <c r="QP140" s="497"/>
      <c r="QQ140" s="425"/>
      <c r="QR140" s="425"/>
      <c r="QS140" s="423"/>
      <c r="QT140" s="494"/>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494"/>
      <c r="RT140" s="425"/>
      <c r="RU140" s="425"/>
      <c r="RV140" s="425"/>
      <c r="RW140" s="423"/>
      <c r="RX140" s="494"/>
      <c r="RY140" s="425"/>
      <c r="RZ140" s="425"/>
      <c r="SA140" s="425"/>
      <c r="SB140" s="423"/>
      <c r="SC140" s="494"/>
      <c r="SD140" s="425"/>
      <c r="SE140" s="425"/>
      <c r="SF140" s="425"/>
      <c r="SG140" s="427"/>
      <c r="SH140" s="494"/>
      <c r="SI140" s="425"/>
      <c r="SJ140" s="425"/>
      <c r="SK140" s="494"/>
      <c r="SL140" s="423"/>
      <c r="SM140" s="494"/>
      <c r="SN140" s="426"/>
      <c r="SO140" s="423"/>
      <c r="SP140" s="423"/>
      <c r="SQ140" s="423"/>
      <c r="SR140" s="423"/>
      <c r="SS140" s="423"/>
      <c r="ST140" s="425"/>
      <c r="SU140" s="425"/>
      <c r="SV140" s="423"/>
      <c r="SW140" s="494"/>
      <c r="SX140" s="425"/>
      <c r="SY140" s="494"/>
      <c r="SZ140" s="423"/>
      <c r="TA140" s="428"/>
      <c r="TB140" s="423"/>
      <c r="TC140" s="423"/>
      <c r="TD140" s="423"/>
      <c r="TE140" s="423"/>
      <c r="TF140" s="423"/>
      <c r="TG140" s="429"/>
      <c r="TH140" s="495"/>
      <c r="TI140" s="423"/>
      <c r="TJ140" s="423"/>
      <c r="TK140" s="428"/>
      <c r="TL140" s="429"/>
      <c r="TM140" s="495"/>
      <c r="TN140" s="423"/>
      <c r="TO140" s="428"/>
      <c r="TP140" s="431"/>
      <c r="TQ140" s="425"/>
      <c r="TR140" s="423"/>
      <c r="TS140" s="494"/>
      <c r="TT140" s="423"/>
      <c r="TU140" s="426"/>
      <c r="TV140" s="432"/>
      <c r="TW140" s="433"/>
      <c r="TX140" s="433"/>
      <c r="TY140" s="496"/>
      <c r="TZ140" s="496"/>
      <c r="UA140" s="497"/>
      <c r="UB140" s="425"/>
      <c r="UC140" s="425"/>
      <c r="UD140" s="423"/>
      <c r="UE140" s="494"/>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494"/>
      <c r="VE140" s="425"/>
      <c r="VF140" s="425"/>
      <c r="VG140" s="425"/>
      <c r="VH140" s="423"/>
      <c r="VI140" s="494"/>
      <c r="VJ140" s="425"/>
      <c r="VK140" s="425"/>
      <c r="VL140" s="425"/>
      <c r="VM140" s="423"/>
      <c r="VN140" s="494"/>
      <c r="VO140" s="425"/>
      <c r="VP140" s="425"/>
      <c r="VQ140" s="425"/>
      <c r="VR140" s="427"/>
      <c r="VS140" s="494"/>
      <c r="VT140" s="425"/>
      <c r="VU140" s="425"/>
      <c r="VV140" s="494"/>
      <c r="VW140" s="423"/>
      <c r="VX140" s="494"/>
      <c r="VY140" s="426"/>
      <c r="VZ140" s="423"/>
      <c r="WA140" s="423"/>
      <c r="WB140" s="423"/>
      <c r="WC140" s="423"/>
      <c r="WD140" s="423"/>
      <c r="WE140" s="425"/>
      <c r="WF140" s="425"/>
      <c r="WG140" s="423"/>
      <c r="WH140" s="494"/>
      <c r="WI140" s="425"/>
      <c r="WJ140" s="494"/>
      <c r="WK140" s="423"/>
      <c r="WL140" s="428"/>
      <c r="WM140" s="423"/>
      <c r="WN140" s="423"/>
      <c r="WO140" s="423"/>
      <c r="WP140" s="423"/>
      <c r="WQ140" s="423"/>
      <c r="WR140" s="429"/>
      <c r="WS140" s="495"/>
      <c r="WT140" s="423"/>
      <c r="WU140" s="423"/>
      <c r="WV140" s="428"/>
      <c r="WW140" s="429"/>
      <c r="WX140" s="495"/>
      <c r="WY140" s="423"/>
      <c r="WZ140" s="428"/>
      <c r="XA140" s="431"/>
      <c r="XB140" s="425"/>
      <c r="XC140" s="423"/>
      <c r="XD140" s="494"/>
      <c r="XE140" s="423"/>
      <c r="XF140" s="426"/>
      <c r="XG140" s="432"/>
      <c r="XH140" s="433"/>
      <c r="XI140" s="433"/>
      <c r="XJ140" s="496"/>
      <c r="XK140" s="496"/>
      <c r="XL140" s="497"/>
      <c r="XM140" s="425"/>
      <c r="XN140" s="425"/>
      <c r="XO140" s="423"/>
      <c r="XP140" s="494"/>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494"/>
      <c r="YP140" s="425"/>
      <c r="YQ140" s="425"/>
      <c r="YR140" s="425"/>
      <c r="YS140" s="423"/>
      <c r="YT140" s="494"/>
      <c r="YU140" s="425"/>
      <c r="YV140" s="425"/>
      <c r="YW140" s="425"/>
      <c r="YX140" s="423"/>
      <c r="YY140" s="494"/>
      <c r="YZ140" s="425"/>
      <c r="ZA140" s="425"/>
      <c r="ZB140" s="425"/>
      <c r="ZC140" s="427"/>
      <c r="ZD140" s="494"/>
      <c r="ZE140" s="425"/>
      <c r="ZF140" s="425"/>
      <c r="ZG140" s="494"/>
      <c r="ZH140" s="423"/>
      <c r="ZI140" s="494"/>
      <c r="ZJ140" s="426"/>
      <c r="ZK140" s="423"/>
      <c r="ZL140" s="423"/>
      <c r="ZM140" s="423"/>
      <c r="ZN140" s="423"/>
      <c r="ZO140" s="423"/>
      <c r="ZP140" s="425"/>
      <c r="ZQ140" s="425"/>
      <c r="ZR140" s="423"/>
      <c r="ZS140" s="494"/>
      <c r="ZT140" s="425"/>
      <c r="ZU140" s="494"/>
      <c r="ZV140" s="423"/>
      <c r="ZW140" s="428"/>
      <c r="ZX140" s="423"/>
      <c r="ZY140" s="423"/>
      <c r="ZZ140" s="423"/>
      <c r="AAA140" s="423"/>
      <c r="AAB140" s="423"/>
      <c r="AAC140" s="429"/>
      <c r="AAD140" s="495"/>
      <c r="AAE140" s="423"/>
      <c r="AAF140" s="423"/>
      <c r="AAG140" s="428"/>
      <c r="AAH140" s="429"/>
      <c r="AAI140" s="495"/>
      <c r="AAJ140" s="423"/>
      <c r="AAK140" s="428"/>
      <c r="AAL140" s="431"/>
      <c r="AAM140" s="425"/>
      <c r="AAN140" s="423"/>
      <c r="AAO140" s="494"/>
      <c r="AAP140" s="423"/>
      <c r="AAQ140" s="426"/>
      <c r="AAR140" s="432"/>
      <c r="AAS140" s="433"/>
      <c r="AAT140" s="433"/>
      <c r="AAU140" s="496"/>
      <c r="AAV140" s="496"/>
      <c r="AAW140" s="497"/>
      <c r="AAX140" s="425"/>
      <c r="AAY140" s="425"/>
      <c r="AAZ140" s="423"/>
      <c r="ABA140" s="494"/>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494"/>
      <c r="ACA140" s="425"/>
      <c r="ACB140" s="425"/>
      <c r="ACC140" s="425"/>
      <c r="ACD140" s="423"/>
      <c r="ACE140" s="494"/>
      <c r="ACF140" s="425"/>
      <c r="ACG140" s="425"/>
      <c r="ACH140" s="425"/>
      <c r="ACI140" s="423"/>
      <c r="ACJ140" s="494"/>
      <c r="ACK140" s="425"/>
      <c r="ACL140" s="425"/>
      <c r="ACM140" s="425"/>
      <c r="ACN140" s="427"/>
      <c r="ACO140" s="494"/>
      <c r="ACP140" s="425"/>
      <c r="ACQ140" s="425"/>
      <c r="ACR140" s="494"/>
      <c r="ACS140" s="423"/>
      <c r="ACT140" s="494"/>
      <c r="ACU140" s="426"/>
      <c r="ACV140" s="423"/>
      <c r="ACW140" s="423"/>
      <c r="ACX140" s="423"/>
      <c r="ACY140" s="423"/>
      <c r="ACZ140" s="423"/>
      <c r="ADA140" s="425"/>
      <c r="ADB140" s="425"/>
      <c r="ADC140" s="423"/>
      <c r="ADD140" s="494"/>
      <c r="ADE140" s="425"/>
      <c r="ADF140" s="494"/>
      <c r="ADG140" s="423"/>
      <c r="ADH140" s="428"/>
      <c r="ADI140" s="423"/>
      <c r="ADJ140" s="423"/>
      <c r="ADK140" s="423"/>
      <c r="ADL140" s="423"/>
      <c r="ADM140" s="423"/>
      <c r="ADN140" s="429"/>
      <c r="ADO140" s="495"/>
      <c r="ADP140" s="423"/>
      <c r="ADQ140" s="423"/>
      <c r="ADR140" s="428"/>
      <c r="ADS140" s="429"/>
      <c r="ADT140" s="495"/>
      <c r="ADU140" s="423"/>
      <c r="ADV140" s="428"/>
      <c r="ADW140" s="431"/>
      <c r="ADX140" s="425"/>
      <c r="ADY140" s="423"/>
      <c r="ADZ140" s="494"/>
      <c r="AEA140" s="423"/>
      <c r="AEB140" s="426"/>
      <c r="AEC140" s="432"/>
      <c r="AED140" s="433"/>
      <c r="AEE140" s="433"/>
      <c r="AEF140" s="496"/>
      <c r="AEG140" s="496"/>
      <c r="AEH140" s="497"/>
      <c r="AEI140" s="425"/>
      <c r="AEJ140" s="425"/>
      <c r="AEK140" s="423"/>
      <c r="AEL140" s="494"/>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494"/>
      <c r="AFL140" s="425"/>
      <c r="AFM140" s="425"/>
      <c r="AFN140" s="425"/>
      <c r="AFO140" s="423"/>
      <c r="AFP140" s="494"/>
      <c r="AFQ140" s="425"/>
      <c r="AFR140" s="425"/>
      <c r="AFS140" s="425"/>
      <c r="AFT140" s="423"/>
      <c r="AFU140" s="494"/>
      <c r="AFV140" s="425"/>
      <c r="AFW140" s="425"/>
      <c r="AFX140" s="425"/>
      <c r="AFY140" s="427"/>
      <c r="AFZ140" s="494"/>
      <c r="AGA140" s="425"/>
      <c r="AGB140" s="425"/>
      <c r="AGC140" s="494"/>
      <c r="AGD140" s="423"/>
      <c r="AGE140" s="494"/>
      <c r="AGF140" s="426"/>
      <c r="AGG140" s="423"/>
      <c r="AGH140" s="423"/>
      <c r="AGI140" s="423"/>
      <c r="AGJ140" s="423"/>
      <c r="AGK140" s="423"/>
      <c r="AGL140" s="425"/>
      <c r="AGM140" s="425"/>
      <c r="AGN140" s="423"/>
      <c r="AGO140" s="494"/>
      <c r="AGP140" s="425"/>
      <c r="AGQ140" s="494"/>
      <c r="AGR140" s="423"/>
      <c r="AGS140" s="428"/>
      <c r="AGT140" s="423"/>
      <c r="AGU140" s="423"/>
      <c r="AGV140" s="423"/>
      <c r="AGW140" s="423"/>
      <c r="AGX140" s="423"/>
      <c r="AGY140" s="429"/>
      <c r="AGZ140" s="495"/>
      <c r="AHA140" s="423"/>
      <c r="AHB140" s="423"/>
      <c r="AHC140" s="428"/>
      <c r="AHD140" s="429"/>
      <c r="AHE140" s="495"/>
      <c r="AHF140" s="423"/>
      <c r="AHG140" s="428"/>
      <c r="AHH140" s="431"/>
      <c r="AHI140" s="425"/>
      <c r="AHJ140" s="423"/>
      <c r="AHK140" s="494"/>
      <c r="AHL140" s="423"/>
      <c r="AHM140" s="426"/>
      <c r="AHN140" s="432"/>
      <c r="AHO140" s="433"/>
      <c r="AHP140" s="433"/>
      <c r="AHQ140" s="496"/>
      <c r="AHR140" s="496"/>
      <c r="AHS140" s="497"/>
      <c r="AHT140" s="425"/>
      <c r="AHU140" s="425"/>
      <c r="AHV140" s="423"/>
      <c r="AHW140" s="494"/>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494"/>
      <c r="AIW140" s="425"/>
      <c r="AIX140" s="425"/>
      <c r="AIY140" s="425"/>
      <c r="AIZ140" s="423"/>
      <c r="AJA140" s="494"/>
      <c r="AJB140" s="425"/>
      <c r="AJC140" s="425"/>
      <c r="AJD140" s="425"/>
      <c r="AJE140" s="423"/>
      <c r="AJF140" s="494"/>
      <c r="AJG140" s="425"/>
      <c r="AJH140" s="425"/>
      <c r="AJI140" s="425"/>
      <c r="AJJ140" s="427"/>
      <c r="AJK140" s="494"/>
      <c r="AJL140" s="425"/>
      <c r="AJM140" s="425"/>
      <c r="AJN140" s="494"/>
      <c r="AJO140" s="423"/>
      <c r="AJP140" s="494"/>
      <c r="AJQ140" s="426"/>
      <c r="AJR140" s="423"/>
      <c r="AJS140" s="423"/>
      <c r="AJT140" s="423"/>
      <c r="AJU140" s="423"/>
      <c r="AJV140" s="423"/>
      <c r="AJW140" s="425"/>
      <c r="AJX140" s="425"/>
      <c r="AJY140" s="423"/>
      <c r="AJZ140" s="494"/>
      <c r="AKA140" s="425"/>
      <c r="AKB140" s="494"/>
      <c r="AKC140" s="423"/>
      <c r="AKD140" s="428"/>
      <c r="AKE140" s="423"/>
      <c r="AKF140" s="423"/>
      <c r="AKG140" s="423"/>
      <c r="AKH140" s="423"/>
      <c r="AKI140" s="423"/>
      <c r="AKJ140" s="429"/>
      <c r="AKK140" s="495"/>
      <c r="AKL140" s="423"/>
      <c r="AKM140" s="423"/>
      <c r="AKN140" s="428"/>
      <c r="AKO140" s="429"/>
      <c r="AKP140" s="495"/>
      <c r="AKQ140" s="423"/>
      <c r="AKR140" s="428"/>
      <c r="AKS140" s="431"/>
      <c r="AKT140" s="425"/>
      <c r="AKU140" s="423"/>
      <c r="AKV140" s="494"/>
      <c r="AKW140" s="423"/>
      <c r="AKX140" s="426"/>
      <c r="AKY140" s="432"/>
      <c r="AKZ140" s="433"/>
      <c r="ALA140" s="433"/>
      <c r="ALB140" s="496"/>
      <c r="ALC140" s="496"/>
      <c r="ALD140" s="497"/>
      <c r="ALE140" s="425"/>
      <c r="ALF140" s="425"/>
      <c r="ALG140" s="423"/>
      <c r="ALH140" s="494"/>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494"/>
      <c r="AMH140" s="425"/>
      <c r="AMI140" s="425"/>
      <c r="AMJ140" s="425"/>
      <c r="AMK140" s="423"/>
      <c r="AML140" s="494"/>
      <c r="AMM140" s="425"/>
      <c r="AMN140" s="425"/>
      <c r="AMO140" s="425"/>
      <c r="AMP140" s="423"/>
      <c r="AMQ140" s="494"/>
      <c r="AMR140" s="425"/>
      <c r="AMS140" s="425"/>
      <c r="AMT140" s="425"/>
      <c r="AMU140" s="427"/>
      <c r="AMV140" s="494"/>
      <c r="AMW140" s="425"/>
      <c r="AMX140" s="425"/>
      <c r="AMY140" s="494"/>
      <c r="AMZ140" s="423"/>
      <c r="ANA140" s="494"/>
      <c r="ANB140" s="426"/>
      <c r="ANC140" s="423"/>
      <c r="AND140" s="423"/>
      <c r="ANE140" s="423"/>
      <c r="ANF140" s="423"/>
      <c r="ANG140" s="423"/>
      <c r="ANH140" s="425"/>
      <c r="ANI140" s="425"/>
      <c r="ANJ140" s="423"/>
      <c r="ANK140" s="494"/>
      <c r="ANL140" s="425"/>
      <c r="ANM140" s="494"/>
      <c r="ANN140" s="423"/>
      <c r="ANO140" s="428"/>
      <c r="ANP140" s="423"/>
      <c r="ANQ140" s="423"/>
      <c r="ANR140" s="423"/>
      <c r="ANS140" s="423"/>
      <c r="ANT140" s="423"/>
      <c r="ANU140" s="429"/>
      <c r="ANV140" s="495"/>
      <c r="ANW140" s="423"/>
      <c r="ANX140" s="423"/>
      <c r="ANY140" s="428"/>
      <c r="ANZ140" s="429"/>
      <c r="AOA140" s="495"/>
      <c r="AOB140" s="423"/>
      <c r="AOC140" s="428"/>
      <c r="AOD140" s="431"/>
      <c r="AOE140" s="425"/>
      <c r="AOF140" s="423"/>
      <c r="AOG140" s="494"/>
      <c r="AOH140" s="423"/>
      <c r="AOI140" s="426"/>
      <c r="AOJ140" s="432"/>
      <c r="AOK140" s="433"/>
      <c r="AOL140" s="433"/>
      <c r="AOM140" s="496"/>
      <c r="AON140" s="496"/>
      <c r="AOO140" s="497"/>
      <c r="AOP140" s="425"/>
      <c r="AOQ140" s="425"/>
      <c r="AOR140" s="423"/>
      <c r="AOS140" s="494"/>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494"/>
      <c r="APS140" s="425"/>
      <c r="APT140" s="425"/>
      <c r="APU140" s="425"/>
      <c r="APV140" s="423"/>
      <c r="APW140" s="494"/>
      <c r="APX140" s="425"/>
      <c r="APY140" s="425"/>
      <c r="APZ140" s="425"/>
      <c r="AQA140" s="423"/>
      <c r="AQB140" s="494"/>
      <c r="AQC140" s="425"/>
      <c r="AQD140" s="425"/>
      <c r="AQE140" s="425"/>
      <c r="AQF140" s="427"/>
      <c r="AQG140" s="494"/>
      <c r="AQH140" s="425"/>
      <c r="AQI140" s="425"/>
      <c r="AQJ140" s="494"/>
      <c r="AQK140" s="423"/>
      <c r="AQL140" s="494"/>
      <c r="AQM140" s="426"/>
      <c r="AQN140" s="423"/>
      <c r="AQO140" s="423"/>
      <c r="AQP140" s="423"/>
      <c r="AQQ140" s="423"/>
      <c r="AQR140" s="423"/>
      <c r="AQS140" s="425"/>
      <c r="AQT140" s="425"/>
      <c r="AQU140" s="423"/>
      <c r="AQV140" s="494"/>
      <c r="AQW140" s="425"/>
      <c r="AQX140" s="494"/>
      <c r="AQY140" s="423"/>
      <c r="AQZ140" s="428"/>
      <c r="ARA140" s="423"/>
      <c r="ARB140" s="423"/>
      <c r="ARC140" s="423"/>
      <c r="ARD140" s="423"/>
      <c r="ARE140" s="423"/>
      <c r="ARF140" s="429"/>
      <c r="ARG140" s="495"/>
      <c r="ARH140" s="423"/>
      <c r="ARI140" s="423"/>
      <c r="ARJ140" s="428"/>
      <c r="ARK140" s="429"/>
      <c r="ARL140" s="495"/>
      <c r="ARM140" s="423"/>
      <c r="ARN140" s="428"/>
      <c r="ARO140" s="431"/>
      <c r="ARP140" s="425"/>
      <c r="ARQ140" s="423"/>
      <c r="ARR140" s="494"/>
      <c r="ARS140" s="423"/>
      <c r="ART140" s="426"/>
      <c r="ARU140" s="432"/>
      <c r="ARV140" s="433"/>
      <c r="ARW140" s="433"/>
      <c r="ARX140" s="496"/>
      <c r="ARY140" s="496"/>
      <c r="ARZ140" s="497"/>
      <c r="ASA140" s="425"/>
      <c r="ASB140" s="425"/>
      <c r="ASC140" s="423"/>
      <c r="ASD140" s="494"/>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494"/>
      <c r="ATD140" s="425"/>
      <c r="ATE140" s="425"/>
      <c r="ATF140" s="425"/>
      <c r="ATG140" s="423"/>
      <c r="ATH140" s="494"/>
      <c r="ATI140" s="425"/>
      <c r="ATJ140" s="425"/>
      <c r="ATK140" s="425"/>
      <c r="ATL140" s="423"/>
      <c r="ATM140" s="494"/>
      <c r="ATN140" s="425"/>
      <c r="ATO140" s="425"/>
      <c r="ATP140" s="425"/>
      <c r="ATQ140" s="427"/>
      <c r="ATR140" s="494"/>
      <c r="ATS140" s="425"/>
      <c r="ATT140" s="425"/>
      <c r="ATU140" s="494"/>
      <c r="ATV140" s="423"/>
      <c r="ATW140" s="494"/>
      <c r="ATX140" s="426"/>
      <c r="ATY140" s="423"/>
      <c r="ATZ140" s="423"/>
      <c r="AUA140" s="423"/>
      <c r="AUB140" s="423"/>
      <c r="AUC140" s="423"/>
      <c r="AUD140" s="425"/>
      <c r="AUE140" s="425"/>
      <c r="AUF140" s="423"/>
      <c r="AUG140" s="494"/>
      <c r="AUH140" s="425"/>
      <c r="AUI140" s="494"/>
      <c r="AUJ140" s="423"/>
      <c r="AUK140" s="428"/>
      <c r="AUL140" s="423"/>
      <c r="AUM140" s="423"/>
      <c r="AUN140" s="423"/>
      <c r="AUO140" s="423"/>
      <c r="AUP140" s="423"/>
      <c r="AUQ140" s="429"/>
      <c r="AUR140" s="495"/>
      <c r="AUS140" s="423"/>
      <c r="AUT140" s="423"/>
      <c r="AUU140" s="428"/>
      <c r="AUV140" s="429"/>
      <c r="AUW140" s="495"/>
      <c r="AUX140" s="423"/>
      <c r="AUY140" s="428"/>
      <c r="AUZ140" s="431"/>
      <c r="AVA140" s="425"/>
      <c r="AVB140" s="423"/>
      <c r="AVC140" s="494"/>
      <c r="AVD140" s="423"/>
      <c r="AVE140" s="426"/>
      <c r="AVF140" s="432"/>
      <c r="AVG140" s="433"/>
      <c r="AVH140" s="433"/>
      <c r="AVI140" s="496"/>
      <c r="AVJ140" s="496"/>
      <c r="AVK140" s="497"/>
      <c r="AVL140" s="425"/>
      <c r="AVM140" s="425"/>
      <c r="AVN140" s="423"/>
      <c r="AVO140" s="494"/>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494"/>
      <c r="AWO140" s="425"/>
      <c r="AWP140" s="425"/>
      <c r="AWQ140" s="425"/>
      <c r="AWR140" s="423"/>
      <c r="AWS140" s="494"/>
      <c r="AWT140" s="425"/>
      <c r="AWU140" s="425"/>
      <c r="AWV140" s="425"/>
      <c r="AWW140" s="423"/>
      <c r="AWX140" s="494"/>
      <c r="AWY140" s="425"/>
      <c r="AWZ140" s="425"/>
      <c r="AXA140" s="425"/>
      <c r="AXB140" s="427"/>
      <c r="AXC140" s="494"/>
      <c r="AXD140" s="425"/>
      <c r="AXE140" s="425"/>
      <c r="AXF140" s="494"/>
      <c r="AXG140" s="423"/>
      <c r="AXH140" s="494"/>
      <c r="AXI140" s="426"/>
      <c r="AXJ140" s="423"/>
      <c r="AXK140" s="423"/>
      <c r="AXL140" s="423"/>
      <c r="AXM140" s="423"/>
      <c r="AXN140" s="423"/>
      <c r="AXO140" s="425"/>
      <c r="AXP140" s="425"/>
      <c r="AXQ140" s="423"/>
      <c r="AXR140" s="494"/>
      <c r="AXS140" s="425"/>
      <c r="AXT140" s="494"/>
      <c r="AXU140" s="423"/>
      <c r="AXV140" s="428"/>
      <c r="AXW140" s="423"/>
      <c r="AXX140" s="423"/>
      <c r="AXY140" s="423"/>
      <c r="AXZ140" s="423"/>
      <c r="AYA140" s="423"/>
      <c r="AYB140" s="429"/>
      <c r="AYC140" s="495"/>
      <c r="AYD140" s="423"/>
      <c r="AYE140" s="423"/>
      <c r="AYF140" s="428"/>
      <c r="AYG140" s="429"/>
      <c r="AYH140" s="495"/>
      <c r="AYI140" s="423"/>
      <c r="AYJ140" s="428"/>
      <c r="AYK140" s="431"/>
      <c r="AYL140" s="425"/>
      <c r="AYM140" s="423"/>
      <c r="AYN140" s="494"/>
      <c r="AYO140" s="423"/>
      <c r="AYP140" s="426"/>
      <c r="AYQ140" s="432"/>
      <c r="AYR140" s="433"/>
      <c r="AYS140" s="433"/>
      <c r="AYT140" s="496"/>
      <c r="AYU140" s="496"/>
      <c r="AYV140" s="497"/>
      <c r="AYW140" s="425"/>
      <c r="AYX140" s="425"/>
      <c r="AYY140" s="423"/>
      <c r="AYZ140" s="494"/>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494"/>
      <c r="AZZ140" s="425"/>
      <c r="BAA140" s="425"/>
      <c r="BAB140" s="425"/>
      <c r="BAC140" s="423"/>
      <c r="BAD140" s="494"/>
      <c r="BAE140" s="425"/>
      <c r="BAF140" s="425"/>
      <c r="BAG140" s="425"/>
      <c r="BAH140" s="423"/>
      <c r="BAI140" s="494"/>
      <c r="BAJ140" s="425"/>
      <c r="BAK140" s="425"/>
      <c r="BAL140" s="425"/>
      <c r="BAM140" s="427"/>
      <c r="BAN140" s="494"/>
      <c r="BAO140" s="425"/>
      <c r="BAP140" s="425"/>
      <c r="BAQ140" s="494"/>
      <c r="BAR140" s="423"/>
      <c r="BAS140" s="494"/>
      <c r="BAT140" s="426"/>
      <c r="BAU140" s="423"/>
      <c r="BAV140" s="423"/>
      <c r="BAW140" s="423"/>
      <c r="BAX140" s="423"/>
      <c r="BAY140" s="423"/>
      <c r="BAZ140" s="425"/>
      <c r="BBA140" s="425"/>
      <c r="BBB140" s="423"/>
      <c r="BBC140" s="494"/>
      <c r="BBD140" s="425"/>
      <c r="BBE140" s="494"/>
      <c r="BBF140" s="423"/>
      <c r="BBG140" s="428"/>
      <c r="BBH140" s="423"/>
      <c r="BBI140" s="423"/>
      <c r="BBJ140" s="423"/>
      <c r="BBK140" s="423"/>
      <c r="BBL140" s="423"/>
      <c r="BBM140" s="429"/>
      <c r="BBN140" s="495"/>
      <c r="BBO140" s="423"/>
      <c r="BBP140" s="423"/>
      <c r="BBQ140" s="428"/>
      <c r="BBR140" s="429"/>
      <c r="BBS140" s="495"/>
      <c r="BBT140" s="423"/>
      <c r="BBU140" s="428"/>
      <c r="BBV140" s="431"/>
      <c r="BBW140" s="425"/>
      <c r="BBX140" s="423"/>
      <c r="BBY140" s="494"/>
      <c r="BBZ140" s="423"/>
      <c r="BCA140" s="426"/>
      <c r="BCB140" s="432"/>
      <c r="BCC140" s="433"/>
      <c r="BCD140" s="433"/>
      <c r="BCE140" s="496"/>
      <c r="BCF140" s="496"/>
      <c r="BCG140" s="497"/>
      <c r="BCH140" s="425"/>
      <c r="BCI140" s="425"/>
      <c r="BCJ140" s="423"/>
      <c r="BCK140" s="494"/>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494"/>
      <c r="BDK140" s="425"/>
      <c r="BDL140" s="425"/>
      <c r="BDM140" s="425"/>
      <c r="BDN140" s="423"/>
      <c r="BDO140" s="494"/>
      <c r="BDP140" s="425"/>
      <c r="BDQ140" s="425"/>
      <c r="BDR140" s="425"/>
      <c r="BDS140" s="423"/>
      <c r="BDT140" s="494"/>
      <c r="BDU140" s="425"/>
      <c r="BDV140" s="425"/>
      <c r="BDW140" s="425"/>
      <c r="BDX140" s="427"/>
      <c r="BDY140" s="494"/>
      <c r="BDZ140" s="425"/>
      <c r="BEA140" s="425"/>
      <c r="BEB140" s="494"/>
      <c r="BEC140" s="423"/>
      <c r="BED140" s="494"/>
      <c r="BEE140" s="426"/>
      <c r="BEF140" s="423"/>
      <c r="BEG140" s="423"/>
      <c r="BEH140" s="423"/>
      <c r="BEI140" s="423"/>
      <c r="BEJ140" s="423"/>
      <c r="BEK140" s="425"/>
      <c r="BEL140" s="425"/>
      <c r="BEM140" s="423"/>
      <c r="BEN140" s="494"/>
      <c r="BEO140" s="425"/>
      <c r="BEP140" s="494"/>
      <c r="BEQ140" s="423"/>
      <c r="BER140" s="428"/>
      <c r="BES140" s="423"/>
      <c r="BET140" s="423"/>
      <c r="BEU140" s="423"/>
      <c r="BEV140" s="423"/>
      <c r="BEW140" s="423"/>
      <c r="BEX140" s="429"/>
      <c r="BEY140" s="495"/>
      <c r="BEZ140" s="423"/>
      <c r="BFA140" s="423"/>
      <c r="BFB140" s="428"/>
      <c r="BFC140" s="429"/>
      <c r="BFD140" s="495"/>
      <c r="BFE140" s="423"/>
      <c r="BFF140" s="428"/>
      <c r="BFG140" s="431"/>
      <c r="BFH140" s="425"/>
      <c r="BFI140" s="423"/>
      <c r="BFJ140" s="494"/>
      <c r="BFK140" s="423"/>
      <c r="BFL140" s="426"/>
      <c r="BFM140" s="432"/>
      <c r="BFN140" s="433"/>
      <c r="BFO140" s="433"/>
      <c r="BFP140" s="496"/>
      <c r="BFQ140" s="496"/>
      <c r="BFR140" s="497"/>
      <c r="BFS140" s="425"/>
      <c r="BFT140" s="425"/>
      <c r="BFU140" s="423"/>
      <c r="BFV140" s="494"/>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494"/>
      <c r="BGV140" s="425"/>
      <c r="BGW140" s="425"/>
      <c r="BGX140" s="425"/>
      <c r="BGY140" s="423"/>
      <c r="BGZ140" s="494"/>
      <c r="BHA140" s="425"/>
      <c r="BHB140" s="425"/>
      <c r="BHC140" s="425"/>
      <c r="BHD140" s="423"/>
      <c r="BHE140" s="494"/>
      <c r="BHF140" s="425"/>
      <c r="BHG140" s="425"/>
      <c r="BHH140" s="425"/>
      <c r="BHI140" s="427"/>
      <c r="BHJ140" s="494"/>
      <c r="BHK140" s="425"/>
      <c r="BHL140" s="425"/>
      <c r="BHM140" s="494"/>
      <c r="BHN140" s="423"/>
      <c r="BHO140" s="494"/>
      <c r="BHP140" s="426"/>
      <c r="BHQ140" s="423"/>
      <c r="BHR140" s="423"/>
      <c r="BHS140" s="423"/>
      <c r="BHT140" s="423"/>
      <c r="BHU140" s="423"/>
      <c r="BHV140" s="425"/>
      <c r="BHW140" s="425"/>
      <c r="BHX140" s="423"/>
      <c r="BHY140" s="494"/>
      <c r="BHZ140" s="425"/>
      <c r="BIA140" s="494"/>
      <c r="BIB140" s="423"/>
      <c r="BIC140" s="428"/>
      <c r="BID140" s="423"/>
      <c r="BIE140" s="423"/>
      <c r="BIF140" s="423"/>
      <c r="BIG140" s="423"/>
      <c r="BIH140" s="423"/>
      <c r="BII140" s="429"/>
      <c r="BIJ140" s="495"/>
      <c r="BIK140" s="423"/>
      <c r="BIL140" s="423"/>
      <c r="BIM140" s="428"/>
      <c r="BIN140" s="429"/>
      <c r="BIO140" s="495"/>
      <c r="BIP140" s="423"/>
      <c r="BIQ140" s="428"/>
      <c r="BIR140" s="431"/>
      <c r="BIS140" s="425"/>
      <c r="BIT140" s="423"/>
      <c r="BIU140" s="494"/>
      <c r="BIV140" s="423"/>
      <c r="BIW140" s="426"/>
      <c r="BIX140" s="432"/>
      <c r="BIY140" s="433"/>
      <c r="BIZ140" s="433"/>
      <c r="BJA140" s="496"/>
      <c r="BJB140" s="496"/>
      <c r="BJC140" s="497"/>
      <c r="BJD140" s="425"/>
      <c r="BJE140" s="425"/>
      <c r="BJF140" s="423"/>
      <c r="BJG140" s="494"/>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494"/>
      <c r="BKG140" s="425"/>
      <c r="BKH140" s="425"/>
      <c r="BKI140" s="425"/>
      <c r="BKJ140" s="423"/>
      <c r="BKK140" s="494"/>
      <c r="BKL140" s="425"/>
      <c r="BKM140" s="425"/>
      <c r="BKN140" s="425"/>
      <c r="BKO140" s="423"/>
      <c r="BKP140" s="494"/>
      <c r="BKQ140" s="425"/>
      <c r="BKR140" s="425"/>
      <c r="BKS140" s="425"/>
      <c r="BKT140" s="427"/>
      <c r="BKU140" s="494"/>
      <c r="BKV140" s="425"/>
      <c r="BKW140" s="425"/>
      <c r="BKX140" s="494"/>
      <c r="BKY140" s="423"/>
      <c r="BKZ140" s="494"/>
      <c r="BLA140" s="426"/>
      <c r="BLB140" s="423"/>
      <c r="BLC140" s="423"/>
      <c r="BLD140" s="423"/>
      <c r="BLE140" s="423"/>
      <c r="BLF140" s="423"/>
      <c r="BLG140" s="425"/>
      <c r="BLH140" s="425"/>
      <c r="BLI140" s="423"/>
      <c r="BLJ140" s="494"/>
      <c r="BLK140" s="425"/>
      <c r="BLL140" s="494"/>
      <c r="BLM140" s="423"/>
      <c r="BLN140" s="428"/>
      <c r="BLO140" s="423"/>
      <c r="BLP140" s="423"/>
      <c r="BLQ140" s="423"/>
      <c r="BLR140" s="423"/>
      <c r="BLS140" s="423"/>
      <c r="BLT140" s="429"/>
      <c r="BLU140" s="495"/>
      <c r="BLV140" s="423"/>
      <c r="BLW140" s="423"/>
      <c r="BLX140" s="428"/>
      <c r="BLY140" s="429"/>
      <c r="BLZ140" s="495"/>
      <c r="BMA140" s="423"/>
      <c r="BMB140" s="428"/>
      <c r="BMC140" s="431"/>
      <c r="BMD140" s="425"/>
      <c r="BME140" s="423"/>
      <c r="BMF140" s="494"/>
      <c r="BMG140" s="423"/>
      <c r="BMH140" s="426"/>
      <c r="BMI140" s="432"/>
      <c r="BMJ140" s="433"/>
      <c r="BMK140" s="433"/>
      <c r="BML140" s="496"/>
      <c r="BMM140" s="496"/>
      <c r="BMN140" s="497"/>
      <c r="BMO140" s="425"/>
      <c r="BMP140" s="425"/>
      <c r="BMQ140" s="423"/>
      <c r="BMR140" s="494"/>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494"/>
      <c r="BNR140" s="425"/>
      <c r="BNS140" s="425"/>
      <c r="BNT140" s="425"/>
      <c r="BNU140" s="423"/>
      <c r="BNV140" s="494"/>
      <c r="BNW140" s="425"/>
      <c r="BNX140" s="425"/>
      <c r="BNY140" s="425"/>
      <c r="BNZ140" s="423"/>
      <c r="BOA140" s="494"/>
      <c r="BOB140" s="425"/>
      <c r="BOC140" s="425"/>
      <c r="BOD140" s="425"/>
      <c r="BOE140" s="427"/>
      <c r="BOF140" s="494"/>
      <c r="BOG140" s="425"/>
      <c r="BOH140" s="425"/>
      <c r="BOI140" s="494"/>
      <c r="BOJ140" s="423"/>
      <c r="BOK140" s="494"/>
      <c r="BOL140" s="426"/>
      <c r="BOM140" s="423"/>
      <c r="BON140" s="423"/>
      <c r="BOO140" s="423"/>
      <c r="BOP140" s="423"/>
      <c r="BOQ140" s="423"/>
      <c r="BOR140" s="425"/>
      <c r="BOS140" s="425"/>
      <c r="BOT140" s="423"/>
      <c r="BOU140" s="494"/>
      <c r="BOV140" s="425"/>
      <c r="BOW140" s="494"/>
      <c r="BOX140" s="423"/>
      <c r="BOY140" s="428"/>
      <c r="BOZ140" s="423"/>
      <c r="BPA140" s="423"/>
      <c r="BPB140" s="423"/>
      <c r="BPC140" s="423"/>
      <c r="BPD140" s="423"/>
      <c r="BPE140" s="429"/>
      <c r="BPF140" s="495"/>
      <c r="BPG140" s="423"/>
      <c r="BPH140" s="423"/>
      <c r="BPI140" s="428"/>
      <c r="BPJ140" s="429"/>
      <c r="BPK140" s="495"/>
      <c r="BPL140" s="423"/>
      <c r="BPM140" s="428"/>
      <c r="BPN140" s="431"/>
      <c r="BPO140" s="425"/>
      <c r="BPP140" s="423"/>
      <c r="BPQ140" s="494"/>
      <c r="BPR140" s="423"/>
      <c r="BPS140" s="426"/>
      <c r="BPT140" s="432"/>
      <c r="BPU140" s="433"/>
      <c r="BPV140" s="433"/>
      <c r="BPW140" s="496"/>
      <c r="BPX140" s="496"/>
      <c r="BPY140" s="497"/>
      <c r="BPZ140" s="425"/>
      <c r="BQA140" s="425"/>
      <c r="BQB140" s="423"/>
      <c r="BQC140" s="494"/>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494"/>
      <c r="BRC140" s="425"/>
      <c r="BRD140" s="425"/>
      <c r="BRE140" s="425"/>
      <c r="BRF140" s="423"/>
      <c r="BRG140" s="494"/>
      <c r="BRH140" s="425"/>
      <c r="BRI140" s="425"/>
      <c r="BRJ140" s="425"/>
      <c r="BRK140" s="423"/>
      <c r="BRL140" s="494"/>
      <c r="BRM140" s="425"/>
      <c r="BRN140" s="425"/>
      <c r="BRO140" s="425"/>
      <c r="BRP140" s="427"/>
      <c r="BRQ140" s="494"/>
      <c r="BRR140" s="425"/>
      <c r="BRS140" s="425"/>
      <c r="BRT140" s="494"/>
      <c r="BRU140" s="423"/>
      <c r="BRV140" s="494"/>
      <c r="BRW140" s="426"/>
      <c r="BRX140" s="423"/>
      <c r="BRY140" s="423"/>
      <c r="BRZ140" s="423"/>
      <c r="BSA140" s="423"/>
      <c r="BSB140" s="423"/>
      <c r="BSC140" s="425"/>
      <c r="BSD140" s="425"/>
      <c r="BSE140" s="423"/>
      <c r="BSF140" s="494"/>
      <c r="BSG140" s="425"/>
      <c r="BSH140" s="494"/>
      <c r="BSI140" s="423"/>
      <c r="BSJ140" s="428"/>
      <c r="BSK140" s="423"/>
      <c r="BSL140" s="423"/>
      <c r="BSM140" s="423"/>
      <c r="BSN140" s="423"/>
      <c r="BSO140" s="423"/>
      <c r="BSP140" s="429"/>
      <c r="BSQ140" s="495"/>
      <c r="BSR140" s="423"/>
      <c r="BSS140" s="423"/>
      <c r="BST140" s="428"/>
      <c r="BSU140" s="429"/>
      <c r="BSV140" s="495"/>
      <c r="BSW140" s="423"/>
      <c r="BSX140" s="428"/>
      <c r="BSY140" s="431"/>
      <c r="BSZ140" s="425"/>
      <c r="BTA140" s="423"/>
      <c r="BTB140" s="494"/>
      <c r="BTC140" s="423"/>
      <c r="BTD140" s="426"/>
      <c r="BTE140" s="432"/>
      <c r="BTF140" s="433"/>
      <c r="BTG140" s="433"/>
      <c r="BTH140" s="496"/>
      <c r="BTI140" s="496"/>
      <c r="BTJ140" s="497"/>
      <c r="BTK140" s="425"/>
      <c r="BTL140" s="425"/>
      <c r="BTM140" s="423"/>
      <c r="BTN140" s="494"/>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494"/>
      <c r="BUN140" s="425"/>
      <c r="BUO140" s="425"/>
      <c r="BUP140" s="425"/>
      <c r="BUQ140" s="423"/>
      <c r="BUR140" s="494"/>
      <c r="BUS140" s="425"/>
      <c r="BUT140" s="425"/>
      <c r="BUU140" s="425"/>
      <c r="BUV140" s="423"/>
      <c r="BUW140" s="494"/>
      <c r="BUX140" s="425"/>
      <c r="BUY140" s="425"/>
      <c r="BUZ140" s="425"/>
      <c r="BVA140" s="427"/>
      <c r="BVB140" s="494"/>
      <c r="BVC140" s="425"/>
      <c r="BVD140" s="425"/>
      <c r="BVE140" s="494"/>
      <c r="BVF140" s="423"/>
      <c r="BVG140" s="494"/>
      <c r="BVH140" s="426"/>
      <c r="BVI140" s="423"/>
      <c r="BVJ140" s="423"/>
      <c r="BVK140" s="423"/>
      <c r="BVL140" s="423"/>
      <c r="BVM140" s="423"/>
      <c r="BVN140" s="425"/>
      <c r="BVO140" s="425"/>
      <c r="BVP140" s="423"/>
      <c r="BVQ140" s="494"/>
      <c r="BVR140" s="425"/>
      <c r="BVS140" s="494"/>
      <c r="BVT140" s="423"/>
      <c r="BVU140" s="428"/>
      <c r="BVV140" s="423"/>
      <c r="BVW140" s="423"/>
      <c r="BVX140" s="423"/>
      <c r="BVY140" s="423"/>
      <c r="BVZ140" s="423"/>
      <c r="BWA140" s="429"/>
      <c r="BWB140" s="495"/>
      <c r="BWC140" s="423"/>
      <c r="BWD140" s="423"/>
      <c r="BWE140" s="428"/>
      <c r="BWF140" s="429"/>
      <c r="BWG140" s="495"/>
      <c r="BWH140" s="423"/>
      <c r="BWI140" s="428"/>
      <c r="BWJ140" s="431"/>
      <c r="BWK140" s="425"/>
      <c r="BWL140" s="423"/>
      <c r="BWM140" s="494"/>
      <c r="BWN140" s="423"/>
      <c r="BWO140" s="426"/>
      <c r="BWP140" s="432"/>
      <c r="BWQ140" s="433"/>
      <c r="BWR140" s="433"/>
      <c r="BWS140" s="496"/>
      <c r="BWT140" s="496"/>
      <c r="BWU140" s="497"/>
      <c r="BWV140" s="425"/>
      <c r="BWW140" s="425"/>
      <c r="BWX140" s="423"/>
      <c r="BWY140" s="494"/>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494"/>
      <c r="BXY140" s="425"/>
      <c r="BXZ140" s="425"/>
      <c r="BYA140" s="425"/>
      <c r="BYB140" s="423"/>
      <c r="BYC140" s="494"/>
      <c r="BYD140" s="425"/>
      <c r="BYE140" s="425"/>
      <c r="BYF140" s="425"/>
      <c r="BYG140" s="423"/>
      <c r="BYH140" s="494"/>
      <c r="BYI140" s="425"/>
      <c r="BYJ140" s="425"/>
      <c r="BYK140" s="425"/>
      <c r="BYL140" s="427"/>
      <c r="BYM140" s="494"/>
      <c r="BYN140" s="425"/>
      <c r="BYO140" s="425"/>
      <c r="BYP140" s="494"/>
      <c r="BYQ140" s="423"/>
      <c r="BYR140" s="494"/>
      <c r="BYS140" s="426"/>
      <c r="BYT140" s="423"/>
      <c r="BYU140" s="423"/>
      <c r="BYV140" s="423"/>
      <c r="BYW140" s="423"/>
      <c r="BYX140" s="423"/>
      <c r="BYY140" s="425"/>
      <c r="BYZ140" s="425"/>
      <c r="BZA140" s="423"/>
      <c r="BZB140" s="494"/>
      <c r="BZC140" s="425"/>
      <c r="BZD140" s="494"/>
      <c r="BZE140" s="423"/>
      <c r="BZF140" s="428"/>
      <c r="BZG140" s="423"/>
      <c r="BZH140" s="423"/>
      <c r="BZI140" s="423"/>
      <c r="BZJ140" s="423"/>
      <c r="BZK140" s="423"/>
      <c r="BZL140" s="429"/>
      <c r="BZM140" s="495"/>
      <c r="BZN140" s="423"/>
      <c r="BZO140" s="423"/>
      <c r="BZP140" s="428"/>
      <c r="BZQ140" s="429"/>
      <c r="BZR140" s="495"/>
      <c r="BZS140" s="423"/>
      <c r="BZT140" s="428"/>
      <c r="BZU140" s="431"/>
      <c r="BZV140" s="425"/>
      <c r="BZW140" s="423"/>
      <c r="BZX140" s="494"/>
      <c r="BZY140" s="423"/>
      <c r="BZZ140" s="426"/>
      <c r="CAA140" s="432"/>
      <c r="CAB140" s="433"/>
      <c r="CAC140" s="433"/>
      <c r="CAD140" s="496"/>
      <c r="CAE140" s="496"/>
      <c r="CAF140" s="497"/>
      <c r="CAG140" s="425"/>
      <c r="CAH140" s="425"/>
      <c r="CAI140" s="423"/>
      <c r="CAJ140" s="494"/>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494"/>
      <c r="CBJ140" s="425"/>
      <c r="CBK140" s="425"/>
      <c r="CBL140" s="425"/>
      <c r="CBM140" s="423"/>
      <c r="CBN140" s="494"/>
      <c r="CBO140" s="425"/>
      <c r="CBP140" s="425"/>
      <c r="CBQ140" s="425"/>
      <c r="CBR140" s="423"/>
      <c r="CBS140" s="494"/>
      <c r="CBT140" s="425"/>
      <c r="CBU140" s="425"/>
      <c r="CBV140" s="425"/>
      <c r="CBW140" s="427"/>
      <c r="CBX140" s="494"/>
      <c r="CBY140" s="425"/>
      <c r="CBZ140" s="425"/>
      <c r="CCA140" s="494"/>
      <c r="CCB140" s="423"/>
      <c r="CCC140" s="494"/>
      <c r="CCD140" s="426"/>
      <c r="CCE140" s="423"/>
      <c r="CCF140" s="423"/>
      <c r="CCG140" s="423"/>
      <c r="CCH140" s="423"/>
      <c r="CCI140" s="423"/>
      <c r="CCJ140" s="425"/>
      <c r="CCK140" s="425"/>
      <c r="CCL140" s="423"/>
      <c r="CCM140" s="494"/>
      <c r="CCN140" s="425"/>
      <c r="CCO140" s="494"/>
      <c r="CCP140" s="423"/>
      <c r="CCQ140" s="428"/>
      <c r="CCR140" s="423"/>
      <c r="CCS140" s="423"/>
      <c r="CCT140" s="423"/>
      <c r="CCU140" s="423"/>
      <c r="CCV140" s="423"/>
      <c r="CCW140" s="429"/>
      <c r="CCX140" s="495"/>
      <c r="CCY140" s="423"/>
      <c r="CCZ140" s="423"/>
      <c r="CDA140" s="428"/>
      <c r="CDB140" s="429"/>
      <c r="CDC140" s="495"/>
      <c r="CDD140" s="423"/>
      <c r="CDE140" s="428"/>
      <c r="CDF140" s="431"/>
      <c r="CDG140" s="425"/>
      <c r="CDH140" s="423"/>
      <c r="CDI140" s="494"/>
      <c r="CDJ140" s="423"/>
      <c r="CDK140" s="426"/>
      <c r="CDL140" s="432"/>
      <c r="CDM140" s="433"/>
      <c r="CDN140" s="433"/>
      <c r="CDO140" s="496"/>
      <c r="CDP140" s="496"/>
      <c r="CDQ140" s="497"/>
      <c r="CDR140" s="425"/>
      <c r="CDS140" s="425"/>
      <c r="CDT140" s="423"/>
      <c r="CDU140" s="494"/>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494"/>
      <c r="CEU140" s="425"/>
      <c r="CEV140" s="425"/>
      <c r="CEW140" s="425"/>
      <c r="CEX140" s="423"/>
      <c r="CEY140" s="494"/>
      <c r="CEZ140" s="425"/>
      <c r="CFA140" s="425"/>
      <c r="CFB140" s="425"/>
      <c r="CFC140" s="423"/>
      <c r="CFD140" s="494"/>
      <c r="CFE140" s="425"/>
      <c r="CFF140" s="425"/>
      <c r="CFG140" s="425"/>
      <c r="CFH140" s="427"/>
      <c r="CFI140" s="494"/>
      <c r="CFJ140" s="425"/>
      <c r="CFK140" s="425"/>
      <c r="CFL140" s="494"/>
      <c r="CFM140" s="423"/>
      <c r="CFN140" s="494"/>
      <c r="CFO140" s="426"/>
      <c r="CFP140" s="423"/>
      <c r="CFQ140" s="423"/>
      <c r="CFR140" s="423"/>
      <c r="CFS140" s="423"/>
      <c r="CFT140" s="423"/>
      <c r="CFU140" s="425"/>
      <c r="CFV140" s="425"/>
      <c r="CFW140" s="423"/>
      <c r="CFX140" s="494"/>
      <c r="CFY140" s="425"/>
      <c r="CFZ140" s="494"/>
      <c r="CGA140" s="423"/>
      <c r="CGB140" s="428"/>
      <c r="CGC140" s="423"/>
      <c r="CGD140" s="423"/>
      <c r="CGE140" s="423"/>
      <c r="CGF140" s="423"/>
      <c r="CGG140" s="423"/>
      <c r="CGH140" s="429"/>
      <c r="CGI140" s="495"/>
      <c r="CGJ140" s="423"/>
      <c r="CGK140" s="423"/>
      <c r="CGL140" s="428"/>
      <c r="CGM140" s="429"/>
      <c r="CGN140" s="495"/>
      <c r="CGO140" s="423"/>
      <c r="CGP140" s="428"/>
      <c r="CGQ140" s="431"/>
      <c r="CGR140" s="425"/>
      <c r="CGS140" s="423"/>
      <c r="CGT140" s="494"/>
      <c r="CGU140" s="423"/>
      <c r="CGV140" s="426"/>
      <c r="CGW140" s="432"/>
      <c r="CGX140" s="433"/>
      <c r="CGY140" s="433"/>
      <c r="CGZ140" s="496"/>
      <c r="CHA140" s="496"/>
      <c r="CHB140" s="497"/>
      <c r="CHC140" s="425"/>
      <c r="CHD140" s="425"/>
      <c r="CHE140" s="423"/>
      <c r="CHF140" s="494"/>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494"/>
      <c r="CIF140" s="425"/>
      <c r="CIG140" s="425"/>
      <c r="CIH140" s="425"/>
      <c r="CII140" s="423"/>
      <c r="CIJ140" s="494"/>
      <c r="CIK140" s="425"/>
      <c r="CIL140" s="425"/>
      <c r="CIM140" s="425"/>
      <c r="CIN140" s="423"/>
      <c r="CIO140" s="494"/>
      <c r="CIP140" s="425"/>
      <c r="CIQ140" s="425"/>
      <c r="CIR140" s="425"/>
      <c r="CIS140" s="427"/>
      <c r="CIT140" s="494"/>
      <c r="CIU140" s="425"/>
      <c r="CIV140" s="425"/>
      <c r="CIW140" s="494"/>
      <c r="CIX140" s="423"/>
      <c r="CIY140" s="494"/>
      <c r="CIZ140" s="426"/>
      <c r="CJA140" s="423"/>
      <c r="CJB140" s="423"/>
      <c r="CJC140" s="423"/>
      <c r="CJD140" s="423"/>
      <c r="CJE140" s="423"/>
      <c r="CJF140" s="425"/>
      <c r="CJG140" s="425"/>
      <c r="CJH140" s="423"/>
      <c r="CJI140" s="494"/>
      <c r="CJJ140" s="425"/>
      <c r="CJK140" s="494"/>
      <c r="CJL140" s="423"/>
      <c r="CJM140" s="428"/>
      <c r="CJN140" s="423"/>
      <c r="CJO140" s="423"/>
      <c r="CJP140" s="423"/>
      <c r="CJQ140" s="423"/>
      <c r="CJR140" s="423"/>
      <c r="CJS140" s="429"/>
      <c r="CJT140" s="495"/>
      <c r="CJU140" s="423"/>
      <c r="CJV140" s="423"/>
      <c r="CJW140" s="428"/>
      <c r="CJX140" s="429"/>
      <c r="CJY140" s="495"/>
      <c r="CJZ140" s="423"/>
      <c r="CKA140" s="428"/>
      <c r="CKB140" s="431"/>
      <c r="CKC140" s="425"/>
      <c r="CKD140" s="423"/>
      <c r="CKE140" s="494"/>
      <c r="CKF140" s="423"/>
      <c r="CKG140" s="426"/>
      <c r="CKH140" s="432"/>
      <c r="CKI140" s="433"/>
      <c r="CKJ140" s="433"/>
      <c r="CKK140" s="496"/>
      <c r="CKL140" s="496"/>
      <c r="CKM140" s="497"/>
      <c r="CKN140" s="425"/>
      <c r="CKO140" s="425"/>
      <c r="CKP140" s="423"/>
      <c r="CKQ140" s="494"/>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494"/>
      <c r="CLQ140" s="425"/>
      <c r="CLR140" s="425"/>
      <c r="CLS140" s="425"/>
      <c r="CLT140" s="423"/>
      <c r="CLU140" s="494"/>
      <c r="CLV140" s="425"/>
      <c r="CLW140" s="425"/>
      <c r="CLX140" s="425"/>
      <c r="CLY140" s="423"/>
      <c r="CLZ140" s="494"/>
      <c r="CMA140" s="425"/>
      <c r="CMB140" s="425"/>
      <c r="CMC140" s="425"/>
      <c r="CMD140" s="427"/>
      <c r="CME140" s="494"/>
      <c r="CMF140" s="425"/>
      <c r="CMG140" s="425"/>
      <c r="CMH140" s="494"/>
      <c r="CMI140" s="423"/>
      <c r="CMJ140" s="494"/>
      <c r="CMK140" s="426"/>
      <c r="CML140" s="423"/>
      <c r="CMM140" s="423"/>
      <c r="CMN140" s="423"/>
      <c r="CMO140" s="423"/>
      <c r="CMP140" s="423"/>
      <c r="CMQ140" s="425"/>
      <c r="CMR140" s="425"/>
      <c r="CMS140" s="423"/>
      <c r="CMT140" s="494"/>
      <c r="CMU140" s="425"/>
      <c r="CMV140" s="494"/>
      <c r="CMW140" s="423"/>
      <c r="CMX140" s="428"/>
      <c r="CMY140" s="423"/>
      <c r="CMZ140" s="423"/>
      <c r="CNA140" s="423"/>
      <c r="CNB140" s="423"/>
      <c r="CNC140" s="423"/>
      <c r="CND140" s="429"/>
      <c r="CNE140" s="495"/>
      <c r="CNF140" s="423"/>
      <c r="CNG140" s="423"/>
      <c r="CNH140" s="428"/>
      <c r="CNI140" s="429"/>
      <c r="CNJ140" s="495"/>
      <c r="CNK140" s="423"/>
      <c r="CNL140" s="428"/>
      <c r="CNM140" s="431"/>
      <c r="CNN140" s="425"/>
      <c r="CNO140" s="423"/>
      <c r="CNP140" s="494"/>
      <c r="CNQ140" s="423"/>
      <c r="CNR140" s="426"/>
      <c r="CNS140" s="432"/>
      <c r="CNT140" s="433"/>
      <c r="CNU140" s="433"/>
      <c r="CNV140" s="496"/>
      <c r="CNW140" s="496"/>
      <c r="CNX140" s="497"/>
      <c r="CNY140" s="425"/>
      <c r="CNZ140" s="425"/>
      <c r="COA140" s="423"/>
      <c r="COB140" s="494"/>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494"/>
      <c r="CPB140" s="425"/>
      <c r="CPC140" s="425"/>
      <c r="CPD140" s="425"/>
      <c r="CPE140" s="423"/>
      <c r="CPF140" s="494"/>
      <c r="CPG140" s="425"/>
      <c r="CPH140" s="425"/>
      <c r="CPI140" s="425"/>
      <c r="CPJ140" s="423"/>
      <c r="CPK140" s="494"/>
      <c r="CPL140" s="425"/>
      <c r="CPM140" s="425"/>
      <c r="CPN140" s="425"/>
      <c r="CPO140" s="427"/>
      <c r="CPP140" s="494"/>
      <c r="CPQ140" s="425"/>
      <c r="CPR140" s="425"/>
      <c r="CPS140" s="494"/>
      <c r="CPT140" s="423"/>
      <c r="CPU140" s="494"/>
      <c r="CPV140" s="426"/>
      <c r="CPW140" s="423"/>
      <c r="CPX140" s="423"/>
      <c r="CPY140" s="423"/>
      <c r="CPZ140" s="423"/>
      <c r="CQA140" s="423"/>
      <c r="CQB140" s="425"/>
      <c r="CQC140" s="425"/>
      <c r="CQD140" s="423"/>
      <c r="CQE140" s="494"/>
      <c r="CQF140" s="425"/>
      <c r="CQG140" s="494"/>
      <c r="CQH140" s="423"/>
      <c r="CQI140" s="428"/>
      <c r="CQJ140" s="423"/>
      <c r="CQK140" s="423"/>
      <c r="CQL140" s="423"/>
      <c r="CQM140" s="423"/>
      <c r="CQN140" s="423"/>
      <c r="CQO140" s="429"/>
      <c r="CQP140" s="495"/>
      <c r="CQQ140" s="423"/>
      <c r="CQR140" s="423"/>
      <c r="CQS140" s="428"/>
      <c r="CQT140" s="429"/>
    </row>
    <row r="141" ht="16.2" spans="1:51">
      <c r="A141" s="204" t="s">
        <v>135</v>
      </c>
      <c r="B141" s="205">
        <v>747.308307999999</v>
      </c>
      <c r="C141" s="206">
        <v>727.94838498</v>
      </c>
      <c r="D141" s="207">
        <v>1.02659518644379</v>
      </c>
      <c r="E141" s="469">
        <v>19.3599230199991</v>
      </c>
      <c r="F141" s="209">
        <v>444.416534</v>
      </c>
      <c r="G141" s="205">
        <v>267.131874</v>
      </c>
      <c r="H141" s="206">
        <v>350.0094</v>
      </c>
      <c r="I141" s="207">
        <v>0.763213427982219</v>
      </c>
      <c r="J141" s="469">
        <v>-82.8775260000003</v>
      </c>
      <c r="K141" s="209">
        <v>211.253002</v>
      </c>
      <c r="L141" s="205">
        <v>54.602334</v>
      </c>
      <c r="M141" s="206">
        <v>74.681226</v>
      </c>
      <c r="N141" s="207">
        <v>0.73113869341138</v>
      </c>
      <c r="O141" s="469">
        <v>-20.078892</v>
      </c>
      <c r="P141" s="209">
        <v>46.604153</v>
      </c>
      <c r="Q141" s="205">
        <v>11.3028</v>
      </c>
      <c r="R141" s="206">
        <v>12.8983</v>
      </c>
      <c r="S141" s="207">
        <v>0.876301528108354</v>
      </c>
      <c r="T141" s="469">
        <v>-1.59550000000001</v>
      </c>
      <c r="U141" s="209">
        <v>7.25449999999999</v>
      </c>
      <c r="V141" s="205">
        <v>368.845316</v>
      </c>
      <c r="W141" s="206">
        <v>207.2296</v>
      </c>
      <c r="X141" s="207">
        <v>1.77988721688407</v>
      </c>
      <c r="Y141" s="469">
        <v>161.615716</v>
      </c>
      <c r="Z141" s="209">
        <v>159.959152</v>
      </c>
      <c r="AA141" s="205">
        <v>45.425984</v>
      </c>
      <c r="AB141" s="206">
        <v>83.12985898</v>
      </c>
      <c r="AC141" s="207">
        <v>0.546446061106983</v>
      </c>
      <c r="AD141" s="469">
        <v>-37.7038749800001</v>
      </c>
      <c r="AE141" s="209">
        <v>19.345727</v>
      </c>
      <c r="AF141" s="205">
        <v>118.119816</v>
      </c>
      <c r="AG141" s="206">
        <v>130.09</v>
      </c>
      <c r="AH141" s="207">
        <v>0.907985363978782</v>
      </c>
      <c r="AI141" s="469">
        <v>-11.9701840000002</v>
      </c>
      <c r="AJ141" s="209">
        <v>152.202567</v>
      </c>
      <c r="AK141" s="205">
        <v>12.721227</v>
      </c>
      <c r="AL141" s="206">
        <v>24.46205067</v>
      </c>
      <c r="AM141" s="207">
        <v>0.520039271098444</v>
      </c>
      <c r="AN141" s="469">
        <v>-11.74082367</v>
      </c>
      <c r="AO141" s="209">
        <v>28.31719</v>
      </c>
      <c r="AP141" s="205">
        <v>36.506732</v>
      </c>
      <c r="AQ141" s="206">
        <v>22.856</v>
      </c>
      <c r="AR141" s="207">
        <v>1.59724938746937</v>
      </c>
      <c r="AS141" s="469">
        <v>13.650732</v>
      </c>
      <c r="AT141" s="209">
        <v>11.754375</v>
      </c>
      <c r="AU141" s="205">
        <v>8.78908699999998</v>
      </c>
      <c r="AV141" s="206">
        <v>12.162</v>
      </c>
      <c r="AW141" s="207">
        <v>0.722667900016443</v>
      </c>
      <c r="AX141" s="469">
        <v>-3.37291300000002</v>
      </c>
      <c r="AY141" s="209">
        <v>10.122067</v>
      </c>
    </row>
    <row r="142" ht="16.95" spans="1:51">
      <c r="A142" s="487" t="s">
        <v>136</v>
      </c>
      <c r="B142" s="488">
        <v>1216.072065</v>
      </c>
      <c r="C142" s="489">
        <v>1191.33167981</v>
      </c>
      <c r="D142" s="332">
        <v>1.020767000164</v>
      </c>
      <c r="E142" s="489">
        <v>24.7403851899983</v>
      </c>
      <c r="F142" s="490">
        <v>889.518611999999</v>
      </c>
      <c r="G142" s="491">
        <v>522.738424999999</v>
      </c>
      <c r="H142" s="492">
        <v>620.9498</v>
      </c>
      <c r="I142" s="332">
        <v>0.841836852189983</v>
      </c>
      <c r="J142" s="492">
        <v>-98.2113750000007</v>
      </c>
      <c r="K142" s="490">
        <v>466.130667</v>
      </c>
      <c r="L142" s="491">
        <v>108.011567</v>
      </c>
      <c r="M142" s="492">
        <v>135.810769</v>
      </c>
      <c r="N142" s="332">
        <v>0.795309295391737</v>
      </c>
      <c r="O142" s="492">
        <v>-27.7992020000001</v>
      </c>
      <c r="P142" s="490">
        <v>102.529555</v>
      </c>
      <c r="Q142" s="491">
        <v>26.6784</v>
      </c>
      <c r="R142" s="492">
        <v>27.6304</v>
      </c>
      <c r="S142" s="332">
        <v>0.965545196595054</v>
      </c>
      <c r="T142" s="492">
        <v>-0.952000000000027</v>
      </c>
      <c r="U142" s="490">
        <v>21.2523</v>
      </c>
      <c r="V142" s="491">
        <v>417.625572</v>
      </c>
      <c r="W142" s="492">
        <v>275.2622</v>
      </c>
      <c r="X142" s="332">
        <v>1.51719187015144</v>
      </c>
      <c r="Y142" s="492">
        <v>142.363372</v>
      </c>
      <c r="Z142" s="490">
        <v>205.877509</v>
      </c>
      <c r="AA142" s="491">
        <v>141.018101</v>
      </c>
      <c r="AB142" s="492">
        <v>131.67851081</v>
      </c>
      <c r="AC142" s="332">
        <v>1.07092721608521</v>
      </c>
      <c r="AD142" s="489">
        <v>9.33959018999991</v>
      </c>
      <c r="AE142" s="490">
        <v>93.728581</v>
      </c>
      <c r="AF142" s="491">
        <v>148.732267</v>
      </c>
      <c r="AG142" s="492">
        <v>147.33</v>
      </c>
      <c r="AH142" s="332">
        <v>1.00951786465757</v>
      </c>
      <c r="AI142" s="489">
        <v>1.40226699999974</v>
      </c>
      <c r="AJ142" s="490">
        <v>187.2065</v>
      </c>
      <c r="AK142" s="491">
        <v>58.4567799999999</v>
      </c>
      <c r="AL142" s="492">
        <v>112.96722067</v>
      </c>
      <c r="AM142" s="332">
        <v>0.517466745249614</v>
      </c>
      <c r="AN142" s="489">
        <v>-54.5104406700001</v>
      </c>
      <c r="AO142" s="490">
        <v>150.862716</v>
      </c>
      <c r="AP142" s="491">
        <v>37.706729</v>
      </c>
      <c r="AQ142" s="492">
        <v>29.22566667</v>
      </c>
      <c r="AR142" s="332">
        <v>1.29019226236183</v>
      </c>
      <c r="AS142" s="489">
        <v>8.48106232999998</v>
      </c>
      <c r="AT142" s="490">
        <v>15.749232</v>
      </c>
      <c r="AU142" s="491">
        <v>15.287187</v>
      </c>
      <c r="AV142" s="492">
        <v>13.622</v>
      </c>
      <c r="AW142" s="332">
        <v>1.12224247540743</v>
      </c>
      <c r="AX142" s="489">
        <v>1.66518699999997</v>
      </c>
      <c r="AY142" s="490">
        <v>10.612267</v>
      </c>
    </row>
    <row r="143" spans="2:71">
      <c r="B143" s="443">
        <v>0</v>
      </c>
      <c r="F143" s="443">
        <v>0</v>
      </c>
      <c r="G143" s="443">
        <v>-1048.50091</v>
      </c>
      <c r="H143" s="443"/>
      <c r="I143" s="443"/>
      <c r="J143" s="443"/>
      <c r="K143" s="443">
        <v>-1016.388868</v>
      </c>
      <c r="L143" s="443">
        <v>-234.228305</v>
      </c>
      <c r="P143" s="443">
        <v>-205.721628</v>
      </c>
      <c r="Q143" s="443">
        <v>-51.5308999999999</v>
      </c>
      <c r="U143" s="443">
        <v>-42.6700979999999</v>
      </c>
      <c r="V143" s="443">
        <v>-629.249768999999</v>
      </c>
      <c r="Z143" s="443">
        <v>-263.923571</v>
      </c>
      <c r="AA143" s="443">
        <v>-201.895126</v>
      </c>
      <c r="AE143" s="443">
        <v>-175.430462</v>
      </c>
      <c r="AF143" s="443">
        <v>0</v>
      </c>
      <c r="AJ143" s="443">
        <v>0</v>
      </c>
      <c r="AK143" s="443">
        <v>0</v>
      </c>
      <c r="AL143" s="443"/>
      <c r="AM143" s="443"/>
      <c r="AN143" s="443"/>
      <c r="AO143" s="443">
        <v>0</v>
      </c>
      <c r="AP143" s="443">
        <v>0</v>
      </c>
      <c r="AQ143" s="443"/>
      <c r="AR143" s="443"/>
      <c r="AS143" s="443"/>
      <c r="AT143" s="443">
        <v>0</v>
      </c>
      <c r="AU143" s="443">
        <v>0</v>
      </c>
      <c r="AV143" s="443"/>
      <c r="AW143" s="443"/>
      <c r="AX143" s="443"/>
      <c r="AY143" s="443">
        <v>0</v>
      </c>
      <c r="AZ143" s="443"/>
      <c r="BA143" s="443"/>
      <c r="BB143" s="443"/>
      <c r="BC143" s="443"/>
      <c r="BD143" s="443">
        <v>0</v>
      </c>
      <c r="BE143" s="443">
        <v>0</v>
      </c>
      <c r="BF143" s="443"/>
      <c r="BG143" s="443"/>
      <c r="BH143" s="443"/>
      <c r="BI143" s="443">
        <v>0</v>
      </c>
      <c r="BJ143" s="443">
        <v>0</v>
      </c>
      <c r="BK143" s="443"/>
      <c r="BL143" s="443"/>
      <c r="BM143" s="443"/>
      <c r="BN143" s="443">
        <v>0</v>
      </c>
      <c r="BO143" s="443">
        <v>0</v>
      </c>
      <c r="BP143" s="443"/>
      <c r="BQ143" s="443"/>
      <c r="BR143" s="443"/>
      <c r="BS143" s="443">
        <v>0</v>
      </c>
    </row>
    <row r="144" spans="1:51">
      <c r="A144" s="172"/>
      <c r="B144" s="172"/>
      <c r="C144" s="172"/>
      <c r="D144" s="172"/>
      <c r="E144" s="172"/>
      <c r="F144" s="172"/>
      <c r="G144" s="443"/>
      <c r="H144" s="443"/>
      <c r="I144" s="448"/>
      <c r="AK144" s="443"/>
      <c r="AL144" s="443"/>
      <c r="AM144" s="443"/>
      <c r="AN144" s="443"/>
      <c r="AO144" s="443"/>
      <c r="AP144" s="443"/>
      <c r="AQ144" s="443"/>
      <c r="AR144" s="443"/>
      <c r="AS144" s="443"/>
      <c r="AT144" s="443"/>
      <c r="AU144" s="443"/>
      <c r="AV144" s="443"/>
      <c r="AW144" s="443"/>
      <c r="AX144" s="443"/>
      <c r="AY144" s="443"/>
    </row>
    <row r="145" spans="1:51">
      <c r="A145" s="172"/>
      <c r="B145" s="172"/>
      <c r="C145" s="172"/>
      <c r="D145" s="172"/>
      <c r="E145" s="172"/>
      <c r="F145" s="172"/>
      <c r="G145" s="443"/>
      <c r="H145" s="443"/>
      <c r="I145" s="448"/>
      <c r="AK145" s="443"/>
      <c r="AL145" s="443"/>
      <c r="AM145" s="443"/>
      <c r="AN145" s="443"/>
      <c r="AO145" s="443"/>
      <c r="AP145" s="443"/>
      <c r="AQ145" s="443"/>
      <c r="AR145" s="443"/>
      <c r="AS145" s="443"/>
      <c r="AT145" s="443"/>
      <c r="AU145" s="443"/>
      <c r="AV145" s="443"/>
      <c r="AW145" s="443"/>
      <c r="AX145" s="443"/>
      <c r="AY145" s="443"/>
    </row>
    <row r="146" spans="1:51">
      <c r="A146" s="172"/>
      <c r="B146" s="172"/>
      <c r="C146" s="172"/>
      <c r="D146" s="172"/>
      <c r="E146" s="172"/>
      <c r="F146" s="172"/>
      <c r="AK146" s="443"/>
      <c r="AL146" s="443"/>
      <c r="AM146" s="443"/>
      <c r="AN146" s="443"/>
      <c r="AO146" s="443"/>
      <c r="AP146" s="443"/>
      <c r="AQ146" s="443"/>
      <c r="AR146" s="443"/>
      <c r="AS146" s="443"/>
      <c r="AT146" s="443"/>
      <c r="AU146" s="443"/>
      <c r="AV146" s="443"/>
      <c r="AW146" s="443"/>
      <c r="AX146" s="443"/>
      <c r="AY146" s="443"/>
    </row>
    <row r="147" spans="37:51">
      <c r="AK147" s="443"/>
      <c r="AL147" s="443"/>
      <c r="AM147" s="443"/>
      <c r="AN147" s="443"/>
      <c r="AO147" s="443"/>
      <c r="AP147" s="443"/>
      <c r="AQ147" s="443"/>
      <c r="AR147" s="443"/>
      <c r="AS147" s="443"/>
      <c r="AT147" s="443"/>
      <c r="AU147" s="443"/>
      <c r="AV147" s="443"/>
      <c r="AW147" s="443"/>
      <c r="AX147" s="443"/>
      <c r="AY147" s="443"/>
    </row>
    <row r="148" spans="37:51">
      <c r="AK148" s="443"/>
      <c r="AL148" s="443"/>
      <c r="AM148" s="443"/>
      <c r="AN148" s="443"/>
      <c r="AO148" s="443"/>
      <c r="AP148" s="443"/>
      <c r="AQ148" s="443"/>
      <c r="AR148" s="443"/>
      <c r="AS148" s="443"/>
      <c r="AT148" s="443"/>
      <c r="AU148" s="443"/>
      <c r="AV148" s="443"/>
      <c r="AW148" s="443"/>
      <c r="AX148" s="443"/>
      <c r="AY148" s="443"/>
    </row>
    <row r="149" spans="37:51">
      <c r="AK149" s="443"/>
      <c r="AL149" s="443"/>
      <c r="AM149" s="443"/>
      <c r="AN149" s="443"/>
      <c r="AO149" s="443"/>
      <c r="AP149" s="443"/>
      <c r="AQ149" s="443"/>
      <c r="AR149" s="443"/>
      <c r="AS149" s="443"/>
      <c r="AT149" s="443"/>
      <c r="AU149" s="443"/>
      <c r="AV149" s="443"/>
      <c r="AW149" s="443"/>
      <c r="AX149" s="443"/>
      <c r="AY149" s="443"/>
    </row>
    <row r="150" spans="37:51">
      <c r="AK150" s="443"/>
      <c r="AL150" s="443"/>
      <c r="AM150" s="443"/>
      <c r="AN150" s="443"/>
      <c r="AO150" s="443"/>
      <c r="AP150" s="443"/>
      <c r="AQ150" s="443"/>
      <c r="AR150" s="443"/>
      <c r="AS150" s="443"/>
      <c r="AT150" s="443"/>
      <c r="AU150" s="443"/>
      <c r="AV150" s="443"/>
      <c r="AW150" s="443"/>
      <c r="AX150" s="443"/>
      <c r="AY150" s="443"/>
    </row>
    <row r="151" spans="37:51">
      <c r="AK151" s="443"/>
      <c r="AL151" s="443"/>
      <c r="AM151" s="443"/>
      <c r="AN151" s="443"/>
      <c r="AO151" s="443"/>
      <c r="AP151" s="443"/>
      <c r="AQ151" s="443"/>
      <c r="AR151" s="443"/>
      <c r="AS151" s="443"/>
      <c r="AT151" s="443"/>
      <c r="AU151" s="443"/>
      <c r="AV151" s="443"/>
      <c r="AW151" s="443"/>
      <c r="AX151" s="443"/>
      <c r="AY151" s="443"/>
    </row>
    <row r="152" spans="37:51">
      <c r="AK152" s="443"/>
      <c r="AL152" s="443"/>
      <c r="AM152" s="443"/>
      <c r="AN152" s="443"/>
      <c r="AO152" s="443"/>
      <c r="AP152" s="443"/>
      <c r="AQ152" s="443"/>
      <c r="AR152" s="443"/>
      <c r="AS152" s="443"/>
      <c r="AT152" s="443"/>
      <c r="AU152" s="443"/>
      <c r="AV152" s="443"/>
      <c r="AW152" s="443"/>
      <c r="AX152" s="443"/>
      <c r="AY152" s="443"/>
    </row>
    <row r="153" spans="37:51">
      <c r="AK153" s="443"/>
      <c r="AL153" s="443"/>
      <c r="AM153" s="443"/>
      <c r="AN153" s="443"/>
      <c r="AO153" s="443"/>
      <c r="AP153" s="443"/>
      <c r="AQ153" s="443"/>
      <c r="AR153" s="443"/>
      <c r="AS153" s="443"/>
      <c r="AT153" s="443"/>
      <c r="AU153" s="443"/>
      <c r="AV153" s="443"/>
      <c r="AW153" s="443"/>
      <c r="AX153" s="443"/>
      <c r="AY153" s="443"/>
    </row>
    <row r="154" spans="37:51">
      <c r="AK154" s="443"/>
      <c r="AL154" s="443"/>
      <c r="AM154" s="443"/>
      <c r="AN154" s="443"/>
      <c r="AO154" s="443"/>
      <c r="AP154" s="443"/>
      <c r="AQ154" s="443"/>
      <c r="AR154" s="443"/>
      <c r="AS154" s="443"/>
      <c r="AT154" s="443"/>
      <c r="AU154" s="443"/>
      <c r="AV154" s="443"/>
      <c r="AW154" s="443"/>
      <c r="AX154" s="443"/>
      <c r="AY154" s="443"/>
    </row>
    <row r="155" spans="37:51">
      <c r="AK155" s="443"/>
      <c r="AL155" s="443"/>
      <c r="AM155" s="443"/>
      <c r="AN155" s="443"/>
      <c r="AO155" s="443"/>
      <c r="AP155" s="443"/>
      <c r="AQ155" s="443"/>
      <c r="AR155" s="443"/>
      <c r="AS155" s="443"/>
      <c r="AT155" s="443"/>
      <c r="AU155" s="443"/>
      <c r="AV155" s="443"/>
      <c r="AW155" s="443"/>
      <c r="AX155" s="443"/>
      <c r="AY155" s="443"/>
    </row>
    <row r="156" spans="37:51">
      <c r="AK156" s="443"/>
      <c r="AL156" s="443"/>
      <c r="AM156" s="443"/>
      <c r="AN156" s="443"/>
      <c r="AO156" s="443"/>
      <c r="AP156" s="443"/>
      <c r="AQ156" s="443"/>
      <c r="AR156" s="443"/>
      <c r="AS156" s="443"/>
      <c r="AT156" s="443"/>
      <c r="AU156" s="443"/>
      <c r="AV156" s="443"/>
      <c r="AW156" s="443"/>
      <c r="AX156" s="443"/>
      <c r="AY156" s="443"/>
    </row>
    <row r="157" spans="37:51">
      <c r="AK157" s="443"/>
      <c r="AL157" s="443"/>
      <c r="AM157" s="443"/>
      <c r="AN157" s="443"/>
      <c r="AO157" s="443"/>
      <c r="AP157" s="443"/>
      <c r="AQ157" s="443"/>
      <c r="AR157" s="443"/>
      <c r="AS157" s="443"/>
      <c r="AT157" s="443"/>
      <c r="AU157" s="443"/>
      <c r="AV157" s="443"/>
      <c r="AW157" s="443"/>
      <c r="AX157" s="443"/>
      <c r="AY157" s="443"/>
    </row>
    <row r="158" spans="37:51">
      <c r="AK158" s="443"/>
      <c r="AL158" s="443"/>
      <c r="AM158" s="443"/>
      <c r="AN158" s="443"/>
      <c r="AO158" s="443"/>
      <c r="AP158" s="443"/>
      <c r="AQ158" s="443"/>
      <c r="AR158" s="443"/>
      <c r="AS158" s="443"/>
      <c r="AT158" s="443"/>
      <c r="AU158" s="443"/>
      <c r="AV158" s="443"/>
      <c r="AW158" s="443"/>
      <c r="AX158" s="443"/>
      <c r="AY158" s="443"/>
    </row>
    <row r="159" spans="37:51">
      <c r="AK159" s="443"/>
      <c r="AL159" s="443"/>
      <c r="AM159" s="443"/>
      <c r="AN159" s="443"/>
      <c r="AO159" s="443"/>
      <c r="AP159" s="443"/>
      <c r="AQ159" s="443"/>
      <c r="AR159" s="443"/>
      <c r="AS159" s="443"/>
      <c r="AT159" s="443"/>
      <c r="AU159" s="443"/>
      <c r="AV159" s="443"/>
      <c r="AW159" s="443"/>
      <c r="AX159" s="443"/>
      <c r="AY159" s="443"/>
    </row>
    <row r="160" spans="37:51">
      <c r="AK160" s="443"/>
      <c r="AL160" s="443"/>
      <c r="AM160" s="443"/>
      <c r="AN160" s="443"/>
      <c r="AO160" s="443"/>
      <c r="AP160" s="443"/>
      <c r="AQ160" s="443"/>
      <c r="AR160" s="443"/>
      <c r="AS160" s="443"/>
      <c r="AT160" s="443"/>
      <c r="AU160" s="443"/>
      <c r="AV160" s="443"/>
      <c r="AW160" s="443"/>
      <c r="AX160" s="443"/>
      <c r="AY160" s="443"/>
    </row>
    <row r="161" spans="37:51">
      <c r="AK161" s="443"/>
      <c r="AL161" s="443"/>
      <c r="AM161" s="443"/>
      <c r="AN161" s="443"/>
      <c r="AO161" s="443"/>
      <c r="AP161" s="443"/>
      <c r="AQ161" s="443"/>
      <c r="AR161" s="443"/>
      <c r="AS161" s="443"/>
      <c r="AT161" s="443"/>
      <c r="AU161" s="443"/>
      <c r="AV161" s="443"/>
      <c r="AW161" s="443"/>
      <c r="AX161" s="443"/>
      <c r="AY161" s="443"/>
    </row>
    <row r="162" spans="37:51">
      <c r="AK162" s="443"/>
      <c r="AL162" s="443"/>
      <c r="AM162" s="443"/>
      <c r="AN162" s="443"/>
      <c r="AO162" s="443"/>
      <c r="AP162" s="443"/>
      <c r="AQ162" s="443"/>
      <c r="AR162" s="443"/>
      <c r="AS162" s="443"/>
      <c r="AT162" s="443"/>
      <c r="AU162" s="443"/>
      <c r="AV162" s="443"/>
      <c r="AW162" s="443"/>
      <c r="AX162" s="443"/>
      <c r="AY162" s="443"/>
    </row>
    <row r="163" spans="37:51">
      <c r="AK163" s="443"/>
      <c r="AL163" s="443"/>
      <c r="AM163" s="443"/>
      <c r="AN163" s="443"/>
      <c r="AO163" s="443"/>
      <c r="AP163" s="443"/>
      <c r="AQ163" s="443"/>
      <c r="AR163" s="443"/>
      <c r="AS163" s="443"/>
      <c r="AT163" s="443"/>
      <c r="AU163" s="443"/>
      <c r="AV163" s="443"/>
      <c r="AW163" s="443"/>
      <c r="AX163" s="443"/>
      <c r="AY163" s="443"/>
    </row>
    <row r="164" spans="37:51">
      <c r="AK164" s="443"/>
      <c r="AL164" s="443"/>
      <c r="AM164" s="443"/>
      <c r="AN164" s="443"/>
      <c r="AO164" s="443"/>
      <c r="AP164" s="443"/>
      <c r="AQ164" s="443"/>
      <c r="AR164" s="443"/>
      <c r="AS164" s="443"/>
      <c r="AT164" s="443"/>
      <c r="AU164" s="443"/>
      <c r="AV164" s="443"/>
      <c r="AW164" s="443"/>
      <c r="AX164" s="443"/>
      <c r="AY164" s="443"/>
    </row>
    <row r="165" spans="37:51">
      <c r="AK165" s="443"/>
      <c r="AL165" s="443"/>
      <c r="AM165" s="443"/>
      <c r="AN165" s="443"/>
      <c r="AO165" s="443"/>
      <c r="AP165" s="443"/>
      <c r="AQ165" s="443"/>
      <c r="AR165" s="443"/>
      <c r="AS165" s="443"/>
      <c r="AT165" s="443"/>
      <c r="AU165" s="443"/>
      <c r="AV165" s="443"/>
      <c r="AW165" s="443"/>
      <c r="AX165" s="443"/>
      <c r="AY165" s="443"/>
    </row>
    <row r="166" spans="37:51">
      <c r="AK166" s="443"/>
      <c r="AL166" s="443"/>
      <c r="AM166" s="443"/>
      <c r="AN166" s="443"/>
      <c r="AO166" s="443"/>
      <c r="AP166" s="443"/>
      <c r="AQ166" s="443"/>
      <c r="AR166" s="443"/>
      <c r="AS166" s="443"/>
      <c r="AT166" s="443"/>
      <c r="AU166" s="443"/>
      <c r="AV166" s="443"/>
      <c r="AW166" s="443"/>
      <c r="AX166" s="443"/>
      <c r="AY166" s="443"/>
    </row>
    <row r="167" spans="37:51">
      <c r="AK167" s="443"/>
      <c r="AL167" s="443"/>
      <c r="AM167" s="443"/>
      <c r="AN167" s="443"/>
      <c r="AO167" s="443"/>
      <c r="AP167" s="443"/>
      <c r="AQ167" s="443"/>
      <c r="AR167" s="443"/>
      <c r="AS167" s="443"/>
      <c r="AT167" s="443"/>
      <c r="AU167" s="443"/>
      <c r="AV167" s="443"/>
      <c r="AW167" s="443"/>
      <c r="AX167" s="443"/>
      <c r="AY167" s="443"/>
    </row>
    <row r="168" spans="37:51">
      <c r="AK168" s="443"/>
      <c r="AL168" s="443"/>
      <c r="AM168" s="443"/>
      <c r="AN168" s="443"/>
      <c r="AO168" s="443"/>
      <c r="AP168" s="443"/>
      <c r="AQ168" s="443"/>
      <c r="AR168" s="443"/>
      <c r="AS168" s="443"/>
      <c r="AT168" s="443"/>
      <c r="AU168" s="443"/>
      <c r="AV168" s="443"/>
      <c r="AW168" s="443"/>
      <c r="AX168" s="443"/>
      <c r="AY168" s="443"/>
    </row>
    <row r="169" spans="37:51">
      <c r="AK169" s="443"/>
      <c r="AL169" s="443"/>
      <c r="AM169" s="443"/>
      <c r="AN169" s="443"/>
      <c r="AO169" s="443"/>
      <c r="AP169" s="443"/>
      <c r="AQ169" s="443"/>
      <c r="AR169" s="443"/>
      <c r="AS169" s="443"/>
      <c r="AT169" s="443"/>
      <c r="AU169" s="443"/>
      <c r="AV169" s="443"/>
      <c r="AW169" s="443"/>
      <c r="AX169" s="443"/>
      <c r="AY169" s="443"/>
    </row>
    <row r="170" spans="37:51">
      <c r="AK170" s="443"/>
      <c r="AL170" s="443"/>
      <c r="AM170" s="443"/>
      <c r="AN170" s="443"/>
      <c r="AO170" s="443"/>
      <c r="AP170" s="443"/>
      <c r="AQ170" s="443"/>
      <c r="AR170" s="443"/>
      <c r="AS170" s="443"/>
      <c r="AT170" s="443"/>
      <c r="AU170" s="443"/>
      <c r="AV170" s="443"/>
      <c r="AW170" s="443"/>
      <c r="AX170" s="443"/>
      <c r="AY170" s="443"/>
    </row>
    <row r="174" spans="2:4">
      <c r="B174" s="448"/>
      <c r="C174" s="448"/>
      <c r="D174" s="448"/>
    </row>
    <row r="175" spans="2:4">
      <c r="B175" s="448"/>
      <c r="C175" s="448"/>
      <c r="D175" s="448"/>
    </row>
    <row r="176" spans="2:4">
      <c r="B176" s="448"/>
      <c r="C176" s="448"/>
      <c r="D176" s="448"/>
    </row>
    <row r="177" spans="2:4">
      <c r="B177" s="448"/>
      <c r="C177" s="448"/>
      <c r="D177" s="448"/>
    </row>
    <row r="178" spans="2:4">
      <c r="B178" s="448"/>
      <c r="C178" s="448"/>
      <c r="D178" s="448"/>
    </row>
    <row r="179" spans="2:4">
      <c r="B179" s="448"/>
      <c r="C179" s="448"/>
      <c r="D179" s="448"/>
    </row>
    <row r="180" spans="2:4">
      <c r="B180" s="448"/>
      <c r="C180" s="448"/>
      <c r="D180" s="448"/>
    </row>
    <row r="182" spans="2:2">
      <c r="B182" s="493"/>
    </row>
    <row r="186" spans="2:2">
      <c r="B186" s="493"/>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4" sqref="I3:I4"/>
    </sheetView>
  </sheetViews>
  <sheetFormatPr defaultColWidth="8.88888888888889" defaultRowHeight="13.8"/>
  <sheetData>
    <row r="3" spans="1:3">
      <c r="A3" t="s">
        <v>138</v>
      </c>
      <c r="B3">
        <v>202602</v>
      </c>
      <c r="C3">
        <v>202502</v>
      </c>
    </row>
    <row r="4" spans="2:2">
      <c r="B4" t="s">
        <v>141</v>
      </c>
    </row>
    <row r="5" spans="2:2">
      <c r="B5" t="s">
        <v>0</v>
      </c>
    </row>
    <row r="6" spans="1:47">
      <c r="A6" t="s">
        <v>1</v>
      </c>
      <c r="B6" t="s">
        <v>146</v>
      </c>
      <c r="G6" t="s">
        <v>192</v>
      </c>
      <c r="L6" t="s">
        <v>193</v>
      </c>
      <c r="Q6" t="s">
        <v>194</v>
      </c>
      <c r="V6" t="s">
        <v>195</v>
      </c>
      <c r="AA6" t="s">
        <v>196</v>
      </c>
      <c r="AF6" t="s">
        <v>197</v>
      </c>
      <c r="AK6" t="s">
        <v>198</v>
      </c>
      <c r="AP6" t="s">
        <v>199</v>
      </c>
      <c r="AU6" t="s">
        <v>200</v>
      </c>
    </row>
    <row r="7" spans="2:51">
      <c r="B7" t="s">
        <v>156</v>
      </c>
      <c r="C7" t="s">
        <v>157</v>
      </c>
      <c r="D7" t="s">
        <v>158</v>
      </c>
      <c r="E7" t="s">
        <v>159</v>
      </c>
      <c r="F7" t="s">
        <v>160</v>
      </c>
      <c r="G7" t="s">
        <v>156</v>
      </c>
      <c r="H7" t="s">
        <v>157</v>
      </c>
      <c r="I7" t="s">
        <v>158</v>
      </c>
      <c r="J7" t="s">
        <v>159</v>
      </c>
      <c r="K7" t="s">
        <v>160</v>
      </c>
      <c r="L7" t="s">
        <v>156</v>
      </c>
      <c r="M7" t="s">
        <v>157</v>
      </c>
      <c r="N7" t="s">
        <v>158</v>
      </c>
      <c r="O7" t="s">
        <v>159</v>
      </c>
      <c r="P7" t="s">
        <v>160</v>
      </c>
      <c r="Q7" t="s">
        <v>156</v>
      </c>
      <c r="R7" t="s">
        <v>157</v>
      </c>
      <c r="S7" t="s">
        <v>158</v>
      </c>
      <c r="T7" t="s">
        <v>159</v>
      </c>
      <c r="U7" t="s">
        <v>160</v>
      </c>
      <c r="V7" t="s">
        <v>156</v>
      </c>
      <c r="W7" t="s">
        <v>157</v>
      </c>
      <c r="X7" t="s">
        <v>158</v>
      </c>
      <c r="Y7" t="s">
        <v>159</v>
      </c>
      <c r="Z7" t="s">
        <v>160</v>
      </c>
      <c r="AA7" t="s">
        <v>156</v>
      </c>
      <c r="AB7" t="s">
        <v>157</v>
      </c>
      <c r="AC7" t="s">
        <v>158</v>
      </c>
      <c r="AD7" t="s">
        <v>159</v>
      </c>
      <c r="AE7" t="s">
        <v>160</v>
      </c>
      <c r="AF7" t="s">
        <v>156</v>
      </c>
      <c r="AG7" t="s">
        <v>157</v>
      </c>
      <c r="AH7" t="s">
        <v>158</v>
      </c>
      <c r="AI7" t="s">
        <v>159</v>
      </c>
      <c r="AJ7" t="s">
        <v>160</v>
      </c>
      <c r="AK7" t="s">
        <v>156</v>
      </c>
      <c r="AL7" t="s">
        <v>157</v>
      </c>
      <c r="AM7" t="s">
        <v>158</v>
      </c>
      <c r="AN7" t="s">
        <v>159</v>
      </c>
      <c r="AO7" t="s">
        <v>160</v>
      </c>
      <c r="AP7" t="s">
        <v>156</v>
      </c>
      <c r="AQ7" t="s">
        <v>157</v>
      </c>
      <c r="AR7" t="s">
        <v>158</v>
      </c>
      <c r="AS7" t="s">
        <v>159</v>
      </c>
      <c r="AT7" t="s">
        <v>160</v>
      </c>
      <c r="AU7" t="s">
        <v>156</v>
      </c>
      <c r="AV7" t="s">
        <v>157</v>
      </c>
      <c r="AW7" t="s">
        <v>158</v>
      </c>
      <c r="AX7" t="s">
        <v>159</v>
      </c>
      <c r="AY7" t="s">
        <v>160</v>
      </c>
    </row>
    <row r="8" spans="1:51">
      <c r="A8" t="s">
        <v>5</v>
      </c>
      <c r="B8">
        <v>32.025626</v>
      </c>
      <c r="C8">
        <v>31.51770911</v>
      </c>
      <c r="D8">
        <v>1.01611528579781</v>
      </c>
      <c r="E8">
        <v>0.507916889999962</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161</v>
      </c>
      <c r="AI8">
        <v>0</v>
      </c>
      <c r="AJ8">
        <v>0</v>
      </c>
      <c r="AK8">
        <v>3.880222</v>
      </c>
      <c r="AL8">
        <v>3.02166</v>
      </c>
      <c r="AM8">
        <v>1.28413587233507</v>
      </c>
      <c r="AN8">
        <v>0.858561999999998</v>
      </c>
      <c r="AO8">
        <v>5.437714</v>
      </c>
      <c r="AP8">
        <v>0.007</v>
      </c>
      <c r="AQ8">
        <v>0</v>
      </c>
      <c r="AR8" t="s">
        <v>161</v>
      </c>
      <c r="AS8">
        <v>0.007</v>
      </c>
      <c r="AT8">
        <v>0</v>
      </c>
      <c r="AU8">
        <v>0</v>
      </c>
      <c r="AV8">
        <v>0</v>
      </c>
      <c r="AW8" t="s">
        <v>161</v>
      </c>
      <c r="AX8">
        <v>0</v>
      </c>
      <c r="AY8">
        <v>0</v>
      </c>
    </row>
    <row r="9" spans="1:51">
      <c r="A9" t="s">
        <v>6</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161</v>
      </c>
      <c r="AI9">
        <v>0</v>
      </c>
      <c r="AJ9">
        <v>0</v>
      </c>
      <c r="AK9">
        <v>0.25344</v>
      </c>
      <c r="AL9">
        <v>0.34</v>
      </c>
      <c r="AM9">
        <v>0.745411764705881</v>
      </c>
      <c r="AN9">
        <v>-0.0865600000000004</v>
      </c>
      <c r="AO9">
        <v>0.7031</v>
      </c>
      <c r="AP9">
        <v>0</v>
      </c>
      <c r="AQ9">
        <v>0</v>
      </c>
      <c r="AR9" t="s">
        <v>161</v>
      </c>
      <c r="AS9">
        <v>0</v>
      </c>
      <c r="AT9">
        <v>0</v>
      </c>
      <c r="AU9">
        <v>0</v>
      </c>
      <c r="AV9">
        <v>0</v>
      </c>
      <c r="AW9" t="s">
        <v>161</v>
      </c>
      <c r="AX9">
        <v>0</v>
      </c>
      <c r="AY9">
        <v>0</v>
      </c>
    </row>
    <row r="10" spans="1:51">
      <c r="A10" t="s">
        <v>7</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161</v>
      </c>
      <c r="AI10">
        <v>0</v>
      </c>
      <c r="AJ10">
        <v>0</v>
      </c>
      <c r="AK10">
        <v>4.133662</v>
      </c>
      <c r="AL10">
        <v>3.36166</v>
      </c>
      <c r="AM10">
        <v>1.22964904243737</v>
      </c>
      <c r="AN10">
        <v>0.772001999999998</v>
      </c>
      <c r="AO10">
        <v>6.140814</v>
      </c>
      <c r="AP10">
        <v>0.007</v>
      </c>
      <c r="AQ10">
        <v>0</v>
      </c>
      <c r="AR10" t="s">
        <v>161</v>
      </c>
      <c r="AS10">
        <v>0.007</v>
      </c>
      <c r="AT10">
        <v>0</v>
      </c>
      <c r="AU10">
        <v>0</v>
      </c>
      <c r="AV10">
        <v>0</v>
      </c>
      <c r="AW10" t="s">
        <v>161</v>
      </c>
      <c r="AX10">
        <v>0</v>
      </c>
      <c r="AY10">
        <v>0</v>
      </c>
    </row>
    <row r="11" spans="1:51">
      <c r="A11" t="s">
        <v>8</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161</v>
      </c>
      <c r="AI11">
        <v>0</v>
      </c>
      <c r="AJ11">
        <v>0</v>
      </c>
      <c r="AK11">
        <v>3.737435</v>
      </c>
      <c r="AL11">
        <v>4.29</v>
      </c>
      <c r="AM11">
        <v>0.87119696969697</v>
      </c>
      <c r="AN11">
        <v>-0.552565</v>
      </c>
      <c r="AO11">
        <v>7.74256799999999</v>
      </c>
      <c r="AP11">
        <v>0</v>
      </c>
      <c r="AQ11">
        <v>0</v>
      </c>
      <c r="AR11" t="s">
        <v>161</v>
      </c>
      <c r="AS11">
        <v>0</v>
      </c>
      <c r="AT11">
        <v>0</v>
      </c>
      <c r="AU11">
        <v>0</v>
      </c>
      <c r="AV11">
        <v>0</v>
      </c>
      <c r="AW11" t="s">
        <v>161</v>
      </c>
      <c r="AX11">
        <v>0</v>
      </c>
      <c r="AY11">
        <v>0</v>
      </c>
    </row>
    <row r="12" spans="1:51">
      <c r="A12" t="s">
        <v>9</v>
      </c>
      <c r="B12">
        <v>7.01263500000001</v>
      </c>
      <c r="C12">
        <v>6.24366803</v>
      </c>
      <c r="D12">
        <v>1.1231594899513</v>
      </c>
      <c r="E12">
        <v>0.768966970000008</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161</v>
      </c>
      <c r="AI12">
        <v>0</v>
      </c>
      <c r="AJ12">
        <v>0</v>
      </c>
      <c r="AK12">
        <v>1.79916599999999</v>
      </c>
      <c r="AL12">
        <v>1.31</v>
      </c>
      <c r="AM12">
        <v>1.37340916030534</v>
      </c>
      <c r="AN12">
        <v>0.489165999999989</v>
      </c>
      <c r="AO12">
        <v>0.466957999999999</v>
      </c>
      <c r="AP12">
        <v>0</v>
      </c>
      <c r="AQ12">
        <v>0</v>
      </c>
      <c r="AR12" t="s">
        <v>161</v>
      </c>
      <c r="AS12">
        <v>0</v>
      </c>
      <c r="AT12">
        <v>0</v>
      </c>
      <c r="AU12">
        <v>0</v>
      </c>
      <c r="AV12">
        <v>0</v>
      </c>
      <c r="AW12" t="s">
        <v>161</v>
      </c>
      <c r="AX12">
        <v>0</v>
      </c>
      <c r="AY12">
        <v>0</v>
      </c>
    </row>
    <row r="13" spans="1:51">
      <c r="A13" t="s">
        <v>10</v>
      </c>
      <c r="B13">
        <v>13.728258</v>
      </c>
      <c r="C13">
        <v>17.25445138</v>
      </c>
      <c r="D13">
        <v>0.795635728871259</v>
      </c>
      <c r="E13">
        <v>-3.52619337999999</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161</v>
      </c>
      <c r="AI13">
        <v>0</v>
      </c>
      <c r="AJ13">
        <v>0</v>
      </c>
      <c r="AK13">
        <v>2.95677</v>
      </c>
      <c r="AL13">
        <v>2.7</v>
      </c>
      <c r="AM13">
        <v>1.0951</v>
      </c>
      <c r="AN13">
        <v>0.25677</v>
      </c>
      <c r="AO13">
        <v>0.779899999999999</v>
      </c>
      <c r="AP13">
        <v>0</v>
      </c>
      <c r="AQ13">
        <v>0</v>
      </c>
      <c r="AR13" t="s">
        <v>161</v>
      </c>
      <c r="AS13">
        <v>0</v>
      </c>
      <c r="AT13">
        <v>0</v>
      </c>
      <c r="AU13">
        <v>0</v>
      </c>
      <c r="AV13">
        <v>0</v>
      </c>
      <c r="AW13" t="s">
        <v>161</v>
      </c>
      <c r="AX13">
        <v>0</v>
      </c>
      <c r="AY13">
        <v>0</v>
      </c>
    </row>
    <row r="14" spans="1:51">
      <c r="A14" t="s">
        <v>11</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161</v>
      </c>
      <c r="AI14">
        <v>0</v>
      </c>
      <c r="AJ14">
        <v>0</v>
      </c>
      <c r="AK14">
        <v>8.49337099999999</v>
      </c>
      <c r="AL14">
        <v>8.3</v>
      </c>
      <c r="AM14">
        <v>1.02329771084337</v>
      </c>
      <c r="AN14">
        <v>0.193370999999988</v>
      </c>
      <c r="AO14">
        <v>8.98942599999999</v>
      </c>
      <c r="AP14">
        <v>0</v>
      </c>
      <c r="AQ14">
        <v>0</v>
      </c>
      <c r="AR14" t="s">
        <v>161</v>
      </c>
      <c r="AS14">
        <v>0</v>
      </c>
      <c r="AT14">
        <v>0</v>
      </c>
      <c r="AU14">
        <v>0</v>
      </c>
      <c r="AV14">
        <v>0</v>
      </c>
      <c r="AW14" t="s">
        <v>161</v>
      </c>
      <c r="AX14">
        <v>0</v>
      </c>
      <c r="AY14">
        <v>0</v>
      </c>
    </row>
    <row r="15" spans="1:51">
      <c r="A15" t="s">
        <v>12</v>
      </c>
      <c r="B15">
        <v>127.665192</v>
      </c>
      <c r="C15">
        <v>69.4915559</v>
      </c>
      <c r="D15">
        <v>1.83713244503711</v>
      </c>
      <c r="E15">
        <v>58.1736360999999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161</v>
      </c>
      <c r="Y15">
        <v>0</v>
      </c>
      <c r="Z15">
        <v>0</v>
      </c>
      <c r="AA15">
        <v>68.301363</v>
      </c>
      <c r="AB15">
        <v>25.3849419</v>
      </c>
      <c r="AC15">
        <v>2.69062514576801</v>
      </c>
      <c r="AD15">
        <v>42.9164211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13</v>
      </c>
      <c r="B16">
        <v>77.7688220000001</v>
      </c>
      <c r="C16">
        <v>75.45461243</v>
      </c>
      <c r="D16">
        <v>1.03067022008955</v>
      </c>
      <c r="E16">
        <v>2.31420957000007</v>
      </c>
      <c r="F16">
        <v>75.2176289999999</v>
      </c>
      <c r="G16">
        <v>58.5496220000002</v>
      </c>
      <c r="H16">
        <v>52.9545</v>
      </c>
      <c r="I16">
        <v>1.10565904691764</v>
      </c>
      <c r="J16">
        <v>5.59512200000017</v>
      </c>
      <c r="K16">
        <v>52.8796</v>
      </c>
      <c r="L16">
        <v>10.1259</v>
      </c>
      <c r="M16">
        <v>10.720162</v>
      </c>
      <c r="N16">
        <v>0.944565949656357</v>
      </c>
      <c r="O16">
        <v>-0.594262000000011</v>
      </c>
      <c r="P16">
        <v>11.401729</v>
      </c>
      <c r="Q16">
        <v>3.7678</v>
      </c>
      <c r="R16">
        <v>3.3567</v>
      </c>
      <c r="S16">
        <v>1.12247147496053</v>
      </c>
      <c r="T16">
        <v>0.411099999999997</v>
      </c>
      <c r="U16">
        <v>3.2898</v>
      </c>
      <c r="V16">
        <v>0</v>
      </c>
      <c r="W16">
        <v>0</v>
      </c>
      <c r="X16" t="s">
        <v>161</v>
      </c>
      <c r="Y16">
        <v>0</v>
      </c>
      <c r="Z16">
        <v>0</v>
      </c>
      <c r="AA16">
        <v>5.3255</v>
      </c>
      <c r="AB16">
        <v>8.42325043</v>
      </c>
      <c r="AC16">
        <v>0.632238118082404</v>
      </c>
      <c r="AD16">
        <v>-3.09775043</v>
      </c>
      <c r="AE16">
        <v>7.64649999999999</v>
      </c>
      <c r="AF16">
        <v>0</v>
      </c>
      <c r="AG16">
        <v>0</v>
      </c>
      <c r="AH16" t="s">
        <v>161</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14</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161</v>
      </c>
      <c r="AS17">
        <v>0</v>
      </c>
      <c r="AT17">
        <v>0.200771</v>
      </c>
      <c r="AU17">
        <v>0</v>
      </c>
      <c r="AV17">
        <v>0</v>
      </c>
      <c r="AW17" t="s">
        <v>161</v>
      </c>
      <c r="AX17">
        <v>0</v>
      </c>
      <c r="AY17">
        <v>0</v>
      </c>
    </row>
    <row r="18" spans="1:51">
      <c r="A18" t="s">
        <v>15</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161</v>
      </c>
      <c r="AI18">
        <v>0</v>
      </c>
      <c r="AJ18">
        <v>0</v>
      </c>
      <c r="AK18">
        <v>0.00641000000000003</v>
      </c>
      <c r="AL18">
        <v>3.43</v>
      </c>
      <c r="AM18">
        <v>0.00186880466472304</v>
      </c>
      <c r="AN18">
        <v>-3.42359</v>
      </c>
      <c r="AO18">
        <v>5.47766</v>
      </c>
      <c r="AP18">
        <v>0</v>
      </c>
      <c r="AQ18">
        <v>0</v>
      </c>
      <c r="AR18" t="s">
        <v>161</v>
      </c>
      <c r="AS18">
        <v>0</v>
      </c>
      <c r="AT18">
        <v>0</v>
      </c>
      <c r="AU18">
        <v>0</v>
      </c>
      <c r="AV18">
        <v>0</v>
      </c>
      <c r="AW18" t="s">
        <v>161</v>
      </c>
      <c r="AX18">
        <v>0</v>
      </c>
      <c r="AY18">
        <v>0</v>
      </c>
    </row>
    <row r="19" spans="1:51">
      <c r="A19" t="s">
        <v>16</v>
      </c>
      <c r="B19">
        <v>0</v>
      </c>
      <c r="C19">
        <v>0</v>
      </c>
      <c r="D19" t="s">
        <v>161</v>
      </c>
      <c r="E19">
        <v>0</v>
      </c>
      <c r="F19">
        <v>0</v>
      </c>
      <c r="G19">
        <v>0</v>
      </c>
      <c r="H19">
        <v>0</v>
      </c>
      <c r="I19" t="s">
        <v>161</v>
      </c>
      <c r="J19">
        <v>0</v>
      </c>
      <c r="K19">
        <v>0</v>
      </c>
      <c r="L19">
        <v>0</v>
      </c>
      <c r="M19">
        <v>0</v>
      </c>
      <c r="N19" t="s">
        <v>161</v>
      </c>
      <c r="O19">
        <v>0</v>
      </c>
      <c r="P19">
        <v>0</v>
      </c>
      <c r="Q19">
        <v>0</v>
      </c>
      <c r="R19">
        <v>0</v>
      </c>
      <c r="S19" t="s">
        <v>161</v>
      </c>
      <c r="T19">
        <v>0</v>
      </c>
      <c r="U19">
        <v>0</v>
      </c>
      <c r="V19">
        <v>0</v>
      </c>
      <c r="W19">
        <v>0</v>
      </c>
      <c r="X19" t="s">
        <v>161</v>
      </c>
      <c r="Y19">
        <v>0</v>
      </c>
      <c r="Z19">
        <v>0</v>
      </c>
      <c r="AA19">
        <v>0</v>
      </c>
      <c r="AB19">
        <v>0</v>
      </c>
      <c r="AC19" t="s">
        <v>161</v>
      </c>
      <c r="AD19">
        <v>0</v>
      </c>
      <c r="AE19">
        <v>0</v>
      </c>
      <c r="AF19">
        <v>0</v>
      </c>
      <c r="AG19">
        <v>0</v>
      </c>
      <c r="AH19" t="s">
        <v>161</v>
      </c>
      <c r="AI19">
        <v>0</v>
      </c>
      <c r="AJ19">
        <v>0</v>
      </c>
      <c r="AK19">
        <v>0</v>
      </c>
      <c r="AL19">
        <v>0</v>
      </c>
      <c r="AM19" t="s">
        <v>161</v>
      </c>
      <c r="AN19">
        <v>0</v>
      </c>
      <c r="AO19">
        <v>0</v>
      </c>
      <c r="AP19">
        <v>0</v>
      </c>
      <c r="AQ19">
        <v>0</v>
      </c>
      <c r="AR19" t="s">
        <v>161</v>
      </c>
      <c r="AS19">
        <v>0</v>
      </c>
      <c r="AT19">
        <v>0</v>
      </c>
      <c r="AU19">
        <v>0</v>
      </c>
      <c r="AV19">
        <v>0</v>
      </c>
      <c r="AW19" t="s">
        <v>161</v>
      </c>
      <c r="AX19">
        <v>0</v>
      </c>
      <c r="AY19">
        <v>0</v>
      </c>
    </row>
    <row r="20" spans="1:51">
      <c r="A20" t="s">
        <v>17</v>
      </c>
      <c r="B20">
        <v>25.754275</v>
      </c>
      <c r="C20">
        <v>26.62115472</v>
      </c>
      <c r="D20">
        <v>0.967436434327593</v>
      </c>
      <c r="E20">
        <v>-0.866879720000025</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16.37</v>
      </c>
      <c r="X20">
        <v>0.792730116065974</v>
      </c>
      <c r="Y20">
        <v>-3.39300800000001</v>
      </c>
      <c r="Z20">
        <v>14.856646</v>
      </c>
      <c r="AA20">
        <v>0.128</v>
      </c>
      <c r="AB20">
        <v>1.45366672</v>
      </c>
      <c r="AC20">
        <v>0.088053195577044</v>
      </c>
      <c r="AD20">
        <v>-1.32566672</v>
      </c>
      <c r="AE20">
        <v>0.066</v>
      </c>
      <c r="AF20">
        <v>0</v>
      </c>
      <c r="AG20">
        <v>0</v>
      </c>
      <c r="AH20" t="s">
        <v>161</v>
      </c>
      <c r="AI20">
        <v>0</v>
      </c>
      <c r="AJ20">
        <v>0</v>
      </c>
      <c r="AK20">
        <v>0</v>
      </c>
      <c r="AL20">
        <v>0</v>
      </c>
      <c r="AM20" t="s">
        <v>161</v>
      </c>
      <c r="AN20">
        <v>0</v>
      </c>
      <c r="AO20">
        <v>0</v>
      </c>
      <c r="AP20">
        <v>0</v>
      </c>
      <c r="AQ20">
        <v>0</v>
      </c>
      <c r="AR20" t="s">
        <v>161</v>
      </c>
      <c r="AS20">
        <v>0</v>
      </c>
      <c r="AT20">
        <v>0</v>
      </c>
      <c r="AU20">
        <v>0</v>
      </c>
      <c r="AV20">
        <v>0</v>
      </c>
      <c r="AW20" t="s">
        <v>161</v>
      </c>
      <c r="AX20">
        <v>0</v>
      </c>
      <c r="AY20">
        <v>0</v>
      </c>
    </row>
    <row r="21" spans="1:51">
      <c r="A21" t="s">
        <v>18</v>
      </c>
      <c r="B21">
        <v>57.840681</v>
      </c>
      <c r="C21">
        <v>68.53018145</v>
      </c>
      <c r="D21">
        <v>0.844017625171485</v>
      </c>
      <c r="E21">
        <v>-10.68950045</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47.1214</v>
      </c>
      <c r="X21">
        <v>0.665878900032681</v>
      </c>
      <c r="Y21">
        <v>-15.744254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161</v>
      </c>
      <c r="AS21">
        <v>0</v>
      </c>
      <c r="AT21">
        <v>0.200771</v>
      </c>
      <c r="AU21">
        <v>0</v>
      </c>
      <c r="AV21">
        <v>0</v>
      </c>
      <c r="AW21" t="s">
        <v>161</v>
      </c>
      <c r="AX21">
        <v>0</v>
      </c>
      <c r="AY21">
        <v>0</v>
      </c>
    </row>
    <row r="22" spans="1:51">
      <c r="A22" t="s">
        <v>19</v>
      </c>
      <c r="B22">
        <v>53.1153910000001</v>
      </c>
      <c r="C22">
        <v>63.4228636</v>
      </c>
      <c r="D22">
        <v>0.83748017647062</v>
      </c>
      <c r="E22">
        <v>-10.3074726</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161</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20</v>
      </c>
      <c r="B23">
        <v>21.409893</v>
      </c>
      <c r="C23">
        <v>21.96225412</v>
      </c>
      <c r="D23">
        <v>0.974849525145189</v>
      </c>
      <c r="E23">
        <v>-0.552361120000022</v>
      </c>
      <c r="F23">
        <v>23.916433</v>
      </c>
      <c r="G23">
        <v>16.54155</v>
      </c>
      <c r="H23">
        <v>14.355</v>
      </c>
      <c r="I23">
        <v>1.1523197492163</v>
      </c>
      <c r="J23">
        <v>2.18654999999998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161</v>
      </c>
      <c r="Y23">
        <v>0</v>
      </c>
      <c r="Z23">
        <v>0</v>
      </c>
      <c r="AA23">
        <v>0.35</v>
      </c>
      <c r="AB23">
        <v>2.62722512</v>
      </c>
      <c r="AC23">
        <v>0.133220407088678</v>
      </c>
      <c r="AD23">
        <v>-2.27722512</v>
      </c>
      <c r="AE23">
        <v>2.321</v>
      </c>
      <c r="AF23">
        <v>0</v>
      </c>
      <c r="AG23">
        <v>0</v>
      </c>
      <c r="AH23" t="s">
        <v>161</v>
      </c>
      <c r="AI23">
        <v>0</v>
      </c>
      <c r="AJ23">
        <v>0</v>
      </c>
      <c r="AK23">
        <v>0</v>
      </c>
      <c r="AL23">
        <v>0</v>
      </c>
      <c r="AM23" t="s">
        <v>161</v>
      </c>
      <c r="AN23">
        <v>0</v>
      </c>
      <c r="AO23">
        <v>0</v>
      </c>
      <c r="AP23">
        <v>0.0624159999999998</v>
      </c>
      <c r="AQ23">
        <v>0</v>
      </c>
      <c r="AR23" t="s">
        <v>161</v>
      </c>
      <c r="AS23">
        <v>0.0624159999999998</v>
      </c>
      <c r="AT23">
        <v>0.151051</v>
      </c>
      <c r="AU23">
        <v>0</v>
      </c>
      <c r="AV23">
        <v>0</v>
      </c>
      <c r="AW23" t="s">
        <v>161</v>
      </c>
      <c r="AX23">
        <v>0</v>
      </c>
      <c r="AY23">
        <v>0</v>
      </c>
    </row>
    <row r="24" spans="1:51">
      <c r="A24" t="s">
        <v>21</v>
      </c>
      <c r="B24">
        <v>3.70261599999999</v>
      </c>
      <c r="C24">
        <v>3.29445267</v>
      </c>
      <c r="D24">
        <v>1.12389412472573</v>
      </c>
      <c r="E24">
        <v>0.408163329999988</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161</v>
      </c>
      <c r="Y24">
        <v>0</v>
      </c>
      <c r="Z24">
        <v>0</v>
      </c>
      <c r="AA24">
        <v>-0.059496</v>
      </c>
      <c r="AB24">
        <v>0.23599167</v>
      </c>
      <c r="AC24">
        <v>-0.252110593564595</v>
      </c>
      <c r="AD24">
        <v>-0.29548767</v>
      </c>
      <c r="AE24">
        <v>0.0799999999999999</v>
      </c>
      <c r="AF24">
        <v>0</v>
      </c>
      <c r="AG24">
        <v>0</v>
      </c>
      <c r="AH24" t="s">
        <v>161</v>
      </c>
      <c r="AI24">
        <v>0</v>
      </c>
      <c r="AJ24">
        <v>0</v>
      </c>
      <c r="AK24">
        <v>0</v>
      </c>
      <c r="AL24">
        <v>0</v>
      </c>
      <c r="AM24" t="s">
        <v>161</v>
      </c>
      <c r="AN24">
        <v>0</v>
      </c>
      <c r="AO24">
        <v>0</v>
      </c>
      <c r="AP24">
        <v>0</v>
      </c>
      <c r="AQ24">
        <v>0</v>
      </c>
      <c r="AR24" t="s">
        <v>161</v>
      </c>
      <c r="AS24">
        <v>0</v>
      </c>
      <c r="AT24">
        <v>0</v>
      </c>
      <c r="AU24">
        <v>0</v>
      </c>
      <c r="AV24">
        <v>0</v>
      </c>
      <c r="AW24" t="s">
        <v>161</v>
      </c>
      <c r="AX24">
        <v>0</v>
      </c>
      <c r="AY24">
        <v>0</v>
      </c>
    </row>
    <row r="25" spans="1:51">
      <c r="A25" t="s">
        <v>22</v>
      </c>
      <c r="B25">
        <v>74.1368599999998</v>
      </c>
      <c r="C25">
        <v>70.2720047</v>
      </c>
      <c r="D25">
        <v>1.05499850639667</v>
      </c>
      <c r="E25">
        <v>3.86485529999982</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161</v>
      </c>
      <c r="Y25">
        <v>0.0971889999999999</v>
      </c>
      <c r="Z25">
        <v>0</v>
      </c>
      <c r="AA25">
        <v>5.24349999999999</v>
      </c>
      <c r="AB25">
        <v>10.8629837</v>
      </c>
      <c r="AC25">
        <v>0.482694271188126</v>
      </c>
      <c r="AD25">
        <v>-5.61948370000001</v>
      </c>
      <c r="AE25">
        <v>9.763068</v>
      </c>
      <c r="AF25">
        <v>0</v>
      </c>
      <c r="AG25">
        <v>0</v>
      </c>
      <c r="AH25" t="s">
        <v>161</v>
      </c>
      <c r="AI25">
        <v>0</v>
      </c>
      <c r="AJ25">
        <v>0</v>
      </c>
      <c r="AK25">
        <v>41.977216</v>
      </c>
      <c r="AL25">
        <v>28.47</v>
      </c>
      <c r="AM25">
        <v>1.47443681067791</v>
      </c>
      <c r="AN25">
        <v>13.507216</v>
      </c>
      <c r="AO25">
        <v>-55.3005090000001</v>
      </c>
      <c r="AP25">
        <v>3.01107299999999</v>
      </c>
      <c r="AQ25">
        <v>0.66</v>
      </c>
      <c r="AR25">
        <v>4.5622318181818</v>
      </c>
      <c r="AS25">
        <v>2.35107299999999</v>
      </c>
      <c r="AT25">
        <v>0.0909539999999998</v>
      </c>
      <c r="AU25">
        <v>0.702599999999999</v>
      </c>
      <c r="AV25">
        <v>0</v>
      </c>
      <c r="AW25" t="s">
        <v>161</v>
      </c>
      <c r="AX25">
        <v>0.702599999999999</v>
      </c>
      <c r="AY25">
        <v>0.5</v>
      </c>
    </row>
    <row r="26" spans="1:51">
      <c r="A26" t="s">
        <v>23</v>
      </c>
      <c r="B26">
        <v>0</v>
      </c>
      <c r="C26">
        <v>0</v>
      </c>
      <c r="D26" t="s">
        <v>161</v>
      </c>
      <c r="E26">
        <v>0</v>
      </c>
      <c r="F26">
        <v>0</v>
      </c>
      <c r="G26">
        <v>0</v>
      </c>
      <c r="H26">
        <v>0</v>
      </c>
      <c r="I26" t="s">
        <v>161</v>
      </c>
      <c r="J26">
        <v>0</v>
      </c>
      <c r="K26">
        <v>0</v>
      </c>
      <c r="L26">
        <v>0</v>
      </c>
      <c r="M26">
        <v>0</v>
      </c>
      <c r="N26" t="s">
        <v>161</v>
      </c>
      <c r="O26">
        <v>0</v>
      </c>
      <c r="P26">
        <v>0</v>
      </c>
      <c r="Q26">
        <v>0</v>
      </c>
      <c r="R26">
        <v>0</v>
      </c>
      <c r="S26" t="s">
        <v>161</v>
      </c>
      <c r="T26">
        <v>0</v>
      </c>
      <c r="U26">
        <v>0</v>
      </c>
      <c r="V26">
        <v>0</v>
      </c>
      <c r="W26">
        <v>0</v>
      </c>
      <c r="X26" t="s">
        <v>161</v>
      </c>
      <c r="Y26">
        <v>0</v>
      </c>
      <c r="Z26">
        <v>0</v>
      </c>
      <c r="AA26">
        <v>0</v>
      </c>
      <c r="AB26">
        <v>0</v>
      </c>
      <c r="AC26" t="s">
        <v>161</v>
      </c>
      <c r="AD26">
        <v>0</v>
      </c>
      <c r="AE26">
        <v>0</v>
      </c>
      <c r="AF26">
        <v>0</v>
      </c>
      <c r="AG26">
        <v>0</v>
      </c>
      <c r="AH26" t="s">
        <v>161</v>
      </c>
      <c r="AI26">
        <v>0</v>
      </c>
      <c r="AJ26">
        <v>0</v>
      </c>
      <c r="AK26">
        <v>0</v>
      </c>
      <c r="AL26">
        <v>0</v>
      </c>
      <c r="AM26" t="s">
        <v>161</v>
      </c>
      <c r="AN26">
        <v>0</v>
      </c>
      <c r="AO26">
        <v>0</v>
      </c>
      <c r="AP26">
        <v>0</v>
      </c>
      <c r="AQ26">
        <v>0</v>
      </c>
      <c r="AR26" t="s">
        <v>161</v>
      </c>
      <c r="AS26">
        <v>0</v>
      </c>
      <c r="AT26">
        <v>0</v>
      </c>
      <c r="AU26">
        <v>0</v>
      </c>
      <c r="AV26">
        <v>0</v>
      </c>
      <c r="AW26" t="s">
        <v>161</v>
      </c>
      <c r="AX26">
        <v>0</v>
      </c>
      <c r="AY26">
        <v>0</v>
      </c>
    </row>
    <row r="27" spans="1:51">
      <c r="A27" t="s">
        <v>24</v>
      </c>
      <c r="B27">
        <v>152.36476</v>
      </c>
      <c r="C27">
        <v>158.95157509</v>
      </c>
      <c r="D27">
        <v>0.958560869332244</v>
      </c>
      <c r="E27">
        <v>-6.58681509000016</v>
      </c>
      <c r="F27">
        <v>152.427322</v>
      </c>
      <c r="G27">
        <v>114.807558</v>
      </c>
      <c r="H27">
        <v>104.3474</v>
      </c>
      <c r="I27">
        <v>1.10024359016133</v>
      </c>
      <c r="J27">
        <v>10.4601579999999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161</v>
      </c>
      <c r="AI27">
        <v>2.295103</v>
      </c>
      <c r="AJ27">
        <v>0</v>
      </c>
      <c r="AK27">
        <v>42.28141</v>
      </c>
      <c r="AL27">
        <v>28.99</v>
      </c>
      <c r="AM27">
        <v>1.45848258020007</v>
      </c>
      <c r="AN27">
        <v>13.29141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25</v>
      </c>
      <c r="B28">
        <v>492.320077</v>
      </c>
      <c r="C28">
        <v>455.78269483</v>
      </c>
      <c r="D28">
        <v>1.08016403997881</v>
      </c>
      <c r="E28">
        <v>36.5373821699998</v>
      </c>
      <c r="F28">
        <v>470.969603</v>
      </c>
      <c r="G28">
        <v>294.198748</v>
      </c>
      <c r="H28">
        <v>249.3804</v>
      </c>
      <c r="I28">
        <v>1.1797188070915</v>
      </c>
      <c r="J28">
        <v>44.818348</v>
      </c>
      <c r="K28">
        <v>281.133086</v>
      </c>
      <c r="L28">
        <v>53.2709759999999</v>
      </c>
      <c r="M28">
        <v>61.129543</v>
      </c>
      <c r="N28">
        <v>0.871444041386011</v>
      </c>
      <c r="O28">
        <v>-7.85856700000008</v>
      </c>
      <c r="P28">
        <v>59.891306</v>
      </c>
      <c r="Q28">
        <v>15.1429</v>
      </c>
      <c r="R28">
        <v>14.7321</v>
      </c>
      <c r="S28">
        <v>1.02788468717969</v>
      </c>
      <c r="T28">
        <v>0.410799999999979</v>
      </c>
      <c r="U28">
        <v>14.3958</v>
      </c>
      <c r="V28">
        <v>46.099086</v>
      </c>
      <c r="W28">
        <v>62.3133</v>
      </c>
      <c r="X28">
        <v>0.739795292497749</v>
      </c>
      <c r="Y28">
        <v>-16.214214</v>
      </c>
      <c r="Z28">
        <v>42.054587</v>
      </c>
      <c r="AA28">
        <v>83.608367</v>
      </c>
      <c r="AB28">
        <v>68.22735183</v>
      </c>
      <c r="AC28">
        <v>1.22543766916712</v>
      </c>
      <c r="AD28">
        <v>15.38101517</v>
      </c>
      <c r="AE28">
        <v>73.494824</v>
      </c>
      <c r="AF28">
        <v>13.60185</v>
      </c>
      <c r="AG28">
        <v>3.29</v>
      </c>
      <c r="AH28">
        <v>4.1343009118541</v>
      </c>
      <c r="AI28">
        <v>10.31185</v>
      </c>
      <c r="AJ28">
        <v>18.647971</v>
      </c>
      <c r="AK28">
        <v>56.734454</v>
      </c>
      <c r="AL28">
        <v>66.67166</v>
      </c>
      <c r="AM28">
        <v>0.850953073614786</v>
      </c>
      <c r="AN28">
        <v>-9.93720600000002</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26</v>
      </c>
      <c r="B29">
        <v>14.257542</v>
      </c>
      <c r="C29">
        <v>21.55299445</v>
      </c>
      <c r="D29">
        <v>0.661510957703605</v>
      </c>
      <c r="E29">
        <v>-7.29545245000002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2.4154</v>
      </c>
      <c r="X29">
        <v>0.84990229361596</v>
      </c>
      <c r="Y29">
        <v>-0.36254600000001</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0.18</v>
      </c>
      <c r="AM29">
        <v>0.463888888888889</v>
      </c>
      <c r="AN29">
        <v>-0.0965</v>
      </c>
      <c r="AO29">
        <v>0</v>
      </c>
      <c r="AP29">
        <v>0.260776999999999</v>
      </c>
      <c r="AQ29">
        <v>1.3</v>
      </c>
      <c r="AR29">
        <v>0.200597692307692</v>
      </c>
      <c r="AS29">
        <v>-1.039223</v>
      </c>
      <c r="AT29">
        <v>2.12027</v>
      </c>
      <c r="AU29">
        <v>2.11659999999999</v>
      </c>
      <c r="AV29">
        <v>0.7</v>
      </c>
      <c r="AW29">
        <v>3.02371428571427</v>
      </c>
      <c r="AX29">
        <v>1.41659999999999</v>
      </c>
      <c r="AY29">
        <v>0.063</v>
      </c>
    </row>
    <row r="30" spans="1:51">
      <c r="A30" t="s">
        <v>27</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161</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161</v>
      </c>
      <c r="AI30">
        <v>0</v>
      </c>
      <c r="AJ30">
        <v>0</v>
      </c>
      <c r="AK30">
        <v>0.21889499999996</v>
      </c>
      <c r="AL30">
        <v>1.5</v>
      </c>
      <c r="AM30">
        <v>0.145929999999973</v>
      </c>
      <c r="AN30">
        <v>-1.28110500000004</v>
      </c>
      <c r="AO30">
        <v>0</v>
      </c>
      <c r="AP30">
        <v>0</v>
      </c>
      <c r="AQ30">
        <v>0</v>
      </c>
      <c r="AR30" t="s">
        <v>161</v>
      </c>
      <c r="AS30">
        <v>0</v>
      </c>
      <c r="AT30">
        <v>0</v>
      </c>
      <c r="AU30">
        <v>0</v>
      </c>
      <c r="AV30">
        <v>0</v>
      </c>
      <c r="AW30" t="s">
        <v>161</v>
      </c>
      <c r="AX30">
        <v>0</v>
      </c>
      <c r="AY30">
        <v>0</v>
      </c>
    </row>
    <row r="31" spans="1:51">
      <c r="A31" t="s">
        <v>28</v>
      </c>
      <c r="B31">
        <v>7.768929</v>
      </c>
      <c r="C31">
        <v>12.15410534</v>
      </c>
      <c r="D31">
        <v>0.639202045948369</v>
      </c>
      <c r="E31">
        <v>-4.38517634</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161</v>
      </c>
      <c r="T31">
        <v>0</v>
      </c>
      <c r="U31">
        <v>0</v>
      </c>
      <c r="V31">
        <v>6.108632</v>
      </c>
      <c r="W31">
        <v>10.9168</v>
      </c>
      <c r="X31">
        <v>0.559562509160193</v>
      </c>
      <c r="Y31">
        <v>-4.808168</v>
      </c>
      <c r="Z31">
        <v>11.195394</v>
      </c>
      <c r="AA31">
        <v>0.690950999999998</v>
      </c>
      <c r="AB31">
        <v>0.06483334</v>
      </c>
      <c r="AC31">
        <v>10.6573408064431</v>
      </c>
      <c r="AD31">
        <v>0.626117659999998</v>
      </c>
      <c r="AE31">
        <v>0.006</v>
      </c>
      <c r="AF31">
        <v>0</v>
      </c>
      <c r="AG31">
        <v>0</v>
      </c>
      <c r="AH31" t="s">
        <v>161</v>
      </c>
      <c r="AI31">
        <v>0</v>
      </c>
      <c r="AJ31">
        <v>0</v>
      </c>
      <c r="AK31">
        <v>1.2</v>
      </c>
      <c r="AL31">
        <v>1.9</v>
      </c>
      <c r="AM31">
        <v>0.631578947368421</v>
      </c>
      <c r="AN31">
        <v>-0.7</v>
      </c>
      <c r="AO31">
        <v>0.99999999999999</v>
      </c>
      <c r="AP31">
        <v>0.121005</v>
      </c>
      <c r="AQ31">
        <v>0</v>
      </c>
      <c r="AR31" t="s">
        <v>161</v>
      </c>
      <c r="AS31">
        <v>0.121005</v>
      </c>
      <c r="AT31">
        <v>0.162746999999999</v>
      </c>
      <c r="AU31">
        <v>0.262</v>
      </c>
      <c r="AV31">
        <v>0</v>
      </c>
      <c r="AW31" t="s">
        <v>161</v>
      </c>
      <c r="AX31">
        <v>0.262</v>
      </c>
      <c r="AY31">
        <v>0</v>
      </c>
    </row>
    <row r="32" spans="1:51">
      <c r="A32" t="s">
        <v>29</v>
      </c>
      <c r="B32">
        <v>0.866586999999997</v>
      </c>
      <c r="C32">
        <v>0.7122</v>
      </c>
      <c r="D32">
        <v>1.2167747823645</v>
      </c>
      <c r="E32">
        <v>0.154386999999997</v>
      </c>
      <c r="F32">
        <v>0.323241999999999</v>
      </c>
      <c r="G32">
        <v>0.295239999999998</v>
      </c>
      <c r="H32">
        <v>0</v>
      </c>
      <c r="I32" t="s">
        <v>161</v>
      </c>
      <c r="J32">
        <v>0.295239999999998</v>
      </c>
      <c r="K32">
        <v>0</v>
      </c>
      <c r="L32">
        <v>0.364245999999999</v>
      </c>
      <c r="M32">
        <v>0</v>
      </c>
      <c r="N32" t="s">
        <v>161</v>
      </c>
      <c r="O32">
        <v>0.364245999999999</v>
      </c>
      <c r="P32">
        <v>0</v>
      </c>
      <c r="Q32">
        <v>0</v>
      </c>
      <c r="R32">
        <v>0</v>
      </c>
      <c r="S32" t="s">
        <v>161</v>
      </c>
      <c r="T32">
        <v>0</v>
      </c>
      <c r="U32">
        <v>0</v>
      </c>
      <c r="V32">
        <v>0.207101</v>
      </c>
      <c r="W32">
        <v>0.7122</v>
      </c>
      <c r="X32">
        <v>0.29079050828419</v>
      </c>
      <c r="Y32">
        <v>-0.505099</v>
      </c>
      <c r="Z32">
        <v>0.323241999999999</v>
      </c>
      <c r="AA32">
        <v>0</v>
      </c>
      <c r="AB32">
        <v>0</v>
      </c>
      <c r="AC32" t="s">
        <v>161</v>
      </c>
      <c r="AD32">
        <v>0</v>
      </c>
      <c r="AE32">
        <v>0</v>
      </c>
      <c r="AF32">
        <v>0</v>
      </c>
      <c r="AG32">
        <v>0</v>
      </c>
      <c r="AH32" t="s">
        <v>161</v>
      </c>
      <c r="AI32">
        <v>0</v>
      </c>
      <c r="AJ32">
        <v>0</v>
      </c>
      <c r="AK32">
        <v>0</v>
      </c>
      <c r="AL32">
        <v>0.3</v>
      </c>
      <c r="AM32">
        <v>0</v>
      </c>
      <c r="AN32">
        <v>-0.3</v>
      </c>
      <c r="AO32">
        <v>0</v>
      </c>
      <c r="AP32">
        <v>0</v>
      </c>
      <c r="AQ32">
        <v>0</v>
      </c>
      <c r="AR32" t="s">
        <v>161</v>
      </c>
      <c r="AS32">
        <v>0</v>
      </c>
      <c r="AT32">
        <v>0</v>
      </c>
      <c r="AU32">
        <v>0.0719999999999999</v>
      </c>
      <c r="AV32">
        <v>0</v>
      </c>
      <c r="AW32" t="s">
        <v>161</v>
      </c>
      <c r="AX32">
        <v>0.0719999999999999</v>
      </c>
      <c r="AY32">
        <v>0</v>
      </c>
    </row>
    <row r="33" spans="1:51">
      <c r="A33" t="s">
        <v>30</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161</v>
      </c>
      <c r="T33">
        <v>0</v>
      </c>
      <c r="U33">
        <v>-0.2832</v>
      </c>
      <c r="V33">
        <v>0.634063</v>
      </c>
      <c r="W33">
        <v>0</v>
      </c>
      <c r="X33" t="s">
        <v>161</v>
      </c>
      <c r="Y33">
        <v>0.634063</v>
      </c>
      <c r="Z33">
        <v>0</v>
      </c>
      <c r="AA33">
        <v>0</v>
      </c>
      <c r="AB33">
        <v>0.29170835</v>
      </c>
      <c r="AC33">
        <v>0</v>
      </c>
      <c r="AD33">
        <v>-0.29170835</v>
      </c>
      <c r="AE33">
        <v>-0.491999999999999</v>
      </c>
      <c r="AF33">
        <v>0</v>
      </c>
      <c r="AG33">
        <v>0</v>
      </c>
      <c r="AH33" t="s">
        <v>161</v>
      </c>
      <c r="AI33">
        <v>0</v>
      </c>
      <c r="AJ33">
        <v>0</v>
      </c>
      <c r="AK33">
        <v>0</v>
      </c>
      <c r="AL33">
        <v>0.32</v>
      </c>
      <c r="AM33">
        <v>0</v>
      </c>
      <c r="AN33">
        <v>-0.32</v>
      </c>
      <c r="AO33">
        <v>0</v>
      </c>
      <c r="AP33">
        <v>0</v>
      </c>
      <c r="AQ33">
        <v>0</v>
      </c>
      <c r="AR33" t="s">
        <v>161</v>
      </c>
      <c r="AS33">
        <v>0</v>
      </c>
      <c r="AT33">
        <v>0</v>
      </c>
      <c r="AU33">
        <v>0</v>
      </c>
      <c r="AV33">
        <v>0</v>
      </c>
      <c r="AW33" t="s">
        <v>161</v>
      </c>
      <c r="AX33">
        <v>0</v>
      </c>
      <c r="AY33">
        <v>0</v>
      </c>
    </row>
    <row r="34" spans="1:51">
      <c r="A34" t="s">
        <v>31</v>
      </c>
      <c r="B34">
        <v>2.00316</v>
      </c>
      <c r="C34">
        <v>2.65137602</v>
      </c>
      <c r="D34">
        <v>0.755517129554486</v>
      </c>
      <c r="E34">
        <v>-0.648216020000003</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161</v>
      </c>
      <c r="T34">
        <v>0</v>
      </c>
      <c r="U34">
        <v>0</v>
      </c>
      <c r="V34">
        <v>0</v>
      </c>
      <c r="W34">
        <v>0</v>
      </c>
      <c r="X34" t="s">
        <v>161</v>
      </c>
      <c r="Y34">
        <v>0</v>
      </c>
      <c r="Z34">
        <v>0</v>
      </c>
      <c r="AA34">
        <v>0</v>
      </c>
      <c r="AB34">
        <v>0.22675002</v>
      </c>
      <c r="AC34">
        <v>0</v>
      </c>
      <c r="AD34">
        <v>-0.22675002</v>
      </c>
      <c r="AE34">
        <v>0.0539999999999999</v>
      </c>
      <c r="AF34">
        <v>0</v>
      </c>
      <c r="AG34">
        <v>0</v>
      </c>
      <c r="AH34" t="s">
        <v>161</v>
      </c>
      <c r="AI34">
        <v>0</v>
      </c>
      <c r="AJ34">
        <v>0</v>
      </c>
      <c r="AK34">
        <v>0</v>
      </c>
      <c r="AL34">
        <v>0.32</v>
      </c>
      <c r="AM34">
        <v>0</v>
      </c>
      <c r="AN34">
        <v>-0.32</v>
      </c>
      <c r="AO34">
        <v>0</v>
      </c>
      <c r="AP34">
        <v>0</v>
      </c>
      <c r="AQ34">
        <v>0</v>
      </c>
      <c r="AR34" t="s">
        <v>161</v>
      </c>
      <c r="AS34">
        <v>0</v>
      </c>
      <c r="AT34">
        <v>0.659566999999998</v>
      </c>
      <c r="AU34">
        <v>0</v>
      </c>
      <c r="AV34">
        <v>0</v>
      </c>
      <c r="AW34" t="s">
        <v>161</v>
      </c>
      <c r="AX34">
        <v>0</v>
      </c>
      <c r="AY34">
        <v>0</v>
      </c>
    </row>
    <row r="35" spans="1:51">
      <c r="A35" t="s">
        <v>32</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161</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161</v>
      </c>
      <c r="AI35">
        <v>0</v>
      </c>
      <c r="AJ35">
        <v>0</v>
      </c>
      <c r="AK35">
        <v>0</v>
      </c>
      <c r="AL35">
        <v>0.03</v>
      </c>
      <c r="AM35">
        <v>0</v>
      </c>
      <c r="AN35">
        <v>-0.03</v>
      </c>
      <c r="AO35">
        <v>0.00966299999999999</v>
      </c>
      <c r="AP35">
        <v>0</v>
      </c>
      <c r="AQ35">
        <v>0</v>
      </c>
      <c r="AR35" t="s">
        <v>161</v>
      </c>
      <c r="AS35">
        <v>0</v>
      </c>
      <c r="AT35">
        <v>0</v>
      </c>
      <c r="AU35">
        <v>0</v>
      </c>
      <c r="AV35">
        <v>0</v>
      </c>
      <c r="AW35" t="s">
        <v>161</v>
      </c>
      <c r="AX35">
        <v>0</v>
      </c>
      <c r="AY35">
        <v>0</v>
      </c>
    </row>
    <row r="36" spans="1:51">
      <c r="A36" t="s">
        <v>33</v>
      </c>
      <c r="B36">
        <v>8.41472599999997</v>
      </c>
      <c r="C36">
        <v>12.29344442</v>
      </c>
      <c r="D36">
        <v>0.684488879805743</v>
      </c>
      <c r="E36">
        <v>-3.87871842000003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-4.4177</v>
      </c>
      <c r="X36">
        <v>-0.0947674129071667</v>
      </c>
      <c r="Y36">
        <v>4.83635399999999</v>
      </c>
      <c r="Z36">
        <v>0.5</v>
      </c>
      <c r="AA36">
        <v>-0.00799999999999999</v>
      </c>
      <c r="AB36">
        <v>0.57958342</v>
      </c>
      <c r="AC36">
        <v>-0.0138030173464934</v>
      </c>
      <c r="AD36">
        <v>-0.58758342</v>
      </c>
      <c r="AE36">
        <v>0</v>
      </c>
      <c r="AF36">
        <v>3.99633</v>
      </c>
      <c r="AG36">
        <v>0</v>
      </c>
      <c r="AH36" t="s">
        <v>161</v>
      </c>
      <c r="AI36">
        <v>3.99633</v>
      </c>
      <c r="AJ36">
        <v>0</v>
      </c>
      <c r="AK36">
        <v>0.319699999999999</v>
      </c>
      <c r="AL36">
        <v>1.2</v>
      </c>
      <c r="AM36">
        <v>0.266416666666666</v>
      </c>
      <c r="AN36">
        <v>-0.880300000000001</v>
      </c>
      <c r="AO36">
        <v>0.499999999999999</v>
      </c>
      <c r="AP36">
        <v>0.299947</v>
      </c>
      <c r="AQ36">
        <v>0.73</v>
      </c>
      <c r="AR36">
        <v>0.410886301369863</v>
      </c>
      <c r="AS36">
        <v>-0.430053</v>
      </c>
      <c r="AT36">
        <v>0</v>
      </c>
      <c r="AU36">
        <v>1.589838</v>
      </c>
      <c r="AV36">
        <v>0.84</v>
      </c>
      <c r="AW36">
        <v>1.89266428571429</v>
      </c>
      <c r="AX36">
        <v>0.749838</v>
      </c>
      <c r="AY36">
        <v>0</v>
      </c>
    </row>
    <row r="37" spans="1:51">
      <c r="A37" t="s">
        <v>34</v>
      </c>
      <c r="B37">
        <v>6.362448</v>
      </c>
      <c r="C37">
        <v>18.98822409</v>
      </c>
      <c r="D37">
        <v>0.335073357563267</v>
      </c>
      <c r="E37">
        <v>-12.62577609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2.795</v>
      </c>
      <c r="X37">
        <v>0.272756350626118</v>
      </c>
      <c r="Y37">
        <v>-2.032646</v>
      </c>
      <c r="Z37">
        <v>10.166655</v>
      </c>
      <c r="AA37">
        <v>-0.0749999999999999</v>
      </c>
      <c r="AB37">
        <v>0.61500009</v>
      </c>
      <c r="AC37">
        <v>-0.121951201665678</v>
      </c>
      <c r="AD37">
        <v>-0.69000009</v>
      </c>
      <c r="AE37">
        <v>0.0799999999999999</v>
      </c>
      <c r="AF37">
        <v>0.582568999999996</v>
      </c>
      <c r="AG37">
        <v>10.53</v>
      </c>
      <c r="AH37">
        <v>0.0553246913580243</v>
      </c>
      <c r="AI37">
        <v>-9.947431</v>
      </c>
      <c r="AJ37">
        <v>0.265486999999999</v>
      </c>
      <c r="AK37">
        <v>0</v>
      </c>
      <c r="AL37">
        <v>0.95</v>
      </c>
      <c r="AM37">
        <v>0</v>
      </c>
      <c r="AN37">
        <v>-0.95</v>
      </c>
      <c r="AO37">
        <v>0.270728</v>
      </c>
      <c r="AP37">
        <v>0.58449</v>
      </c>
      <c r="AQ37">
        <v>0.5</v>
      </c>
      <c r="AR37">
        <v>1.16898</v>
      </c>
      <c r="AS37">
        <v>0.0844899999999998</v>
      </c>
      <c r="AT37">
        <v>0.045916</v>
      </c>
      <c r="AU37">
        <v>0</v>
      </c>
      <c r="AV37">
        <v>0.6</v>
      </c>
      <c r="AW37">
        <v>0</v>
      </c>
      <c r="AX37">
        <v>-0.6</v>
      </c>
      <c r="AY37">
        <v>0.2384</v>
      </c>
    </row>
    <row r="38" spans="1:51">
      <c r="A38" t="s">
        <v>35</v>
      </c>
      <c r="B38">
        <v>0</v>
      </c>
      <c r="C38">
        <v>0</v>
      </c>
      <c r="D38" t="s">
        <v>161</v>
      </c>
      <c r="E38">
        <v>0</v>
      </c>
      <c r="F38">
        <v>6.09135999999998</v>
      </c>
      <c r="G38">
        <v>0</v>
      </c>
      <c r="H38">
        <v>0</v>
      </c>
      <c r="I38" t="s">
        <v>161</v>
      </c>
      <c r="J38">
        <v>0</v>
      </c>
      <c r="K38">
        <v>0.64675</v>
      </c>
      <c r="L38">
        <v>0</v>
      </c>
      <c r="M38">
        <v>0</v>
      </c>
      <c r="N38" t="s">
        <v>161</v>
      </c>
      <c r="O38">
        <v>0</v>
      </c>
      <c r="P38">
        <v>0.112042</v>
      </c>
      <c r="Q38">
        <v>0</v>
      </c>
      <c r="R38">
        <v>0</v>
      </c>
      <c r="S38" t="s">
        <v>161</v>
      </c>
      <c r="T38">
        <v>0</v>
      </c>
      <c r="U38">
        <v>0.014</v>
      </c>
      <c r="V38">
        <v>0</v>
      </c>
      <c r="W38">
        <v>0</v>
      </c>
      <c r="X38" t="s">
        <v>161</v>
      </c>
      <c r="Y38">
        <v>0</v>
      </c>
      <c r="Z38">
        <v>5.30656799999998</v>
      </c>
      <c r="AA38">
        <v>0</v>
      </c>
      <c r="AB38">
        <v>0</v>
      </c>
      <c r="AC38" t="s">
        <v>161</v>
      </c>
      <c r="AD38">
        <v>0</v>
      </c>
      <c r="AE38">
        <v>0.012</v>
      </c>
      <c r="AF38">
        <v>0</v>
      </c>
      <c r="AG38">
        <v>0</v>
      </c>
      <c r="AH38" t="s">
        <v>161</v>
      </c>
      <c r="AI38">
        <v>0</v>
      </c>
      <c r="AJ38">
        <v>0</v>
      </c>
      <c r="AK38">
        <v>0</v>
      </c>
      <c r="AL38">
        <v>0</v>
      </c>
      <c r="AM38" t="s">
        <v>161</v>
      </c>
      <c r="AN38">
        <v>0</v>
      </c>
      <c r="AO38">
        <v>0.5</v>
      </c>
      <c r="AP38">
        <v>0</v>
      </c>
      <c r="AQ38">
        <v>0</v>
      </c>
      <c r="AR38" t="s">
        <v>161</v>
      </c>
      <c r="AS38">
        <v>0</v>
      </c>
      <c r="AT38">
        <v>0</v>
      </c>
      <c r="AU38">
        <v>0</v>
      </c>
      <c r="AV38">
        <v>0</v>
      </c>
      <c r="AW38" t="s">
        <v>161</v>
      </c>
      <c r="AX38">
        <v>0</v>
      </c>
      <c r="AY38">
        <v>0</v>
      </c>
    </row>
    <row r="39" spans="1:51">
      <c r="A39" t="s">
        <v>36</v>
      </c>
      <c r="B39">
        <v>0</v>
      </c>
      <c r="C39">
        <v>0</v>
      </c>
      <c r="D39" t="s">
        <v>161</v>
      </c>
      <c r="E39">
        <v>0</v>
      </c>
      <c r="F39">
        <v>0</v>
      </c>
      <c r="G39">
        <v>0</v>
      </c>
      <c r="H39">
        <v>0</v>
      </c>
      <c r="I39" t="s">
        <v>161</v>
      </c>
      <c r="J39">
        <v>0</v>
      </c>
      <c r="K39">
        <v>0</v>
      </c>
      <c r="L39">
        <v>0</v>
      </c>
      <c r="M39">
        <v>0</v>
      </c>
      <c r="N39" t="s">
        <v>161</v>
      </c>
      <c r="O39">
        <v>0</v>
      </c>
      <c r="P39">
        <v>0</v>
      </c>
      <c r="Q39">
        <v>0</v>
      </c>
      <c r="R39">
        <v>0</v>
      </c>
      <c r="S39" t="s">
        <v>161</v>
      </c>
      <c r="T39">
        <v>0</v>
      </c>
      <c r="U39">
        <v>0</v>
      </c>
      <c r="V39">
        <v>0</v>
      </c>
      <c r="W39">
        <v>0</v>
      </c>
      <c r="X39" t="s">
        <v>161</v>
      </c>
      <c r="Y39">
        <v>0</v>
      </c>
      <c r="Z39">
        <v>0</v>
      </c>
      <c r="AA39">
        <v>0</v>
      </c>
      <c r="AB39">
        <v>0</v>
      </c>
      <c r="AC39" t="s">
        <v>161</v>
      </c>
      <c r="AD39">
        <v>0</v>
      </c>
      <c r="AE39">
        <v>0</v>
      </c>
      <c r="AF39">
        <v>0</v>
      </c>
      <c r="AG39">
        <v>0</v>
      </c>
      <c r="AH39" t="s">
        <v>161</v>
      </c>
      <c r="AI39">
        <v>0</v>
      </c>
      <c r="AJ39">
        <v>0</v>
      </c>
      <c r="AK39">
        <v>0</v>
      </c>
      <c r="AL39">
        <v>0</v>
      </c>
      <c r="AM39" t="s">
        <v>161</v>
      </c>
      <c r="AN39">
        <v>0</v>
      </c>
      <c r="AO39">
        <v>0</v>
      </c>
      <c r="AP39">
        <v>0</v>
      </c>
      <c r="AQ39">
        <v>0</v>
      </c>
      <c r="AR39" t="s">
        <v>161</v>
      </c>
      <c r="AS39">
        <v>0</v>
      </c>
      <c r="AT39">
        <v>0</v>
      </c>
      <c r="AU39">
        <v>0</v>
      </c>
      <c r="AV39">
        <v>0</v>
      </c>
      <c r="AW39" t="s">
        <v>161</v>
      </c>
      <c r="AX39">
        <v>0</v>
      </c>
      <c r="AY39">
        <v>0</v>
      </c>
    </row>
    <row r="40" spans="1:51">
      <c r="A40" t="s">
        <v>37</v>
      </c>
      <c r="B40">
        <v>0</v>
      </c>
      <c r="C40">
        <v>0</v>
      </c>
      <c r="D40" t="s">
        <v>161</v>
      </c>
      <c r="E40">
        <v>0</v>
      </c>
      <c r="F40">
        <v>0</v>
      </c>
      <c r="G40">
        <v>0</v>
      </c>
      <c r="H40">
        <v>0</v>
      </c>
      <c r="I40" t="s">
        <v>161</v>
      </c>
      <c r="J40">
        <v>0</v>
      </c>
      <c r="K40">
        <v>0</v>
      </c>
      <c r="L40">
        <v>0</v>
      </c>
      <c r="M40">
        <v>0</v>
      </c>
      <c r="N40" t="s">
        <v>161</v>
      </c>
      <c r="O40">
        <v>0</v>
      </c>
      <c r="P40">
        <v>0</v>
      </c>
      <c r="Q40">
        <v>0</v>
      </c>
      <c r="R40">
        <v>0</v>
      </c>
      <c r="S40" t="s">
        <v>161</v>
      </c>
      <c r="T40">
        <v>0</v>
      </c>
      <c r="U40">
        <v>0</v>
      </c>
      <c r="V40">
        <v>0</v>
      </c>
      <c r="W40">
        <v>0</v>
      </c>
      <c r="X40" t="s">
        <v>161</v>
      </c>
      <c r="Y40">
        <v>0</v>
      </c>
      <c r="Z40">
        <v>0</v>
      </c>
      <c r="AA40">
        <v>0</v>
      </c>
      <c r="AB40">
        <v>0</v>
      </c>
      <c r="AC40" t="s">
        <v>161</v>
      </c>
      <c r="AD40">
        <v>0</v>
      </c>
      <c r="AE40">
        <v>0</v>
      </c>
      <c r="AF40">
        <v>0</v>
      </c>
      <c r="AG40">
        <v>0</v>
      </c>
      <c r="AH40" t="s">
        <v>161</v>
      </c>
      <c r="AI40">
        <v>0</v>
      </c>
      <c r="AJ40">
        <v>0</v>
      </c>
      <c r="AK40">
        <v>0</v>
      </c>
      <c r="AL40">
        <v>0</v>
      </c>
      <c r="AM40" t="s">
        <v>161</v>
      </c>
      <c r="AN40">
        <v>0</v>
      </c>
      <c r="AO40">
        <v>0</v>
      </c>
      <c r="AP40">
        <v>0</v>
      </c>
      <c r="AQ40">
        <v>0</v>
      </c>
      <c r="AR40" t="s">
        <v>161</v>
      </c>
      <c r="AS40">
        <v>0</v>
      </c>
      <c r="AT40">
        <v>0</v>
      </c>
      <c r="AU40">
        <v>0</v>
      </c>
      <c r="AV40">
        <v>0</v>
      </c>
      <c r="AW40" t="s">
        <v>161</v>
      </c>
      <c r="AX40">
        <v>0</v>
      </c>
      <c r="AY40">
        <v>0</v>
      </c>
    </row>
    <row r="41" spans="1:51">
      <c r="A41" t="s">
        <v>38</v>
      </c>
      <c r="B41">
        <v>51.7299389999999</v>
      </c>
      <c r="C41">
        <v>87.47410173</v>
      </c>
      <c r="D41">
        <v>0.591374337968865</v>
      </c>
      <c r="E41">
        <v>-35.7441627300001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20.7903</v>
      </c>
      <c r="X41">
        <v>0.728988759180963</v>
      </c>
      <c r="Y41">
        <v>-5.63440500000003</v>
      </c>
      <c r="Z41">
        <v>37.121414</v>
      </c>
      <c r="AA41">
        <v>0.324921999999999</v>
      </c>
      <c r="AB41">
        <v>3.38408373</v>
      </c>
      <c r="AC41">
        <v>0.096014763795457</v>
      </c>
      <c r="AD41">
        <v>-3.05916173</v>
      </c>
      <c r="AE41">
        <v>-0.342525000000001</v>
      </c>
      <c r="AF41">
        <v>16.628899</v>
      </c>
      <c r="AG41">
        <v>21.59</v>
      </c>
      <c r="AH41">
        <v>0.770213015284854</v>
      </c>
      <c r="AI41">
        <v>-4.961101</v>
      </c>
      <c r="AJ41">
        <v>-121.068251</v>
      </c>
      <c r="AK41">
        <v>1.82209499999996</v>
      </c>
      <c r="AL41">
        <v>6.7</v>
      </c>
      <c r="AM41">
        <v>0.271954477611934</v>
      </c>
      <c r="AN41">
        <v>-4.87790500000004</v>
      </c>
      <c r="AO41">
        <v>2.28039099999999</v>
      </c>
      <c r="AP41">
        <v>1.266219</v>
      </c>
      <c r="AQ41">
        <v>2.53</v>
      </c>
      <c r="AR41">
        <v>0.500481818181818</v>
      </c>
      <c r="AS41">
        <v>-1.263781</v>
      </c>
      <c r="AT41">
        <v>2.98849999999999</v>
      </c>
      <c r="AU41">
        <v>4.04043799999999</v>
      </c>
      <c r="AV41">
        <v>2.14</v>
      </c>
      <c r="AW41">
        <v>1.88805514018691</v>
      </c>
      <c r="AX41">
        <v>1.90043799999999</v>
      </c>
      <c r="AY41">
        <v>0.3014</v>
      </c>
    </row>
    <row r="42" spans="1:51">
      <c r="A42" t="s">
        <v>39</v>
      </c>
      <c r="B42">
        <v>0</v>
      </c>
      <c r="C42">
        <v>0</v>
      </c>
      <c r="D42" t="s">
        <v>161</v>
      </c>
      <c r="E42">
        <v>0</v>
      </c>
      <c r="F42">
        <v>0</v>
      </c>
      <c r="G42">
        <v>0</v>
      </c>
      <c r="H42">
        <v>0</v>
      </c>
      <c r="I42" t="s">
        <v>161</v>
      </c>
      <c r="J42">
        <v>0</v>
      </c>
      <c r="K42">
        <v>0</v>
      </c>
      <c r="L42">
        <v>0</v>
      </c>
      <c r="M42">
        <v>0</v>
      </c>
      <c r="N42" t="s">
        <v>161</v>
      </c>
      <c r="O42">
        <v>0</v>
      </c>
      <c r="P42">
        <v>0</v>
      </c>
      <c r="Q42">
        <v>0</v>
      </c>
      <c r="R42">
        <v>0</v>
      </c>
      <c r="S42" t="s">
        <v>161</v>
      </c>
      <c r="T42">
        <v>0</v>
      </c>
      <c r="U42">
        <v>0</v>
      </c>
      <c r="V42">
        <v>0</v>
      </c>
      <c r="W42">
        <v>0</v>
      </c>
      <c r="X42" t="s">
        <v>161</v>
      </c>
      <c r="Y42">
        <v>0</v>
      </c>
      <c r="Z42">
        <v>0</v>
      </c>
      <c r="AA42">
        <v>0</v>
      </c>
      <c r="AB42">
        <v>0</v>
      </c>
      <c r="AC42" t="s">
        <v>161</v>
      </c>
      <c r="AD42">
        <v>0</v>
      </c>
      <c r="AE42">
        <v>0</v>
      </c>
      <c r="AF42">
        <v>0</v>
      </c>
      <c r="AG42">
        <v>0</v>
      </c>
      <c r="AH42" t="s">
        <v>161</v>
      </c>
      <c r="AI42">
        <v>0</v>
      </c>
      <c r="AJ42">
        <v>0</v>
      </c>
      <c r="AK42">
        <v>0</v>
      </c>
      <c r="AL42">
        <v>0.99</v>
      </c>
      <c r="AM42">
        <v>0</v>
      </c>
      <c r="AN42">
        <v>-0.99</v>
      </c>
      <c r="AO42">
        <v>0</v>
      </c>
      <c r="AP42">
        <v>0</v>
      </c>
      <c r="AQ42">
        <v>0</v>
      </c>
      <c r="AR42" t="s">
        <v>161</v>
      </c>
      <c r="AS42">
        <v>0</v>
      </c>
      <c r="AT42">
        <v>0</v>
      </c>
      <c r="AU42">
        <v>0</v>
      </c>
      <c r="AV42">
        <v>0</v>
      </c>
      <c r="AW42" t="s">
        <v>161</v>
      </c>
      <c r="AX42">
        <v>0</v>
      </c>
      <c r="AY42">
        <v>0</v>
      </c>
    </row>
    <row r="43" spans="1:51">
      <c r="A43" t="s">
        <v>40</v>
      </c>
      <c r="B43">
        <v>7.39263599999999</v>
      </c>
      <c r="C43">
        <v>0</v>
      </c>
      <c r="D43" t="s">
        <v>161</v>
      </c>
      <c r="E43">
        <v>7.39263599999999</v>
      </c>
      <c r="F43">
        <v>0</v>
      </c>
      <c r="G43">
        <v>2.59230699999999</v>
      </c>
      <c r="H43">
        <v>0</v>
      </c>
      <c r="I43" t="s">
        <v>161</v>
      </c>
      <c r="J43">
        <v>2.59230699999999</v>
      </c>
      <c r="K43">
        <v>0</v>
      </c>
      <c r="L43">
        <v>0.263036</v>
      </c>
      <c r="M43">
        <v>0</v>
      </c>
      <c r="N43" t="s">
        <v>161</v>
      </c>
      <c r="O43">
        <v>0.263036</v>
      </c>
      <c r="P43">
        <v>0</v>
      </c>
      <c r="Q43">
        <v>0</v>
      </c>
      <c r="R43">
        <v>0</v>
      </c>
      <c r="S43" t="s">
        <v>161</v>
      </c>
      <c r="T43">
        <v>0</v>
      </c>
      <c r="U43">
        <v>0</v>
      </c>
      <c r="V43">
        <v>4.537293</v>
      </c>
      <c r="W43">
        <v>0</v>
      </c>
      <c r="X43" t="s">
        <v>161</v>
      </c>
      <c r="Y43">
        <v>4.537293</v>
      </c>
      <c r="Z43">
        <v>0</v>
      </c>
      <c r="AA43">
        <v>0</v>
      </c>
      <c r="AB43">
        <v>0</v>
      </c>
      <c r="AC43" t="s">
        <v>161</v>
      </c>
      <c r="AD43">
        <v>0</v>
      </c>
      <c r="AE43">
        <v>0</v>
      </c>
      <c r="AF43">
        <v>0</v>
      </c>
      <c r="AG43">
        <v>0</v>
      </c>
      <c r="AH43" t="s">
        <v>161</v>
      </c>
      <c r="AI43">
        <v>0</v>
      </c>
      <c r="AJ43">
        <v>0</v>
      </c>
      <c r="AK43">
        <v>0</v>
      </c>
      <c r="AL43">
        <v>0</v>
      </c>
      <c r="AM43" t="s">
        <v>161</v>
      </c>
      <c r="AN43">
        <v>0</v>
      </c>
      <c r="AO43">
        <v>0</v>
      </c>
      <c r="AP43">
        <v>0.398768999999999</v>
      </c>
      <c r="AQ43">
        <v>0</v>
      </c>
      <c r="AR43" t="s">
        <v>161</v>
      </c>
      <c r="AS43">
        <v>0.398768999999999</v>
      </c>
      <c r="AT43">
        <v>0</v>
      </c>
      <c r="AU43">
        <v>0</v>
      </c>
      <c r="AV43">
        <v>0</v>
      </c>
      <c r="AW43" t="s">
        <v>161</v>
      </c>
      <c r="AX43">
        <v>0</v>
      </c>
      <c r="AY43">
        <v>0</v>
      </c>
    </row>
    <row r="44" spans="1:51">
      <c r="A44" t="s">
        <v>41</v>
      </c>
      <c r="B44">
        <v>30.750052</v>
      </c>
      <c r="C44">
        <v>0</v>
      </c>
      <c r="D44" t="s">
        <v>161</v>
      </c>
      <c r="E44">
        <v>30.750052</v>
      </c>
      <c r="F44">
        <v>0</v>
      </c>
      <c r="G44">
        <v>5.22303799999999</v>
      </c>
      <c r="H44">
        <v>0</v>
      </c>
      <c r="I44" t="s">
        <v>161</v>
      </c>
      <c r="J44">
        <v>5.22303799999999</v>
      </c>
      <c r="K44">
        <v>0</v>
      </c>
      <c r="L44">
        <v>2.38651</v>
      </c>
      <c r="M44">
        <v>0</v>
      </c>
      <c r="N44" t="s">
        <v>161</v>
      </c>
      <c r="O44">
        <v>2.38651</v>
      </c>
      <c r="P44">
        <v>0</v>
      </c>
      <c r="Q44">
        <v>0.0727</v>
      </c>
      <c r="R44">
        <v>0</v>
      </c>
      <c r="S44" t="s">
        <v>161</v>
      </c>
      <c r="T44">
        <v>0.0727</v>
      </c>
      <c r="U44">
        <v>0</v>
      </c>
      <c r="V44">
        <v>23.067804</v>
      </c>
      <c r="W44">
        <v>0</v>
      </c>
      <c r="X44" t="s">
        <v>161</v>
      </c>
      <c r="Y44">
        <v>23.067804</v>
      </c>
      <c r="Z44">
        <v>0</v>
      </c>
      <c r="AA44">
        <v>0</v>
      </c>
      <c r="AB44">
        <v>0</v>
      </c>
      <c r="AC44" t="s">
        <v>161</v>
      </c>
      <c r="AD44">
        <v>0</v>
      </c>
      <c r="AE44">
        <v>0</v>
      </c>
      <c r="AF44">
        <v>0</v>
      </c>
      <c r="AG44">
        <v>0</v>
      </c>
      <c r="AH44" t="s">
        <v>161</v>
      </c>
      <c r="AI44">
        <v>0</v>
      </c>
      <c r="AJ44">
        <v>0</v>
      </c>
      <c r="AK44">
        <v>0</v>
      </c>
      <c r="AL44">
        <v>0</v>
      </c>
      <c r="AM44" t="s">
        <v>161</v>
      </c>
      <c r="AN44">
        <v>0</v>
      </c>
      <c r="AO44">
        <v>0</v>
      </c>
      <c r="AP44">
        <v>0</v>
      </c>
      <c r="AQ44">
        <v>0</v>
      </c>
      <c r="AR44" t="s">
        <v>161</v>
      </c>
      <c r="AS44">
        <v>0</v>
      </c>
      <c r="AT44">
        <v>0</v>
      </c>
      <c r="AU44">
        <v>0</v>
      </c>
      <c r="AV44">
        <v>0</v>
      </c>
      <c r="AW44" t="s">
        <v>161</v>
      </c>
      <c r="AX44">
        <v>0</v>
      </c>
      <c r="AY44">
        <v>0</v>
      </c>
    </row>
    <row r="45" spans="1:51">
      <c r="A45" t="s">
        <v>42</v>
      </c>
      <c r="B45">
        <v>1.393532</v>
      </c>
      <c r="C45">
        <v>0</v>
      </c>
      <c r="D45" t="s">
        <v>161</v>
      </c>
      <c r="E45">
        <v>1.393532</v>
      </c>
      <c r="F45">
        <v>0</v>
      </c>
      <c r="G45">
        <v>1.181798</v>
      </c>
      <c r="H45">
        <v>0</v>
      </c>
      <c r="I45" t="s">
        <v>161</v>
      </c>
      <c r="J45">
        <v>1.181798</v>
      </c>
      <c r="K45">
        <v>0</v>
      </c>
      <c r="L45">
        <v>0.216934000000001</v>
      </c>
      <c r="M45">
        <v>0</v>
      </c>
      <c r="N45" t="s">
        <v>161</v>
      </c>
      <c r="O45">
        <v>0.216934000000001</v>
      </c>
      <c r="P45">
        <v>0</v>
      </c>
      <c r="Q45">
        <v>0.0807999999999998</v>
      </c>
      <c r="R45">
        <v>0</v>
      </c>
      <c r="S45" t="s">
        <v>161</v>
      </c>
      <c r="T45">
        <v>0.0807999999999998</v>
      </c>
      <c r="U45">
        <v>0</v>
      </c>
      <c r="V45">
        <v>0</v>
      </c>
      <c r="W45">
        <v>0</v>
      </c>
      <c r="X45" t="s">
        <v>161</v>
      </c>
      <c r="Y45">
        <v>0</v>
      </c>
      <c r="Z45">
        <v>0</v>
      </c>
      <c r="AA45">
        <v>-0.086</v>
      </c>
      <c r="AB45">
        <v>0</v>
      </c>
      <c r="AC45" t="s">
        <v>161</v>
      </c>
      <c r="AD45">
        <v>-0.086</v>
      </c>
      <c r="AE45">
        <v>0</v>
      </c>
      <c r="AF45">
        <v>0</v>
      </c>
      <c r="AG45">
        <v>0</v>
      </c>
      <c r="AH45" t="s">
        <v>161</v>
      </c>
      <c r="AI45">
        <v>0</v>
      </c>
      <c r="AJ45">
        <v>0</v>
      </c>
      <c r="AK45">
        <v>0</v>
      </c>
      <c r="AL45">
        <v>0</v>
      </c>
      <c r="AM45" t="s">
        <v>161</v>
      </c>
      <c r="AN45">
        <v>0</v>
      </c>
      <c r="AO45">
        <v>0</v>
      </c>
      <c r="AP45">
        <v>0.117371</v>
      </c>
      <c r="AQ45">
        <v>0</v>
      </c>
      <c r="AR45" t="s">
        <v>161</v>
      </c>
      <c r="AS45">
        <v>0.117371</v>
      </c>
      <c r="AT45">
        <v>0</v>
      </c>
      <c r="AU45">
        <v>0.0383999999999999</v>
      </c>
      <c r="AV45">
        <v>0</v>
      </c>
      <c r="AW45" t="s">
        <v>161</v>
      </c>
      <c r="AX45">
        <v>0.0383999999999999</v>
      </c>
      <c r="AY45">
        <v>0</v>
      </c>
    </row>
    <row r="46" spans="1:51">
      <c r="A46" t="s">
        <v>43</v>
      </c>
      <c r="B46">
        <v>1.13252100000001</v>
      </c>
      <c r="C46">
        <v>0</v>
      </c>
      <c r="D46" t="s">
        <v>161</v>
      </c>
      <c r="E46">
        <v>1.13252100000001</v>
      </c>
      <c r="F46">
        <v>0</v>
      </c>
      <c r="G46">
        <v>0.716231000000011</v>
      </c>
      <c r="H46">
        <v>0</v>
      </c>
      <c r="I46" t="s">
        <v>161</v>
      </c>
      <c r="J46">
        <v>0.716231000000011</v>
      </c>
      <c r="K46">
        <v>0</v>
      </c>
      <c r="L46">
        <v>0.416289999999998</v>
      </c>
      <c r="M46">
        <v>0</v>
      </c>
      <c r="N46" t="s">
        <v>161</v>
      </c>
      <c r="O46">
        <v>0.416289999999998</v>
      </c>
      <c r="P46">
        <v>0</v>
      </c>
      <c r="Q46">
        <v>0</v>
      </c>
      <c r="R46">
        <v>0</v>
      </c>
      <c r="S46" t="s">
        <v>161</v>
      </c>
      <c r="T46">
        <v>0</v>
      </c>
      <c r="U46">
        <v>0</v>
      </c>
      <c r="V46">
        <v>0</v>
      </c>
      <c r="W46">
        <v>0</v>
      </c>
      <c r="X46" t="s">
        <v>161</v>
      </c>
      <c r="Y46">
        <v>0</v>
      </c>
      <c r="Z46">
        <v>0</v>
      </c>
      <c r="AA46">
        <v>0</v>
      </c>
      <c r="AB46">
        <v>0</v>
      </c>
      <c r="AC46" t="s">
        <v>161</v>
      </c>
      <c r="AD46">
        <v>0</v>
      </c>
      <c r="AE46">
        <v>0</v>
      </c>
      <c r="AF46">
        <v>0</v>
      </c>
      <c r="AG46">
        <v>0</v>
      </c>
      <c r="AH46" t="s">
        <v>161</v>
      </c>
      <c r="AI46">
        <v>0</v>
      </c>
      <c r="AJ46">
        <v>0</v>
      </c>
      <c r="AK46">
        <v>0</v>
      </c>
      <c r="AL46">
        <v>0</v>
      </c>
      <c r="AM46" t="s">
        <v>161</v>
      </c>
      <c r="AN46">
        <v>0</v>
      </c>
      <c r="AO46">
        <v>0</v>
      </c>
      <c r="AP46">
        <v>0.098394</v>
      </c>
      <c r="AQ46">
        <v>0</v>
      </c>
      <c r="AR46" t="s">
        <v>161</v>
      </c>
      <c r="AS46">
        <v>0.098394</v>
      </c>
      <c r="AT46">
        <v>0</v>
      </c>
      <c r="AU46">
        <v>0</v>
      </c>
      <c r="AV46">
        <v>0</v>
      </c>
      <c r="AW46" t="s">
        <v>161</v>
      </c>
      <c r="AX46">
        <v>0</v>
      </c>
      <c r="AY46">
        <v>0</v>
      </c>
    </row>
    <row r="47" spans="1:51">
      <c r="A47" t="s">
        <v>164</v>
      </c>
      <c r="B47">
        <v>0</v>
      </c>
      <c r="C47">
        <v>0</v>
      </c>
      <c r="D47" t="s">
        <v>161</v>
      </c>
      <c r="E47">
        <v>0</v>
      </c>
      <c r="F47">
        <v>0</v>
      </c>
      <c r="G47">
        <v>0</v>
      </c>
      <c r="H47">
        <v>0</v>
      </c>
      <c r="I47" t="s">
        <v>161</v>
      </c>
      <c r="J47">
        <v>0</v>
      </c>
      <c r="K47">
        <v>0</v>
      </c>
      <c r="L47">
        <v>0</v>
      </c>
      <c r="M47">
        <v>0</v>
      </c>
      <c r="N47" t="s">
        <v>161</v>
      </c>
      <c r="O47">
        <v>0</v>
      </c>
      <c r="P47">
        <v>0</v>
      </c>
      <c r="Q47">
        <v>0</v>
      </c>
      <c r="R47">
        <v>0</v>
      </c>
      <c r="S47" t="s">
        <v>161</v>
      </c>
      <c r="T47">
        <v>0</v>
      </c>
      <c r="U47">
        <v>0</v>
      </c>
      <c r="V47">
        <v>0</v>
      </c>
      <c r="W47">
        <v>0</v>
      </c>
      <c r="X47" t="s">
        <v>161</v>
      </c>
      <c r="Y47">
        <v>0</v>
      </c>
      <c r="Z47">
        <v>0</v>
      </c>
      <c r="AA47">
        <v>0</v>
      </c>
      <c r="AB47">
        <v>0</v>
      </c>
      <c r="AC47" t="s">
        <v>161</v>
      </c>
      <c r="AD47">
        <v>0</v>
      </c>
      <c r="AE47">
        <v>0</v>
      </c>
      <c r="AF47">
        <v>0</v>
      </c>
      <c r="AG47">
        <v>0</v>
      </c>
      <c r="AH47" t="s">
        <v>161</v>
      </c>
      <c r="AI47">
        <v>0</v>
      </c>
      <c r="AJ47">
        <v>0</v>
      </c>
      <c r="AK47">
        <v>0</v>
      </c>
      <c r="AL47">
        <v>0</v>
      </c>
      <c r="AM47" t="s">
        <v>161</v>
      </c>
      <c r="AN47">
        <v>0</v>
      </c>
      <c r="AO47">
        <v>0</v>
      </c>
      <c r="AP47">
        <v>0</v>
      </c>
      <c r="AQ47">
        <v>0</v>
      </c>
      <c r="AR47" t="s">
        <v>161</v>
      </c>
      <c r="AS47">
        <v>0</v>
      </c>
      <c r="AT47">
        <v>0</v>
      </c>
      <c r="AU47">
        <v>0</v>
      </c>
      <c r="AV47">
        <v>0</v>
      </c>
      <c r="AW47" t="s">
        <v>161</v>
      </c>
      <c r="AX47">
        <v>0</v>
      </c>
      <c r="AY47">
        <v>0</v>
      </c>
    </row>
    <row r="48" spans="1:51">
      <c r="A48" t="s">
        <v>44</v>
      </c>
      <c r="B48">
        <v>0</v>
      </c>
      <c r="C48">
        <v>22.307822</v>
      </c>
      <c r="D48">
        <v>0</v>
      </c>
      <c r="E48">
        <v>-22.307822</v>
      </c>
      <c r="F48">
        <v>0</v>
      </c>
      <c r="G48">
        <v>0</v>
      </c>
      <c r="H48">
        <v>13.077</v>
      </c>
      <c r="I48">
        <v>0</v>
      </c>
      <c r="J48">
        <v>-13.077</v>
      </c>
      <c r="K48">
        <v>0</v>
      </c>
      <c r="L48">
        <v>0</v>
      </c>
      <c r="M48">
        <v>2.922222</v>
      </c>
      <c r="N48">
        <v>0</v>
      </c>
      <c r="O48">
        <v>-2.922222</v>
      </c>
      <c r="P48">
        <v>0</v>
      </c>
      <c r="Q48">
        <v>0</v>
      </c>
      <c r="R48">
        <v>0.08</v>
      </c>
      <c r="S48">
        <v>0</v>
      </c>
      <c r="T48">
        <v>-0.08</v>
      </c>
      <c r="U48">
        <v>0</v>
      </c>
      <c r="V48">
        <v>0</v>
      </c>
      <c r="W48">
        <v>5.6906</v>
      </c>
      <c r="X48">
        <v>0</v>
      </c>
      <c r="Y48">
        <v>-5.6906</v>
      </c>
      <c r="Z48">
        <v>0</v>
      </c>
      <c r="AA48">
        <v>0</v>
      </c>
      <c r="AB48">
        <v>0.538</v>
      </c>
      <c r="AC48">
        <v>0</v>
      </c>
      <c r="AD48">
        <v>-0.538</v>
      </c>
      <c r="AE48">
        <v>0</v>
      </c>
      <c r="AF48">
        <v>0</v>
      </c>
      <c r="AG48">
        <v>9.6</v>
      </c>
      <c r="AH48">
        <v>0</v>
      </c>
      <c r="AI48">
        <v>-9.6</v>
      </c>
      <c r="AJ48">
        <v>0</v>
      </c>
      <c r="AK48">
        <v>0</v>
      </c>
      <c r="AL48">
        <v>0</v>
      </c>
      <c r="AM48" t="s">
        <v>161</v>
      </c>
      <c r="AN48">
        <v>0</v>
      </c>
      <c r="AO48">
        <v>0</v>
      </c>
      <c r="AP48">
        <v>0</v>
      </c>
      <c r="AQ48">
        <v>0</v>
      </c>
      <c r="AR48" t="s">
        <v>161</v>
      </c>
      <c r="AS48">
        <v>0</v>
      </c>
      <c r="AT48">
        <v>0</v>
      </c>
      <c r="AU48">
        <v>0</v>
      </c>
      <c r="AV48">
        <v>0</v>
      </c>
      <c r="AW48" t="s">
        <v>161</v>
      </c>
      <c r="AX48">
        <v>0</v>
      </c>
      <c r="AY48">
        <v>0</v>
      </c>
    </row>
    <row r="49" spans="1:51">
      <c r="A49" t="s">
        <v>45</v>
      </c>
      <c r="B49">
        <v>0</v>
      </c>
      <c r="C49">
        <v>16.477722</v>
      </c>
      <c r="D49">
        <v>0</v>
      </c>
      <c r="E49">
        <v>-16.477722</v>
      </c>
      <c r="F49">
        <v>0</v>
      </c>
      <c r="G49">
        <v>0</v>
      </c>
      <c r="H49">
        <v>9.184</v>
      </c>
      <c r="I49">
        <v>0</v>
      </c>
      <c r="J49">
        <v>-9.184</v>
      </c>
      <c r="K49">
        <v>0</v>
      </c>
      <c r="L49">
        <v>0</v>
      </c>
      <c r="M49">
        <v>2.082222</v>
      </c>
      <c r="N49">
        <v>0</v>
      </c>
      <c r="O49">
        <v>-2.082222</v>
      </c>
      <c r="P49">
        <v>0</v>
      </c>
      <c r="Q49">
        <v>0</v>
      </c>
      <c r="R49">
        <v>0.08</v>
      </c>
      <c r="S49">
        <v>0</v>
      </c>
      <c r="T49">
        <v>-0.08</v>
      </c>
      <c r="U49">
        <v>0</v>
      </c>
      <c r="V49">
        <v>0</v>
      </c>
      <c r="W49">
        <v>4.737</v>
      </c>
      <c r="X49">
        <v>0</v>
      </c>
      <c r="Y49">
        <v>-4.737</v>
      </c>
      <c r="Z49">
        <v>0</v>
      </c>
      <c r="AA49">
        <v>0</v>
      </c>
      <c r="AB49">
        <v>0.3945</v>
      </c>
      <c r="AC49">
        <v>0</v>
      </c>
      <c r="AD49">
        <v>-0.3945</v>
      </c>
      <c r="AE49">
        <v>0</v>
      </c>
      <c r="AF49">
        <v>0</v>
      </c>
      <c r="AG49">
        <v>7.2</v>
      </c>
      <c r="AH49">
        <v>0</v>
      </c>
      <c r="AI49">
        <v>-7.2</v>
      </c>
      <c r="AJ49">
        <v>0</v>
      </c>
      <c r="AK49">
        <v>0</v>
      </c>
      <c r="AL49">
        <v>0</v>
      </c>
      <c r="AM49" t="s">
        <v>161</v>
      </c>
      <c r="AN49">
        <v>0</v>
      </c>
      <c r="AO49">
        <v>0</v>
      </c>
      <c r="AP49">
        <v>0</v>
      </c>
      <c r="AQ49">
        <v>0</v>
      </c>
      <c r="AR49" t="s">
        <v>161</v>
      </c>
      <c r="AS49">
        <v>0</v>
      </c>
      <c r="AT49">
        <v>0</v>
      </c>
      <c r="AU49">
        <v>0</v>
      </c>
      <c r="AV49">
        <v>0</v>
      </c>
      <c r="AW49" t="s">
        <v>161</v>
      </c>
      <c r="AX49">
        <v>0</v>
      </c>
      <c r="AY49">
        <v>0</v>
      </c>
    </row>
    <row r="50" spans="1:51">
      <c r="A50" t="s">
        <v>165</v>
      </c>
      <c r="B50">
        <v>0</v>
      </c>
      <c r="C50">
        <v>0</v>
      </c>
      <c r="D50" t="s">
        <v>161</v>
      </c>
      <c r="E50">
        <v>0</v>
      </c>
      <c r="F50">
        <v>0</v>
      </c>
      <c r="G50">
        <v>0</v>
      </c>
      <c r="H50">
        <v>0</v>
      </c>
      <c r="I50" t="s">
        <v>161</v>
      </c>
      <c r="J50">
        <v>0</v>
      </c>
      <c r="K50">
        <v>0</v>
      </c>
      <c r="L50">
        <v>0</v>
      </c>
      <c r="M50">
        <v>0</v>
      </c>
      <c r="N50" t="s">
        <v>161</v>
      </c>
      <c r="O50">
        <v>0</v>
      </c>
      <c r="P50">
        <v>0</v>
      </c>
      <c r="Q50">
        <v>0</v>
      </c>
      <c r="R50">
        <v>0</v>
      </c>
      <c r="S50" t="s">
        <v>161</v>
      </c>
      <c r="T50">
        <v>0</v>
      </c>
      <c r="U50">
        <v>0</v>
      </c>
      <c r="V50">
        <v>0</v>
      </c>
      <c r="W50">
        <v>0</v>
      </c>
      <c r="X50" t="s">
        <v>161</v>
      </c>
      <c r="Y50">
        <v>0</v>
      </c>
      <c r="Z50">
        <v>0</v>
      </c>
      <c r="AA50">
        <v>0</v>
      </c>
      <c r="AB50">
        <v>0</v>
      </c>
      <c r="AC50" t="s">
        <v>161</v>
      </c>
      <c r="AD50">
        <v>0</v>
      </c>
      <c r="AE50">
        <v>0</v>
      </c>
      <c r="AF50">
        <v>0</v>
      </c>
      <c r="AG50">
        <v>0</v>
      </c>
      <c r="AH50" t="s">
        <v>161</v>
      </c>
      <c r="AI50">
        <v>0</v>
      </c>
      <c r="AJ50">
        <v>0</v>
      </c>
      <c r="AK50">
        <v>0</v>
      </c>
      <c r="AL50">
        <v>0</v>
      </c>
      <c r="AM50" t="s">
        <v>161</v>
      </c>
      <c r="AN50">
        <v>0</v>
      </c>
      <c r="AO50">
        <v>0</v>
      </c>
      <c r="AP50">
        <v>0</v>
      </c>
      <c r="AQ50">
        <v>0</v>
      </c>
      <c r="AR50" t="s">
        <v>161</v>
      </c>
      <c r="AS50">
        <v>0</v>
      </c>
      <c r="AT50">
        <v>0</v>
      </c>
      <c r="AU50">
        <v>0</v>
      </c>
      <c r="AV50">
        <v>0</v>
      </c>
      <c r="AW50" t="s">
        <v>161</v>
      </c>
      <c r="AX50">
        <v>0</v>
      </c>
      <c r="AY50">
        <v>0</v>
      </c>
    </row>
    <row r="51" spans="1:51">
      <c r="A51" t="s">
        <v>47</v>
      </c>
      <c r="B51">
        <v>40.668741</v>
      </c>
      <c r="C51">
        <v>38.785544</v>
      </c>
      <c r="D51">
        <v>1.04855409530932</v>
      </c>
      <c r="E51">
        <v>1.883197</v>
      </c>
      <c r="F51">
        <v>0</v>
      </c>
      <c r="G51">
        <v>9.71337399999999</v>
      </c>
      <c r="H51">
        <v>22.261</v>
      </c>
      <c r="I51">
        <v>0.436340415974125</v>
      </c>
      <c r="J51">
        <v>-12.547626</v>
      </c>
      <c r="K51">
        <v>0</v>
      </c>
      <c r="L51">
        <v>3.28277</v>
      </c>
      <c r="M51">
        <v>5.004444</v>
      </c>
      <c r="N51">
        <v>0.655970972999198</v>
      </c>
      <c r="O51">
        <v>-1.721674</v>
      </c>
      <c r="P51">
        <v>0</v>
      </c>
      <c r="Q51">
        <v>0.1535</v>
      </c>
      <c r="R51">
        <v>0.16</v>
      </c>
      <c r="S51">
        <v>0.959374999999999</v>
      </c>
      <c r="T51">
        <v>-0.0065000000000002</v>
      </c>
      <c r="U51">
        <v>0</v>
      </c>
      <c r="V51">
        <v>27.605097</v>
      </c>
      <c r="W51">
        <v>10.4276</v>
      </c>
      <c r="X51">
        <v>2.64731069469485</v>
      </c>
      <c r="Y51">
        <v>17.177497</v>
      </c>
      <c r="Z51">
        <v>0</v>
      </c>
      <c r="AA51">
        <v>-0.086</v>
      </c>
      <c r="AB51">
        <v>0.9325</v>
      </c>
      <c r="AC51">
        <v>-0.092225201072386</v>
      </c>
      <c r="AD51">
        <v>-1.0185</v>
      </c>
      <c r="AE51">
        <v>0</v>
      </c>
      <c r="AF51">
        <v>0</v>
      </c>
      <c r="AG51">
        <v>16.8</v>
      </c>
      <c r="AH51">
        <v>0</v>
      </c>
      <c r="AI51">
        <v>-16.8</v>
      </c>
      <c r="AJ51">
        <v>0</v>
      </c>
      <c r="AK51">
        <v>0</v>
      </c>
      <c r="AL51">
        <v>0.99</v>
      </c>
      <c r="AM51">
        <v>0</v>
      </c>
      <c r="AN51">
        <v>-0.99</v>
      </c>
      <c r="AO51">
        <v>0</v>
      </c>
      <c r="AP51">
        <v>0.614533999999999</v>
      </c>
      <c r="AQ51">
        <v>0</v>
      </c>
      <c r="AR51" t="s">
        <v>161</v>
      </c>
      <c r="AS51">
        <v>0.614533999999999</v>
      </c>
      <c r="AT51">
        <v>0</v>
      </c>
      <c r="AU51">
        <v>0.0383999999999999</v>
      </c>
      <c r="AV51">
        <v>0</v>
      </c>
      <c r="AW51" t="s">
        <v>161</v>
      </c>
      <c r="AX51">
        <v>0.0383999999999999</v>
      </c>
      <c r="AY51">
        <v>0</v>
      </c>
    </row>
    <row r="52" spans="1:51">
      <c r="A52" t="s">
        <v>48</v>
      </c>
      <c r="B52">
        <v>16.524772</v>
      </c>
      <c r="C52">
        <v>18.70302072</v>
      </c>
      <c r="D52">
        <v>0.88353492451245</v>
      </c>
      <c r="E52">
        <v>-2.17824872000002</v>
      </c>
      <c r="F52">
        <v>11.619989</v>
      </c>
      <c r="G52">
        <v>11.278958</v>
      </c>
      <c r="H52">
        <v>14.8365</v>
      </c>
      <c r="I52">
        <v>0.760216897516259</v>
      </c>
      <c r="J52">
        <v>-3.55754200000002</v>
      </c>
      <c r="K52">
        <v>8.526567</v>
      </c>
      <c r="L52">
        <v>2.563659</v>
      </c>
      <c r="M52">
        <v>3.405554</v>
      </c>
      <c r="N52">
        <v>0.752787652170543</v>
      </c>
      <c r="O52">
        <v>-0.841894999999999</v>
      </c>
      <c r="P52">
        <v>2.207522</v>
      </c>
      <c r="Q52">
        <v>1.0768</v>
      </c>
      <c r="R52">
        <v>0.9555</v>
      </c>
      <c r="S52">
        <v>1.12694924123496</v>
      </c>
      <c r="T52">
        <v>0.121300000000001</v>
      </c>
      <c r="U52">
        <v>0.405899999999999</v>
      </c>
      <c r="V52">
        <v>0</v>
      </c>
      <c r="W52">
        <v>-2</v>
      </c>
      <c r="X52">
        <v>0</v>
      </c>
      <c r="Y52">
        <v>2</v>
      </c>
      <c r="Z52">
        <v>0</v>
      </c>
      <c r="AA52">
        <v>1.605355</v>
      </c>
      <c r="AB52">
        <v>1.50546672</v>
      </c>
      <c r="AC52">
        <v>1.06635037405543</v>
      </c>
      <c r="AD52">
        <v>0.0998882799999992</v>
      </c>
      <c r="AE52">
        <v>0.48</v>
      </c>
      <c r="AF52">
        <v>0</v>
      </c>
      <c r="AG52">
        <v>0</v>
      </c>
      <c r="AH52" t="s">
        <v>161</v>
      </c>
      <c r="AI52">
        <v>0</v>
      </c>
      <c r="AJ52">
        <v>0</v>
      </c>
      <c r="AK52">
        <v>0.016169</v>
      </c>
      <c r="AL52">
        <v>0.02</v>
      </c>
      <c r="AM52">
        <v>0.80845</v>
      </c>
      <c r="AN52">
        <v>-0.003831</v>
      </c>
      <c r="AO52">
        <v>0.023034</v>
      </c>
      <c r="AP52">
        <v>1.842531</v>
      </c>
      <c r="AQ52">
        <v>7.25</v>
      </c>
      <c r="AR52">
        <v>0.254142206896552</v>
      </c>
      <c r="AS52">
        <v>-5.407469</v>
      </c>
      <c r="AT52">
        <v>6.836153</v>
      </c>
      <c r="AU52">
        <v>0.5541</v>
      </c>
      <c r="AV52">
        <v>1.675</v>
      </c>
      <c r="AW52">
        <v>0.330805970149254</v>
      </c>
      <c r="AX52">
        <v>-1.1209</v>
      </c>
      <c r="AY52">
        <v>1.3174</v>
      </c>
    </row>
    <row r="53" spans="1:51">
      <c r="A53" t="s">
        <v>166</v>
      </c>
      <c r="B53">
        <v>108.923452</v>
      </c>
      <c r="C53">
        <v>144.96266645</v>
      </c>
      <c r="D53">
        <v>0.751389683064152</v>
      </c>
      <c r="E53">
        <v>-36.0392144500001</v>
      </c>
      <c r="F53">
        <v>35.1344439999999</v>
      </c>
      <c r="G53">
        <v>44.538035</v>
      </c>
      <c r="H53">
        <v>85.5941</v>
      </c>
      <c r="I53">
        <v>0.520340011753146</v>
      </c>
      <c r="J53">
        <v>-41.056065</v>
      </c>
      <c r="K53">
        <v>-8.25701000000001</v>
      </c>
      <c r="L53">
        <v>17.835048</v>
      </c>
      <c r="M53">
        <v>22.250916</v>
      </c>
      <c r="N53">
        <v>0.801542192689954</v>
      </c>
      <c r="O53">
        <v>-4.41586800000002</v>
      </c>
      <c r="P53">
        <v>7.39726499999999</v>
      </c>
      <c r="Q53">
        <v>1.9451</v>
      </c>
      <c r="R53">
        <v>2.0777</v>
      </c>
      <c r="S53">
        <v>0.936179429176493</v>
      </c>
      <c r="T53">
        <v>-0.132600000000001</v>
      </c>
      <c r="U53">
        <v>-1.2647</v>
      </c>
      <c r="V53">
        <v>42.760992</v>
      </c>
      <c r="W53">
        <v>29.2179</v>
      </c>
      <c r="X53">
        <v>1.46352037620773</v>
      </c>
      <c r="Y53">
        <v>13.543092</v>
      </c>
      <c r="Z53">
        <v>37.121414</v>
      </c>
      <c r="AA53">
        <v>1.844277</v>
      </c>
      <c r="AB53">
        <v>5.82205045</v>
      </c>
      <c r="AC53">
        <v>0.316774479341724</v>
      </c>
      <c r="AD53">
        <v>-3.97777345</v>
      </c>
      <c r="AE53">
        <v>0.137474999999999</v>
      </c>
      <c r="AF53">
        <v>16.628899</v>
      </c>
      <c r="AG53">
        <v>38.39</v>
      </c>
      <c r="AH53">
        <v>0.433157046105757</v>
      </c>
      <c r="AI53">
        <v>-21.761101</v>
      </c>
      <c r="AJ53">
        <v>-121.068251</v>
      </c>
      <c r="AK53">
        <v>1.83826399999996</v>
      </c>
      <c r="AL53">
        <v>7.71</v>
      </c>
      <c r="AM53">
        <v>0.238425940337219</v>
      </c>
      <c r="AN53">
        <v>-5.87173600000004</v>
      </c>
      <c r="AO53">
        <v>2.30342499999999</v>
      </c>
      <c r="AP53">
        <v>3.723284</v>
      </c>
      <c r="AQ53">
        <v>9.78</v>
      </c>
      <c r="AR53">
        <v>0.380703885480572</v>
      </c>
      <c r="AS53">
        <v>-6.056716</v>
      </c>
      <c r="AT53">
        <v>9.82465299999999</v>
      </c>
      <c r="AU53">
        <v>4.63293799999999</v>
      </c>
      <c r="AV53">
        <v>3.815</v>
      </c>
      <c r="AW53">
        <v>1.21440052424639</v>
      </c>
      <c r="AX53">
        <v>0.817937999999989</v>
      </c>
      <c r="AY53">
        <v>1.6188</v>
      </c>
    </row>
    <row r="54" spans="1:51">
      <c r="A54" t="s">
        <v>50</v>
      </c>
      <c r="B54">
        <v>2.053107</v>
      </c>
      <c r="C54">
        <v>2.35358434</v>
      </c>
      <c r="D54">
        <v>0.872332027838015</v>
      </c>
      <c r="E54">
        <v>-0.300477340000003</v>
      </c>
      <c r="F54">
        <v>0</v>
      </c>
      <c r="G54">
        <v>1.779306</v>
      </c>
      <c r="H54">
        <v>1.6876</v>
      </c>
      <c r="I54">
        <v>1.05434107608438</v>
      </c>
      <c r="J54">
        <v>0.091705999999997</v>
      </c>
      <c r="K54">
        <v>0</v>
      </c>
      <c r="L54">
        <v>0.188701</v>
      </c>
      <c r="M54">
        <v>0.336118</v>
      </c>
      <c r="N54">
        <v>0.561412956164205</v>
      </c>
      <c r="O54">
        <v>-0.147417</v>
      </c>
      <c r="P54">
        <v>0</v>
      </c>
      <c r="Q54">
        <v>0.0511000000000001</v>
      </c>
      <c r="R54">
        <v>0.0782</v>
      </c>
      <c r="S54">
        <v>0.653452685421996</v>
      </c>
      <c r="T54">
        <v>-0.0270999999999999</v>
      </c>
      <c r="U54">
        <v>0</v>
      </c>
      <c r="V54">
        <v>0</v>
      </c>
      <c r="W54">
        <v>0</v>
      </c>
      <c r="X54" t="s">
        <v>161</v>
      </c>
      <c r="Y54">
        <v>0</v>
      </c>
      <c r="Z54">
        <v>0</v>
      </c>
      <c r="AA54">
        <v>0.034</v>
      </c>
      <c r="AB54">
        <v>0.25166634</v>
      </c>
      <c r="AC54">
        <v>0.135099513109302</v>
      </c>
      <c r="AD54">
        <v>-0.21766634</v>
      </c>
      <c r="AE54">
        <v>0</v>
      </c>
      <c r="AF54">
        <v>0</v>
      </c>
      <c r="AG54">
        <v>0</v>
      </c>
      <c r="AH54" t="s">
        <v>161</v>
      </c>
      <c r="AI54">
        <v>0</v>
      </c>
      <c r="AJ54">
        <v>0</v>
      </c>
      <c r="AK54">
        <v>0</v>
      </c>
      <c r="AL54">
        <v>0</v>
      </c>
      <c r="AM54" t="s">
        <v>161</v>
      </c>
      <c r="AN54">
        <v>0</v>
      </c>
      <c r="AO54">
        <v>0</v>
      </c>
      <c r="AP54">
        <v>0</v>
      </c>
      <c r="AQ54">
        <v>0</v>
      </c>
      <c r="AR54" t="s">
        <v>161</v>
      </c>
      <c r="AS54">
        <v>0</v>
      </c>
      <c r="AT54">
        <v>0</v>
      </c>
      <c r="AU54">
        <v>0</v>
      </c>
      <c r="AV54">
        <v>0</v>
      </c>
      <c r="AW54" t="s">
        <v>161</v>
      </c>
      <c r="AX54">
        <v>0</v>
      </c>
      <c r="AY54">
        <v>0</v>
      </c>
    </row>
    <row r="55" spans="1:51">
      <c r="A55" t="s">
        <v>51</v>
      </c>
      <c r="B55">
        <v>11.8661189999999</v>
      </c>
      <c r="C55">
        <v>20.320658</v>
      </c>
      <c r="D55">
        <v>0.583943640014014</v>
      </c>
      <c r="E55">
        <v>-8.4545390000001</v>
      </c>
      <c r="F55">
        <v>21.469148</v>
      </c>
      <c r="G55">
        <v>0.00399999999999868</v>
      </c>
      <c r="H55">
        <v>0.3652</v>
      </c>
      <c r="I55">
        <v>0.010952902519164</v>
      </c>
      <c r="J55">
        <v>-0.361200000000001</v>
      </c>
      <c r="K55">
        <v>2.03045799999999</v>
      </c>
      <c r="L55">
        <v>0.118383</v>
      </c>
      <c r="M55">
        <v>0.145558</v>
      </c>
      <c r="N55">
        <v>0.813304662059111</v>
      </c>
      <c r="O55">
        <v>-0.0271749999999999</v>
      </c>
      <c r="P55">
        <v>0.327342</v>
      </c>
      <c r="Q55">
        <v>0</v>
      </c>
      <c r="R55">
        <v>0</v>
      </c>
      <c r="S55" t="s">
        <v>161</v>
      </c>
      <c r="T55">
        <v>0</v>
      </c>
      <c r="U55">
        <v>0.065</v>
      </c>
      <c r="V55">
        <v>11.7227359999999</v>
      </c>
      <c r="W55">
        <v>19.7899</v>
      </c>
      <c r="X55">
        <v>0.592359536935502</v>
      </c>
      <c r="Y55">
        <v>-8.0671640000001</v>
      </c>
      <c r="Z55">
        <v>18.734248</v>
      </c>
      <c r="AA55">
        <v>0.021</v>
      </c>
      <c r="AB55">
        <v>0.02</v>
      </c>
      <c r="AC55">
        <v>1.05</v>
      </c>
      <c r="AD55">
        <v>0.001</v>
      </c>
      <c r="AE55">
        <v>0.3121</v>
      </c>
      <c r="AF55">
        <v>0</v>
      </c>
      <c r="AG55">
        <v>0</v>
      </c>
      <c r="AH55" t="s">
        <v>161</v>
      </c>
      <c r="AI55">
        <v>0</v>
      </c>
      <c r="AJ55">
        <v>0</v>
      </c>
      <c r="AK55">
        <v>0</v>
      </c>
      <c r="AL55">
        <v>3.85</v>
      </c>
      <c r="AM55">
        <v>0</v>
      </c>
      <c r="AN55">
        <v>-3.85</v>
      </c>
      <c r="AO55">
        <v>0</v>
      </c>
      <c r="AP55">
        <v>0</v>
      </c>
      <c r="AQ55">
        <v>0</v>
      </c>
      <c r="AR55" t="s">
        <v>161</v>
      </c>
      <c r="AS55">
        <v>0</v>
      </c>
      <c r="AT55">
        <v>0</v>
      </c>
      <c r="AU55">
        <v>0</v>
      </c>
      <c r="AV55">
        <v>1</v>
      </c>
      <c r="AW55">
        <v>0</v>
      </c>
      <c r="AX55">
        <v>-1</v>
      </c>
      <c r="AY55">
        <v>0</v>
      </c>
    </row>
    <row r="56" spans="1:51">
      <c r="A56" t="s">
        <v>52</v>
      </c>
      <c r="B56">
        <v>8.2711939999999</v>
      </c>
      <c r="C56">
        <v>18.6052</v>
      </c>
      <c r="D56">
        <v>0.44456356287489</v>
      </c>
      <c r="E56">
        <v>-10.3340060000001</v>
      </c>
      <c r="F56">
        <v>16.825335</v>
      </c>
      <c r="G56">
        <v>0.209</v>
      </c>
      <c r="H56">
        <v>0</v>
      </c>
      <c r="I56" t="s">
        <v>161</v>
      </c>
      <c r="J56">
        <v>0.209</v>
      </c>
      <c r="K56">
        <v>0.399999999999998</v>
      </c>
      <c r="L56">
        <v>0.118383</v>
      </c>
      <c r="M56">
        <v>0</v>
      </c>
      <c r="N56" t="s">
        <v>161</v>
      </c>
      <c r="O56">
        <v>0.118383</v>
      </c>
      <c r="P56">
        <v>0.133707</v>
      </c>
      <c r="Q56">
        <v>0</v>
      </c>
      <c r="R56">
        <v>0</v>
      </c>
      <c r="S56" t="s">
        <v>161</v>
      </c>
      <c r="T56">
        <v>0</v>
      </c>
      <c r="U56">
        <v>0</v>
      </c>
      <c r="V56">
        <v>7.9438109999999</v>
      </c>
      <c r="W56">
        <v>18.6052</v>
      </c>
      <c r="X56">
        <v>0.426967245716246</v>
      </c>
      <c r="Y56">
        <v>-10.6613890000001</v>
      </c>
      <c r="Z56">
        <v>16.216628</v>
      </c>
      <c r="AA56">
        <v>0</v>
      </c>
      <c r="AB56">
        <v>0</v>
      </c>
      <c r="AC56" t="s">
        <v>161</v>
      </c>
      <c r="AD56">
        <v>0</v>
      </c>
      <c r="AE56">
        <v>0.0749999999999999</v>
      </c>
      <c r="AF56">
        <v>0</v>
      </c>
      <c r="AG56">
        <v>0</v>
      </c>
      <c r="AH56" t="s">
        <v>161</v>
      </c>
      <c r="AI56">
        <v>0</v>
      </c>
      <c r="AJ56">
        <v>0</v>
      </c>
      <c r="AK56">
        <v>0</v>
      </c>
      <c r="AL56">
        <v>0</v>
      </c>
      <c r="AM56" t="s">
        <v>161</v>
      </c>
      <c r="AN56">
        <v>0</v>
      </c>
      <c r="AO56">
        <v>0</v>
      </c>
      <c r="AP56">
        <v>0.0437769999999999</v>
      </c>
      <c r="AQ56">
        <v>0</v>
      </c>
      <c r="AR56" t="s">
        <v>161</v>
      </c>
      <c r="AS56">
        <v>0.0437769999999999</v>
      </c>
      <c r="AT56">
        <v>0</v>
      </c>
      <c r="AU56">
        <v>0</v>
      </c>
      <c r="AV56">
        <v>0</v>
      </c>
      <c r="AW56" t="s">
        <v>161</v>
      </c>
      <c r="AX56">
        <v>0</v>
      </c>
      <c r="AY56">
        <v>0</v>
      </c>
    </row>
    <row r="57" spans="1:51">
      <c r="A57" t="s">
        <v>53</v>
      </c>
      <c r="B57">
        <v>1.671425</v>
      </c>
      <c r="C57">
        <v>2.955918</v>
      </c>
      <c r="D57">
        <v>0.565450394767379</v>
      </c>
      <c r="E57">
        <v>-1.284493</v>
      </c>
      <c r="F57">
        <v>3.18076900000001</v>
      </c>
      <c r="G57">
        <v>0.153</v>
      </c>
      <c r="H57">
        <v>0.4018</v>
      </c>
      <c r="I57">
        <v>0.380786460925833</v>
      </c>
      <c r="J57">
        <v>-0.2488</v>
      </c>
      <c r="K57">
        <v>0.378076999999999</v>
      </c>
      <c r="L57">
        <v>0.118383</v>
      </c>
      <c r="M57">
        <v>0.141218</v>
      </c>
      <c r="N57">
        <v>0.838299650186238</v>
      </c>
      <c r="O57">
        <v>-0.0228349999999999</v>
      </c>
      <c r="P57">
        <v>0.125055</v>
      </c>
      <c r="Q57">
        <v>0</v>
      </c>
      <c r="R57">
        <v>0</v>
      </c>
      <c r="S57" t="s">
        <v>161</v>
      </c>
      <c r="T57">
        <v>0</v>
      </c>
      <c r="U57">
        <v>0</v>
      </c>
      <c r="V57">
        <v>1.309745</v>
      </c>
      <c r="W57">
        <v>2.3929</v>
      </c>
      <c r="X57">
        <v>0.547346316185382</v>
      </c>
      <c r="Y57">
        <v>-1.083155</v>
      </c>
      <c r="Z57">
        <v>2.67763700000001</v>
      </c>
      <c r="AA57">
        <v>0.090297</v>
      </c>
      <c r="AB57">
        <v>0.02</v>
      </c>
      <c r="AC57">
        <v>4.51485</v>
      </c>
      <c r="AD57">
        <v>0.070297</v>
      </c>
      <c r="AE57">
        <v>0</v>
      </c>
      <c r="AF57">
        <v>0</v>
      </c>
      <c r="AG57">
        <v>0</v>
      </c>
      <c r="AH57" t="s">
        <v>161</v>
      </c>
      <c r="AI57">
        <v>0</v>
      </c>
      <c r="AJ57">
        <v>0</v>
      </c>
      <c r="AK57">
        <v>0</v>
      </c>
      <c r="AL57">
        <v>0</v>
      </c>
      <c r="AM57" t="s">
        <v>161</v>
      </c>
      <c r="AN57">
        <v>0</v>
      </c>
      <c r="AO57">
        <v>0</v>
      </c>
      <c r="AP57">
        <v>0</v>
      </c>
      <c r="AQ57">
        <v>0</v>
      </c>
      <c r="AR57" t="s">
        <v>161</v>
      </c>
      <c r="AS57">
        <v>0</v>
      </c>
      <c r="AT57">
        <v>0</v>
      </c>
      <c r="AU57">
        <v>0</v>
      </c>
      <c r="AV57">
        <v>0</v>
      </c>
      <c r="AW57" t="s">
        <v>161</v>
      </c>
      <c r="AX57">
        <v>0</v>
      </c>
      <c r="AY57">
        <v>0</v>
      </c>
    </row>
    <row r="58" spans="1:51">
      <c r="A58" t="s">
        <v>54</v>
      </c>
      <c r="B58">
        <v>0.975977999999997</v>
      </c>
      <c r="C58">
        <v>15.32664397</v>
      </c>
      <c r="D58">
        <v>0.0636785197014006</v>
      </c>
      <c r="E58">
        <v>-14.35066597</v>
      </c>
      <c r="F58">
        <v>6.564886</v>
      </c>
      <c r="G58">
        <v>0.00799999999999847</v>
      </c>
      <c r="H58">
        <v>8.704</v>
      </c>
      <c r="I58">
        <v>0.000919117647058648</v>
      </c>
      <c r="J58">
        <v>-8.696</v>
      </c>
      <c r="K58">
        <v>3.654</v>
      </c>
      <c r="L58">
        <v>0.149478</v>
      </c>
      <c r="M58">
        <v>2.061144</v>
      </c>
      <c r="N58">
        <v>0.0725218616457656</v>
      </c>
      <c r="O58">
        <v>-1.911666</v>
      </c>
      <c r="P58">
        <v>1.078257</v>
      </c>
      <c r="Q58">
        <v>-0.00799999999999999</v>
      </c>
      <c r="R58">
        <v>0.5775</v>
      </c>
      <c r="S58">
        <v>-0.0138528138528138</v>
      </c>
      <c r="T58">
        <v>-0.5855</v>
      </c>
      <c r="U58">
        <v>0.3227</v>
      </c>
      <c r="V58">
        <v>0</v>
      </c>
      <c r="W58">
        <v>3.524</v>
      </c>
      <c r="X58">
        <v>0</v>
      </c>
      <c r="Y58">
        <v>-3.524</v>
      </c>
      <c r="Z58">
        <v>1.108376</v>
      </c>
      <c r="AA58">
        <v>0.826499999999999</v>
      </c>
      <c r="AB58">
        <v>0.45999997</v>
      </c>
      <c r="AC58">
        <v>1.79673924761343</v>
      </c>
      <c r="AD58">
        <v>0.366500029999999</v>
      </c>
      <c r="AE58">
        <v>0.401552999999999</v>
      </c>
      <c r="AF58">
        <v>0.895413</v>
      </c>
      <c r="AG58">
        <v>0.36</v>
      </c>
      <c r="AH58">
        <v>2.48725833333333</v>
      </c>
      <c r="AI58">
        <v>0.535413</v>
      </c>
      <c r="AJ58">
        <v>0</v>
      </c>
      <c r="AK58">
        <v>0</v>
      </c>
      <c r="AL58">
        <v>0.15</v>
      </c>
      <c r="AM58">
        <v>0</v>
      </c>
      <c r="AN58">
        <v>-0.15</v>
      </c>
      <c r="AO58">
        <v>0</v>
      </c>
      <c r="AP58">
        <v>0.211177</v>
      </c>
      <c r="AQ58">
        <v>0.36</v>
      </c>
      <c r="AR58">
        <v>0.586602777777777</v>
      </c>
      <c r="AS58">
        <v>-0.148823</v>
      </c>
      <c r="AT58">
        <v>0.718064</v>
      </c>
      <c r="AU58">
        <v>0.8436</v>
      </c>
      <c r="AV58">
        <v>1.38</v>
      </c>
      <c r="AW58">
        <v>0.611304347826087</v>
      </c>
      <c r="AX58">
        <v>-0.5364</v>
      </c>
      <c r="AY58">
        <v>0.6904</v>
      </c>
    </row>
    <row r="59" spans="1:51">
      <c r="A59" t="s">
        <v>55</v>
      </c>
      <c r="B59">
        <v>0</v>
      </c>
      <c r="C59">
        <v>0</v>
      </c>
      <c r="D59" t="s">
        <v>161</v>
      </c>
      <c r="E59">
        <v>0</v>
      </c>
      <c r="F59">
        <v>0</v>
      </c>
      <c r="G59">
        <v>0</v>
      </c>
      <c r="H59">
        <v>0</v>
      </c>
      <c r="I59" t="s">
        <v>161</v>
      </c>
      <c r="J59">
        <v>0</v>
      </c>
      <c r="K59">
        <v>0</v>
      </c>
      <c r="L59">
        <v>0</v>
      </c>
      <c r="M59">
        <v>0</v>
      </c>
      <c r="N59" t="s">
        <v>161</v>
      </c>
      <c r="O59">
        <v>0</v>
      </c>
      <c r="P59">
        <v>0</v>
      </c>
      <c r="Q59">
        <v>0</v>
      </c>
      <c r="R59">
        <v>0</v>
      </c>
      <c r="S59" t="s">
        <v>161</v>
      </c>
      <c r="T59">
        <v>0</v>
      </c>
      <c r="U59">
        <v>0</v>
      </c>
      <c r="V59">
        <v>0</v>
      </c>
      <c r="W59">
        <v>0</v>
      </c>
      <c r="X59" t="s">
        <v>161</v>
      </c>
      <c r="Y59">
        <v>0</v>
      </c>
      <c r="Z59">
        <v>0</v>
      </c>
      <c r="AA59">
        <v>0</v>
      </c>
      <c r="AB59">
        <v>0</v>
      </c>
      <c r="AC59" t="s">
        <v>161</v>
      </c>
      <c r="AD59">
        <v>0</v>
      </c>
      <c r="AE59">
        <v>0</v>
      </c>
      <c r="AF59">
        <v>0</v>
      </c>
      <c r="AG59">
        <v>0</v>
      </c>
      <c r="AH59" t="s">
        <v>161</v>
      </c>
      <c r="AI59">
        <v>0</v>
      </c>
      <c r="AJ59">
        <v>0</v>
      </c>
      <c r="AK59">
        <v>0</v>
      </c>
      <c r="AL59">
        <v>0</v>
      </c>
      <c r="AM59" t="s">
        <v>161</v>
      </c>
      <c r="AN59">
        <v>0</v>
      </c>
      <c r="AO59">
        <v>0</v>
      </c>
      <c r="AP59">
        <v>0</v>
      </c>
      <c r="AQ59">
        <v>0</v>
      </c>
      <c r="AR59" t="s">
        <v>161</v>
      </c>
      <c r="AS59">
        <v>0</v>
      </c>
      <c r="AT59">
        <v>0</v>
      </c>
      <c r="AU59">
        <v>0</v>
      </c>
      <c r="AV59">
        <v>0</v>
      </c>
      <c r="AW59" t="s">
        <v>161</v>
      </c>
      <c r="AX59">
        <v>0</v>
      </c>
      <c r="AY59">
        <v>0</v>
      </c>
    </row>
    <row r="60" spans="1:51">
      <c r="A60" t="s">
        <v>56</v>
      </c>
      <c r="B60">
        <v>0</v>
      </c>
      <c r="C60">
        <v>0</v>
      </c>
      <c r="D60" t="s">
        <v>161</v>
      </c>
      <c r="E60">
        <v>0</v>
      </c>
      <c r="F60">
        <v>0</v>
      </c>
      <c r="G60">
        <v>0</v>
      </c>
      <c r="H60">
        <v>0</v>
      </c>
      <c r="I60" t="s">
        <v>161</v>
      </c>
      <c r="J60">
        <v>0</v>
      </c>
      <c r="K60">
        <v>0</v>
      </c>
      <c r="L60">
        <v>0</v>
      </c>
      <c r="M60">
        <v>0</v>
      </c>
      <c r="N60" t="s">
        <v>161</v>
      </c>
      <c r="O60">
        <v>0</v>
      </c>
      <c r="P60">
        <v>0</v>
      </c>
      <c r="Q60">
        <v>0</v>
      </c>
      <c r="R60">
        <v>0</v>
      </c>
      <c r="S60" t="s">
        <v>161</v>
      </c>
      <c r="T60">
        <v>0</v>
      </c>
      <c r="U60">
        <v>0</v>
      </c>
      <c r="V60">
        <v>0</v>
      </c>
      <c r="W60">
        <v>0</v>
      </c>
      <c r="X60" t="s">
        <v>161</v>
      </c>
      <c r="Y60">
        <v>0</v>
      </c>
      <c r="Z60">
        <v>0</v>
      </c>
      <c r="AA60">
        <v>0</v>
      </c>
      <c r="AB60">
        <v>0</v>
      </c>
      <c r="AC60" t="s">
        <v>161</v>
      </c>
      <c r="AD60">
        <v>0</v>
      </c>
      <c r="AE60">
        <v>0</v>
      </c>
      <c r="AF60">
        <v>0</v>
      </c>
      <c r="AG60">
        <v>0</v>
      </c>
      <c r="AH60" t="s">
        <v>161</v>
      </c>
      <c r="AI60">
        <v>0</v>
      </c>
      <c r="AJ60">
        <v>0</v>
      </c>
      <c r="AK60">
        <v>0</v>
      </c>
      <c r="AL60">
        <v>0</v>
      </c>
      <c r="AM60" t="s">
        <v>161</v>
      </c>
      <c r="AN60">
        <v>0</v>
      </c>
      <c r="AO60">
        <v>0</v>
      </c>
      <c r="AP60">
        <v>0</v>
      </c>
      <c r="AQ60">
        <v>0</v>
      </c>
      <c r="AR60" t="s">
        <v>161</v>
      </c>
      <c r="AS60">
        <v>0</v>
      </c>
      <c r="AT60">
        <v>0</v>
      </c>
      <c r="AU60">
        <v>0</v>
      </c>
      <c r="AV60">
        <v>0</v>
      </c>
      <c r="AW60" t="s">
        <v>161</v>
      </c>
      <c r="AX60">
        <v>0</v>
      </c>
      <c r="AY60">
        <v>0</v>
      </c>
    </row>
    <row r="61" spans="1:51">
      <c r="A61" t="s">
        <v>57</v>
      </c>
      <c r="B61">
        <v>0</v>
      </c>
      <c r="C61">
        <v>0</v>
      </c>
      <c r="D61" t="s">
        <v>161</v>
      </c>
      <c r="E61">
        <v>0</v>
      </c>
      <c r="F61">
        <v>0</v>
      </c>
      <c r="G61">
        <v>0</v>
      </c>
      <c r="H61">
        <v>0</v>
      </c>
      <c r="I61" t="s">
        <v>161</v>
      </c>
      <c r="J61">
        <v>0</v>
      </c>
      <c r="K61">
        <v>0</v>
      </c>
      <c r="L61">
        <v>0</v>
      </c>
      <c r="M61">
        <v>0</v>
      </c>
      <c r="N61" t="s">
        <v>161</v>
      </c>
      <c r="O61">
        <v>0</v>
      </c>
      <c r="P61">
        <v>0</v>
      </c>
      <c r="Q61">
        <v>0</v>
      </c>
      <c r="R61">
        <v>0</v>
      </c>
      <c r="S61" t="s">
        <v>161</v>
      </c>
      <c r="T61">
        <v>0</v>
      </c>
      <c r="U61">
        <v>0</v>
      </c>
      <c r="V61">
        <v>0</v>
      </c>
      <c r="W61">
        <v>0</v>
      </c>
      <c r="X61" t="s">
        <v>161</v>
      </c>
      <c r="Y61">
        <v>0</v>
      </c>
      <c r="Z61">
        <v>0</v>
      </c>
      <c r="AA61">
        <v>0</v>
      </c>
      <c r="AB61">
        <v>0</v>
      </c>
      <c r="AC61" t="s">
        <v>161</v>
      </c>
      <c r="AD61">
        <v>0</v>
      </c>
      <c r="AE61">
        <v>0</v>
      </c>
      <c r="AF61">
        <v>0</v>
      </c>
      <c r="AG61">
        <v>0</v>
      </c>
      <c r="AH61" t="s">
        <v>161</v>
      </c>
      <c r="AI61">
        <v>0</v>
      </c>
      <c r="AJ61">
        <v>0</v>
      </c>
      <c r="AK61">
        <v>0</v>
      </c>
      <c r="AL61">
        <v>0</v>
      </c>
      <c r="AM61" t="s">
        <v>161</v>
      </c>
      <c r="AN61">
        <v>0</v>
      </c>
      <c r="AO61">
        <v>0</v>
      </c>
      <c r="AP61">
        <v>0</v>
      </c>
      <c r="AQ61">
        <v>0</v>
      </c>
      <c r="AR61" t="s">
        <v>161</v>
      </c>
      <c r="AS61">
        <v>0</v>
      </c>
      <c r="AT61">
        <v>0</v>
      </c>
      <c r="AU61">
        <v>0</v>
      </c>
      <c r="AV61">
        <v>0</v>
      </c>
      <c r="AW61" t="s">
        <v>161</v>
      </c>
      <c r="AX61">
        <v>0</v>
      </c>
      <c r="AY61">
        <v>0</v>
      </c>
    </row>
    <row r="62" spans="1:51">
      <c r="A62" t="s">
        <v>58</v>
      </c>
      <c r="B62">
        <v>24.8378229999998</v>
      </c>
      <c r="C62">
        <v>59.56200431</v>
      </c>
      <c r="D62">
        <v>0.4170078439726</v>
      </c>
      <c r="E62">
        <v>-34.7241813100002</v>
      </c>
      <c r="F62">
        <v>48.040138</v>
      </c>
      <c r="G62">
        <v>2.15330599999999</v>
      </c>
      <c r="H62">
        <v>11.1586</v>
      </c>
      <c r="I62">
        <v>0.192972774362375</v>
      </c>
      <c r="J62">
        <v>-9.00529400000001</v>
      </c>
      <c r="K62">
        <v>6.46253499999998</v>
      </c>
      <c r="L62">
        <v>0.693328</v>
      </c>
      <c r="M62">
        <v>2.684038</v>
      </c>
      <c r="N62">
        <v>0.258315269754005</v>
      </c>
      <c r="O62">
        <v>-1.99071</v>
      </c>
      <c r="P62">
        <v>1.664361</v>
      </c>
      <c r="Q62">
        <v>0.0431000000000001</v>
      </c>
      <c r="R62">
        <v>0.6557</v>
      </c>
      <c r="S62">
        <v>0.0657312795485742</v>
      </c>
      <c r="T62">
        <v>-0.6126</v>
      </c>
      <c r="U62">
        <v>0.3877</v>
      </c>
      <c r="V62">
        <v>20.9762919999998</v>
      </c>
      <c r="W62">
        <v>44.312</v>
      </c>
      <c r="X62">
        <v>0.473377234157786</v>
      </c>
      <c r="Y62">
        <v>-23.3357080000002</v>
      </c>
      <c r="Z62">
        <v>38.736889</v>
      </c>
      <c r="AA62">
        <v>0.971796999999999</v>
      </c>
      <c r="AB62">
        <v>0.75166631</v>
      </c>
      <c r="AC62">
        <v>1.29285693275251</v>
      </c>
      <c r="AD62">
        <v>0.220130689999999</v>
      </c>
      <c r="AE62">
        <v>0.788652999999998</v>
      </c>
      <c r="AF62">
        <v>0.895413</v>
      </c>
      <c r="AG62">
        <v>0.36</v>
      </c>
      <c r="AH62">
        <v>2.48725833333333</v>
      </c>
      <c r="AI62">
        <v>0.535413</v>
      </c>
      <c r="AJ62">
        <v>0</v>
      </c>
      <c r="AK62">
        <v>0</v>
      </c>
      <c r="AL62">
        <v>4</v>
      </c>
      <c r="AM62">
        <v>0</v>
      </c>
      <c r="AN62">
        <v>-4</v>
      </c>
      <c r="AO62">
        <v>0</v>
      </c>
      <c r="AP62">
        <v>0.254954</v>
      </c>
      <c r="AQ62">
        <v>0.36</v>
      </c>
      <c r="AR62">
        <v>0.708205555555554</v>
      </c>
      <c r="AS62">
        <v>-0.105046</v>
      </c>
      <c r="AT62">
        <v>0.718064</v>
      </c>
      <c r="AU62">
        <v>0.8436</v>
      </c>
      <c r="AV62">
        <v>2.38</v>
      </c>
      <c r="AW62">
        <v>0.354453781512605</v>
      </c>
      <c r="AX62">
        <v>-1.5364</v>
      </c>
      <c r="AY62">
        <v>0.6904</v>
      </c>
    </row>
    <row r="63" spans="1:51">
      <c r="A63" t="s">
        <v>59</v>
      </c>
      <c r="B63">
        <v>7.51826999999998</v>
      </c>
      <c r="C63">
        <v>13.86027273</v>
      </c>
      <c r="D63">
        <v>0.542433049223266</v>
      </c>
      <c r="E63">
        <v>-6.34200273000002</v>
      </c>
      <c r="F63">
        <v>0</v>
      </c>
      <c r="G63">
        <v>1.07284599999999</v>
      </c>
      <c r="H63">
        <v>1.61</v>
      </c>
      <c r="I63">
        <v>0.666363975155274</v>
      </c>
      <c r="J63">
        <v>-0.537154000000008</v>
      </c>
      <c r="K63">
        <v>0</v>
      </c>
      <c r="L63">
        <v>0.142602000000001</v>
      </c>
      <c r="M63">
        <v>0.3</v>
      </c>
      <c r="N63">
        <v>0.475340000000003</v>
      </c>
      <c r="O63">
        <v>-0.157397999999999</v>
      </c>
      <c r="P63">
        <v>0</v>
      </c>
      <c r="Q63">
        <v>0.0270999999999999</v>
      </c>
      <c r="R63">
        <v>0.055</v>
      </c>
      <c r="S63">
        <v>0.492727272727271</v>
      </c>
      <c r="T63">
        <v>-0.0279000000000001</v>
      </c>
      <c r="U63">
        <v>0</v>
      </c>
      <c r="V63">
        <v>6.29022199999999</v>
      </c>
      <c r="W63">
        <v>11.793</v>
      </c>
      <c r="X63">
        <v>0.53338607648605</v>
      </c>
      <c r="Y63">
        <v>-5.50277800000001</v>
      </c>
      <c r="Z63">
        <v>0</v>
      </c>
      <c r="AA63">
        <v>-0.0145</v>
      </c>
      <c r="AB63">
        <v>0.10227273</v>
      </c>
      <c r="AC63">
        <v>-0.141777773997037</v>
      </c>
      <c r="AD63">
        <v>-0.11677273</v>
      </c>
      <c r="AE63">
        <v>0</v>
      </c>
      <c r="AF63">
        <v>0</v>
      </c>
      <c r="AG63">
        <v>0</v>
      </c>
      <c r="AH63" t="s">
        <v>161</v>
      </c>
      <c r="AI63">
        <v>0</v>
      </c>
      <c r="AJ63">
        <v>0</v>
      </c>
      <c r="AK63">
        <v>0.276876999999999</v>
      </c>
      <c r="AL63">
        <v>0</v>
      </c>
      <c r="AM63" t="s">
        <v>161</v>
      </c>
      <c r="AN63">
        <v>0.276876999999999</v>
      </c>
      <c r="AO63">
        <v>0</v>
      </c>
      <c r="AP63">
        <v>0.352039</v>
      </c>
      <c r="AQ63">
        <v>0</v>
      </c>
      <c r="AR63" t="s">
        <v>161</v>
      </c>
      <c r="AS63">
        <v>0.352039</v>
      </c>
      <c r="AT63">
        <v>0</v>
      </c>
      <c r="AU63">
        <v>1.632</v>
      </c>
      <c r="AV63">
        <v>0</v>
      </c>
      <c r="AW63" t="s">
        <v>161</v>
      </c>
      <c r="AX63">
        <v>1.632</v>
      </c>
      <c r="AY63">
        <v>0</v>
      </c>
    </row>
    <row r="64" spans="1:51">
      <c r="A64" t="s">
        <v>60</v>
      </c>
      <c r="B64">
        <v>0.44090999999999</v>
      </c>
      <c r="C64">
        <v>1.93</v>
      </c>
      <c r="D64">
        <v>0.228450777202067</v>
      </c>
      <c r="E64">
        <v>-1.48909000000001</v>
      </c>
      <c r="F64">
        <v>0</v>
      </c>
      <c r="G64">
        <v>0.157365</v>
      </c>
      <c r="H64">
        <v>0</v>
      </c>
      <c r="I64" t="s">
        <v>161</v>
      </c>
      <c r="J64">
        <v>0.157365</v>
      </c>
      <c r="K64">
        <v>0</v>
      </c>
      <c r="L64">
        <v>0.124076</v>
      </c>
      <c r="M64">
        <v>0</v>
      </c>
      <c r="N64" t="s">
        <v>161</v>
      </c>
      <c r="O64">
        <v>0.124076</v>
      </c>
      <c r="P64">
        <v>0</v>
      </c>
      <c r="Q64">
        <v>0</v>
      </c>
      <c r="R64">
        <v>0</v>
      </c>
      <c r="S64" t="s">
        <v>161</v>
      </c>
      <c r="T64">
        <v>0</v>
      </c>
      <c r="U64">
        <v>0</v>
      </c>
      <c r="V64">
        <v>0.15946899999999</v>
      </c>
      <c r="W64">
        <v>1.93</v>
      </c>
      <c r="X64">
        <v>0.0826264248704611</v>
      </c>
      <c r="Y64">
        <v>-1.77053100000001</v>
      </c>
      <c r="Z64">
        <v>0</v>
      </c>
      <c r="AA64">
        <v>0</v>
      </c>
      <c r="AB64">
        <v>0</v>
      </c>
      <c r="AC64" t="s">
        <v>161</v>
      </c>
      <c r="AD64">
        <v>0</v>
      </c>
      <c r="AE64">
        <v>0</v>
      </c>
      <c r="AF64">
        <v>0</v>
      </c>
      <c r="AG64">
        <v>0</v>
      </c>
      <c r="AH64" t="s">
        <v>161</v>
      </c>
      <c r="AI64">
        <v>0</v>
      </c>
      <c r="AJ64">
        <v>0</v>
      </c>
      <c r="AK64">
        <v>0</v>
      </c>
      <c r="AL64">
        <v>0</v>
      </c>
      <c r="AM64" t="s">
        <v>161</v>
      </c>
      <c r="AN64">
        <v>0</v>
      </c>
      <c r="AO64">
        <v>0</v>
      </c>
      <c r="AP64">
        <v>0</v>
      </c>
      <c r="AQ64">
        <v>0</v>
      </c>
      <c r="AR64" t="s">
        <v>161</v>
      </c>
      <c r="AS64">
        <v>0</v>
      </c>
      <c r="AT64">
        <v>0</v>
      </c>
      <c r="AU64">
        <v>0</v>
      </c>
      <c r="AV64">
        <v>0</v>
      </c>
      <c r="AW64" t="s">
        <v>161</v>
      </c>
      <c r="AX64">
        <v>0</v>
      </c>
      <c r="AY64">
        <v>0</v>
      </c>
    </row>
    <row r="65" spans="1:51">
      <c r="A65" t="s">
        <v>61</v>
      </c>
      <c r="B65">
        <v>2.39249199999998</v>
      </c>
      <c r="C65">
        <v>0</v>
      </c>
      <c r="D65" t="s">
        <v>161</v>
      </c>
      <c r="E65">
        <v>2.39249199999998</v>
      </c>
      <c r="F65">
        <v>0</v>
      </c>
      <c r="G65">
        <v>1.78567299999998</v>
      </c>
      <c r="H65">
        <v>0</v>
      </c>
      <c r="I65" t="s">
        <v>161</v>
      </c>
      <c r="J65">
        <v>1.78567299999998</v>
      </c>
      <c r="K65">
        <v>0</v>
      </c>
      <c r="L65">
        <v>1.192985</v>
      </c>
      <c r="M65">
        <v>0</v>
      </c>
      <c r="N65" t="s">
        <v>161</v>
      </c>
      <c r="O65">
        <v>1.192985</v>
      </c>
      <c r="P65">
        <v>0</v>
      </c>
      <c r="Q65">
        <v>0.115</v>
      </c>
      <c r="R65">
        <v>0</v>
      </c>
      <c r="S65" t="s">
        <v>161</v>
      </c>
      <c r="T65">
        <v>0.115</v>
      </c>
      <c r="U65">
        <v>0</v>
      </c>
      <c r="V65">
        <v>-0.770166</v>
      </c>
      <c r="W65">
        <v>0</v>
      </c>
      <c r="X65" t="s">
        <v>161</v>
      </c>
      <c r="Y65">
        <v>-0.770166</v>
      </c>
      <c r="Z65">
        <v>0</v>
      </c>
      <c r="AA65">
        <v>0.068999999999999</v>
      </c>
      <c r="AB65">
        <v>0</v>
      </c>
      <c r="AC65" t="s">
        <v>161</v>
      </c>
      <c r="AD65">
        <v>0.068999999999999</v>
      </c>
      <c r="AE65">
        <v>0</v>
      </c>
      <c r="AF65">
        <v>-0.0402930000000001</v>
      </c>
      <c r="AG65">
        <v>0</v>
      </c>
      <c r="AH65" t="s">
        <v>161</v>
      </c>
      <c r="AI65">
        <v>-0.0402930000000001</v>
      </c>
      <c r="AJ65">
        <v>0</v>
      </c>
      <c r="AK65">
        <v>0.442477999999999</v>
      </c>
      <c r="AL65">
        <v>0</v>
      </c>
      <c r="AM65" t="s">
        <v>161</v>
      </c>
      <c r="AN65">
        <v>0.442477999999999</v>
      </c>
      <c r="AO65">
        <v>0</v>
      </c>
      <c r="AP65">
        <v>0.08098</v>
      </c>
      <c r="AQ65">
        <v>0</v>
      </c>
      <c r="AR65" t="s">
        <v>161</v>
      </c>
      <c r="AS65">
        <v>0.08098</v>
      </c>
      <c r="AT65">
        <v>0</v>
      </c>
      <c r="AU65">
        <v>0</v>
      </c>
      <c r="AV65">
        <v>0</v>
      </c>
      <c r="AW65" t="s">
        <v>161</v>
      </c>
      <c r="AX65">
        <v>0</v>
      </c>
      <c r="AY65">
        <v>0</v>
      </c>
    </row>
    <row r="66" spans="1:51">
      <c r="A66" t="s">
        <v>62</v>
      </c>
      <c r="B66">
        <v>10.086043</v>
      </c>
      <c r="C66">
        <v>23.8187</v>
      </c>
      <c r="D66">
        <v>0.423450608135624</v>
      </c>
      <c r="E66">
        <v>-13.732657</v>
      </c>
      <c r="F66">
        <v>0</v>
      </c>
      <c r="G66">
        <v>6.02285100000001</v>
      </c>
      <c r="H66">
        <v>12.978</v>
      </c>
      <c r="I66">
        <v>0.464081599630144</v>
      </c>
      <c r="J66">
        <v>-6.95514899999999</v>
      </c>
      <c r="K66">
        <v>0</v>
      </c>
      <c r="L66">
        <v>3.754375</v>
      </c>
      <c r="M66">
        <v>3.6277</v>
      </c>
      <c r="N66">
        <v>1.03491881908647</v>
      </c>
      <c r="O66">
        <v>0.126674999999997</v>
      </c>
      <c r="P66">
        <v>0</v>
      </c>
      <c r="Q66">
        <v>0.2295</v>
      </c>
      <c r="R66">
        <v>0.08</v>
      </c>
      <c r="S66">
        <v>2.86875</v>
      </c>
      <c r="T66">
        <v>0.1495</v>
      </c>
      <c r="U66">
        <v>0</v>
      </c>
      <c r="V66">
        <v>-0.19918300000001</v>
      </c>
      <c r="W66">
        <v>6.595</v>
      </c>
      <c r="X66">
        <v>-0.0302021228203199</v>
      </c>
      <c r="Y66">
        <v>-6.79418300000001</v>
      </c>
      <c r="Z66">
        <v>0</v>
      </c>
      <c r="AA66">
        <v>0.278500000000001</v>
      </c>
      <c r="AB66">
        <v>0.538</v>
      </c>
      <c r="AC66">
        <v>0.517657992565058</v>
      </c>
      <c r="AD66">
        <v>-0.259499999999999</v>
      </c>
      <c r="AE66">
        <v>0</v>
      </c>
      <c r="AF66">
        <v>0</v>
      </c>
      <c r="AG66">
        <v>9.6</v>
      </c>
      <c r="AH66">
        <v>0</v>
      </c>
      <c r="AI66">
        <v>-9.6</v>
      </c>
      <c r="AJ66">
        <v>0</v>
      </c>
      <c r="AK66">
        <v>0</v>
      </c>
      <c r="AL66">
        <v>0</v>
      </c>
      <c r="AM66" t="s">
        <v>161</v>
      </c>
      <c r="AN66">
        <v>0</v>
      </c>
      <c r="AO66">
        <v>0</v>
      </c>
      <c r="AP66">
        <v>0.203371</v>
      </c>
      <c r="AQ66">
        <v>0</v>
      </c>
      <c r="AR66" t="s">
        <v>161</v>
      </c>
      <c r="AS66">
        <v>0.203371</v>
      </c>
      <c r="AT66">
        <v>0</v>
      </c>
      <c r="AU66">
        <v>0.738699999999999</v>
      </c>
      <c r="AV66">
        <v>0</v>
      </c>
      <c r="AW66" t="s">
        <v>161</v>
      </c>
      <c r="AX66">
        <v>0.738699999999999</v>
      </c>
      <c r="AY66">
        <v>0</v>
      </c>
    </row>
    <row r="67" spans="1:51">
      <c r="A67" t="s">
        <v>63</v>
      </c>
      <c r="B67">
        <v>1.76399399999999</v>
      </c>
      <c r="C67">
        <v>6.00091666</v>
      </c>
      <c r="D67">
        <v>0.293954090673872</v>
      </c>
      <c r="E67">
        <v>-4.23692266000001</v>
      </c>
      <c r="F67">
        <v>0</v>
      </c>
      <c r="G67">
        <v>1.0515</v>
      </c>
      <c r="H67">
        <v>1.228</v>
      </c>
      <c r="I67">
        <v>0.856270358306189</v>
      </c>
      <c r="J67">
        <v>-0.1765</v>
      </c>
      <c r="K67">
        <v>0</v>
      </c>
      <c r="L67">
        <v>0.257156</v>
      </c>
      <c r="M67">
        <v>0.286</v>
      </c>
      <c r="N67">
        <v>0.899146853146853</v>
      </c>
      <c r="O67">
        <v>-0.0288440000000001</v>
      </c>
      <c r="P67">
        <v>0</v>
      </c>
      <c r="Q67">
        <v>0.15</v>
      </c>
      <c r="R67">
        <v>0.079</v>
      </c>
      <c r="S67">
        <v>1.89873417721519</v>
      </c>
      <c r="T67">
        <v>0.071</v>
      </c>
      <c r="U67">
        <v>0</v>
      </c>
      <c r="V67">
        <v>0.19533799999999</v>
      </c>
      <c r="W67">
        <v>4.365</v>
      </c>
      <c r="X67">
        <v>0.0447509736540641</v>
      </c>
      <c r="Y67">
        <v>-4.16966200000001</v>
      </c>
      <c r="Z67">
        <v>0</v>
      </c>
      <c r="AA67">
        <v>0.11</v>
      </c>
      <c r="AB67">
        <v>0.04291666</v>
      </c>
      <c r="AC67">
        <v>2.56310719426908</v>
      </c>
      <c r="AD67">
        <v>0.06708334</v>
      </c>
      <c r="AE67">
        <v>0</v>
      </c>
      <c r="AF67">
        <v>0</v>
      </c>
      <c r="AG67">
        <v>0</v>
      </c>
      <c r="AH67" t="s">
        <v>161</v>
      </c>
      <c r="AI67">
        <v>0</v>
      </c>
      <c r="AJ67">
        <v>0</v>
      </c>
      <c r="AK67">
        <v>0</v>
      </c>
      <c r="AL67">
        <v>0</v>
      </c>
      <c r="AM67" t="s">
        <v>161</v>
      </c>
      <c r="AN67">
        <v>0</v>
      </c>
      <c r="AO67">
        <v>0</v>
      </c>
      <c r="AP67">
        <v>0</v>
      </c>
      <c r="AQ67">
        <v>0</v>
      </c>
      <c r="AR67" t="s">
        <v>161</v>
      </c>
      <c r="AS67">
        <v>0</v>
      </c>
      <c r="AT67">
        <v>0</v>
      </c>
      <c r="AU67">
        <v>0</v>
      </c>
      <c r="AV67">
        <v>1.5</v>
      </c>
      <c r="AW67">
        <v>0</v>
      </c>
      <c r="AX67">
        <v>-1.5</v>
      </c>
      <c r="AY67">
        <v>0</v>
      </c>
    </row>
    <row r="68" spans="1:51">
      <c r="A68" t="s">
        <v>64</v>
      </c>
      <c r="B68">
        <v>14.1854459999999</v>
      </c>
      <c r="C68">
        <v>52.9905</v>
      </c>
      <c r="D68">
        <v>0.267697908115604</v>
      </c>
      <c r="E68">
        <v>-38.8050540000001</v>
      </c>
      <c r="F68">
        <v>0</v>
      </c>
      <c r="G68">
        <v>1.94550000000001</v>
      </c>
      <c r="H68">
        <v>0.51</v>
      </c>
      <c r="I68">
        <v>3.81470588235296</v>
      </c>
      <c r="J68">
        <v>1.43550000000001</v>
      </c>
      <c r="K68">
        <v>0</v>
      </c>
      <c r="L68">
        <v>0.424396</v>
      </c>
      <c r="M68">
        <v>0.15</v>
      </c>
      <c r="N68">
        <v>2.82930666666667</v>
      </c>
      <c r="O68">
        <v>0.274396</v>
      </c>
      <c r="P68">
        <v>0</v>
      </c>
      <c r="Q68">
        <v>0.108</v>
      </c>
      <c r="R68">
        <v>0</v>
      </c>
      <c r="S68" t="s">
        <v>161</v>
      </c>
      <c r="T68">
        <v>0.108</v>
      </c>
      <c r="U68">
        <v>0</v>
      </c>
      <c r="V68">
        <v>11.7025499999999</v>
      </c>
      <c r="W68">
        <v>52.31</v>
      </c>
      <c r="X68">
        <v>0.223715350793345</v>
      </c>
      <c r="Y68">
        <v>-40.6074500000001</v>
      </c>
      <c r="Z68">
        <v>0</v>
      </c>
      <c r="AA68">
        <v>0.005</v>
      </c>
      <c r="AB68">
        <v>0.0205</v>
      </c>
      <c r="AC68">
        <v>0.24390243902439</v>
      </c>
      <c r="AD68">
        <v>-0.0155</v>
      </c>
      <c r="AE68">
        <v>0</v>
      </c>
      <c r="AF68">
        <v>0</v>
      </c>
      <c r="AG68">
        <v>0</v>
      </c>
      <c r="AH68" t="s">
        <v>161</v>
      </c>
      <c r="AI68">
        <v>0</v>
      </c>
      <c r="AJ68">
        <v>0</v>
      </c>
      <c r="AK68">
        <v>0</v>
      </c>
      <c r="AL68">
        <v>0</v>
      </c>
      <c r="AM68" t="s">
        <v>161</v>
      </c>
      <c r="AN68">
        <v>0</v>
      </c>
      <c r="AO68">
        <v>0</v>
      </c>
      <c r="AP68">
        <v>0</v>
      </c>
      <c r="AQ68">
        <v>0</v>
      </c>
      <c r="AR68" t="s">
        <v>161</v>
      </c>
      <c r="AS68">
        <v>0</v>
      </c>
      <c r="AT68">
        <v>0</v>
      </c>
      <c r="AU68">
        <v>0</v>
      </c>
      <c r="AV68">
        <v>0</v>
      </c>
      <c r="AW68" t="s">
        <v>161</v>
      </c>
      <c r="AX68">
        <v>0</v>
      </c>
      <c r="AY68">
        <v>0</v>
      </c>
    </row>
    <row r="69" spans="1:51">
      <c r="A69" t="s">
        <v>65</v>
      </c>
      <c r="B69">
        <v>0.80738600000001</v>
      </c>
      <c r="C69">
        <v>0</v>
      </c>
      <c r="D69" t="s">
        <v>161</v>
      </c>
      <c r="E69">
        <v>0.80738600000001</v>
      </c>
      <c r="F69">
        <v>0</v>
      </c>
      <c r="G69">
        <v>0.95875000000001</v>
      </c>
      <c r="H69">
        <v>0</v>
      </c>
      <c r="I69" t="s">
        <v>161</v>
      </c>
      <c r="J69">
        <v>0.95875000000001</v>
      </c>
      <c r="K69">
        <v>0</v>
      </c>
      <c r="L69">
        <v>-0.282222</v>
      </c>
      <c r="M69">
        <v>0</v>
      </c>
      <c r="N69" t="s">
        <v>161</v>
      </c>
      <c r="O69">
        <v>-0.282222</v>
      </c>
      <c r="P69">
        <v>0</v>
      </c>
      <c r="Q69">
        <v>-0.08</v>
      </c>
      <c r="R69">
        <v>0</v>
      </c>
      <c r="S69" t="s">
        <v>161</v>
      </c>
      <c r="T69">
        <v>-0.08</v>
      </c>
      <c r="U69">
        <v>0</v>
      </c>
      <c r="V69">
        <v>0.191058</v>
      </c>
      <c r="W69">
        <v>0</v>
      </c>
      <c r="X69" t="s">
        <v>161</v>
      </c>
      <c r="Y69">
        <v>0.191058</v>
      </c>
      <c r="Z69">
        <v>0</v>
      </c>
      <c r="AA69">
        <v>0.0198</v>
      </c>
      <c r="AB69">
        <v>0</v>
      </c>
      <c r="AC69" t="s">
        <v>161</v>
      </c>
      <c r="AD69">
        <v>0.0198</v>
      </c>
      <c r="AE69">
        <v>0</v>
      </c>
      <c r="AF69">
        <v>0</v>
      </c>
      <c r="AG69">
        <v>0</v>
      </c>
      <c r="AH69" t="s">
        <v>161</v>
      </c>
      <c r="AI69">
        <v>0</v>
      </c>
      <c r="AJ69">
        <v>0</v>
      </c>
      <c r="AK69">
        <v>0</v>
      </c>
      <c r="AL69">
        <v>0</v>
      </c>
      <c r="AM69" t="s">
        <v>161</v>
      </c>
      <c r="AN69">
        <v>0</v>
      </c>
      <c r="AO69">
        <v>0</v>
      </c>
      <c r="AP69">
        <v>0.245</v>
      </c>
      <c r="AQ69">
        <v>0</v>
      </c>
      <c r="AR69" t="s">
        <v>161</v>
      </c>
      <c r="AS69">
        <v>0.245</v>
      </c>
      <c r="AT69">
        <v>0</v>
      </c>
      <c r="AU69">
        <v>0</v>
      </c>
      <c r="AV69">
        <v>0</v>
      </c>
      <c r="AW69" t="s">
        <v>161</v>
      </c>
      <c r="AX69">
        <v>0</v>
      </c>
      <c r="AY69">
        <v>0</v>
      </c>
    </row>
    <row r="70" spans="1:51">
      <c r="A70" t="s">
        <v>66</v>
      </c>
      <c r="B70">
        <v>0</v>
      </c>
      <c r="C70">
        <v>4.181125</v>
      </c>
      <c r="D70">
        <v>0</v>
      </c>
      <c r="E70">
        <v>-4.181125</v>
      </c>
      <c r="F70">
        <v>0</v>
      </c>
      <c r="G70">
        <v>0</v>
      </c>
      <c r="H70">
        <v>1.239</v>
      </c>
      <c r="I70">
        <v>0</v>
      </c>
      <c r="J70">
        <v>-1.239</v>
      </c>
      <c r="K70">
        <v>0</v>
      </c>
      <c r="L70">
        <v>0</v>
      </c>
      <c r="M70">
        <v>0.2822</v>
      </c>
      <c r="N70">
        <v>0</v>
      </c>
      <c r="O70">
        <v>-0.2822</v>
      </c>
      <c r="P70">
        <v>0</v>
      </c>
      <c r="Q70">
        <v>0</v>
      </c>
      <c r="R70">
        <v>0.0688</v>
      </c>
      <c r="S70">
        <v>0</v>
      </c>
      <c r="T70">
        <v>-0.0688</v>
      </c>
      <c r="U70">
        <v>0</v>
      </c>
      <c r="V70">
        <v>0</v>
      </c>
      <c r="W70">
        <v>2.503</v>
      </c>
      <c r="X70">
        <v>0</v>
      </c>
      <c r="Y70">
        <v>-2.503</v>
      </c>
      <c r="Z70">
        <v>0</v>
      </c>
      <c r="AA70">
        <v>0</v>
      </c>
      <c r="AB70">
        <v>0.088125</v>
      </c>
      <c r="AC70">
        <v>0</v>
      </c>
      <c r="AD70">
        <v>-0.088125</v>
      </c>
      <c r="AE70">
        <v>0</v>
      </c>
      <c r="AF70">
        <v>0</v>
      </c>
      <c r="AG70">
        <v>0</v>
      </c>
      <c r="AH70" t="s">
        <v>161</v>
      </c>
      <c r="AI70">
        <v>0</v>
      </c>
      <c r="AJ70">
        <v>0</v>
      </c>
      <c r="AK70">
        <v>0</v>
      </c>
      <c r="AL70">
        <v>0</v>
      </c>
      <c r="AM70" t="s">
        <v>161</v>
      </c>
      <c r="AN70">
        <v>0</v>
      </c>
      <c r="AO70">
        <v>0</v>
      </c>
      <c r="AP70">
        <v>0</v>
      </c>
      <c r="AQ70">
        <v>0</v>
      </c>
      <c r="AR70" t="s">
        <v>161</v>
      </c>
      <c r="AS70">
        <v>0</v>
      </c>
      <c r="AT70">
        <v>0</v>
      </c>
      <c r="AU70">
        <v>0</v>
      </c>
      <c r="AV70">
        <v>0</v>
      </c>
      <c r="AW70" t="s">
        <v>161</v>
      </c>
      <c r="AX70">
        <v>0</v>
      </c>
      <c r="AY70">
        <v>0</v>
      </c>
    </row>
    <row r="71" spans="1:51">
      <c r="A71" t="s">
        <v>67</v>
      </c>
      <c r="B71">
        <v>0</v>
      </c>
      <c r="C71">
        <v>0</v>
      </c>
      <c r="D71" t="s">
        <v>161</v>
      </c>
      <c r="E71">
        <v>0</v>
      </c>
      <c r="F71">
        <v>0</v>
      </c>
      <c r="G71">
        <v>0</v>
      </c>
      <c r="H71">
        <v>0</v>
      </c>
      <c r="I71" t="s">
        <v>161</v>
      </c>
      <c r="J71">
        <v>0</v>
      </c>
      <c r="K71">
        <v>0</v>
      </c>
      <c r="L71">
        <v>0</v>
      </c>
      <c r="M71">
        <v>0</v>
      </c>
      <c r="N71" t="s">
        <v>161</v>
      </c>
      <c r="O71">
        <v>0</v>
      </c>
      <c r="P71">
        <v>0</v>
      </c>
      <c r="Q71">
        <v>0</v>
      </c>
      <c r="R71">
        <v>0</v>
      </c>
      <c r="S71" t="s">
        <v>161</v>
      </c>
      <c r="T71">
        <v>0</v>
      </c>
      <c r="U71">
        <v>0</v>
      </c>
      <c r="V71">
        <v>0</v>
      </c>
      <c r="W71">
        <v>0</v>
      </c>
      <c r="X71" t="s">
        <v>161</v>
      </c>
      <c r="Y71">
        <v>0</v>
      </c>
      <c r="Z71">
        <v>0</v>
      </c>
      <c r="AA71">
        <v>0</v>
      </c>
      <c r="AB71">
        <v>0</v>
      </c>
      <c r="AC71" t="s">
        <v>161</v>
      </c>
      <c r="AD71">
        <v>0</v>
      </c>
      <c r="AE71">
        <v>0</v>
      </c>
      <c r="AF71">
        <v>0</v>
      </c>
      <c r="AG71">
        <v>0</v>
      </c>
      <c r="AH71" t="s">
        <v>161</v>
      </c>
      <c r="AI71">
        <v>0</v>
      </c>
      <c r="AJ71">
        <v>0</v>
      </c>
      <c r="AK71">
        <v>0</v>
      </c>
      <c r="AL71">
        <v>0</v>
      </c>
      <c r="AM71" t="s">
        <v>161</v>
      </c>
      <c r="AN71">
        <v>0</v>
      </c>
      <c r="AO71">
        <v>0</v>
      </c>
      <c r="AP71">
        <v>0</v>
      </c>
      <c r="AQ71">
        <v>0</v>
      </c>
      <c r="AR71" t="s">
        <v>161</v>
      </c>
      <c r="AS71">
        <v>0</v>
      </c>
      <c r="AT71">
        <v>0</v>
      </c>
      <c r="AU71">
        <v>0</v>
      </c>
      <c r="AV71">
        <v>0</v>
      </c>
      <c r="AW71" t="s">
        <v>161</v>
      </c>
      <c r="AX71">
        <v>0</v>
      </c>
      <c r="AY71">
        <v>0</v>
      </c>
    </row>
    <row r="72" spans="1:51">
      <c r="A72" t="s">
        <v>68</v>
      </c>
      <c r="B72">
        <v>0</v>
      </c>
      <c r="C72">
        <v>0</v>
      </c>
      <c r="D72" t="s">
        <v>161</v>
      </c>
      <c r="E72">
        <v>0</v>
      </c>
      <c r="F72">
        <v>0</v>
      </c>
      <c r="G72">
        <v>0</v>
      </c>
      <c r="H72">
        <v>0</v>
      </c>
      <c r="I72" t="s">
        <v>161</v>
      </c>
      <c r="J72">
        <v>0</v>
      </c>
      <c r="K72">
        <v>0</v>
      </c>
      <c r="L72">
        <v>0</v>
      </c>
      <c r="M72">
        <v>0</v>
      </c>
      <c r="N72" t="s">
        <v>161</v>
      </c>
      <c r="O72">
        <v>0</v>
      </c>
      <c r="P72">
        <v>0</v>
      </c>
      <c r="Q72">
        <v>0</v>
      </c>
      <c r="R72">
        <v>0</v>
      </c>
      <c r="S72" t="s">
        <v>161</v>
      </c>
      <c r="T72">
        <v>0</v>
      </c>
      <c r="U72">
        <v>0</v>
      </c>
      <c r="V72">
        <v>0</v>
      </c>
      <c r="W72">
        <v>0</v>
      </c>
      <c r="X72" t="s">
        <v>161</v>
      </c>
      <c r="Y72">
        <v>0</v>
      </c>
      <c r="Z72">
        <v>0</v>
      </c>
      <c r="AA72">
        <v>0</v>
      </c>
      <c r="AB72">
        <v>0</v>
      </c>
      <c r="AC72" t="s">
        <v>161</v>
      </c>
      <c r="AD72">
        <v>0</v>
      </c>
      <c r="AE72">
        <v>0</v>
      </c>
      <c r="AF72">
        <v>0</v>
      </c>
      <c r="AG72">
        <v>0</v>
      </c>
      <c r="AH72" t="s">
        <v>161</v>
      </c>
      <c r="AI72">
        <v>0</v>
      </c>
      <c r="AJ72">
        <v>0</v>
      </c>
      <c r="AK72">
        <v>0</v>
      </c>
      <c r="AL72">
        <v>0</v>
      </c>
      <c r="AM72" t="s">
        <v>161</v>
      </c>
      <c r="AN72">
        <v>0</v>
      </c>
      <c r="AO72">
        <v>0</v>
      </c>
      <c r="AP72">
        <v>0</v>
      </c>
      <c r="AQ72">
        <v>0</v>
      </c>
      <c r="AR72" t="s">
        <v>161</v>
      </c>
      <c r="AS72">
        <v>0</v>
      </c>
      <c r="AT72">
        <v>0</v>
      </c>
      <c r="AU72">
        <v>0</v>
      </c>
      <c r="AV72">
        <v>0</v>
      </c>
      <c r="AW72" t="s">
        <v>161</v>
      </c>
      <c r="AX72">
        <v>0</v>
      </c>
      <c r="AY72">
        <v>0</v>
      </c>
    </row>
    <row r="73" spans="1:51">
      <c r="A73" t="s">
        <v>69</v>
      </c>
      <c r="B73">
        <v>0</v>
      </c>
      <c r="C73">
        <v>0</v>
      </c>
      <c r="D73" t="s">
        <v>161</v>
      </c>
      <c r="E73">
        <v>0</v>
      </c>
      <c r="F73">
        <v>0</v>
      </c>
      <c r="G73">
        <v>0</v>
      </c>
      <c r="H73">
        <v>0</v>
      </c>
      <c r="I73" t="s">
        <v>161</v>
      </c>
      <c r="J73">
        <v>0</v>
      </c>
      <c r="K73">
        <v>0</v>
      </c>
      <c r="L73">
        <v>0</v>
      </c>
      <c r="M73">
        <v>0</v>
      </c>
      <c r="N73" t="s">
        <v>161</v>
      </c>
      <c r="O73">
        <v>0</v>
      </c>
      <c r="P73">
        <v>0</v>
      </c>
      <c r="Q73">
        <v>0</v>
      </c>
      <c r="R73">
        <v>0</v>
      </c>
      <c r="S73" t="s">
        <v>161</v>
      </c>
      <c r="T73">
        <v>0</v>
      </c>
      <c r="U73">
        <v>0</v>
      </c>
      <c r="V73">
        <v>0</v>
      </c>
      <c r="W73">
        <v>0</v>
      </c>
      <c r="X73" t="s">
        <v>161</v>
      </c>
      <c r="Y73">
        <v>0</v>
      </c>
      <c r="Z73">
        <v>0</v>
      </c>
      <c r="AA73">
        <v>0</v>
      </c>
      <c r="AB73">
        <v>0</v>
      </c>
      <c r="AC73" t="s">
        <v>161</v>
      </c>
      <c r="AD73">
        <v>0</v>
      </c>
      <c r="AE73">
        <v>0</v>
      </c>
      <c r="AF73">
        <v>0</v>
      </c>
      <c r="AG73">
        <v>0</v>
      </c>
      <c r="AH73" t="s">
        <v>161</v>
      </c>
      <c r="AI73">
        <v>0</v>
      </c>
      <c r="AJ73">
        <v>0</v>
      </c>
      <c r="AK73">
        <v>0</v>
      </c>
      <c r="AL73">
        <v>0</v>
      </c>
      <c r="AM73" t="s">
        <v>161</v>
      </c>
      <c r="AN73">
        <v>0</v>
      </c>
      <c r="AO73">
        <v>0</v>
      </c>
      <c r="AP73">
        <v>0</v>
      </c>
      <c r="AQ73">
        <v>0</v>
      </c>
      <c r="AR73" t="s">
        <v>161</v>
      </c>
      <c r="AS73">
        <v>0</v>
      </c>
      <c r="AT73">
        <v>0</v>
      </c>
      <c r="AU73">
        <v>0</v>
      </c>
      <c r="AV73">
        <v>0</v>
      </c>
      <c r="AW73" t="s">
        <v>161</v>
      </c>
      <c r="AX73">
        <v>0</v>
      </c>
      <c r="AY73">
        <v>0</v>
      </c>
    </row>
    <row r="74" spans="1:51">
      <c r="A74" t="s">
        <v>70</v>
      </c>
      <c r="B74">
        <v>0</v>
      </c>
      <c r="C74">
        <v>0</v>
      </c>
      <c r="D74" t="s">
        <v>161</v>
      </c>
      <c r="E74">
        <v>0</v>
      </c>
      <c r="F74">
        <v>0</v>
      </c>
      <c r="G74">
        <v>0</v>
      </c>
      <c r="H74">
        <v>0</v>
      </c>
      <c r="I74" t="s">
        <v>161</v>
      </c>
      <c r="J74">
        <v>0</v>
      </c>
      <c r="K74">
        <v>0</v>
      </c>
      <c r="L74">
        <v>0</v>
      </c>
      <c r="M74">
        <v>0</v>
      </c>
      <c r="N74" t="s">
        <v>161</v>
      </c>
      <c r="O74">
        <v>0</v>
      </c>
      <c r="P74">
        <v>0</v>
      </c>
      <c r="Q74">
        <v>0</v>
      </c>
      <c r="R74">
        <v>0</v>
      </c>
      <c r="S74" t="s">
        <v>161</v>
      </c>
      <c r="T74">
        <v>0</v>
      </c>
      <c r="U74">
        <v>0</v>
      </c>
      <c r="V74">
        <v>0</v>
      </c>
      <c r="W74">
        <v>0</v>
      </c>
      <c r="X74" t="s">
        <v>161</v>
      </c>
      <c r="Y74">
        <v>0</v>
      </c>
      <c r="Z74">
        <v>0</v>
      </c>
      <c r="AA74">
        <v>0</v>
      </c>
      <c r="AB74">
        <v>0</v>
      </c>
      <c r="AC74" t="s">
        <v>161</v>
      </c>
      <c r="AD74">
        <v>0</v>
      </c>
      <c r="AE74">
        <v>0</v>
      </c>
      <c r="AF74">
        <v>0</v>
      </c>
      <c r="AG74">
        <v>0</v>
      </c>
      <c r="AH74" t="s">
        <v>161</v>
      </c>
      <c r="AI74">
        <v>0</v>
      </c>
      <c r="AJ74">
        <v>0</v>
      </c>
      <c r="AK74">
        <v>0</v>
      </c>
      <c r="AL74">
        <v>0</v>
      </c>
      <c r="AM74" t="s">
        <v>161</v>
      </c>
      <c r="AN74">
        <v>0</v>
      </c>
      <c r="AO74">
        <v>0</v>
      </c>
      <c r="AP74">
        <v>0</v>
      </c>
      <c r="AQ74">
        <v>0</v>
      </c>
      <c r="AR74" t="s">
        <v>161</v>
      </c>
      <c r="AS74">
        <v>0</v>
      </c>
      <c r="AT74">
        <v>0</v>
      </c>
      <c r="AU74">
        <v>0</v>
      </c>
      <c r="AV74">
        <v>0</v>
      </c>
      <c r="AW74" t="s">
        <v>161</v>
      </c>
      <c r="AX74">
        <v>0</v>
      </c>
      <c r="AY74">
        <v>0</v>
      </c>
    </row>
    <row r="75" spans="1:51">
      <c r="A75" t="s">
        <v>71</v>
      </c>
      <c r="B75">
        <v>0</v>
      </c>
      <c r="C75">
        <v>0</v>
      </c>
      <c r="D75" t="s">
        <v>161</v>
      </c>
      <c r="E75">
        <v>0</v>
      </c>
      <c r="F75">
        <v>0</v>
      </c>
      <c r="G75">
        <v>0</v>
      </c>
      <c r="H75">
        <v>0</v>
      </c>
      <c r="I75" t="s">
        <v>161</v>
      </c>
      <c r="J75">
        <v>0</v>
      </c>
      <c r="K75">
        <v>0</v>
      </c>
      <c r="L75">
        <v>0</v>
      </c>
      <c r="M75">
        <v>0</v>
      </c>
      <c r="N75" t="s">
        <v>161</v>
      </c>
      <c r="O75">
        <v>0</v>
      </c>
      <c r="P75">
        <v>0</v>
      </c>
      <c r="Q75">
        <v>0</v>
      </c>
      <c r="R75">
        <v>0</v>
      </c>
      <c r="S75" t="s">
        <v>161</v>
      </c>
      <c r="T75">
        <v>0</v>
      </c>
      <c r="U75">
        <v>0</v>
      </c>
      <c r="V75">
        <v>0</v>
      </c>
      <c r="W75">
        <v>0</v>
      </c>
      <c r="X75" t="s">
        <v>161</v>
      </c>
      <c r="Y75">
        <v>0</v>
      </c>
      <c r="Z75">
        <v>0</v>
      </c>
      <c r="AA75">
        <v>0</v>
      </c>
      <c r="AB75">
        <v>0</v>
      </c>
      <c r="AC75" t="s">
        <v>161</v>
      </c>
      <c r="AD75">
        <v>0</v>
      </c>
      <c r="AE75">
        <v>0</v>
      </c>
      <c r="AF75">
        <v>0</v>
      </c>
      <c r="AG75">
        <v>0</v>
      </c>
      <c r="AH75" t="s">
        <v>161</v>
      </c>
      <c r="AI75">
        <v>0</v>
      </c>
      <c r="AJ75">
        <v>0</v>
      </c>
      <c r="AK75">
        <v>0</v>
      </c>
      <c r="AL75">
        <v>0</v>
      </c>
      <c r="AM75" t="s">
        <v>161</v>
      </c>
      <c r="AN75">
        <v>0</v>
      </c>
      <c r="AO75">
        <v>0</v>
      </c>
      <c r="AP75">
        <v>0</v>
      </c>
      <c r="AQ75">
        <v>0</v>
      </c>
      <c r="AR75" t="s">
        <v>161</v>
      </c>
      <c r="AS75">
        <v>0</v>
      </c>
      <c r="AT75">
        <v>0</v>
      </c>
      <c r="AU75">
        <v>0</v>
      </c>
      <c r="AV75">
        <v>0</v>
      </c>
      <c r="AW75" t="s">
        <v>161</v>
      </c>
      <c r="AX75">
        <v>0</v>
      </c>
      <c r="AY75">
        <v>0</v>
      </c>
    </row>
    <row r="76" spans="1:51">
      <c r="A76" t="s">
        <v>72</v>
      </c>
      <c r="B76">
        <v>0</v>
      </c>
      <c r="C76">
        <v>0</v>
      </c>
      <c r="D76" t="s">
        <v>161</v>
      </c>
      <c r="E76">
        <v>0</v>
      </c>
      <c r="F76">
        <v>0</v>
      </c>
      <c r="G76">
        <v>0</v>
      </c>
      <c r="H76">
        <v>0</v>
      </c>
      <c r="I76" t="s">
        <v>161</v>
      </c>
      <c r="J76">
        <v>0</v>
      </c>
      <c r="K76">
        <v>0</v>
      </c>
      <c r="L76">
        <v>0</v>
      </c>
      <c r="M76">
        <v>0</v>
      </c>
      <c r="N76" t="s">
        <v>161</v>
      </c>
      <c r="O76">
        <v>0</v>
      </c>
      <c r="P76">
        <v>0</v>
      </c>
      <c r="Q76">
        <v>0</v>
      </c>
      <c r="R76">
        <v>0</v>
      </c>
      <c r="S76" t="s">
        <v>161</v>
      </c>
      <c r="T76">
        <v>0</v>
      </c>
      <c r="U76">
        <v>0</v>
      </c>
      <c r="V76">
        <v>0</v>
      </c>
      <c r="W76">
        <v>0</v>
      </c>
      <c r="X76" t="s">
        <v>161</v>
      </c>
      <c r="Y76">
        <v>0</v>
      </c>
      <c r="Z76">
        <v>0</v>
      </c>
      <c r="AA76">
        <v>0</v>
      </c>
      <c r="AB76">
        <v>0</v>
      </c>
      <c r="AC76" t="s">
        <v>161</v>
      </c>
      <c r="AD76">
        <v>0</v>
      </c>
      <c r="AE76">
        <v>0</v>
      </c>
      <c r="AF76">
        <v>0</v>
      </c>
      <c r="AG76">
        <v>0</v>
      </c>
      <c r="AH76" t="s">
        <v>161</v>
      </c>
      <c r="AI76">
        <v>0</v>
      </c>
      <c r="AJ76">
        <v>0</v>
      </c>
      <c r="AK76">
        <v>0</v>
      </c>
      <c r="AL76">
        <v>0</v>
      </c>
      <c r="AM76" t="s">
        <v>161</v>
      </c>
      <c r="AN76">
        <v>0</v>
      </c>
      <c r="AO76">
        <v>0</v>
      </c>
      <c r="AP76">
        <v>0</v>
      </c>
      <c r="AQ76">
        <v>0</v>
      </c>
      <c r="AR76" t="s">
        <v>161</v>
      </c>
      <c r="AS76">
        <v>0</v>
      </c>
      <c r="AT76">
        <v>0</v>
      </c>
      <c r="AU76">
        <v>0</v>
      </c>
      <c r="AV76">
        <v>0</v>
      </c>
      <c r="AW76" t="s">
        <v>161</v>
      </c>
      <c r="AX76">
        <v>0</v>
      </c>
      <c r="AY76">
        <v>0</v>
      </c>
    </row>
    <row r="77" spans="1:51">
      <c r="A77" t="s">
        <v>73</v>
      </c>
      <c r="B77">
        <v>37.1945409999998</v>
      </c>
      <c r="C77">
        <v>102.78151439</v>
      </c>
      <c r="D77">
        <v>0.361879674771737</v>
      </c>
      <c r="E77">
        <v>-65.5869733900002</v>
      </c>
      <c r="F77">
        <v>0</v>
      </c>
      <c r="G77">
        <v>12.994485</v>
      </c>
      <c r="H77">
        <v>17.565</v>
      </c>
      <c r="I77">
        <v>0.739794192997438</v>
      </c>
      <c r="J77">
        <v>-4.57051500000001</v>
      </c>
      <c r="K77">
        <v>0</v>
      </c>
      <c r="L77">
        <v>5.613368</v>
      </c>
      <c r="M77">
        <v>4.6459</v>
      </c>
      <c r="N77">
        <v>1.20824124496868</v>
      </c>
      <c r="O77">
        <v>0.967467999999996</v>
      </c>
      <c r="P77">
        <v>0</v>
      </c>
      <c r="Q77">
        <v>0.5496</v>
      </c>
      <c r="R77">
        <v>0.2828</v>
      </c>
      <c r="S77">
        <v>1.94342291371994</v>
      </c>
      <c r="T77">
        <v>0.2668</v>
      </c>
      <c r="U77">
        <v>0</v>
      </c>
      <c r="V77">
        <v>17.5692879999999</v>
      </c>
      <c r="W77">
        <v>79.496</v>
      </c>
      <c r="X77">
        <v>0.221008453255508</v>
      </c>
      <c r="Y77">
        <v>-61.9267120000001</v>
      </c>
      <c r="Z77">
        <v>0</v>
      </c>
      <c r="AA77">
        <v>0.4678</v>
      </c>
      <c r="AB77">
        <v>0.79181439</v>
      </c>
      <c r="AC77">
        <v>0.590795022050559</v>
      </c>
      <c r="AD77">
        <v>-0.32401439</v>
      </c>
      <c r="AE77">
        <v>0</v>
      </c>
      <c r="AF77">
        <v>-0.0402930000000001</v>
      </c>
      <c r="AG77">
        <v>9.6</v>
      </c>
      <c r="AH77">
        <v>-0.00419718750000001</v>
      </c>
      <c r="AI77">
        <v>-9.640293</v>
      </c>
      <c r="AJ77">
        <v>0</v>
      </c>
      <c r="AK77">
        <v>0.719354999999998</v>
      </c>
      <c r="AL77">
        <v>0</v>
      </c>
      <c r="AM77" t="s">
        <v>161</v>
      </c>
      <c r="AN77">
        <v>0.719354999999998</v>
      </c>
      <c r="AO77">
        <v>0</v>
      </c>
      <c r="AP77">
        <v>0.88139</v>
      </c>
      <c r="AQ77">
        <v>0</v>
      </c>
      <c r="AR77" t="s">
        <v>161</v>
      </c>
      <c r="AS77">
        <v>0.88139</v>
      </c>
      <c r="AT77">
        <v>0</v>
      </c>
      <c r="AU77">
        <v>2.3707</v>
      </c>
      <c r="AV77">
        <v>1.5</v>
      </c>
      <c r="AW77">
        <v>1.58046666666667</v>
      </c>
      <c r="AX77">
        <v>0.870699999999999</v>
      </c>
      <c r="AY77">
        <v>0</v>
      </c>
    </row>
    <row r="78" spans="1:51">
      <c r="A78" t="s">
        <v>74</v>
      </c>
      <c r="B78">
        <v>14.410592</v>
      </c>
      <c r="C78">
        <v>13.83595817</v>
      </c>
      <c r="D78">
        <v>1.04153191437409</v>
      </c>
      <c r="E78">
        <v>0.574633829999973</v>
      </c>
      <c r="F78">
        <v>10.793553</v>
      </c>
      <c r="G78">
        <v>9.90745199999999</v>
      </c>
      <c r="H78">
        <v>11.9219</v>
      </c>
      <c r="I78">
        <v>0.831029617762269</v>
      </c>
      <c r="J78">
        <v>-2.01444800000001</v>
      </c>
      <c r="K78">
        <v>8.76</v>
      </c>
      <c r="L78">
        <v>2.302814</v>
      </c>
      <c r="M78">
        <v>2.334701</v>
      </c>
      <c r="N78">
        <v>0.986342148309355</v>
      </c>
      <c r="O78">
        <v>-0.0318869999999998</v>
      </c>
      <c r="P78">
        <v>1.304553</v>
      </c>
      <c r="Q78">
        <v>0.444799999999998</v>
      </c>
      <c r="R78">
        <v>0.8195</v>
      </c>
      <c r="S78">
        <v>0.542769981696154</v>
      </c>
      <c r="T78">
        <v>-0.374700000000002</v>
      </c>
      <c r="U78">
        <v>0.305999999999999</v>
      </c>
      <c r="V78">
        <v>0</v>
      </c>
      <c r="W78">
        <v>-2</v>
      </c>
      <c r="X78">
        <v>0</v>
      </c>
      <c r="Y78">
        <v>2</v>
      </c>
      <c r="Z78">
        <v>0</v>
      </c>
      <c r="AA78">
        <v>1.75552599999999</v>
      </c>
      <c r="AB78">
        <v>0.75985717</v>
      </c>
      <c r="AC78">
        <v>2.3103368229058</v>
      </c>
      <c r="AD78">
        <v>0.995668829999989</v>
      </c>
      <c r="AE78">
        <v>0.423</v>
      </c>
      <c r="AF78">
        <v>0</v>
      </c>
      <c r="AG78">
        <v>0</v>
      </c>
      <c r="AH78" t="s">
        <v>161</v>
      </c>
      <c r="AI78">
        <v>0</v>
      </c>
      <c r="AJ78">
        <v>0</v>
      </c>
      <c r="AK78">
        <v>0.016169</v>
      </c>
      <c r="AL78">
        <v>0.02</v>
      </c>
      <c r="AM78">
        <v>0.80845</v>
      </c>
      <c r="AN78">
        <v>-0.003831</v>
      </c>
      <c r="AO78">
        <v>0.023034</v>
      </c>
      <c r="AP78">
        <v>1.55253</v>
      </c>
      <c r="AQ78">
        <v>0.77</v>
      </c>
      <c r="AR78">
        <v>2.01627272727272</v>
      </c>
      <c r="AS78">
        <v>0.782529999999997</v>
      </c>
      <c r="AT78">
        <v>1.05495</v>
      </c>
      <c r="AU78">
        <v>0.363859999999999</v>
      </c>
      <c r="AV78">
        <v>0.53</v>
      </c>
      <c r="AW78">
        <v>0.68652830188679</v>
      </c>
      <c r="AX78">
        <v>-0.166140000000001</v>
      </c>
      <c r="AY78">
        <v>0.1126</v>
      </c>
    </row>
    <row r="79" spans="1:51">
      <c r="A79" t="s">
        <v>75</v>
      </c>
      <c r="B79">
        <v>76.4429559999996</v>
      </c>
      <c r="C79">
        <v>176.17947687</v>
      </c>
      <c r="D79">
        <v>0.433892513237542</v>
      </c>
      <c r="E79">
        <v>-99.7365208700004</v>
      </c>
      <c r="F79">
        <v>58.833691</v>
      </c>
      <c r="G79">
        <v>25.055243</v>
      </c>
      <c r="H79">
        <v>40.6455</v>
      </c>
      <c r="I79">
        <v>0.616433381309123</v>
      </c>
      <c r="J79">
        <v>-15.590257</v>
      </c>
      <c r="K79">
        <v>15.222535</v>
      </c>
      <c r="L79">
        <v>8.60950999999999</v>
      </c>
      <c r="M79">
        <v>9.664639</v>
      </c>
      <c r="N79">
        <v>0.89082582391334</v>
      </c>
      <c r="O79">
        <v>-1.055129</v>
      </c>
      <c r="P79">
        <v>2.968914</v>
      </c>
      <c r="Q79">
        <v>1.0375</v>
      </c>
      <c r="R79">
        <v>1.758</v>
      </c>
      <c r="S79">
        <v>0.590159271899885</v>
      </c>
      <c r="T79">
        <v>-0.720500000000002</v>
      </c>
      <c r="U79">
        <v>0.693699999999999</v>
      </c>
      <c r="V79">
        <v>38.5455799999997</v>
      </c>
      <c r="W79">
        <v>121.808</v>
      </c>
      <c r="X79">
        <v>0.316445389465385</v>
      </c>
      <c r="Y79">
        <v>-83.2624200000003</v>
      </c>
      <c r="Z79">
        <v>38.736889</v>
      </c>
      <c r="AA79">
        <v>3.19512299999999</v>
      </c>
      <c r="AB79">
        <v>2.30333787</v>
      </c>
      <c r="AC79">
        <v>1.38717078445812</v>
      </c>
      <c r="AD79">
        <v>0.891785129999988</v>
      </c>
      <c r="AE79">
        <v>1.211653</v>
      </c>
      <c r="AF79">
        <v>0.85512</v>
      </c>
      <c r="AG79">
        <v>9.96</v>
      </c>
      <c r="AH79">
        <v>0.085855421686747</v>
      </c>
      <c r="AI79">
        <v>-9.10488</v>
      </c>
      <c r="AJ79">
        <v>0</v>
      </c>
      <c r="AK79">
        <v>0.735523999999998</v>
      </c>
      <c r="AL79">
        <v>4.02</v>
      </c>
      <c r="AM79">
        <v>0.182966169154228</v>
      </c>
      <c r="AN79">
        <v>-3.284476</v>
      </c>
      <c r="AO79">
        <v>0.023034</v>
      </c>
      <c r="AP79">
        <v>2.688874</v>
      </c>
      <c r="AQ79">
        <v>1.13</v>
      </c>
      <c r="AR79">
        <v>2.37953451327433</v>
      </c>
      <c r="AS79">
        <v>1.558874</v>
      </c>
      <c r="AT79">
        <v>1.773014</v>
      </c>
      <c r="AU79">
        <v>3.57816</v>
      </c>
      <c r="AV79">
        <v>4.41</v>
      </c>
      <c r="AW79">
        <v>0.811374149659864</v>
      </c>
      <c r="AX79">
        <v>-0.831840000000002</v>
      </c>
      <c r="AY79">
        <v>0.803</v>
      </c>
    </row>
    <row r="80" spans="1:51">
      <c r="A80" t="s">
        <v>76</v>
      </c>
      <c r="B80">
        <v>0</v>
      </c>
      <c r="C80">
        <v>0</v>
      </c>
      <c r="D80" t="s">
        <v>161</v>
      </c>
      <c r="E80">
        <v>0</v>
      </c>
      <c r="F80">
        <v>10.418447</v>
      </c>
      <c r="G80">
        <v>0</v>
      </c>
      <c r="H80">
        <v>0</v>
      </c>
      <c r="I80" t="s">
        <v>161</v>
      </c>
      <c r="J80">
        <v>0</v>
      </c>
      <c r="K80">
        <v>8.243511</v>
      </c>
      <c r="L80">
        <v>0</v>
      </c>
      <c r="M80">
        <v>0</v>
      </c>
      <c r="N80" t="s">
        <v>161</v>
      </c>
      <c r="O80">
        <v>0</v>
      </c>
      <c r="P80">
        <v>1.328607</v>
      </c>
      <c r="Q80">
        <v>0</v>
      </c>
      <c r="R80">
        <v>0</v>
      </c>
      <c r="S80" t="s">
        <v>161</v>
      </c>
      <c r="T80">
        <v>0</v>
      </c>
      <c r="U80">
        <v>0.3788</v>
      </c>
      <c r="V80">
        <v>0</v>
      </c>
      <c r="W80">
        <v>0</v>
      </c>
      <c r="X80" t="s">
        <v>161</v>
      </c>
      <c r="Y80">
        <v>0</v>
      </c>
      <c r="Z80">
        <v>0.467529000000001</v>
      </c>
      <c r="AA80">
        <v>0</v>
      </c>
      <c r="AB80">
        <v>0</v>
      </c>
      <c r="AC80" t="s">
        <v>161</v>
      </c>
      <c r="AD80">
        <v>0</v>
      </c>
      <c r="AE80">
        <v>0</v>
      </c>
      <c r="AF80">
        <v>0</v>
      </c>
      <c r="AG80">
        <v>0</v>
      </c>
      <c r="AH80" t="s">
        <v>161</v>
      </c>
      <c r="AI80">
        <v>0</v>
      </c>
      <c r="AJ80">
        <v>0</v>
      </c>
      <c r="AK80">
        <v>0</v>
      </c>
      <c r="AL80">
        <v>0</v>
      </c>
      <c r="AM80" t="s">
        <v>161</v>
      </c>
      <c r="AN80">
        <v>0</v>
      </c>
      <c r="AO80">
        <v>0</v>
      </c>
      <c r="AP80">
        <v>0</v>
      </c>
      <c r="AQ80">
        <v>0</v>
      </c>
      <c r="AR80" t="s">
        <v>161</v>
      </c>
      <c r="AS80">
        <v>0</v>
      </c>
      <c r="AT80">
        <v>0</v>
      </c>
      <c r="AU80">
        <v>0</v>
      </c>
      <c r="AV80">
        <v>0</v>
      </c>
      <c r="AW80" t="s">
        <v>161</v>
      </c>
      <c r="AX80">
        <v>0</v>
      </c>
      <c r="AY80">
        <v>0</v>
      </c>
    </row>
    <row r="81" spans="1:51">
      <c r="A81" t="s">
        <v>77</v>
      </c>
      <c r="B81">
        <v>2.88042599999999</v>
      </c>
      <c r="C81">
        <v>3.55220167</v>
      </c>
      <c r="D81">
        <v>0.81088470407706</v>
      </c>
      <c r="E81">
        <v>-0.671775670000011</v>
      </c>
      <c r="F81">
        <v>3.939722</v>
      </c>
      <c r="G81">
        <v>0.442</v>
      </c>
      <c r="H81">
        <v>0.8</v>
      </c>
      <c r="I81">
        <v>0.5525</v>
      </c>
      <c r="J81">
        <v>-0.358</v>
      </c>
      <c r="K81">
        <v>1.278</v>
      </c>
      <c r="L81">
        <v>0.126146</v>
      </c>
      <c r="M81">
        <v>0.136035</v>
      </c>
      <c r="N81">
        <v>0.92730547285625</v>
      </c>
      <c r="O81">
        <v>-0.00988899999999998</v>
      </c>
      <c r="P81">
        <v>0.249902000000001</v>
      </c>
      <c r="Q81">
        <v>0</v>
      </c>
      <c r="R81">
        <v>0.047</v>
      </c>
      <c r="S81">
        <v>0</v>
      </c>
      <c r="T81">
        <v>-0.047</v>
      </c>
      <c r="U81">
        <v>0.047</v>
      </c>
      <c r="V81">
        <v>2.31227999999999</v>
      </c>
      <c r="W81">
        <v>2.4875</v>
      </c>
      <c r="X81">
        <v>0.92955979899497</v>
      </c>
      <c r="Y81">
        <v>-0.175220000000011</v>
      </c>
      <c r="Z81">
        <v>2.12482</v>
      </c>
      <c r="AA81">
        <v>0</v>
      </c>
      <c r="AB81">
        <v>0.08166667</v>
      </c>
      <c r="AC81">
        <v>0</v>
      </c>
      <c r="AD81">
        <v>-0.08166667</v>
      </c>
      <c r="AE81">
        <v>0.24</v>
      </c>
      <c r="AF81">
        <v>0</v>
      </c>
      <c r="AG81">
        <v>0</v>
      </c>
      <c r="AH81" t="s">
        <v>161</v>
      </c>
      <c r="AI81">
        <v>0</v>
      </c>
      <c r="AJ81">
        <v>0</v>
      </c>
      <c r="AK81">
        <v>0.531777999999999</v>
      </c>
      <c r="AL81">
        <v>0.07</v>
      </c>
      <c r="AM81">
        <v>7.59682857142856</v>
      </c>
      <c r="AN81">
        <v>0.461777999999999</v>
      </c>
      <c r="AO81">
        <v>0</v>
      </c>
      <c r="AP81">
        <v>0.007</v>
      </c>
      <c r="AQ81">
        <v>0</v>
      </c>
      <c r="AR81" t="s">
        <v>161</v>
      </c>
      <c r="AS81">
        <v>0.007</v>
      </c>
      <c r="AT81">
        <v>0</v>
      </c>
      <c r="AU81">
        <v>0</v>
      </c>
      <c r="AV81">
        <v>0.4</v>
      </c>
      <c r="AW81">
        <v>0</v>
      </c>
      <c r="AX81">
        <v>-0.4</v>
      </c>
      <c r="AY81">
        <v>0</v>
      </c>
    </row>
    <row r="82" spans="1:51">
      <c r="A82" t="s">
        <v>78</v>
      </c>
      <c r="B82">
        <v>0</v>
      </c>
      <c r="C82">
        <v>0.226</v>
      </c>
      <c r="D82">
        <v>0</v>
      </c>
      <c r="E82">
        <v>-0.226</v>
      </c>
      <c r="F82">
        <v>0.291644999999999</v>
      </c>
      <c r="G82">
        <v>0</v>
      </c>
      <c r="H82">
        <v>0</v>
      </c>
      <c r="I82" t="s">
        <v>161</v>
      </c>
      <c r="J82">
        <v>0</v>
      </c>
      <c r="K82">
        <v>0</v>
      </c>
      <c r="L82">
        <v>0</v>
      </c>
      <c r="M82">
        <v>0</v>
      </c>
      <c r="N82" t="s">
        <v>161</v>
      </c>
      <c r="O82">
        <v>0</v>
      </c>
      <c r="P82">
        <v>0</v>
      </c>
      <c r="Q82">
        <v>0</v>
      </c>
      <c r="R82">
        <v>0</v>
      </c>
      <c r="S82" t="s">
        <v>161</v>
      </c>
      <c r="T82">
        <v>0</v>
      </c>
      <c r="U82">
        <v>0</v>
      </c>
      <c r="V82">
        <v>0</v>
      </c>
      <c r="W82">
        <v>0.226</v>
      </c>
      <c r="X82">
        <v>0</v>
      </c>
      <c r="Y82">
        <v>-0.226</v>
      </c>
      <c r="Z82">
        <v>0.271644999999999</v>
      </c>
      <c r="AA82">
        <v>0</v>
      </c>
      <c r="AB82">
        <v>0</v>
      </c>
      <c r="AC82" t="s">
        <v>161</v>
      </c>
      <c r="AD82">
        <v>0</v>
      </c>
      <c r="AE82">
        <v>0.02</v>
      </c>
      <c r="AF82">
        <v>0</v>
      </c>
      <c r="AG82">
        <v>0</v>
      </c>
      <c r="AH82" t="s">
        <v>161</v>
      </c>
      <c r="AI82">
        <v>0</v>
      </c>
      <c r="AJ82">
        <v>0</v>
      </c>
      <c r="AK82">
        <v>0</v>
      </c>
      <c r="AL82">
        <v>0</v>
      </c>
      <c r="AM82" t="s">
        <v>161</v>
      </c>
      <c r="AN82">
        <v>0</v>
      </c>
      <c r="AO82">
        <v>0</v>
      </c>
      <c r="AP82">
        <v>0</v>
      </c>
      <c r="AQ82">
        <v>0</v>
      </c>
      <c r="AR82" t="s">
        <v>161</v>
      </c>
      <c r="AS82">
        <v>0</v>
      </c>
      <c r="AT82">
        <v>0</v>
      </c>
      <c r="AU82">
        <v>0</v>
      </c>
      <c r="AV82">
        <v>0</v>
      </c>
      <c r="AW82" t="s">
        <v>161</v>
      </c>
      <c r="AX82">
        <v>0</v>
      </c>
      <c r="AY82">
        <v>0</v>
      </c>
    </row>
    <row r="83" spans="1:51">
      <c r="A83" t="s">
        <v>79</v>
      </c>
      <c r="B83">
        <v>0</v>
      </c>
      <c r="C83">
        <v>7.29528968</v>
      </c>
      <c r="D83">
        <v>0</v>
      </c>
      <c r="E83">
        <v>-7.29528968</v>
      </c>
      <c r="F83">
        <v>6.866394</v>
      </c>
      <c r="G83">
        <v>0</v>
      </c>
      <c r="H83">
        <v>1.33</v>
      </c>
      <c r="I83">
        <v>0</v>
      </c>
      <c r="J83">
        <v>-1.33</v>
      </c>
      <c r="K83">
        <v>0.873999999999998</v>
      </c>
      <c r="L83">
        <v>0</v>
      </c>
      <c r="M83">
        <v>0.322073</v>
      </c>
      <c r="N83">
        <v>0</v>
      </c>
      <c r="O83">
        <v>-0.322073</v>
      </c>
      <c r="P83">
        <v>0.217614</v>
      </c>
      <c r="Q83">
        <v>0</v>
      </c>
      <c r="R83">
        <v>0.044</v>
      </c>
      <c r="S83">
        <v>0</v>
      </c>
      <c r="T83">
        <v>-0.044</v>
      </c>
      <c r="U83">
        <v>0.0439999999999999</v>
      </c>
      <c r="V83">
        <v>0</v>
      </c>
      <c r="W83">
        <v>5.4838</v>
      </c>
      <c r="X83">
        <v>0</v>
      </c>
      <c r="Y83">
        <v>-5.4838</v>
      </c>
      <c r="Z83">
        <v>5.44578</v>
      </c>
      <c r="AA83">
        <v>0</v>
      </c>
      <c r="AB83">
        <v>0.11541668</v>
      </c>
      <c r="AC83">
        <v>0</v>
      </c>
      <c r="AD83">
        <v>-0.11541668</v>
      </c>
      <c r="AE83">
        <v>0.285</v>
      </c>
      <c r="AF83">
        <v>0</v>
      </c>
      <c r="AG83">
        <v>0</v>
      </c>
      <c r="AH83" t="s">
        <v>161</v>
      </c>
      <c r="AI83">
        <v>0</v>
      </c>
      <c r="AJ83">
        <v>0</v>
      </c>
      <c r="AK83">
        <v>0</v>
      </c>
      <c r="AL83">
        <v>0</v>
      </c>
      <c r="AM83" t="s">
        <v>161</v>
      </c>
      <c r="AN83">
        <v>0</v>
      </c>
      <c r="AO83">
        <v>0</v>
      </c>
      <c r="AP83">
        <v>0</v>
      </c>
      <c r="AQ83">
        <v>0</v>
      </c>
      <c r="AR83" t="s">
        <v>161</v>
      </c>
      <c r="AS83">
        <v>0</v>
      </c>
      <c r="AT83">
        <v>0</v>
      </c>
      <c r="AU83">
        <v>0</v>
      </c>
      <c r="AV83">
        <v>0</v>
      </c>
      <c r="AW83" t="s">
        <v>161</v>
      </c>
      <c r="AX83">
        <v>0</v>
      </c>
      <c r="AY83">
        <v>0</v>
      </c>
    </row>
    <row r="84" spans="1:51">
      <c r="A84" t="s">
        <v>80</v>
      </c>
      <c r="B84">
        <v>5.18812899999999</v>
      </c>
      <c r="C84">
        <v>10.39915869</v>
      </c>
      <c r="D84">
        <v>0.498898916216076</v>
      </c>
      <c r="E84">
        <v>-5.21102969000001</v>
      </c>
      <c r="F84">
        <v>7.55468399999999</v>
      </c>
      <c r="G84">
        <v>2.568479</v>
      </c>
      <c r="H84">
        <v>4.0024</v>
      </c>
      <c r="I84">
        <v>0.641734709174496</v>
      </c>
      <c r="J84">
        <v>-1.433921</v>
      </c>
      <c r="K84">
        <v>2.484884</v>
      </c>
      <c r="L84">
        <v>0.939027</v>
      </c>
      <c r="M84">
        <v>0.906092</v>
      </c>
      <c r="N84">
        <v>1.03634840612212</v>
      </c>
      <c r="O84">
        <v>0.032935</v>
      </c>
      <c r="P84">
        <v>0.745368999999998</v>
      </c>
      <c r="Q84">
        <v>0.0488999999999999</v>
      </c>
      <c r="R84">
        <v>0.0929</v>
      </c>
      <c r="S84">
        <v>0.52637244348762</v>
      </c>
      <c r="T84">
        <v>-0.0440000000000001</v>
      </c>
      <c r="U84">
        <v>0.0299999999999999</v>
      </c>
      <c r="V84">
        <v>1.29346899999999</v>
      </c>
      <c r="W84">
        <v>5.1936</v>
      </c>
      <c r="X84">
        <v>0.249050562230435</v>
      </c>
      <c r="Y84">
        <v>-3.90013100000001</v>
      </c>
      <c r="Z84">
        <v>4.19552099999999</v>
      </c>
      <c r="AA84">
        <v>0.338253999999998</v>
      </c>
      <c r="AB84">
        <v>0.20416669</v>
      </c>
      <c r="AC84">
        <v>1.65675409637095</v>
      </c>
      <c r="AD84">
        <v>0.134087309999998</v>
      </c>
      <c r="AE84">
        <v>0.0989099999999999</v>
      </c>
      <c r="AF84">
        <v>0.363428999999999</v>
      </c>
      <c r="AG84">
        <v>0.48</v>
      </c>
      <c r="AH84">
        <v>0.757143749999998</v>
      </c>
      <c r="AI84">
        <v>-0.116571000000001</v>
      </c>
      <c r="AJ84">
        <v>0.21</v>
      </c>
      <c r="AK84">
        <v>0</v>
      </c>
      <c r="AL84">
        <v>0</v>
      </c>
      <c r="AM84" t="s">
        <v>161</v>
      </c>
      <c r="AN84">
        <v>0</v>
      </c>
      <c r="AO84">
        <v>0</v>
      </c>
      <c r="AP84">
        <v>0</v>
      </c>
      <c r="AQ84">
        <v>0.04</v>
      </c>
      <c r="AR84">
        <v>0</v>
      </c>
      <c r="AS84">
        <v>-0.04</v>
      </c>
      <c r="AT84">
        <v>0.382329</v>
      </c>
      <c r="AU84">
        <v>2.402</v>
      </c>
      <c r="AV84">
        <v>3.8</v>
      </c>
      <c r="AW84">
        <v>0.632105263157895</v>
      </c>
      <c r="AX84">
        <v>-1.398</v>
      </c>
      <c r="AY84">
        <v>0.7064</v>
      </c>
    </row>
    <row r="85" spans="1:51">
      <c r="A85" t="s">
        <v>81</v>
      </c>
      <c r="B85">
        <v>23.7705269999999</v>
      </c>
      <c r="C85">
        <v>20.0910111</v>
      </c>
      <c r="D85">
        <v>1.18314239545664</v>
      </c>
      <c r="E85">
        <v>3.67951589999985</v>
      </c>
      <c r="F85">
        <v>7.14999999999999</v>
      </c>
      <c r="G85">
        <v>6.50069799999998</v>
      </c>
      <c r="H85">
        <v>14.7876</v>
      </c>
      <c r="I85">
        <v>0.439604668776541</v>
      </c>
      <c r="J85">
        <v>-8.28690200000002</v>
      </c>
      <c r="K85">
        <v>6.64999999999999</v>
      </c>
      <c r="L85">
        <v>3.098843</v>
      </c>
      <c r="M85">
        <v>3.600461</v>
      </c>
      <c r="N85">
        <v>0.860679507429743</v>
      </c>
      <c r="O85">
        <v>-0.501618</v>
      </c>
      <c r="P85">
        <v>0</v>
      </c>
      <c r="Q85">
        <v>0.1069</v>
      </c>
      <c r="R85">
        <v>0.1179</v>
      </c>
      <c r="S85">
        <v>0.906700593723493</v>
      </c>
      <c r="T85">
        <v>-0.0110000000000001</v>
      </c>
      <c r="U85">
        <v>0</v>
      </c>
      <c r="V85">
        <v>10.7860859999999</v>
      </c>
      <c r="W85">
        <v>0.8913</v>
      </c>
      <c r="X85">
        <v>12.1015213732749</v>
      </c>
      <c r="Y85">
        <v>9.8947859999999</v>
      </c>
      <c r="Z85">
        <v>0.5</v>
      </c>
      <c r="AA85">
        <v>3.278</v>
      </c>
      <c r="AB85">
        <v>0.6937501</v>
      </c>
      <c r="AC85">
        <v>4.72504436395756</v>
      </c>
      <c r="AD85">
        <v>2.5842499</v>
      </c>
      <c r="AE85">
        <v>0</v>
      </c>
      <c r="AF85">
        <v>4.601961</v>
      </c>
      <c r="AG85">
        <v>4</v>
      </c>
      <c r="AH85">
        <v>1.15049025</v>
      </c>
      <c r="AI85">
        <v>0.601960999999999</v>
      </c>
      <c r="AJ85">
        <v>0</v>
      </c>
      <c r="AK85">
        <v>0.180791999999999</v>
      </c>
      <c r="AL85">
        <v>2.5</v>
      </c>
      <c r="AM85">
        <v>0.0723167999999996</v>
      </c>
      <c r="AN85">
        <v>-2.319208</v>
      </c>
      <c r="AO85">
        <v>0</v>
      </c>
      <c r="AP85">
        <v>0.079542</v>
      </c>
      <c r="AQ85">
        <v>0.16</v>
      </c>
      <c r="AR85">
        <v>0.4971375</v>
      </c>
      <c r="AS85">
        <v>-0.080458</v>
      </c>
      <c r="AT85">
        <v>0.0689</v>
      </c>
      <c r="AU85">
        <v>0.77235</v>
      </c>
      <c r="AV85">
        <v>0.8</v>
      </c>
      <c r="AW85">
        <v>0.9654375</v>
      </c>
      <c r="AX85">
        <v>-0.02765</v>
      </c>
      <c r="AY85">
        <v>0</v>
      </c>
    </row>
    <row r="86" spans="1:51">
      <c r="A86" t="s">
        <v>82</v>
      </c>
      <c r="B86">
        <v>31.8390819999998</v>
      </c>
      <c r="C86">
        <v>41.56366114</v>
      </c>
      <c r="D86">
        <v>0.766031699968763</v>
      </c>
      <c r="E86">
        <v>-9.72457914000018</v>
      </c>
      <c r="F86">
        <v>36.220892</v>
      </c>
      <c r="G86">
        <v>9.51117699999998</v>
      </c>
      <c r="H86">
        <v>20.92</v>
      </c>
      <c r="I86">
        <v>0.454645172084129</v>
      </c>
      <c r="J86">
        <v>-11.408823</v>
      </c>
      <c r="K86">
        <v>19.530395</v>
      </c>
      <c r="L86">
        <v>4.164016</v>
      </c>
      <c r="M86">
        <v>4.964661</v>
      </c>
      <c r="N86">
        <v>0.838731184264142</v>
      </c>
      <c r="O86">
        <v>-0.800644999999999</v>
      </c>
      <c r="P86">
        <v>2.541492</v>
      </c>
      <c r="Q86">
        <v>0.1558</v>
      </c>
      <c r="R86">
        <v>0.3018</v>
      </c>
      <c r="S86">
        <v>0.516235917826374</v>
      </c>
      <c r="T86">
        <v>-0.146</v>
      </c>
      <c r="U86">
        <v>0.4998</v>
      </c>
      <c r="V86">
        <v>14.3918349999999</v>
      </c>
      <c r="W86">
        <v>14.2822</v>
      </c>
      <c r="X86">
        <v>1.00767633837923</v>
      </c>
      <c r="Y86">
        <v>0.109634999999882</v>
      </c>
      <c r="Z86">
        <v>13.005295</v>
      </c>
      <c r="AA86">
        <v>3.61625399999999</v>
      </c>
      <c r="AB86">
        <v>1.09500014</v>
      </c>
      <c r="AC86">
        <v>3.30251464625383</v>
      </c>
      <c r="AD86">
        <v>2.52125385999999</v>
      </c>
      <c r="AE86">
        <v>0.64391</v>
      </c>
      <c r="AF86">
        <v>4.96539</v>
      </c>
      <c r="AG86">
        <v>4.48</v>
      </c>
      <c r="AH86">
        <v>1.10834598214286</v>
      </c>
      <c r="AI86">
        <v>0.485389999999998</v>
      </c>
      <c r="AJ86">
        <v>0.21</v>
      </c>
      <c r="AK86">
        <v>0.712569999999998</v>
      </c>
      <c r="AL86">
        <v>2.57</v>
      </c>
      <c r="AM86">
        <v>0.277264591439688</v>
      </c>
      <c r="AN86">
        <v>-1.85743</v>
      </c>
      <c r="AO86">
        <v>0</v>
      </c>
      <c r="AP86">
        <v>0.086542</v>
      </c>
      <c r="AQ86">
        <v>0.2</v>
      </c>
      <c r="AR86">
        <v>0.43271</v>
      </c>
      <c r="AS86">
        <v>-0.113458</v>
      </c>
      <c r="AT86">
        <v>0.451229</v>
      </c>
      <c r="AU86">
        <v>3.17435</v>
      </c>
      <c r="AV86">
        <v>5</v>
      </c>
      <c r="AW86">
        <v>0.63487</v>
      </c>
      <c r="AX86">
        <v>-1.82565</v>
      </c>
      <c r="AY86">
        <v>0.7064</v>
      </c>
    </row>
    <row r="87" spans="1:51">
      <c r="A87" t="s">
        <v>83</v>
      </c>
      <c r="B87">
        <v>53.96103</v>
      </c>
      <c r="C87">
        <v>30.38120141</v>
      </c>
      <c r="D87">
        <v>1.77613219674185</v>
      </c>
      <c r="E87">
        <v>23.57982859</v>
      </c>
      <c r="F87">
        <v>0</v>
      </c>
      <c r="G87">
        <v>5.15156900000001</v>
      </c>
      <c r="H87">
        <v>3.85</v>
      </c>
      <c r="I87">
        <v>1.33806987012987</v>
      </c>
      <c r="J87">
        <v>1.30156900000001</v>
      </c>
      <c r="K87">
        <v>0</v>
      </c>
      <c r="L87">
        <v>2.01508699999999</v>
      </c>
      <c r="M87">
        <v>0.864462</v>
      </c>
      <c r="N87">
        <v>2.33103016673954</v>
      </c>
      <c r="O87">
        <v>1.15062499999999</v>
      </c>
      <c r="P87">
        <v>0</v>
      </c>
      <c r="Q87">
        <v>0.0585</v>
      </c>
      <c r="R87">
        <v>0.1388</v>
      </c>
      <c r="S87">
        <v>0.421469740634006</v>
      </c>
      <c r="T87">
        <v>-0.0803</v>
      </c>
      <c r="U87">
        <v>0</v>
      </c>
      <c r="V87">
        <v>46.434074</v>
      </c>
      <c r="W87">
        <v>25.244</v>
      </c>
      <c r="X87">
        <v>1.83941031532245</v>
      </c>
      <c r="Y87">
        <v>21.190074</v>
      </c>
      <c r="Z87">
        <v>0</v>
      </c>
      <c r="AA87">
        <v>0.301799999999999</v>
      </c>
      <c r="AB87">
        <v>0.28393941</v>
      </c>
      <c r="AC87">
        <v>1.06290282141531</v>
      </c>
      <c r="AD87">
        <v>0.0178605899999985</v>
      </c>
      <c r="AE87">
        <v>0</v>
      </c>
      <c r="AF87">
        <v>0</v>
      </c>
      <c r="AG87">
        <v>0</v>
      </c>
      <c r="AH87" t="s">
        <v>161</v>
      </c>
      <c r="AI87">
        <v>0</v>
      </c>
      <c r="AJ87">
        <v>0</v>
      </c>
      <c r="AK87">
        <v>1.5</v>
      </c>
      <c r="AL87">
        <v>3.33333333</v>
      </c>
      <c r="AM87">
        <v>0.45000000045</v>
      </c>
      <c r="AN87">
        <v>-1.83333333</v>
      </c>
      <c r="AO87">
        <v>0</v>
      </c>
      <c r="AP87">
        <v>0</v>
      </c>
      <c r="AQ87">
        <v>0</v>
      </c>
      <c r="AR87" t="s">
        <v>161</v>
      </c>
      <c r="AS87">
        <v>0</v>
      </c>
      <c r="AT87">
        <v>0</v>
      </c>
      <c r="AU87">
        <v>0</v>
      </c>
      <c r="AV87">
        <v>0</v>
      </c>
      <c r="AW87" t="s">
        <v>161</v>
      </c>
      <c r="AX87">
        <v>0</v>
      </c>
      <c r="AY87">
        <v>0</v>
      </c>
    </row>
    <row r="88" spans="1:51">
      <c r="A88" t="s">
        <v>84</v>
      </c>
      <c r="B88">
        <v>9.68401200000001</v>
      </c>
      <c r="C88">
        <v>0</v>
      </c>
      <c r="D88" t="s">
        <v>161</v>
      </c>
      <c r="E88">
        <v>9.68401200000001</v>
      </c>
      <c r="F88">
        <v>0</v>
      </c>
      <c r="G88">
        <v>5.72034600000001</v>
      </c>
      <c r="H88">
        <v>0</v>
      </c>
      <c r="I88" t="s">
        <v>161</v>
      </c>
      <c r="J88">
        <v>5.72034600000001</v>
      </c>
      <c r="K88">
        <v>0</v>
      </c>
      <c r="L88">
        <v>1.779166</v>
      </c>
      <c r="M88">
        <v>0</v>
      </c>
      <c r="N88" t="s">
        <v>161</v>
      </c>
      <c r="O88">
        <v>1.779166</v>
      </c>
      <c r="P88">
        <v>0</v>
      </c>
      <c r="Q88">
        <v>0.1355</v>
      </c>
      <c r="R88">
        <v>0</v>
      </c>
      <c r="S88" t="s">
        <v>161</v>
      </c>
      <c r="T88">
        <v>0.1355</v>
      </c>
      <c r="U88">
        <v>0</v>
      </c>
      <c r="V88">
        <v>1.5954</v>
      </c>
      <c r="W88">
        <v>0</v>
      </c>
      <c r="X88" t="s">
        <v>161</v>
      </c>
      <c r="Y88">
        <v>1.5954</v>
      </c>
      <c r="Z88">
        <v>0</v>
      </c>
      <c r="AA88">
        <v>0.4536</v>
      </c>
      <c r="AB88">
        <v>0</v>
      </c>
      <c r="AC88" t="s">
        <v>161</v>
      </c>
      <c r="AD88">
        <v>0.4536</v>
      </c>
      <c r="AE88">
        <v>0</v>
      </c>
      <c r="AF88">
        <v>1.4868349999999</v>
      </c>
      <c r="AG88">
        <v>0</v>
      </c>
      <c r="AH88" t="s">
        <v>161</v>
      </c>
      <c r="AI88">
        <v>1.4868349999999</v>
      </c>
      <c r="AJ88">
        <v>0</v>
      </c>
      <c r="AK88">
        <v>0</v>
      </c>
      <c r="AL88">
        <v>0</v>
      </c>
      <c r="AM88" t="s">
        <v>161</v>
      </c>
      <c r="AN88">
        <v>0</v>
      </c>
      <c r="AO88">
        <v>0</v>
      </c>
      <c r="AP88">
        <v>0.185838</v>
      </c>
      <c r="AQ88">
        <v>0</v>
      </c>
      <c r="AR88" t="s">
        <v>161</v>
      </c>
      <c r="AS88">
        <v>0.185838</v>
      </c>
      <c r="AT88">
        <v>0</v>
      </c>
      <c r="AU88">
        <v>0.5078</v>
      </c>
      <c r="AV88">
        <v>0</v>
      </c>
      <c r="AW88" t="s">
        <v>161</v>
      </c>
      <c r="AX88">
        <v>0.5078</v>
      </c>
      <c r="AY88">
        <v>0</v>
      </c>
    </row>
    <row r="89" spans="1:51">
      <c r="A89" t="s">
        <v>85</v>
      </c>
      <c r="B89">
        <v>5.35472799999999</v>
      </c>
      <c r="C89">
        <v>0</v>
      </c>
      <c r="D89" t="s">
        <v>161</v>
      </c>
      <c r="E89">
        <v>5.35472799999999</v>
      </c>
      <c r="F89">
        <v>0</v>
      </c>
      <c r="G89">
        <v>4.02103899999999</v>
      </c>
      <c r="H89">
        <v>0</v>
      </c>
      <c r="I89" t="s">
        <v>161</v>
      </c>
      <c r="J89">
        <v>4.02103899999999</v>
      </c>
      <c r="K89">
        <v>0</v>
      </c>
      <c r="L89">
        <v>0.291189</v>
      </c>
      <c r="M89">
        <v>0</v>
      </c>
      <c r="N89" t="s">
        <v>161</v>
      </c>
      <c r="O89">
        <v>0.291189</v>
      </c>
      <c r="P89">
        <v>0</v>
      </c>
      <c r="Q89">
        <v>0.0425</v>
      </c>
      <c r="R89">
        <v>0</v>
      </c>
      <c r="S89" t="s">
        <v>161</v>
      </c>
      <c r="T89">
        <v>0.0425</v>
      </c>
      <c r="U89">
        <v>0</v>
      </c>
      <c r="V89">
        <v>1</v>
      </c>
      <c r="W89">
        <v>0</v>
      </c>
      <c r="X89" t="s">
        <v>161</v>
      </c>
      <c r="Y89">
        <v>1</v>
      </c>
      <c r="Z89">
        <v>0</v>
      </c>
      <c r="AA89">
        <v>0</v>
      </c>
      <c r="AB89">
        <v>0</v>
      </c>
      <c r="AC89" t="s">
        <v>161</v>
      </c>
      <c r="AD89">
        <v>0</v>
      </c>
      <c r="AE89">
        <v>0</v>
      </c>
      <c r="AF89">
        <v>0</v>
      </c>
      <c r="AG89">
        <v>0</v>
      </c>
      <c r="AH89" t="s">
        <v>161</v>
      </c>
      <c r="AI89">
        <v>0</v>
      </c>
      <c r="AJ89">
        <v>0</v>
      </c>
      <c r="AK89">
        <v>0</v>
      </c>
      <c r="AL89">
        <v>0</v>
      </c>
      <c r="AM89" t="s">
        <v>161</v>
      </c>
      <c r="AN89">
        <v>0</v>
      </c>
      <c r="AO89">
        <v>0</v>
      </c>
      <c r="AP89">
        <v>0.082027</v>
      </c>
      <c r="AQ89">
        <v>0</v>
      </c>
      <c r="AR89" t="s">
        <v>161</v>
      </c>
      <c r="AS89">
        <v>0.082027</v>
      </c>
      <c r="AT89">
        <v>0</v>
      </c>
      <c r="AU89">
        <v>0.125</v>
      </c>
      <c r="AV89">
        <v>0</v>
      </c>
      <c r="AW89" t="s">
        <v>161</v>
      </c>
      <c r="AX89">
        <v>0.125</v>
      </c>
      <c r="AY89">
        <v>0</v>
      </c>
    </row>
    <row r="90" spans="1:51">
      <c r="A90" t="s">
        <v>86</v>
      </c>
      <c r="B90">
        <v>0</v>
      </c>
      <c r="C90">
        <v>0</v>
      </c>
      <c r="D90" t="s">
        <v>161</v>
      </c>
      <c r="E90">
        <v>0</v>
      </c>
      <c r="F90">
        <v>0</v>
      </c>
      <c r="G90">
        <v>0</v>
      </c>
      <c r="H90">
        <v>0</v>
      </c>
      <c r="I90" t="s">
        <v>161</v>
      </c>
      <c r="J90">
        <v>0</v>
      </c>
      <c r="K90">
        <v>0</v>
      </c>
      <c r="L90">
        <v>0</v>
      </c>
      <c r="M90">
        <v>0</v>
      </c>
      <c r="N90" t="s">
        <v>161</v>
      </c>
      <c r="O90">
        <v>0</v>
      </c>
      <c r="P90">
        <v>0</v>
      </c>
      <c r="Q90">
        <v>0</v>
      </c>
      <c r="R90">
        <v>0</v>
      </c>
      <c r="S90" t="s">
        <v>161</v>
      </c>
      <c r="T90">
        <v>0</v>
      </c>
      <c r="U90">
        <v>0</v>
      </c>
      <c r="V90">
        <v>0</v>
      </c>
      <c r="W90">
        <v>0</v>
      </c>
      <c r="X90" t="s">
        <v>161</v>
      </c>
      <c r="Y90">
        <v>0</v>
      </c>
      <c r="Z90">
        <v>0</v>
      </c>
      <c r="AA90">
        <v>0</v>
      </c>
      <c r="AB90">
        <v>0</v>
      </c>
      <c r="AC90" t="s">
        <v>161</v>
      </c>
      <c r="AD90">
        <v>0</v>
      </c>
      <c r="AE90">
        <v>0</v>
      </c>
      <c r="AF90">
        <v>0</v>
      </c>
      <c r="AG90">
        <v>0</v>
      </c>
      <c r="AH90" t="s">
        <v>161</v>
      </c>
      <c r="AI90">
        <v>0</v>
      </c>
      <c r="AJ90">
        <v>0</v>
      </c>
      <c r="AK90">
        <v>0</v>
      </c>
      <c r="AL90">
        <v>0</v>
      </c>
      <c r="AM90" t="s">
        <v>161</v>
      </c>
      <c r="AN90">
        <v>0</v>
      </c>
      <c r="AO90">
        <v>0</v>
      </c>
      <c r="AP90">
        <v>0</v>
      </c>
      <c r="AQ90">
        <v>0</v>
      </c>
      <c r="AR90" t="s">
        <v>161</v>
      </c>
      <c r="AS90">
        <v>0</v>
      </c>
      <c r="AT90">
        <v>0</v>
      </c>
      <c r="AU90">
        <v>0</v>
      </c>
      <c r="AV90">
        <v>0</v>
      </c>
      <c r="AW90" t="s">
        <v>161</v>
      </c>
      <c r="AX90">
        <v>0</v>
      </c>
      <c r="AY90">
        <v>0</v>
      </c>
    </row>
    <row r="91" spans="1:51">
      <c r="A91" t="s">
        <v>88</v>
      </c>
      <c r="B91">
        <v>0</v>
      </c>
      <c r="C91">
        <v>23.87733867</v>
      </c>
      <c r="D91">
        <v>0</v>
      </c>
      <c r="E91">
        <v>-23.87733867</v>
      </c>
      <c r="F91">
        <v>0</v>
      </c>
      <c r="G91">
        <v>0</v>
      </c>
      <c r="H91">
        <v>12.938</v>
      </c>
      <c r="I91">
        <v>0</v>
      </c>
      <c r="J91">
        <v>-12.938</v>
      </c>
      <c r="K91">
        <v>0</v>
      </c>
      <c r="L91">
        <v>0</v>
      </c>
      <c r="M91">
        <v>3.412222</v>
      </c>
      <c r="N91">
        <v>0</v>
      </c>
      <c r="O91">
        <v>-3.412222</v>
      </c>
      <c r="P91">
        <v>0</v>
      </c>
      <c r="Q91">
        <v>0</v>
      </c>
      <c r="R91">
        <v>0.12</v>
      </c>
      <c r="S91">
        <v>0</v>
      </c>
      <c r="T91">
        <v>-0.12</v>
      </c>
      <c r="U91">
        <v>0</v>
      </c>
      <c r="V91">
        <v>0</v>
      </c>
      <c r="W91">
        <v>6.8692</v>
      </c>
      <c r="X91">
        <v>0</v>
      </c>
      <c r="Y91">
        <v>-6.8692</v>
      </c>
      <c r="Z91">
        <v>0</v>
      </c>
      <c r="AA91">
        <v>0</v>
      </c>
      <c r="AB91">
        <v>0.53791667</v>
      </c>
      <c r="AC91">
        <v>0</v>
      </c>
      <c r="AD91">
        <v>-0.53791667</v>
      </c>
      <c r="AE91">
        <v>0</v>
      </c>
      <c r="AF91">
        <v>0</v>
      </c>
      <c r="AG91">
        <v>11.25</v>
      </c>
      <c r="AH91">
        <v>0</v>
      </c>
      <c r="AI91">
        <v>-11.25</v>
      </c>
      <c r="AJ91">
        <v>0</v>
      </c>
      <c r="AK91">
        <v>0</v>
      </c>
      <c r="AL91">
        <v>0</v>
      </c>
      <c r="AM91" t="s">
        <v>161</v>
      </c>
      <c r="AN91">
        <v>0</v>
      </c>
      <c r="AO91">
        <v>0</v>
      </c>
      <c r="AP91">
        <v>0</v>
      </c>
      <c r="AQ91">
        <v>0</v>
      </c>
      <c r="AR91" t="s">
        <v>161</v>
      </c>
      <c r="AS91">
        <v>0</v>
      </c>
      <c r="AT91">
        <v>0</v>
      </c>
      <c r="AU91">
        <v>0</v>
      </c>
      <c r="AV91">
        <v>0</v>
      </c>
      <c r="AW91" t="s">
        <v>161</v>
      </c>
      <c r="AX91">
        <v>0</v>
      </c>
      <c r="AY91">
        <v>0</v>
      </c>
    </row>
    <row r="92" spans="1:51">
      <c r="A92" t="s">
        <v>89</v>
      </c>
      <c r="B92">
        <v>0</v>
      </c>
      <c r="C92">
        <v>18</v>
      </c>
      <c r="D92">
        <v>0</v>
      </c>
      <c r="E92">
        <v>-18</v>
      </c>
      <c r="F92">
        <v>0</v>
      </c>
      <c r="G92">
        <v>0</v>
      </c>
      <c r="H92">
        <v>0</v>
      </c>
      <c r="I92" t="s">
        <v>161</v>
      </c>
      <c r="J92">
        <v>0</v>
      </c>
      <c r="K92">
        <v>0</v>
      </c>
      <c r="L92">
        <v>0</v>
      </c>
      <c r="M92">
        <v>0</v>
      </c>
      <c r="N92" t="s">
        <v>161</v>
      </c>
      <c r="O92">
        <v>0</v>
      </c>
      <c r="P92">
        <v>0</v>
      </c>
      <c r="Q92">
        <v>0</v>
      </c>
      <c r="R92">
        <v>0</v>
      </c>
      <c r="S92" t="s">
        <v>161</v>
      </c>
      <c r="T92">
        <v>0</v>
      </c>
      <c r="U92">
        <v>0</v>
      </c>
      <c r="V92">
        <v>0</v>
      </c>
      <c r="W92">
        <v>18</v>
      </c>
      <c r="X92">
        <v>0</v>
      </c>
      <c r="Y92">
        <v>-18</v>
      </c>
      <c r="Z92">
        <v>0</v>
      </c>
      <c r="AA92">
        <v>0</v>
      </c>
      <c r="AB92">
        <v>0</v>
      </c>
      <c r="AC92" t="s">
        <v>161</v>
      </c>
      <c r="AD92">
        <v>0</v>
      </c>
      <c r="AE92">
        <v>0</v>
      </c>
      <c r="AF92">
        <v>0</v>
      </c>
      <c r="AG92">
        <v>9</v>
      </c>
      <c r="AH92">
        <v>0</v>
      </c>
      <c r="AI92">
        <v>-9</v>
      </c>
      <c r="AJ92">
        <v>0</v>
      </c>
      <c r="AK92">
        <v>0</v>
      </c>
      <c r="AL92">
        <v>0</v>
      </c>
      <c r="AM92" t="s">
        <v>161</v>
      </c>
      <c r="AN92">
        <v>0</v>
      </c>
      <c r="AO92">
        <v>0</v>
      </c>
      <c r="AP92">
        <v>0</v>
      </c>
      <c r="AQ92">
        <v>0</v>
      </c>
      <c r="AR92" t="s">
        <v>161</v>
      </c>
      <c r="AS92">
        <v>0</v>
      </c>
      <c r="AT92">
        <v>0</v>
      </c>
      <c r="AU92">
        <v>0</v>
      </c>
      <c r="AV92">
        <v>0</v>
      </c>
      <c r="AW92" t="s">
        <v>161</v>
      </c>
      <c r="AX92">
        <v>0</v>
      </c>
      <c r="AY92">
        <v>0</v>
      </c>
    </row>
    <row r="93" spans="1:51">
      <c r="A93" t="s">
        <v>90</v>
      </c>
      <c r="B93">
        <v>0</v>
      </c>
      <c r="C93">
        <v>0</v>
      </c>
      <c r="D93" t="s">
        <v>161</v>
      </c>
      <c r="E93">
        <v>0</v>
      </c>
      <c r="F93">
        <v>0</v>
      </c>
      <c r="G93">
        <v>0</v>
      </c>
      <c r="H93">
        <v>0</v>
      </c>
      <c r="I93" t="s">
        <v>161</v>
      </c>
      <c r="J93">
        <v>0</v>
      </c>
      <c r="K93">
        <v>0</v>
      </c>
      <c r="L93">
        <v>0</v>
      </c>
      <c r="M93">
        <v>0</v>
      </c>
      <c r="N93" t="s">
        <v>161</v>
      </c>
      <c r="O93">
        <v>0</v>
      </c>
      <c r="P93">
        <v>0</v>
      </c>
      <c r="Q93">
        <v>0</v>
      </c>
      <c r="R93">
        <v>0</v>
      </c>
      <c r="S93" t="s">
        <v>161</v>
      </c>
      <c r="T93">
        <v>0</v>
      </c>
      <c r="U93">
        <v>0</v>
      </c>
      <c r="V93">
        <v>0</v>
      </c>
      <c r="W93">
        <v>0</v>
      </c>
      <c r="X93" t="s">
        <v>161</v>
      </c>
      <c r="Y93">
        <v>0</v>
      </c>
      <c r="Z93">
        <v>0</v>
      </c>
      <c r="AA93">
        <v>0</v>
      </c>
      <c r="AB93">
        <v>0</v>
      </c>
      <c r="AC93" t="s">
        <v>161</v>
      </c>
      <c r="AD93">
        <v>0</v>
      </c>
      <c r="AE93">
        <v>0</v>
      </c>
      <c r="AF93">
        <v>0</v>
      </c>
      <c r="AG93">
        <v>0</v>
      </c>
      <c r="AH93" t="s">
        <v>161</v>
      </c>
      <c r="AI93">
        <v>0</v>
      </c>
      <c r="AJ93">
        <v>0</v>
      </c>
      <c r="AK93">
        <v>0</v>
      </c>
      <c r="AL93">
        <v>0</v>
      </c>
      <c r="AM93" t="s">
        <v>161</v>
      </c>
      <c r="AN93">
        <v>0</v>
      </c>
      <c r="AO93">
        <v>0</v>
      </c>
      <c r="AP93">
        <v>0</v>
      </c>
      <c r="AQ93">
        <v>0</v>
      </c>
      <c r="AR93" t="s">
        <v>161</v>
      </c>
      <c r="AS93">
        <v>0</v>
      </c>
      <c r="AT93">
        <v>0</v>
      </c>
      <c r="AU93">
        <v>0</v>
      </c>
      <c r="AV93">
        <v>0</v>
      </c>
      <c r="AW93" t="s">
        <v>161</v>
      </c>
      <c r="AX93">
        <v>0</v>
      </c>
      <c r="AY93">
        <v>0</v>
      </c>
    </row>
    <row r="94" spans="1:51">
      <c r="A94" t="s">
        <v>91</v>
      </c>
      <c r="B94">
        <v>68.99977</v>
      </c>
      <c r="C94">
        <v>72.25854008</v>
      </c>
      <c r="D94">
        <v>0.954901246601549</v>
      </c>
      <c r="E94">
        <v>-3.25877008000002</v>
      </c>
      <c r="F94">
        <v>0</v>
      </c>
      <c r="G94">
        <v>14.892954</v>
      </c>
      <c r="H94">
        <v>16.788</v>
      </c>
      <c r="I94">
        <v>0.88711901358113</v>
      </c>
      <c r="J94">
        <v>-1.895046</v>
      </c>
      <c r="K94">
        <v>0</v>
      </c>
      <c r="L94">
        <v>4.085442</v>
      </c>
      <c r="M94">
        <v>4.276684</v>
      </c>
      <c r="N94">
        <v>0.955282644216874</v>
      </c>
      <c r="O94">
        <v>-0.191242000000003</v>
      </c>
      <c r="P94">
        <v>0</v>
      </c>
      <c r="Q94">
        <v>0.2365</v>
      </c>
      <c r="R94">
        <v>0.2588</v>
      </c>
      <c r="S94">
        <v>0.913833075734157</v>
      </c>
      <c r="T94">
        <v>-0.0223000000000001</v>
      </c>
      <c r="U94">
        <v>0</v>
      </c>
      <c r="V94">
        <v>49.029474</v>
      </c>
      <c r="W94">
        <v>50.1132</v>
      </c>
      <c r="X94">
        <v>0.978374440267234</v>
      </c>
      <c r="Y94">
        <v>-1.08372600000004</v>
      </c>
      <c r="Z94">
        <v>0</v>
      </c>
      <c r="AA94">
        <v>0.755399999999999</v>
      </c>
      <c r="AB94">
        <v>0.82185608</v>
      </c>
      <c r="AC94">
        <v>0.919139029792173</v>
      </c>
      <c r="AD94">
        <v>-0.0664560800000015</v>
      </c>
      <c r="AE94">
        <v>0</v>
      </c>
      <c r="AF94">
        <v>1.4868349999999</v>
      </c>
      <c r="AG94">
        <v>20.25</v>
      </c>
      <c r="AH94">
        <v>0.073423950617279</v>
      </c>
      <c r="AI94">
        <v>-18.7631650000001</v>
      </c>
      <c r="AJ94">
        <v>0</v>
      </c>
      <c r="AK94">
        <v>1.5</v>
      </c>
      <c r="AL94">
        <v>3.33333333</v>
      </c>
      <c r="AM94">
        <v>0.45000000045</v>
      </c>
      <c r="AN94">
        <v>-1.83333333</v>
      </c>
      <c r="AO94">
        <v>0</v>
      </c>
      <c r="AP94">
        <v>0.267865</v>
      </c>
      <c r="AQ94">
        <v>0</v>
      </c>
      <c r="AR94" t="s">
        <v>161</v>
      </c>
      <c r="AS94">
        <v>0.267865</v>
      </c>
      <c r="AT94">
        <v>0</v>
      </c>
      <c r="AU94">
        <v>0.6328</v>
      </c>
      <c r="AV94">
        <v>0</v>
      </c>
      <c r="AW94" t="s">
        <v>161</v>
      </c>
      <c r="AX94">
        <v>0.6328</v>
      </c>
      <c r="AY94">
        <v>0</v>
      </c>
    </row>
    <row r="95" spans="1:51">
      <c r="A95" t="s">
        <v>92</v>
      </c>
      <c r="B95">
        <v>18.152952</v>
      </c>
      <c r="C95">
        <v>17.10321519</v>
      </c>
      <c r="D95">
        <v>1.0613765773475</v>
      </c>
      <c r="E95">
        <v>1.04973681000001</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-2</v>
      </c>
      <c r="X95">
        <v>0</v>
      </c>
      <c r="Y95">
        <v>2</v>
      </c>
      <c r="Z95">
        <v>0</v>
      </c>
      <c r="AA95">
        <v>0.854796</v>
      </c>
      <c r="AB95">
        <v>0.91710319</v>
      </c>
      <c r="AC95">
        <v>0.932060873106329</v>
      </c>
      <c r="AD95">
        <v>-0.0623071900000001</v>
      </c>
      <c r="AE95">
        <v>0.325</v>
      </c>
      <c r="AF95">
        <v>0</v>
      </c>
      <c r="AG95">
        <v>0</v>
      </c>
      <c r="AH95" t="s">
        <v>161</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93</v>
      </c>
      <c r="B96">
        <v>118.991804</v>
      </c>
      <c r="C96">
        <v>130.92541641</v>
      </c>
      <c r="D96">
        <v>0.908851827725875</v>
      </c>
      <c r="E96">
        <v>-11.9336124100002</v>
      </c>
      <c r="F96">
        <v>47.246957</v>
      </c>
      <c r="G96">
        <v>37.481038</v>
      </c>
      <c r="H96">
        <v>52.0754</v>
      </c>
      <c r="I96">
        <v>0.719745561243888</v>
      </c>
      <c r="J96">
        <v>-14.594362</v>
      </c>
      <c r="K96">
        <v>28.430395</v>
      </c>
      <c r="L96">
        <v>11.217107</v>
      </c>
      <c r="M96">
        <v>12.196457</v>
      </c>
      <c r="N96">
        <v>0.919702090533342</v>
      </c>
      <c r="O96">
        <v>-0.979349999999991</v>
      </c>
      <c r="P96">
        <v>3.97255699999999</v>
      </c>
      <c r="Q96">
        <v>1.6459</v>
      </c>
      <c r="R96">
        <v>1.4242</v>
      </c>
      <c r="S96">
        <v>1.15566633899733</v>
      </c>
      <c r="T96">
        <v>0.221699999999999</v>
      </c>
      <c r="U96">
        <v>0.8698</v>
      </c>
      <c r="V96">
        <v>63.4213089999998</v>
      </c>
      <c r="W96">
        <v>62.3954</v>
      </c>
      <c r="X96">
        <v>1.01644206143401</v>
      </c>
      <c r="Y96">
        <v>1.02590899999984</v>
      </c>
      <c r="Z96">
        <v>13.005295</v>
      </c>
      <c r="AA96">
        <v>5.22644999999999</v>
      </c>
      <c r="AB96">
        <v>2.83395941</v>
      </c>
      <c r="AC96">
        <v>1.84422189730656</v>
      </c>
      <c r="AD96">
        <v>2.39249058999999</v>
      </c>
      <c r="AE96">
        <v>0.96891</v>
      </c>
      <c r="AF96">
        <v>6.4522249999999</v>
      </c>
      <c r="AG96">
        <v>24.73</v>
      </c>
      <c r="AH96">
        <v>0.260906793368374</v>
      </c>
      <c r="AI96">
        <v>-18.2777750000001</v>
      </c>
      <c r="AJ96">
        <v>0.21</v>
      </c>
      <c r="AK96">
        <v>2.228739</v>
      </c>
      <c r="AL96">
        <v>5.92333333</v>
      </c>
      <c r="AM96">
        <v>0.376264322102568</v>
      </c>
      <c r="AN96">
        <v>-3.69459433</v>
      </c>
      <c r="AO96">
        <v>0.023034</v>
      </c>
      <c r="AP96">
        <v>1.325552</v>
      </c>
      <c r="AQ96">
        <v>1.825</v>
      </c>
      <c r="AR96">
        <v>0.726329863013698</v>
      </c>
      <c r="AS96">
        <v>-0.499448</v>
      </c>
      <c r="AT96">
        <v>4.100846</v>
      </c>
      <c r="AU96">
        <v>4.08015</v>
      </c>
      <c r="AV96">
        <v>8.45</v>
      </c>
      <c r="AW96">
        <v>0.482857988165681</v>
      </c>
      <c r="AX96">
        <v>-4.36985</v>
      </c>
      <c r="AY96">
        <v>1.0524</v>
      </c>
    </row>
    <row r="97" spans="1:51">
      <c r="A97" t="s">
        <v>94</v>
      </c>
      <c r="B97">
        <v>304.358211999999</v>
      </c>
      <c r="C97">
        <v>452.06755973</v>
      </c>
      <c r="D97">
        <v>0.673258245253827</v>
      </c>
      <c r="E97">
        <v>-147.709347730001</v>
      </c>
      <c r="F97">
        <v>141.215092</v>
      </c>
      <c r="G97">
        <v>107.074316</v>
      </c>
      <c r="H97">
        <v>178.315</v>
      </c>
      <c r="I97">
        <v>0.600478456663769</v>
      </c>
      <c r="J97">
        <v>-71.2406840000001</v>
      </c>
      <c r="K97">
        <v>35.39592</v>
      </c>
      <c r="L97">
        <v>37.661665</v>
      </c>
      <c r="M97">
        <v>44.112012</v>
      </c>
      <c r="N97">
        <v>0.853773457442839</v>
      </c>
      <c r="O97">
        <v>-6.45034700000002</v>
      </c>
      <c r="P97">
        <v>14.338736</v>
      </c>
      <c r="Q97">
        <v>4.6285</v>
      </c>
      <c r="R97">
        <v>5.2599</v>
      </c>
      <c r="S97">
        <v>0.879959695051236</v>
      </c>
      <c r="T97">
        <v>-0.631400000000004</v>
      </c>
      <c r="U97">
        <v>0.298799999999995</v>
      </c>
      <c r="V97">
        <v>144.727880999999</v>
      </c>
      <c r="W97">
        <v>213.4213</v>
      </c>
      <c r="X97">
        <v>0.678132318564265</v>
      </c>
      <c r="Y97">
        <v>-68.6934190000005</v>
      </c>
      <c r="Z97">
        <v>88.863598</v>
      </c>
      <c r="AA97">
        <v>10.26585</v>
      </c>
      <c r="AB97">
        <v>10.95934773</v>
      </c>
      <c r="AC97">
        <v>0.93672089369866</v>
      </c>
      <c r="AD97">
        <v>-0.693497730000022</v>
      </c>
      <c r="AE97">
        <v>2.318038</v>
      </c>
      <c r="AF97">
        <v>23.9362439999999</v>
      </c>
      <c r="AG97">
        <v>73.08</v>
      </c>
      <c r="AH97">
        <v>0.327534811165844</v>
      </c>
      <c r="AI97">
        <v>-49.1437560000001</v>
      </c>
      <c r="AJ97">
        <v>-120.858251</v>
      </c>
      <c r="AK97">
        <v>4.80252699999996</v>
      </c>
      <c r="AL97">
        <v>17.65333333</v>
      </c>
      <c r="AM97">
        <v>0.272046469084598</v>
      </c>
      <c r="AN97">
        <v>-12.85080633</v>
      </c>
      <c r="AO97">
        <v>2.34949299999999</v>
      </c>
      <c r="AP97">
        <v>7.73770999999999</v>
      </c>
      <c r="AQ97">
        <v>12.735</v>
      </c>
      <c r="AR97">
        <v>0.607594032194738</v>
      </c>
      <c r="AS97">
        <v>-4.99729000000001</v>
      </c>
      <c r="AT97">
        <v>15.698513</v>
      </c>
      <c r="AU97">
        <v>12.291248</v>
      </c>
      <c r="AV97">
        <v>16.675</v>
      </c>
      <c r="AW97">
        <v>0.737106326836581</v>
      </c>
      <c r="AX97">
        <v>-4.38375200000001</v>
      </c>
      <c r="AY97">
        <v>3.4742</v>
      </c>
    </row>
    <row r="98" spans="1:51">
      <c r="A98" t="s">
        <v>95</v>
      </c>
      <c r="B98">
        <v>23.245559</v>
      </c>
      <c r="C98">
        <v>20.42367171</v>
      </c>
      <c r="D98">
        <v>1.13816748183522</v>
      </c>
      <c r="E98">
        <v>2.82188728999995</v>
      </c>
      <c r="F98">
        <v>7.81597</v>
      </c>
      <c r="G98">
        <v>10.73046</v>
      </c>
      <c r="H98">
        <v>5.6</v>
      </c>
      <c r="I98">
        <v>1.91615357142857</v>
      </c>
      <c r="J98">
        <v>5.13045999999997</v>
      </c>
      <c r="K98">
        <v>5.202794</v>
      </c>
      <c r="L98">
        <v>1.961229</v>
      </c>
      <c r="M98">
        <v>1.659305</v>
      </c>
      <c r="N98">
        <v>1.18195810896731</v>
      </c>
      <c r="O98">
        <v>0.301923999999998</v>
      </c>
      <c r="P98">
        <v>1.681176</v>
      </c>
      <c r="Q98">
        <v>0.5839</v>
      </c>
      <c r="R98">
        <v>0.3377</v>
      </c>
      <c r="S98">
        <v>1.72904945217649</v>
      </c>
      <c r="T98">
        <v>0.2462</v>
      </c>
      <c r="U98">
        <v>0.274699999999998</v>
      </c>
      <c r="V98">
        <v>0</v>
      </c>
      <c r="W98">
        <v>0</v>
      </c>
      <c r="X98" t="s">
        <v>161</v>
      </c>
      <c r="Y98">
        <v>0</v>
      </c>
      <c r="Z98">
        <v>0</v>
      </c>
      <c r="AA98">
        <v>9.96996999999999</v>
      </c>
      <c r="AB98">
        <v>12.82666671</v>
      </c>
      <c r="AC98">
        <v>0.777284560783601</v>
      </c>
      <c r="AD98">
        <v>-2.85669671000001</v>
      </c>
      <c r="AE98">
        <v>0.6573</v>
      </c>
      <c r="AF98">
        <v>0</v>
      </c>
      <c r="AG98">
        <v>0</v>
      </c>
      <c r="AH98" t="s">
        <v>161</v>
      </c>
      <c r="AI98">
        <v>0</v>
      </c>
      <c r="AJ98">
        <v>0</v>
      </c>
      <c r="AK98">
        <v>0.047462</v>
      </c>
      <c r="AL98">
        <v>0.06</v>
      </c>
      <c r="AM98">
        <v>0.791033333333333</v>
      </c>
      <c r="AN98">
        <v>-0.012538</v>
      </c>
      <c r="AO98">
        <v>0.0676149999999999</v>
      </c>
      <c r="AP98">
        <v>0.048425</v>
      </c>
      <c r="AQ98">
        <v>0.37</v>
      </c>
      <c r="AR98">
        <v>0.130878378378378</v>
      </c>
      <c r="AS98">
        <v>-0.321575</v>
      </c>
      <c r="AT98">
        <v>0.012206</v>
      </c>
      <c r="AU98">
        <v>0</v>
      </c>
      <c r="AV98">
        <v>0</v>
      </c>
      <c r="AW98" t="s">
        <v>161</v>
      </c>
      <c r="AX98">
        <v>0</v>
      </c>
      <c r="AY98">
        <v>0</v>
      </c>
    </row>
    <row r="99" spans="1:51">
      <c r="A99" t="s">
        <v>96</v>
      </c>
      <c r="B99">
        <v>13.303793</v>
      </c>
      <c r="C99">
        <v>12.79253994</v>
      </c>
      <c r="D99">
        <v>1.03996493756501</v>
      </c>
      <c r="E99">
        <v>0.511253059999982</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161</v>
      </c>
      <c r="Y99">
        <v>0</v>
      </c>
      <c r="Z99">
        <v>0</v>
      </c>
      <c r="AA99">
        <v>0.12</v>
      </c>
      <c r="AB99">
        <v>0.96056394</v>
      </c>
      <c r="AC99">
        <v>0.124926613422528</v>
      </c>
      <c r="AD99">
        <v>-0.84056394</v>
      </c>
      <c r="AE99">
        <v>0.739999999999999</v>
      </c>
      <c r="AF99">
        <v>0</v>
      </c>
      <c r="AG99">
        <v>0</v>
      </c>
      <c r="AH99" t="s">
        <v>161</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161</v>
      </c>
      <c r="AX99">
        <v>0</v>
      </c>
      <c r="AY99">
        <v>0</v>
      </c>
    </row>
    <row r="100" spans="1:51">
      <c r="A100" t="s">
        <v>97</v>
      </c>
      <c r="B100">
        <v>17.77533</v>
      </c>
      <c r="C100">
        <v>17.07568108</v>
      </c>
      <c r="D100">
        <v>1.04097341223007</v>
      </c>
      <c r="E100">
        <v>0.699648919999962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161</v>
      </c>
      <c r="Y100">
        <v>0</v>
      </c>
      <c r="Z100">
        <v>0</v>
      </c>
      <c r="AA100">
        <v>0.669999999999999</v>
      </c>
      <c r="AB100">
        <v>1.36250008</v>
      </c>
      <c r="AC100">
        <v>0.491743090393066</v>
      </c>
      <c r="AD100">
        <v>-0.692500080000001</v>
      </c>
      <c r="AE100">
        <v>0.995828999999999</v>
      </c>
      <c r="AF100">
        <v>0</v>
      </c>
      <c r="AG100">
        <v>0</v>
      </c>
      <c r="AH100" t="s">
        <v>161</v>
      </c>
      <c r="AI100">
        <v>0</v>
      </c>
      <c r="AJ100">
        <v>0</v>
      </c>
      <c r="AK100">
        <v>0.049087</v>
      </c>
      <c r="AL100">
        <v>0.06</v>
      </c>
      <c r="AM100">
        <v>0.818116666666667</v>
      </c>
      <c r="AN100">
        <v>-0.010913</v>
      </c>
      <c r="AO100">
        <v>0.0699299999999999</v>
      </c>
      <c r="AP100">
        <v>0.056582</v>
      </c>
      <c r="AQ100">
        <v>0.37</v>
      </c>
      <c r="AR100">
        <v>0.152924324324324</v>
      </c>
      <c r="AS100">
        <v>-0.313418</v>
      </c>
      <c r="AT100">
        <v>0.842856</v>
      </c>
      <c r="AU100">
        <v>0</v>
      </c>
      <c r="AV100">
        <v>0</v>
      </c>
      <c r="AW100" t="s">
        <v>161</v>
      </c>
      <c r="AX100">
        <v>0</v>
      </c>
      <c r="AY100">
        <v>0</v>
      </c>
    </row>
    <row r="101" spans="1:51">
      <c r="A101" t="s">
        <v>98</v>
      </c>
      <c r="B101">
        <v>5.345181</v>
      </c>
      <c r="C101">
        <v>7.80956468</v>
      </c>
      <c r="D101">
        <v>0.684440326576564</v>
      </c>
      <c r="E101">
        <v>-2.46438368</v>
      </c>
      <c r="F101">
        <v>7.33161599999998</v>
      </c>
      <c r="G101">
        <v>4.00165</v>
      </c>
      <c r="H101">
        <v>5.43</v>
      </c>
      <c r="I101">
        <v>0.73695211786372</v>
      </c>
      <c r="J101">
        <v>-1.42835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161</v>
      </c>
      <c r="Y101">
        <v>0</v>
      </c>
      <c r="Z101">
        <v>0</v>
      </c>
      <c r="AA101">
        <v>0.325024</v>
      </c>
      <c r="AB101">
        <v>0.94666668</v>
      </c>
      <c r="AC101">
        <v>0.343335206431898</v>
      </c>
      <c r="AD101">
        <v>-0.62164268</v>
      </c>
      <c r="AE101">
        <v>0.3475</v>
      </c>
      <c r="AF101">
        <v>0</v>
      </c>
      <c r="AG101">
        <v>0</v>
      </c>
      <c r="AH101" t="s">
        <v>161</v>
      </c>
      <c r="AI101">
        <v>0</v>
      </c>
      <c r="AJ101">
        <v>0</v>
      </c>
      <c r="AK101">
        <v>0.021652</v>
      </c>
      <c r="AL101">
        <v>0.03</v>
      </c>
      <c r="AM101">
        <v>0.721733333333333</v>
      </c>
      <c r="AN101">
        <v>-0.00834800000000001</v>
      </c>
      <c r="AO101">
        <v>0.030846</v>
      </c>
      <c r="AP101">
        <v>0.163932</v>
      </c>
      <c r="AQ101">
        <v>0</v>
      </c>
      <c r="AR101" t="s">
        <v>161</v>
      </c>
      <c r="AS101">
        <v>0.163932</v>
      </c>
      <c r="AT101">
        <v>0</v>
      </c>
      <c r="AU101">
        <v>0</v>
      </c>
      <c r="AV101">
        <v>0</v>
      </c>
      <c r="AW101" t="s">
        <v>161</v>
      </c>
      <c r="AX101">
        <v>0</v>
      </c>
      <c r="AY101">
        <v>0</v>
      </c>
    </row>
    <row r="102" spans="1:51">
      <c r="A102" t="s">
        <v>102</v>
      </c>
      <c r="B102">
        <v>31.323224</v>
      </c>
      <c r="C102">
        <v>29.90611874</v>
      </c>
      <c r="D102">
        <v>1.04738512785026</v>
      </c>
      <c r="E102">
        <v>1.41710526</v>
      </c>
      <c r="F102">
        <v>24.6091190000001</v>
      </c>
      <c r="G102">
        <v>20.255974</v>
      </c>
      <c r="H102">
        <v>21.62</v>
      </c>
      <c r="I102">
        <v>0.936909065679925</v>
      </c>
      <c r="J102">
        <v>-1.36402600000002</v>
      </c>
      <c r="K102">
        <v>20.8535000000001</v>
      </c>
      <c r="L102">
        <v>2.02915</v>
      </c>
      <c r="M102">
        <v>3.177052</v>
      </c>
      <c r="N102">
        <v>0.638689577633605</v>
      </c>
      <c r="O102">
        <v>-1.147902</v>
      </c>
      <c r="P102">
        <v>3.388019</v>
      </c>
      <c r="Q102">
        <v>0.488100000000008</v>
      </c>
      <c r="R102">
        <v>1.3224</v>
      </c>
      <c r="S102">
        <v>0.369101633393835</v>
      </c>
      <c r="T102">
        <v>-0.834299999999992</v>
      </c>
      <c r="U102">
        <v>-0.690399999999991</v>
      </c>
      <c r="V102">
        <v>0</v>
      </c>
      <c r="W102">
        <v>2.28</v>
      </c>
      <c r="X102">
        <v>0</v>
      </c>
      <c r="Y102">
        <v>-2.28</v>
      </c>
      <c r="Z102">
        <v>0</v>
      </c>
      <c r="AA102">
        <v>8.55</v>
      </c>
      <c r="AB102">
        <v>1.50666674</v>
      </c>
      <c r="AC102">
        <v>5.67477848485592</v>
      </c>
      <c r="AD102">
        <v>7.04333326</v>
      </c>
      <c r="AE102">
        <v>1.058</v>
      </c>
      <c r="AF102">
        <v>0</v>
      </c>
      <c r="AG102">
        <v>0</v>
      </c>
      <c r="AH102" t="s">
        <v>161</v>
      </c>
      <c r="AI102">
        <v>0</v>
      </c>
      <c r="AJ102">
        <v>0</v>
      </c>
      <c r="AK102">
        <v>0.016169</v>
      </c>
      <c r="AL102">
        <v>0.04</v>
      </c>
      <c r="AM102">
        <v>0.404225</v>
      </c>
      <c r="AN102">
        <v>-0.023831</v>
      </c>
      <c r="AO102">
        <v>0.073548</v>
      </c>
      <c r="AP102">
        <v>0.582404999999999</v>
      </c>
      <c r="AQ102">
        <v>0.9</v>
      </c>
      <c r="AR102">
        <v>0.647116666666665</v>
      </c>
      <c r="AS102">
        <v>-0.317595000000001</v>
      </c>
      <c r="AT102">
        <v>1.358194</v>
      </c>
      <c r="AU102">
        <v>0</v>
      </c>
      <c r="AV102">
        <v>0.2</v>
      </c>
      <c r="AW102">
        <v>0</v>
      </c>
      <c r="AX102">
        <v>-0.2</v>
      </c>
      <c r="AY102">
        <v>0.4849</v>
      </c>
    </row>
    <row r="103" spans="1:51">
      <c r="A103" t="s">
        <v>100</v>
      </c>
      <c r="B103">
        <v>14.3156480000001</v>
      </c>
      <c r="C103">
        <v>16.47738858</v>
      </c>
      <c r="D103">
        <v>0.868805632063335</v>
      </c>
      <c r="E103">
        <v>-2.16174057999991</v>
      </c>
      <c r="F103">
        <v>74.854357</v>
      </c>
      <c r="G103">
        <v>10.5095330000001</v>
      </c>
      <c r="H103">
        <v>12.33</v>
      </c>
      <c r="I103">
        <v>0.852354663422553</v>
      </c>
      <c r="J103">
        <v>-1.82046699999992</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161</v>
      </c>
      <c r="Y103">
        <v>0</v>
      </c>
      <c r="Z103">
        <v>0</v>
      </c>
      <c r="AA103">
        <v>0.342864999999999</v>
      </c>
      <c r="AB103">
        <v>0.98715158</v>
      </c>
      <c r="AC103">
        <v>0.347327611024032</v>
      </c>
      <c r="AD103">
        <v>-0.644286580000001</v>
      </c>
      <c r="AE103">
        <v>3.419896</v>
      </c>
      <c r="AF103">
        <v>0</v>
      </c>
      <c r="AG103">
        <v>0</v>
      </c>
      <c r="AH103" t="s">
        <v>161</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101</v>
      </c>
      <c r="B104">
        <v>12.738245</v>
      </c>
      <c r="C104">
        <v>10.54308665</v>
      </c>
      <c r="D104">
        <v>1.20820831914532</v>
      </c>
      <c r="E104">
        <v>2.19515835</v>
      </c>
      <c r="F104">
        <v>8.70975200000001</v>
      </c>
      <c r="G104">
        <v>10.6451</v>
      </c>
      <c r="H104">
        <v>7.95</v>
      </c>
      <c r="I104">
        <v>1.33900628930818</v>
      </c>
      <c r="J104">
        <v>2.6951</v>
      </c>
      <c r="K104">
        <v>6.79767500000001</v>
      </c>
      <c r="L104">
        <v>1.424545</v>
      </c>
      <c r="M104">
        <v>1.605239</v>
      </c>
      <c r="N104">
        <v>0.88743483057663</v>
      </c>
      <c r="O104">
        <v>-0.180694000000001</v>
      </c>
      <c r="P104">
        <v>1.304577</v>
      </c>
      <c r="Q104">
        <v>0.6511</v>
      </c>
      <c r="R104">
        <v>0.4313</v>
      </c>
      <c r="S104">
        <v>1.50962207280315</v>
      </c>
      <c r="T104">
        <v>0.2198</v>
      </c>
      <c r="U104">
        <v>0.282499999999998</v>
      </c>
      <c r="V104">
        <v>0</v>
      </c>
      <c r="W104">
        <v>0</v>
      </c>
      <c r="X104" t="s">
        <v>161</v>
      </c>
      <c r="Y104">
        <v>0</v>
      </c>
      <c r="Z104">
        <v>0</v>
      </c>
      <c r="AA104">
        <v>0.0175</v>
      </c>
      <c r="AB104">
        <v>0.55654765</v>
      </c>
      <c r="AC104">
        <v>0.0314438485186309</v>
      </c>
      <c r="AD104">
        <v>-0.53904765</v>
      </c>
      <c r="AE104">
        <v>0.325</v>
      </c>
      <c r="AF104">
        <v>0</v>
      </c>
      <c r="AG104">
        <v>0</v>
      </c>
      <c r="AH104" t="s">
        <v>161</v>
      </c>
      <c r="AI104">
        <v>0</v>
      </c>
      <c r="AJ104">
        <v>0</v>
      </c>
      <c r="AK104">
        <v>0.016169</v>
      </c>
      <c r="AL104">
        <v>0.02</v>
      </c>
      <c r="AM104">
        <v>0.80845</v>
      </c>
      <c r="AN104">
        <v>-0.003831</v>
      </c>
      <c r="AO104">
        <v>0.023034</v>
      </c>
      <c r="AP104">
        <v>0.056302</v>
      </c>
      <c r="AQ104">
        <v>0.57</v>
      </c>
      <c r="AR104">
        <v>0.0987754385964912</v>
      </c>
      <c r="AS104">
        <v>-0.513698</v>
      </c>
      <c r="AT104">
        <v>1.431958</v>
      </c>
      <c r="AU104">
        <v>0</v>
      </c>
      <c r="AV104">
        <v>0.204</v>
      </c>
      <c r="AW104">
        <v>0</v>
      </c>
      <c r="AX104">
        <v>-0.204</v>
      </c>
      <c r="AY104">
        <v>0</v>
      </c>
    </row>
    <row r="105" spans="1:51">
      <c r="A105" t="s">
        <v>99</v>
      </c>
      <c r="B105">
        <v>27.260528</v>
      </c>
      <c r="C105">
        <v>15.42678869</v>
      </c>
      <c r="D105">
        <v>1.76709025759009</v>
      </c>
      <c r="E105">
        <v>11.83373931</v>
      </c>
      <c r="F105">
        <v>21.1221529999999</v>
      </c>
      <c r="G105">
        <v>4.62140000000001</v>
      </c>
      <c r="H105">
        <v>13.28</v>
      </c>
      <c r="I105">
        <v>0.347996987951808</v>
      </c>
      <c r="J105">
        <v>-8.65859999999999</v>
      </c>
      <c r="K105">
        <v>15.7269999999999</v>
      </c>
      <c r="L105">
        <v>4.101128</v>
      </c>
      <c r="M105">
        <v>0.764522</v>
      </c>
      <c r="N105">
        <v>5.36430344712121</v>
      </c>
      <c r="O105">
        <v>3.336606</v>
      </c>
      <c r="P105">
        <v>4.029953</v>
      </c>
      <c r="Q105">
        <v>0.847999999999999</v>
      </c>
      <c r="R105">
        <v>0.9306</v>
      </c>
      <c r="S105">
        <v>0.911240060176229</v>
      </c>
      <c r="T105">
        <v>-0.082600000000001</v>
      </c>
      <c r="U105">
        <v>0.680199999999999</v>
      </c>
      <c r="V105">
        <v>0</v>
      </c>
      <c r="W105">
        <v>0</v>
      </c>
      <c r="X105" t="s">
        <v>161</v>
      </c>
      <c r="Y105">
        <v>0</v>
      </c>
      <c r="Z105">
        <v>0</v>
      </c>
      <c r="AA105">
        <v>17.69</v>
      </c>
      <c r="AB105">
        <v>0.45166669</v>
      </c>
      <c r="AC105">
        <v>39.1660496371782</v>
      </c>
      <c r="AD105">
        <v>17.23833331</v>
      </c>
      <c r="AE105">
        <v>0.684999999999999</v>
      </c>
      <c r="AF105">
        <v>0</v>
      </c>
      <c r="AG105">
        <v>0</v>
      </c>
      <c r="AH105" t="s">
        <v>161</v>
      </c>
      <c r="AI105">
        <v>0</v>
      </c>
      <c r="AJ105">
        <v>0</v>
      </c>
      <c r="AK105">
        <v>0.292121999999999</v>
      </c>
      <c r="AL105">
        <v>0.04</v>
      </c>
      <c r="AM105">
        <v>7.30304999999997</v>
      </c>
      <c r="AN105">
        <v>0.252121999999999</v>
      </c>
      <c r="AO105">
        <v>0.047637</v>
      </c>
      <c r="AP105">
        <v>0.332647</v>
      </c>
      <c r="AQ105">
        <v>1.75</v>
      </c>
      <c r="AR105">
        <v>0.190084</v>
      </c>
      <c r="AS105">
        <v>-1.417353</v>
      </c>
      <c r="AT105">
        <v>1.321303</v>
      </c>
      <c r="AU105">
        <v>0</v>
      </c>
      <c r="AV105">
        <v>1.6</v>
      </c>
      <c r="AW105">
        <v>0</v>
      </c>
      <c r="AX105">
        <v>-1.6</v>
      </c>
      <c r="AY105">
        <v>0</v>
      </c>
    </row>
    <row r="106" spans="1:51">
      <c r="A106" t="s">
        <v>103</v>
      </c>
      <c r="B106">
        <v>-0.378499999999981</v>
      </c>
      <c r="C106">
        <v>0</v>
      </c>
      <c r="D106" t="s">
        <v>161</v>
      </c>
      <c r="E106">
        <v>-0.378499999999981</v>
      </c>
      <c r="F106">
        <v>0</v>
      </c>
      <c r="G106">
        <v>9.4091401336982e-15</v>
      </c>
      <c r="H106">
        <v>0</v>
      </c>
      <c r="I106" t="s">
        <v>161</v>
      </c>
      <c r="J106">
        <v>9.4091401336982e-15</v>
      </c>
      <c r="K106">
        <v>0</v>
      </c>
      <c r="L106">
        <v>9.78210568103322e-15</v>
      </c>
      <c r="M106">
        <v>0</v>
      </c>
      <c r="N106" t="s">
        <v>161</v>
      </c>
      <c r="O106">
        <v>9.78210568103322e-15</v>
      </c>
      <c r="P106">
        <v>0</v>
      </c>
      <c r="Q106">
        <v>-4.16333634234434e-17</v>
      </c>
      <c r="R106">
        <v>0</v>
      </c>
      <c r="S106" t="s">
        <v>161</v>
      </c>
      <c r="T106">
        <v>-4.16333634234434e-17</v>
      </c>
      <c r="U106">
        <v>0</v>
      </c>
      <c r="V106">
        <v>0</v>
      </c>
      <c r="W106">
        <v>0</v>
      </c>
      <c r="X106" t="s">
        <v>161</v>
      </c>
      <c r="Y106">
        <v>0</v>
      </c>
      <c r="Z106">
        <v>0</v>
      </c>
      <c r="AA106">
        <v>-0.3785</v>
      </c>
      <c r="AB106">
        <v>0</v>
      </c>
      <c r="AC106" t="s">
        <v>161</v>
      </c>
      <c r="AD106">
        <v>-0.3785</v>
      </c>
      <c r="AE106">
        <v>0</v>
      </c>
      <c r="AF106">
        <v>0</v>
      </c>
      <c r="AG106">
        <v>0</v>
      </c>
      <c r="AH106" t="s">
        <v>161</v>
      </c>
      <c r="AI106">
        <v>0</v>
      </c>
      <c r="AJ106">
        <v>0</v>
      </c>
      <c r="AK106">
        <v>0</v>
      </c>
      <c r="AL106">
        <v>0</v>
      </c>
      <c r="AM106" t="s">
        <v>161</v>
      </c>
      <c r="AN106">
        <v>0</v>
      </c>
      <c r="AO106">
        <v>0</v>
      </c>
      <c r="AP106">
        <v>-2.23432383705813e-15</v>
      </c>
      <c r="AQ106">
        <v>0</v>
      </c>
      <c r="AR106" t="s">
        <v>161</v>
      </c>
      <c r="AS106">
        <v>-2.23432383705813e-15</v>
      </c>
      <c r="AT106">
        <v>0</v>
      </c>
      <c r="AU106">
        <v>0</v>
      </c>
      <c r="AV106">
        <v>0</v>
      </c>
      <c r="AW106" t="s">
        <v>161</v>
      </c>
      <c r="AX106">
        <v>0</v>
      </c>
      <c r="AY106">
        <v>0</v>
      </c>
    </row>
    <row r="107" spans="1:51">
      <c r="A107" t="s">
        <v>104</v>
      </c>
      <c r="B107">
        <v>0</v>
      </c>
      <c r="C107">
        <v>0</v>
      </c>
      <c r="D107" t="s">
        <v>161</v>
      </c>
      <c r="E107">
        <v>0</v>
      </c>
      <c r="F107">
        <v>0</v>
      </c>
      <c r="G107">
        <v>0</v>
      </c>
      <c r="H107">
        <v>0</v>
      </c>
      <c r="I107" t="s">
        <v>161</v>
      </c>
      <c r="J107">
        <v>0</v>
      </c>
      <c r="K107">
        <v>0</v>
      </c>
      <c r="L107">
        <v>0</v>
      </c>
      <c r="M107">
        <v>0</v>
      </c>
      <c r="N107" t="s">
        <v>161</v>
      </c>
      <c r="O107">
        <v>0</v>
      </c>
      <c r="P107">
        <v>0</v>
      </c>
      <c r="Q107">
        <v>0</v>
      </c>
      <c r="R107">
        <v>0</v>
      </c>
      <c r="S107" t="s">
        <v>161</v>
      </c>
      <c r="T107">
        <v>0</v>
      </c>
      <c r="U107">
        <v>0</v>
      </c>
      <c r="V107">
        <v>0</v>
      </c>
      <c r="W107">
        <v>0</v>
      </c>
      <c r="X107" t="s">
        <v>161</v>
      </c>
      <c r="Y107">
        <v>0</v>
      </c>
      <c r="Z107">
        <v>0</v>
      </c>
      <c r="AA107">
        <v>0</v>
      </c>
      <c r="AB107">
        <v>0</v>
      </c>
      <c r="AC107" t="s">
        <v>161</v>
      </c>
      <c r="AD107">
        <v>0</v>
      </c>
      <c r="AE107">
        <v>0</v>
      </c>
      <c r="AF107">
        <v>0</v>
      </c>
      <c r="AG107">
        <v>0</v>
      </c>
      <c r="AH107" t="s">
        <v>161</v>
      </c>
      <c r="AI107">
        <v>0</v>
      </c>
      <c r="AJ107">
        <v>0</v>
      </c>
      <c r="AK107">
        <v>0</v>
      </c>
      <c r="AL107">
        <v>0</v>
      </c>
      <c r="AM107" t="s">
        <v>161</v>
      </c>
      <c r="AN107">
        <v>0</v>
      </c>
      <c r="AO107">
        <v>0</v>
      </c>
      <c r="AP107">
        <v>0</v>
      </c>
      <c r="AQ107">
        <v>0</v>
      </c>
      <c r="AR107" t="s">
        <v>161</v>
      </c>
      <c r="AS107">
        <v>0</v>
      </c>
      <c r="AT107">
        <v>0</v>
      </c>
      <c r="AU107">
        <v>0</v>
      </c>
      <c r="AV107">
        <v>0</v>
      </c>
      <c r="AW107" t="s">
        <v>161</v>
      </c>
      <c r="AX107">
        <v>0</v>
      </c>
      <c r="AY107">
        <v>0</v>
      </c>
    </row>
    <row r="108" spans="1:51">
      <c r="A108" t="s">
        <v>105</v>
      </c>
      <c r="B108">
        <v>144.929008</v>
      </c>
      <c r="C108">
        <v>130.45484007</v>
      </c>
      <c r="D108">
        <v>1.110951559346</v>
      </c>
      <c r="E108">
        <v>14.47416793</v>
      </c>
      <c r="F108">
        <v>170.474226</v>
      </c>
      <c r="G108">
        <v>84.447803</v>
      </c>
      <c r="H108">
        <v>87.55</v>
      </c>
      <c r="I108">
        <v>0.964566567675614</v>
      </c>
      <c r="J108">
        <v>-3.102197</v>
      </c>
      <c r="K108">
        <v>131.639964</v>
      </c>
      <c r="L108">
        <v>17.891346</v>
      </c>
      <c r="M108">
        <v>15.64471</v>
      </c>
      <c r="N108">
        <v>1.1436035567294</v>
      </c>
      <c r="O108">
        <v>2.24663600000001</v>
      </c>
      <c r="P108">
        <v>25.682737</v>
      </c>
      <c r="Q108">
        <v>5.28300000000001</v>
      </c>
      <c r="R108">
        <v>5.3817</v>
      </c>
      <c r="S108">
        <v>0.98166007023803</v>
      </c>
      <c r="T108">
        <v>-0.0986999999999938</v>
      </c>
      <c r="U108">
        <v>4.92299999999999</v>
      </c>
      <c r="V108">
        <v>0</v>
      </c>
      <c r="W108">
        <v>2.28</v>
      </c>
      <c r="X108">
        <v>0</v>
      </c>
      <c r="Y108">
        <v>-2.28</v>
      </c>
      <c r="Z108">
        <v>0</v>
      </c>
      <c r="AA108">
        <v>37.306859</v>
      </c>
      <c r="AB108">
        <v>19.59843007</v>
      </c>
      <c r="AC108">
        <v>1.90356364600381</v>
      </c>
      <c r="AD108">
        <v>17.70842893</v>
      </c>
      <c r="AE108">
        <v>8.22852499999999</v>
      </c>
      <c r="AF108">
        <v>0</v>
      </c>
      <c r="AG108">
        <v>0</v>
      </c>
      <c r="AH108" t="s">
        <v>161</v>
      </c>
      <c r="AI108">
        <v>0</v>
      </c>
      <c r="AJ108">
        <v>0</v>
      </c>
      <c r="AK108">
        <v>0.534068999999999</v>
      </c>
      <c r="AL108">
        <v>0.31</v>
      </c>
      <c r="AM108">
        <v>1.72280322580645</v>
      </c>
      <c r="AN108">
        <v>0.224068999999999</v>
      </c>
      <c r="AO108">
        <v>0.379719</v>
      </c>
      <c r="AP108">
        <v>1.70474</v>
      </c>
      <c r="AQ108">
        <v>8.26</v>
      </c>
      <c r="AR108">
        <v>0.206384987893462</v>
      </c>
      <c r="AS108">
        <v>-6.55526</v>
      </c>
      <c r="AT108">
        <v>10.647273</v>
      </c>
      <c r="AU108">
        <v>0</v>
      </c>
      <c r="AV108">
        <v>2.104</v>
      </c>
      <c r="AW108">
        <v>0</v>
      </c>
      <c r="AX108">
        <v>-2.104</v>
      </c>
      <c r="AY108">
        <v>0.7172</v>
      </c>
    </row>
    <row r="109" spans="1:51">
      <c r="A109" t="s">
        <v>106</v>
      </c>
      <c r="B109">
        <v>449.287219999999</v>
      </c>
      <c r="C109">
        <v>582.5223998</v>
      </c>
      <c r="D109">
        <v>0.77127887297425</v>
      </c>
      <c r="E109">
        <v>-133.235179800001</v>
      </c>
      <c r="F109">
        <v>311.689318</v>
      </c>
      <c r="G109">
        <v>191.522119</v>
      </c>
      <c r="H109">
        <v>265.865</v>
      </c>
      <c r="I109">
        <v>0.720373569292686</v>
      </c>
      <c r="J109">
        <v>-74.3428810000001</v>
      </c>
      <c r="K109">
        <v>167.035884</v>
      </c>
      <c r="L109">
        <v>55.553011</v>
      </c>
      <c r="M109">
        <v>59.756722</v>
      </c>
      <c r="N109">
        <v>0.929652918377952</v>
      </c>
      <c r="O109">
        <v>-4.20371100000001</v>
      </c>
      <c r="P109">
        <v>40.021473</v>
      </c>
      <c r="Q109">
        <v>9.9115</v>
      </c>
      <c r="R109">
        <v>10.6416</v>
      </c>
      <c r="S109">
        <v>0.931391895955496</v>
      </c>
      <c r="T109">
        <v>-0.730099999999998</v>
      </c>
      <c r="U109">
        <v>5.22179999999999</v>
      </c>
      <c r="V109">
        <v>144.727880999999</v>
      </c>
      <c r="W109">
        <v>215.7013</v>
      </c>
      <c r="X109">
        <v>0.67096434282037</v>
      </c>
      <c r="Y109">
        <v>-70.9734190000005</v>
      </c>
      <c r="Z109">
        <v>88.863598</v>
      </c>
      <c r="AA109">
        <v>47.572709</v>
      </c>
      <c r="AB109">
        <v>30.5577778</v>
      </c>
      <c r="AC109">
        <v>1.55681179800973</v>
      </c>
      <c r="AD109">
        <v>17.0149312</v>
      </c>
      <c r="AE109">
        <v>10.546563</v>
      </c>
      <c r="AF109">
        <v>23.9362439999999</v>
      </c>
      <c r="AG109">
        <v>73.08</v>
      </c>
      <c r="AH109">
        <v>0.327534811165844</v>
      </c>
      <c r="AI109">
        <v>-49.1437560000001</v>
      </c>
      <c r="AJ109">
        <v>-120.858251</v>
      </c>
      <c r="AK109">
        <v>5.33659599999995</v>
      </c>
      <c r="AL109">
        <v>17.96333333</v>
      </c>
      <c r="AM109">
        <v>0.29708272412267</v>
      </c>
      <c r="AN109">
        <v>-12.62673733</v>
      </c>
      <c r="AO109">
        <v>2.72921199999999</v>
      </c>
      <c r="AP109">
        <v>9.44244999999999</v>
      </c>
      <c r="AQ109">
        <v>20.995</v>
      </c>
      <c r="AR109">
        <v>0.449747558942605</v>
      </c>
      <c r="AS109">
        <v>-11.55255</v>
      </c>
      <c r="AT109">
        <v>26.345786</v>
      </c>
      <c r="AU109">
        <v>12.291248</v>
      </c>
      <c r="AV109">
        <v>18.779</v>
      </c>
      <c r="AW109">
        <v>0.654520901006443</v>
      </c>
      <c r="AX109">
        <v>-6.48775200000001</v>
      </c>
      <c r="AY109">
        <v>4.1914</v>
      </c>
    </row>
    <row r="110" spans="1:51">
      <c r="A110" t="s">
        <v>107</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161</v>
      </c>
      <c r="Y110">
        <v>0</v>
      </c>
      <c r="Z110">
        <v>0</v>
      </c>
      <c r="AA110">
        <v>0.164</v>
      </c>
      <c r="AB110">
        <v>0.85233336</v>
      </c>
      <c r="AC110">
        <v>0.192412977945624</v>
      </c>
      <c r="AD110">
        <v>-0.68833336</v>
      </c>
      <c r="AE110">
        <v>0.817999999999999</v>
      </c>
      <c r="AF110">
        <v>0</v>
      </c>
      <c r="AG110">
        <v>0</v>
      </c>
      <c r="AH110" t="s">
        <v>161</v>
      </c>
      <c r="AI110">
        <v>0</v>
      </c>
      <c r="AJ110">
        <v>0</v>
      </c>
      <c r="AK110">
        <v>0</v>
      </c>
      <c r="AL110">
        <v>0.38798962</v>
      </c>
      <c r="AM110">
        <v>0</v>
      </c>
      <c r="AN110">
        <v>-0.38798962</v>
      </c>
      <c r="AO110">
        <v>0.1908</v>
      </c>
      <c r="AP110">
        <v>0</v>
      </c>
      <c r="AQ110">
        <v>0</v>
      </c>
      <c r="AR110" t="s">
        <v>161</v>
      </c>
      <c r="AS110">
        <v>0</v>
      </c>
      <c r="AT110">
        <v>0</v>
      </c>
      <c r="AU110">
        <v>0</v>
      </c>
      <c r="AV110">
        <v>0</v>
      </c>
      <c r="AW110" t="s">
        <v>161</v>
      </c>
      <c r="AX110">
        <v>0</v>
      </c>
      <c r="AY110">
        <v>0</v>
      </c>
    </row>
    <row r="111" spans="1:51">
      <c r="A111" t="s">
        <v>108</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161</v>
      </c>
      <c r="Y111">
        <v>0</v>
      </c>
      <c r="Z111">
        <v>0</v>
      </c>
      <c r="AA111">
        <v>0.124</v>
      </c>
      <c r="AB111">
        <v>0.70766669</v>
      </c>
      <c r="AC111">
        <v>0.175223734213066</v>
      </c>
      <c r="AD111">
        <v>-0.58366669</v>
      </c>
      <c r="AE111">
        <v>0.69</v>
      </c>
      <c r="AF111">
        <v>0</v>
      </c>
      <c r="AG111">
        <v>0</v>
      </c>
      <c r="AH111" t="s">
        <v>161</v>
      </c>
      <c r="AI111">
        <v>0</v>
      </c>
      <c r="AJ111">
        <v>0</v>
      </c>
      <c r="AK111">
        <v>0</v>
      </c>
      <c r="AL111">
        <v>0.27350334</v>
      </c>
      <c r="AM111">
        <v>0</v>
      </c>
      <c r="AN111">
        <v>-0.27350334</v>
      </c>
      <c r="AO111">
        <v>0.186399999999999</v>
      </c>
      <c r="AP111">
        <v>0</v>
      </c>
      <c r="AQ111">
        <v>0</v>
      </c>
      <c r="AR111" t="s">
        <v>161</v>
      </c>
      <c r="AS111">
        <v>0</v>
      </c>
      <c r="AT111">
        <v>0</v>
      </c>
      <c r="AU111">
        <v>0</v>
      </c>
      <c r="AV111">
        <v>0</v>
      </c>
      <c r="AW111" t="s">
        <v>161</v>
      </c>
      <c r="AX111">
        <v>0</v>
      </c>
      <c r="AY111">
        <v>0</v>
      </c>
    </row>
    <row r="112" spans="1:51">
      <c r="A112" t="s">
        <v>109</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161</v>
      </c>
      <c r="Y112">
        <v>0</v>
      </c>
      <c r="Z112">
        <v>0</v>
      </c>
      <c r="AA112">
        <v>0.0899999999999999</v>
      </c>
      <c r="AB112">
        <v>0.53033335</v>
      </c>
      <c r="AC112">
        <v>0.169704582975971</v>
      </c>
      <c r="AD112">
        <v>-0.44033335</v>
      </c>
      <c r="AE112">
        <v>0.499</v>
      </c>
      <c r="AF112">
        <v>0</v>
      </c>
      <c r="AG112">
        <v>0</v>
      </c>
      <c r="AH112" t="s">
        <v>161</v>
      </c>
      <c r="AI112">
        <v>0</v>
      </c>
      <c r="AJ112">
        <v>0</v>
      </c>
      <c r="AK112">
        <v>0</v>
      </c>
      <c r="AL112">
        <v>0.12828248</v>
      </c>
      <c r="AM112">
        <v>0</v>
      </c>
      <c r="AN112">
        <v>-0.12828248</v>
      </c>
      <c r="AO112">
        <v>0.0752</v>
      </c>
      <c r="AP112">
        <v>0</v>
      </c>
      <c r="AQ112">
        <v>0</v>
      </c>
      <c r="AR112" t="s">
        <v>161</v>
      </c>
      <c r="AS112">
        <v>0</v>
      </c>
      <c r="AT112">
        <v>0</v>
      </c>
      <c r="AU112">
        <v>0</v>
      </c>
      <c r="AV112">
        <v>0</v>
      </c>
      <c r="AW112" t="s">
        <v>161</v>
      </c>
      <c r="AX112">
        <v>0</v>
      </c>
      <c r="AY112">
        <v>0</v>
      </c>
    </row>
    <row r="113" spans="1:51">
      <c r="A113" t="s">
        <v>110</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161</v>
      </c>
      <c r="Y113">
        <v>0</v>
      </c>
      <c r="Z113">
        <v>0</v>
      </c>
      <c r="AA113">
        <v>0.056</v>
      </c>
      <c r="AB113">
        <v>0.47633335</v>
      </c>
      <c r="AC113">
        <v>0.117564726467294</v>
      </c>
      <c r="AD113">
        <v>-0.42033335</v>
      </c>
      <c r="AE113">
        <v>0.446</v>
      </c>
      <c r="AF113">
        <v>0</v>
      </c>
      <c r="AG113">
        <v>0</v>
      </c>
      <c r="AH113" t="s">
        <v>161</v>
      </c>
      <c r="AI113">
        <v>0</v>
      </c>
      <c r="AJ113">
        <v>0</v>
      </c>
      <c r="AK113">
        <v>0</v>
      </c>
      <c r="AL113">
        <v>0.182</v>
      </c>
      <c r="AM113">
        <v>0</v>
      </c>
      <c r="AN113">
        <v>-0.182</v>
      </c>
      <c r="AO113">
        <v>0.153999999999999</v>
      </c>
      <c r="AP113">
        <v>0</v>
      </c>
      <c r="AQ113">
        <v>0</v>
      </c>
      <c r="AR113" t="s">
        <v>161</v>
      </c>
      <c r="AS113">
        <v>0</v>
      </c>
      <c r="AT113">
        <v>0</v>
      </c>
      <c r="AU113">
        <v>0</v>
      </c>
      <c r="AV113">
        <v>0</v>
      </c>
      <c r="AW113" t="s">
        <v>161</v>
      </c>
      <c r="AX113">
        <v>0</v>
      </c>
      <c r="AY113">
        <v>0</v>
      </c>
    </row>
    <row r="114" spans="1:51">
      <c r="A114" t="s">
        <v>111</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161</v>
      </c>
      <c r="Y114">
        <v>0</v>
      </c>
      <c r="Z114">
        <v>0</v>
      </c>
      <c r="AA114">
        <v>0.11</v>
      </c>
      <c r="AB114">
        <v>0.9646667</v>
      </c>
      <c r="AC114">
        <v>0.114029021629958</v>
      </c>
      <c r="AD114">
        <v>-0.8546667</v>
      </c>
      <c r="AE114">
        <v>0.883999999999999</v>
      </c>
      <c r="AF114">
        <v>0</v>
      </c>
      <c r="AG114">
        <v>0</v>
      </c>
      <c r="AH114" t="s">
        <v>161</v>
      </c>
      <c r="AI114">
        <v>0</v>
      </c>
      <c r="AJ114">
        <v>0</v>
      </c>
      <c r="AK114">
        <v>0</v>
      </c>
      <c r="AL114">
        <v>0.45</v>
      </c>
      <c r="AM114">
        <v>0</v>
      </c>
      <c r="AN114">
        <v>-0.45</v>
      </c>
      <c r="AO114">
        <v>0.1897</v>
      </c>
      <c r="AP114">
        <v>0</v>
      </c>
      <c r="AQ114">
        <v>0</v>
      </c>
      <c r="AR114" t="s">
        <v>161</v>
      </c>
      <c r="AS114">
        <v>0</v>
      </c>
      <c r="AT114">
        <v>0</v>
      </c>
      <c r="AU114">
        <v>0</v>
      </c>
      <c r="AV114">
        <v>0</v>
      </c>
      <c r="AW114" t="s">
        <v>161</v>
      </c>
      <c r="AX114">
        <v>0</v>
      </c>
      <c r="AY114">
        <v>0</v>
      </c>
    </row>
    <row r="115" spans="1:51">
      <c r="A115" t="s">
        <v>112</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161</v>
      </c>
      <c r="Y115">
        <v>0</v>
      </c>
      <c r="Z115">
        <v>0</v>
      </c>
      <c r="AA115">
        <v>0.191</v>
      </c>
      <c r="AB115">
        <v>1.10633337</v>
      </c>
      <c r="AC115">
        <v>0.172642356435475</v>
      </c>
      <c r="AD115">
        <v>-0.91533337</v>
      </c>
      <c r="AE115">
        <v>1.032</v>
      </c>
      <c r="AF115">
        <v>0</v>
      </c>
      <c r="AG115">
        <v>0</v>
      </c>
      <c r="AH115" t="s">
        <v>161</v>
      </c>
      <c r="AI115">
        <v>0</v>
      </c>
      <c r="AJ115">
        <v>0</v>
      </c>
      <c r="AK115">
        <v>0.227186</v>
      </c>
      <c r="AL115">
        <v>0.23333</v>
      </c>
      <c r="AM115">
        <v>0.973668195259932</v>
      </c>
      <c r="AN115">
        <v>-0.00614400000000001</v>
      </c>
      <c r="AO115">
        <v>0</v>
      </c>
      <c r="AP115">
        <v>0</v>
      </c>
      <c r="AQ115">
        <v>0</v>
      </c>
      <c r="AR115" t="s">
        <v>161</v>
      </c>
      <c r="AS115">
        <v>0</v>
      </c>
      <c r="AT115">
        <v>0</v>
      </c>
      <c r="AU115">
        <v>0</v>
      </c>
      <c r="AV115">
        <v>0</v>
      </c>
      <c r="AW115" t="s">
        <v>161</v>
      </c>
      <c r="AX115">
        <v>0</v>
      </c>
      <c r="AY115">
        <v>0</v>
      </c>
    </row>
    <row r="116" spans="1:51">
      <c r="A116" t="s">
        <v>113</v>
      </c>
      <c r="B116">
        <v>2.81042500000001</v>
      </c>
      <c r="C116">
        <v>3.87820569</v>
      </c>
      <c r="D116">
        <v>0.724671465272387</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161</v>
      </c>
      <c r="Y116">
        <v>0</v>
      </c>
      <c r="Z116">
        <v>0</v>
      </c>
      <c r="AA116">
        <v>0.14</v>
      </c>
      <c r="AB116">
        <v>0.73966669</v>
      </c>
      <c r="AC116">
        <v>0.189274441978724</v>
      </c>
      <c r="AD116">
        <v>-0.59966669</v>
      </c>
      <c r="AE116">
        <v>0.706999999999999</v>
      </c>
      <c r="AF116">
        <v>0</v>
      </c>
      <c r="AG116">
        <v>0</v>
      </c>
      <c r="AH116" t="s">
        <v>161</v>
      </c>
      <c r="AI116">
        <v>0</v>
      </c>
      <c r="AJ116">
        <v>0</v>
      </c>
      <c r="AK116">
        <v>0</v>
      </c>
      <c r="AL116">
        <v>0.1583</v>
      </c>
      <c r="AM116">
        <v>0</v>
      </c>
      <c r="AN116">
        <v>-0.1583</v>
      </c>
      <c r="AO116">
        <v>0.0436599999999999</v>
      </c>
      <c r="AP116">
        <v>0</v>
      </c>
      <c r="AQ116">
        <v>0</v>
      </c>
      <c r="AR116" t="s">
        <v>161</v>
      </c>
      <c r="AS116">
        <v>0</v>
      </c>
      <c r="AT116">
        <v>0</v>
      </c>
      <c r="AU116">
        <v>0</v>
      </c>
      <c r="AV116">
        <v>0</v>
      </c>
      <c r="AW116" t="s">
        <v>161</v>
      </c>
      <c r="AX116">
        <v>0</v>
      </c>
      <c r="AY116">
        <v>0</v>
      </c>
    </row>
    <row r="117" spans="1:51">
      <c r="A117" t="s">
        <v>114</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161</v>
      </c>
      <c r="Y117">
        <v>0</v>
      </c>
      <c r="Z117">
        <v>0</v>
      </c>
      <c r="AA117">
        <v>0</v>
      </c>
      <c r="AB117">
        <v>0.16363636</v>
      </c>
      <c r="AC117">
        <v>0</v>
      </c>
      <c r="AD117">
        <v>-0.16363636</v>
      </c>
      <c r="AE117">
        <v>0</v>
      </c>
      <c r="AF117">
        <v>0</v>
      </c>
      <c r="AG117">
        <v>0</v>
      </c>
      <c r="AH117" t="s">
        <v>161</v>
      </c>
      <c r="AI117">
        <v>0</v>
      </c>
      <c r="AJ117">
        <v>0</v>
      </c>
      <c r="AK117">
        <v>0.045891</v>
      </c>
      <c r="AL117">
        <v>0.05</v>
      </c>
      <c r="AM117">
        <v>0.91782</v>
      </c>
      <c r="AN117">
        <v>-0.004109</v>
      </c>
      <c r="AO117">
        <v>0</v>
      </c>
      <c r="AP117">
        <v>0</v>
      </c>
      <c r="AQ117">
        <v>0</v>
      </c>
      <c r="AR117" t="s">
        <v>161</v>
      </c>
      <c r="AS117">
        <v>0</v>
      </c>
      <c r="AT117">
        <v>0</v>
      </c>
      <c r="AU117">
        <v>0</v>
      </c>
      <c r="AV117">
        <v>0</v>
      </c>
      <c r="AW117" t="s">
        <v>161</v>
      </c>
      <c r="AX117">
        <v>0</v>
      </c>
      <c r="AY117">
        <v>0</v>
      </c>
    </row>
    <row r="118" spans="1:51">
      <c r="A118" t="s">
        <v>115</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161</v>
      </c>
      <c r="Y118">
        <v>0</v>
      </c>
      <c r="Z118">
        <v>0</v>
      </c>
      <c r="AA118">
        <v>0.875</v>
      </c>
      <c r="AB118">
        <v>5.54096987</v>
      </c>
      <c r="AC118">
        <v>0.157914592666789</v>
      </c>
      <c r="AD118">
        <v>-4.66596987</v>
      </c>
      <c r="AE118">
        <v>5.076</v>
      </c>
      <c r="AF118">
        <v>0</v>
      </c>
      <c r="AG118">
        <v>0</v>
      </c>
      <c r="AH118" t="s">
        <v>161</v>
      </c>
      <c r="AI118">
        <v>0</v>
      </c>
      <c r="AJ118">
        <v>0</v>
      </c>
      <c r="AK118">
        <v>0.273077</v>
      </c>
      <c r="AL118">
        <v>1.86340544</v>
      </c>
      <c r="AM118">
        <v>0.146547280660509</v>
      </c>
      <c r="AN118">
        <v>-1.59032844</v>
      </c>
      <c r="AO118">
        <v>0.839759999999998</v>
      </c>
      <c r="AP118">
        <v>0</v>
      </c>
      <c r="AQ118">
        <v>0</v>
      </c>
      <c r="AR118" t="s">
        <v>161</v>
      </c>
      <c r="AS118">
        <v>0</v>
      </c>
      <c r="AT118">
        <v>0</v>
      </c>
      <c r="AU118">
        <v>0</v>
      </c>
      <c r="AV118">
        <v>0</v>
      </c>
      <c r="AW118" t="s">
        <v>161</v>
      </c>
      <c r="AX118">
        <v>0</v>
      </c>
      <c r="AY118">
        <v>0</v>
      </c>
    </row>
    <row r="119" spans="1:51">
      <c r="A119" t="s">
        <v>116</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161</v>
      </c>
      <c r="Y119">
        <v>0</v>
      </c>
      <c r="Z119">
        <v>0</v>
      </c>
      <c r="AA119">
        <v>0.04</v>
      </c>
      <c r="AB119">
        <v>0.37266668</v>
      </c>
      <c r="AC119">
        <v>0.107334522098944</v>
      </c>
      <c r="AD119">
        <v>-0.33266668</v>
      </c>
      <c r="AE119">
        <v>0.363</v>
      </c>
      <c r="AF119">
        <v>0</v>
      </c>
      <c r="AG119">
        <v>0</v>
      </c>
      <c r="AH119" t="s">
        <v>161</v>
      </c>
      <c r="AI119">
        <v>0</v>
      </c>
      <c r="AJ119">
        <v>0</v>
      </c>
      <c r="AK119">
        <v>0</v>
      </c>
      <c r="AL119">
        <v>0</v>
      </c>
      <c r="AM119" t="s">
        <v>161</v>
      </c>
      <c r="AN119">
        <v>0</v>
      </c>
      <c r="AO119">
        <v>0</v>
      </c>
      <c r="AP119">
        <v>0</v>
      </c>
      <c r="AQ119">
        <v>0</v>
      </c>
      <c r="AR119" t="s">
        <v>161</v>
      </c>
      <c r="AS119">
        <v>0</v>
      </c>
      <c r="AT119">
        <v>0</v>
      </c>
      <c r="AU119">
        <v>0</v>
      </c>
      <c r="AV119">
        <v>0</v>
      </c>
      <c r="AW119" t="s">
        <v>161</v>
      </c>
      <c r="AX119">
        <v>0</v>
      </c>
      <c r="AY119">
        <v>0</v>
      </c>
    </row>
    <row r="120" spans="1:51">
      <c r="A120" t="s">
        <v>117</v>
      </c>
      <c r="B120">
        <v>1.514707</v>
      </c>
      <c r="C120">
        <v>2.04302868</v>
      </c>
      <c r="D120">
        <v>0.741402710019714</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161</v>
      </c>
      <c r="Y120">
        <v>0</v>
      </c>
      <c r="Z120">
        <v>0</v>
      </c>
      <c r="AA120">
        <v>0.0179999999999999</v>
      </c>
      <c r="AB120">
        <v>0.35666668</v>
      </c>
      <c r="AC120">
        <v>0.0504672878329983</v>
      </c>
      <c r="AD120">
        <v>-0.33866668</v>
      </c>
      <c r="AE120">
        <v>0.245999999999999</v>
      </c>
      <c r="AF120">
        <v>0</v>
      </c>
      <c r="AG120">
        <v>0</v>
      </c>
      <c r="AH120" t="s">
        <v>161</v>
      </c>
      <c r="AI120">
        <v>0</v>
      </c>
      <c r="AJ120">
        <v>0</v>
      </c>
      <c r="AK120">
        <v>0</v>
      </c>
      <c r="AL120">
        <v>0</v>
      </c>
      <c r="AM120" t="s">
        <v>161</v>
      </c>
      <c r="AN120">
        <v>0</v>
      </c>
      <c r="AO120">
        <v>0</v>
      </c>
      <c r="AP120">
        <v>0</v>
      </c>
      <c r="AQ120">
        <v>0</v>
      </c>
      <c r="AR120" t="s">
        <v>161</v>
      </c>
      <c r="AS120">
        <v>0</v>
      </c>
      <c r="AT120">
        <v>0</v>
      </c>
      <c r="AU120">
        <v>0</v>
      </c>
      <c r="AV120">
        <v>0</v>
      </c>
      <c r="AW120" t="s">
        <v>161</v>
      </c>
      <c r="AX120">
        <v>0</v>
      </c>
      <c r="AY120">
        <v>0</v>
      </c>
    </row>
    <row r="121" spans="1:51">
      <c r="A121" t="s">
        <v>118</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161</v>
      </c>
      <c r="O121">
        <v>0</v>
      </c>
      <c r="P121">
        <v>0</v>
      </c>
      <c r="Q121">
        <v>0</v>
      </c>
      <c r="R121">
        <v>0</v>
      </c>
      <c r="S121" t="s">
        <v>161</v>
      </c>
      <c r="T121">
        <v>0</v>
      </c>
      <c r="U121">
        <v>0</v>
      </c>
      <c r="V121">
        <v>0</v>
      </c>
      <c r="W121">
        <v>0</v>
      </c>
      <c r="X121" t="s">
        <v>161</v>
      </c>
      <c r="Y121">
        <v>0</v>
      </c>
      <c r="Z121">
        <v>0</v>
      </c>
      <c r="AA121">
        <v>0</v>
      </c>
      <c r="AB121">
        <v>0.10566667</v>
      </c>
      <c r="AC121">
        <v>0</v>
      </c>
      <c r="AD121">
        <v>-0.10566667</v>
      </c>
      <c r="AE121">
        <v>0.097</v>
      </c>
      <c r="AF121">
        <v>0</v>
      </c>
      <c r="AG121">
        <v>0</v>
      </c>
      <c r="AH121" t="s">
        <v>161</v>
      </c>
      <c r="AI121">
        <v>0</v>
      </c>
      <c r="AJ121">
        <v>0</v>
      </c>
      <c r="AK121">
        <v>0</v>
      </c>
      <c r="AL121">
        <v>0</v>
      </c>
      <c r="AM121" t="s">
        <v>161</v>
      </c>
      <c r="AN121">
        <v>0</v>
      </c>
      <c r="AO121">
        <v>0</v>
      </c>
      <c r="AP121">
        <v>0</v>
      </c>
      <c r="AQ121">
        <v>0</v>
      </c>
      <c r="AR121" t="s">
        <v>161</v>
      </c>
      <c r="AS121">
        <v>0</v>
      </c>
      <c r="AT121">
        <v>0</v>
      </c>
      <c r="AU121">
        <v>0</v>
      </c>
      <c r="AV121">
        <v>0</v>
      </c>
      <c r="AW121" t="s">
        <v>161</v>
      </c>
      <c r="AX121">
        <v>0</v>
      </c>
      <c r="AY121">
        <v>0</v>
      </c>
    </row>
    <row r="122" spans="1:51">
      <c r="A122" t="s">
        <v>119</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161</v>
      </c>
      <c r="Y122">
        <v>0</v>
      </c>
      <c r="Z122">
        <v>0</v>
      </c>
      <c r="AA122">
        <v>0.0359999999999999</v>
      </c>
      <c r="AB122">
        <v>0.20433334</v>
      </c>
      <c r="AC122">
        <v>0.176182702245262</v>
      </c>
      <c r="AD122">
        <v>-0.16833334</v>
      </c>
      <c r="AE122">
        <v>0.188</v>
      </c>
      <c r="AF122">
        <v>0</v>
      </c>
      <c r="AG122">
        <v>0</v>
      </c>
      <c r="AH122" t="s">
        <v>161</v>
      </c>
      <c r="AI122">
        <v>0</v>
      </c>
      <c r="AJ122">
        <v>0</v>
      </c>
      <c r="AK122">
        <v>0</v>
      </c>
      <c r="AL122">
        <v>0</v>
      </c>
      <c r="AM122" t="s">
        <v>161</v>
      </c>
      <c r="AN122">
        <v>0</v>
      </c>
      <c r="AO122">
        <v>0</v>
      </c>
      <c r="AP122">
        <v>0</v>
      </c>
      <c r="AQ122">
        <v>0</v>
      </c>
      <c r="AR122" t="s">
        <v>161</v>
      </c>
      <c r="AS122">
        <v>0</v>
      </c>
      <c r="AT122">
        <v>0</v>
      </c>
      <c r="AU122">
        <v>0</v>
      </c>
      <c r="AV122">
        <v>0</v>
      </c>
      <c r="AW122" t="s">
        <v>161</v>
      </c>
      <c r="AX122">
        <v>0</v>
      </c>
      <c r="AY122">
        <v>0</v>
      </c>
    </row>
    <row r="123" spans="1:51">
      <c r="A123" t="s">
        <v>120</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161</v>
      </c>
      <c r="Y123">
        <v>0</v>
      </c>
      <c r="Z123">
        <v>0</v>
      </c>
      <c r="AA123">
        <v>0.386</v>
      </c>
      <c r="AB123">
        <v>0.38866664</v>
      </c>
      <c r="AC123">
        <v>0.99313900467506</v>
      </c>
      <c r="AD123">
        <v>-0.00266664</v>
      </c>
      <c r="AE123">
        <v>0.367999999999999</v>
      </c>
      <c r="AF123">
        <v>0</v>
      </c>
      <c r="AG123">
        <v>0</v>
      </c>
      <c r="AH123" t="s">
        <v>161</v>
      </c>
      <c r="AI123">
        <v>0</v>
      </c>
      <c r="AJ123">
        <v>0</v>
      </c>
      <c r="AK123">
        <v>0.0841</v>
      </c>
      <c r="AL123">
        <v>0</v>
      </c>
      <c r="AM123" t="s">
        <v>161</v>
      </c>
      <c r="AN123">
        <v>0.0841</v>
      </c>
      <c r="AO123">
        <v>0</v>
      </c>
      <c r="AP123">
        <v>0</v>
      </c>
      <c r="AQ123">
        <v>0</v>
      </c>
      <c r="AR123" t="s">
        <v>161</v>
      </c>
      <c r="AS123">
        <v>0</v>
      </c>
      <c r="AT123">
        <v>0</v>
      </c>
      <c r="AU123">
        <v>0</v>
      </c>
      <c r="AV123">
        <v>0</v>
      </c>
      <c r="AW123" t="s">
        <v>161</v>
      </c>
      <c r="AX123">
        <v>0</v>
      </c>
      <c r="AY123">
        <v>0</v>
      </c>
    </row>
    <row r="124" spans="1:51">
      <c r="A124" t="s">
        <v>121</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161</v>
      </c>
      <c r="T124">
        <v>0</v>
      </c>
      <c r="U124">
        <v>0</v>
      </c>
      <c r="V124">
        <v>0</v>
      </c>
      <c r="W124">
        <v>0</v>
      </c>
      <c r="X124" t="s">
        <v>161</v>
      </c>
      <c r="Y124">
        <v>0</v>
      </c>
      <c r="Z124">
        <v>0</v>
      </c>
      <c r="AA124">
        <v>0.0459999999999999</v>
      </c>
      <c r="AB124">
        <v>0.20933334</v>
      </c>
      <c r="AC124">
        <v>0.219745215931681</v>
      </c>
      <c r="AD124">
        <v>-0.16333334</v>
      </c>
      <c r="AE124">
        <v>0.199</v>
      </c>
      <c r="AF124">
        <v>0</v>
      </c>
      <c r="AG124">
        <v>0</v>
      </c>
      <c r="AH124" t="s">
        <v>161</v>
      </c>
      <c r="AI124">
        <v>0</v>
      </c>
      <c r="AJ124">
        <v>0</v>
      </c>
      <c r="AK124">
        <v>0</v>
      </c>
      <c r="AL124">
        <v>0.05</v>
      </c>
      <c r="AM124">
        <v>0</v>
      </c>
      <c r="AN124">
        <v>-0.05</v>
      </c>
      <c r="AO124">
        <v>0</v>
      </c>
      <c r="AP124">
        <v>0</v>
      </c>
      <c r="AQ124">
        <v>0</v>
      </c>
      <c r="AR124" t="s">
        <v>161</v>
      </c>
      <c r="AS124">
        <v>0</v>
      </c>
      <c r="AT124">
        <v>0</v>
      </c>
      <c r="AU124">
        <v>0</v>
      </c>
      <c r="AV124">
        <v>0</v>
      </c>
      <c r="AW124" t="s">
        <v>161</v>
      </c>
      <c r="AX124">
        <v>0</v>
      </c>
      <c r="AY124">
        <v>0</v>
      </c>
    </row>
    <row r="125" spans="1:51">
      <c r="A125" t="s">
        <v>122</v>
      </c>
      <c r="B125">
        <v>0</v>
      </c>
      <c r="C125">
        <v>0</v>
      </c>
      <c r="D125" t="s">
        <v>161</v>
      </c>
      <c r="E125">
        <v>0</v>
      </c>
      <c r="F125">
        <v>0</v>
      </c>
      <c r="G125">
        <v>0</v>
      </c>
      <c r="H125">
        <v>0</v>
      </c>
      <c r="I125" t="s">
        <v>161</v>
      </c>
      <c r="J125">
        <v>0</v>
      </c>
      <c r="K125">
        <v>0</v>
      </c>
      <c r="L125">
        <v>0</v>
      </c>
      <c r="M125">
        <v>0</v>
      </c>
      <c r="N125" t="s">
        <v>161</v>
      </c>
      <c r="O125">
        <v>0</v>
      </c>
      <c r="P125">
        <v>0</v>
      </c>
      <c r="Q125">
        <v>0</v>
      </c>
      <c r="R125">
        <v>0</v>
      </c>
      <c r="S125" t="s">
        <v>161</v>
      </c>
      <c r="T125">
        <v>0</v>
      </c>
      <c r="U125">
        <v>0</v>
      </c>
      <c r="V125">
        <v>0</v>
      </c>
      <c r="W125">
        <v>0</v>
      </c>
      <c r="X125" t="s">
        <v>161</v>
      </c>
      <c r="Y125">
        <v>0</v>
      </c>
      <c r="Z125">
        <v>0</v>
      </c>
      <c r="AA125">
        <v>0</v>
      </c>
      <c r="AB125">
        <v>0</v>
      </c>
      <c r="AC125" t="s">
        <v>161</v>
      </c>
      <c r="AD125">
        <v>0</v>
      </c>
      <c r="AE125">
        <v>0</v>
      </c>
      <c r="AF125">
        <v>0</v>
      </c>
      <c r="AG125">
        <v>0</v>
      </c>
      <c r="AH125" t="s">
        <v>161</v>
      </c>
      <c r="AI125">
        <v>0</v>
      </c>
      <c r="AJ125">
        <v>0</v>
      </c>
      <c r="AK125">
        <v>0</v>
      </c>
      <c r="AL125">
        <v>0</v>
      </c>
      <c r="AM125" t="s">
        <v>161</v>
      </c>
      <c r="AN125">
        <v>0</v>
      </c>
      <c r="AO125">
        <v>0</v>
      </c>
      <c r="AP125">
        <v>0</v>
      </c>
      <c r="AQ125">
        <v>0</v>
      </c>
      <c r="AR125" t="s">
        <v>161</v>
      </c>
      <c r="AS125">
        <v>0</v>
      </c>
      <c r="AT125">
        <v>0</v>
      </c>
      <c r="AU125">
        <v>0</v>
      </c>
      <c r="AV125">
        <v>0</v>
      </c>
      <c r="AW125" t="s">
        <v>161</v>
      </c>
      <c r="AX125">
        <v>0</v>
      </c>
      <c r="AY125">
        <v>0</v>
      </c>
    </row>
    <row r="126" spans="1:51">
      <c r="A126" t="s">
        <v>123</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161</v>
      </c>
      <c r="Y126">
        <v>0</v>
      </c>
      <c r="Z126">
        <v>0</v>
      </c>
      <c r="AA126">
        <v>0.526</v>
      </c>
      <c r="AB126">
        <v>1.63733335</v>
      </c>
      <c r="AC126">
        <v>0.321254068391143</v>
      </c>
      <c r="AD126">
        <v>-1.11133335</v>
      </c>
      <c r="AE126">
        <v>1.461</v>
      </c>
      <c r="AF126">
        <v>0</v>
      </c>
      <c r="AG126">
        <v>0</v>
      </c>
      <c r="AH126" t="s">
        <v>161</v>
      </c>
      <c r="AI126">
        <v>0</v>
      </c>
      <c r="AJ126">
        <v>0</v>
      </c>
      <c r="AK126">
        <v>0.0841</v>
      </c>
      <c r="AL126">
        <v>0.05</v>
      </c>
      <c r="AM126">
        <v>1.682</v>
      </c>
      <c r="AN126">
        <v>0.0341</v>
      </c>
      <c r="AO126">
        <v>0</v>
      </c>
      <c r="AP126">
        <v>0</v>
      </c>
      <c r="AQ126">
        <v>0</v>
      </c>
      <c r="AR126" t="s">
        <v>161</v>
      </c>
      <c r="AS126">
        <v>0</v>
      </c>
      <c r="AT126">
        <v>0</v>
      </c>
      <c r="AU126">
        <v>0</v>
      </c>
      <c r="AV126">
        <v>0</v>
      </c>
      <c r="AW126" t="s">
        <v>161</v>
      </c>
      <c r="AX126">
        <v>0</v>
      </c>
      <c r="AY126">
        <v>0</v>
      </c>
    </row>
    <row r="127" spans="1:51">
      <c r="A127" t="s">
        <v>124</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161</v>
      </c>
      <c r="Y127">
        <v>0</v>
      </c>
      <c r="Z127">
        <v>0</v>
      </c>
      <c r="AA127">
        <v>1.401</v>
      </c>
      <c r="AB127">
        <v>7.17830322</v>
      </c>
      <c r="AC127">
        <v>0.195171471176722</v>
      </c>
      <c r="AD127">
        <v>-5.77730322</v>
      </c>
      <c r="AE127">
        <v>6.53699999999999</v>
      </c>
      <c r="AF127">
        <v>0</v>
      </c>
      <c r="AG127">
        <v>0</v>
      </c>
      <c r="AH127" t="s">
        <v>161</v>
      </c>
      <c r="AI127">
        <v>0</v>
      </c>
      <c r="AJ127">
        <v>0</v>
      </c>
      <c r="AK127">
        <v>0.357177</v>
      </c>
      <c r="AL127">
        <v>1.91340544</v>
      </c>
      <c r="AM127">
        <v>0.186670839610449</v>
      </c>
      <c r="AN127">
        <v>-1.55622844</v>
      </c>
      <c r="AO127">
        <v>0.839759999999998</v>
      </c>
      <c r="AP127">
        <v>0</v>
      </c>
      <c r="AQ127">
        <v>0</v>
      </c>
      <c r="AR127" t="s">
        <v>161</v>
      </c>
      <c r="AS127">
        <v>0</v>
      </c>
      <c r="AT127">
        <v>0</v>
      </c>
      <c r="AU127">
        <v>0</v>
      </c>
      <c r="AV127">
        <v>0</v>
      </c>
      <c r="AW127" t="s">
        <v>161</v>
      </c>
      <c r="AX127">
        <v>0</v>
      </c>
      <c r="AY127">
        <v>0</v>
      </c>
    </row>
    <row r="128" spans="1:51">
      <c r="A128" t="s">
        <v>125</v>
      </c>
      <c r="B128">
        <v>2.028174</v>
      </c>
      <c r="C128">
        <v>2.24802701</v>
      </c>
      <c r="D128">
        <v>0.902201793385036</v>
      </c>
      <c r="E128">
        <v>-0.21985301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161</v>
      </c>
      <c r="Y128">
        <v>0</v>
      </c>
      <c r="Z128">
        <v>0</v>
      </c>
      <c r="AA128">
        <v>0.135</v>
      </c>
      <c r="AB128">
        <v>0.38500001</v>
      </c>
      <c r="AC128">
        <v>0.350649341541576</v>
      </c>
      <c r="AD128">
        <v>-0.25000001</v>
      </c>
      <c r="AE128">
        <v>0.365</v>
      </c>
      <c r="AF128">
        <v>0</v>
      </c>
      <c r="AG128">
        <v>0</v>
      </c>
      <c r="AH128" t="s">
        <v>161</v>
      </c>
      <c r="AI128">
        <v>0</v>
      </c>
      <c r="AJ128">
        <v>0</v>
      </c>
      <c r="AK128">
        <v>0.138551</v>
      </c>
      <c r="AL128">
        <v>0</v>
      </c>
      <c r="AM128" t="s">
        <v>161</v>
      </c>
      <c r="AN128">
        <v>0.138551</v>
      </c>
      <c r="AO128">
        <v>0</v>
      </c>
      <c r="AP128">
        <v>0</v>
      </c>
      <c r="AQ128">
        <v>0</v>
      </c>
      <c r="AR128" t="s">
        <v>161</v>
      </c>
      <c r="AS128">
        <v>0</v>
      </c>
      <c r="AT128">
        <v>0</v>
      </c>
      <c r="AU128">
        <v>0</v>
      </c>
      <c r="AV128">
        <v>0</v>
      </c>
      <c r="AW128" t="s">
        <v>161</v>
      </c>
      <c r="AX128">
        <v>0</v>
      </c>
      <c r="AY128">
        <v>0</v>
      </c>
    </row>
    <row r="129" spans="1:51">
      <c r="A129" t="s">
        <v>126</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161</v>
      </c>
      <c r="Y129">
        <v>0</v>
      </c>
      <c r="Z129">
        <v>0</v>
      </c>
      <c r="AA129">
        <v>0.005</v>
      </c>
      <c r="AB129">
        <v>0.17333334</v>
      </c>
      <c r="AC129">
        <v>0.0288461527366864</v>
      </c>
      <c r="AD129">
        <v>-0.16833334</v>
      </c>
      <c r="AE129">
        <v>0</v>
      </c>
      <c r="AF129">
        <v>0</v>
      </c>
      <c r="AG129">
        <v>0</v>
      </c>
      <c r="AH129" t="s">
        <v>161</v>
      </c>
      <c r="AI129">
        <v>0</v>
      </c>
      <c r="AJ129">
        <v>0</v>
      </c>
      <c r="AK129">
        <v>0</v>
      </c>
      <c r="AL129">
        <v>0</v>
      </c>
      <c r="AM129" t="s">
        <v>161</v>
      </c>
      <c r="AN129">
        <v>0</v>
      </c>
      <c r="AO129">
        <v>0</v>
      </c>
      <c r="AP129">
        <v>0</v>
      </c>
      <c r="AQ129">
        <v>0</v>
      </c>
      <c r="AR129" t="s">
        <v>161</v>
      </c>
      <c r="AS129">
        <v>0</v>
      </c>
      <c r="AT129">
        <v>0</v>
      </c>
      <c r="AU129">
        <v>0</v>
      </c>
      <c r="AV129">
        <v>0</v>
      </c>
      <c r="AW129" t="s">
        <v>161</v>
      </c>
      <c r="AX129">
        <v>0</v>
      </c>
      <c r="AY129">
        <v>0</v>
      </c>
    </row>
    <row r="130" spans="1:51">
      <c r="A130" t="s">
        <v>127</v>
      </c>
      <c r="B130">
        <v>0.442154999999999</v>
      </c>
      <c r="C130">
        <v>0</v>
      </c>
      <c r="D130" t="s">
        <v>161</v>
      </c>
      <c r="E130">
        <v>0.442154999999999</v>
      </c>
      <c r="F130">
        <v>0</v>
      </c>
      <c r="G130">
        <v>0.287425999999999</v>
      </c>
      <c r="H130">
        <v>0</v>
      </c>
      <c r="I130" t="s">
        <v>161</v>
      </c>
      <c r="J130">
        <v>0.287425999999999</v>
      </c>
      <c r="K130">
        <v>0</v>
      </c>
      <c r="L130">
        <v>0.132129</v>
      </c>
      <c r="M130">
        <v>0</v>
      </c>
      <c r="N130" t="s">
        <v>161</v>
      </c>
      <c r="O130">
        <v>0.132129</v>
      </c>
      <c r="P130">
        <v>0</v>
      </c>
      <c r="Q130">
        <v>0.0225999999999999</v>
      </c>
      <c r="R130">
        <v>0</v>
      </c>
      <c r="S130" t="s">
        <v>161</v>
      </c>
      <c r="T130">
        <v>0.0225999999999999</v>
      </c>
      <c r="U130">
        <v>0</v>
      </c>
      <c r="V130">
        <v>0</v>
      </c>
      <c r="W130">
        <v>0</v>
      </c>
      <c r="X130" t="s">
        <v>161</v>
      </c>
      <c r="Y130">
        <v>0</v>
      </c>
      <c r="Z130">
        <v>0</v>
      </c>
      <c r="AA130">
        <v>0</v>
      </c>
      <c r="AB130">
        <v>0</v>
      </c>
      <c r="AC130" t="s">
        <v>161</v>
      </c>
      <c r="AD130">
        <v>0</v>
      </c>
      <c r="AE130">
        <v>0</v>
      </c>
      <c r="AF130">
        <v>0</v>
      </c>
      <c r="AG130">
        <v>0</v>
      </c>
      <c r="AH130" t="s">
        <v>161</v>
      </c>
      <c r="AI130">
        <v>0</v>
      </c>
      <c r="AJ130">
        <v>0</v>
      </c>
      <c r="AK130">
        <v>0</v>
      </c>
      <c r="AL130">
        <v>0</v>
      </c>
      <c r="AM130" t="s">
        <v>161</v>
      </c>
      <c r="AN130">
        <v>0</v>
      </c>
      <c r="AO130">
        <v>0</v>
      </c>
      <c r="AP130">
        <v>0</v>
      </c>
      <c r="AQ130">
        <v>0</v>
      </c>
      <c r="AR130" t="s">
        <v>161</v>
      </c>
      <c r="AS130">
        <v>0</v>
      </c>
      <c r="AT130">
        <v>0</v>
      </c>
      <c r="AU130">
        <v>0</v>
      </c>
      <c r="AV130">
        <v>0</v>
      </c>
      <c r="AW130" t="s">
        <v>161</v>
      </c>
      <c r="AX130">
        <v>0</v>
      </c>
      <c r="AY130">
        <v>0</v>
      </c>
    </row>
    <row r="131" spans="1:51">
      <c r="A131" t="s">
        <v>128</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161</v>
      </c>
      <c r="Y131">
        <v>0</v>
      </c>
      <c r="Z131">
        <v>0</v>
      </c>
      <c r="AA131">
        <v>0.025</v>
      </c>
      <c r="AB131">
        <v>0.27500001</v>
      </c>
      <c r="AC131">
        <v>0.0909090876033059</v>
      </c>
      <c r="AD131">
        <v>-0.25000001</v>
      </c>
      <c r="AE131">
        <v>0.25</v>
      </c>
      <c r="AF131">
        <v>0</v>
      </c>
      <c r="AG131">
        <v>0</v>
      </c>
      <c r="AH131" t="s">
        <v>161</v>
      </c>
      <c r="AI131">
        <v>0</v>
      </c>
      <c r="AJ131">
        <v>0</v>
      </c>
      <c r="AK131">
        <v>0</v>
      </c>
      <c r="AL131">
        <v>0</v>
      </c>
      <c r="AM131" t="s">
        <v>161</v>
      </c>
      <c r="AN131">
        <v>0</v>
      </c>
      <c r="AO131">
        <v>0</v>
      </c>
      <c r="AP131">
        <v>0</v>
      </c>
      <c r="AQ131">
        <v>0</v>
      </c>
      <c r="AR131" t="s">
        <v>161</v>
      </c>
      <c r="AS131">
        <v>0</v>
      </c>
      <c r="AT131">
        <v>0</v>
      </c>
      <c r="AU131">
        <v>0</v>
      </c>
      <c r="AV131">
        <v>0</v>
      </c>
      <c r="AW131" t="s">
        <v>161</v>
      </c>
      <c r="AX131">
        <v>0</v>
      </c>
      <c r="AY131">
        <v>0</v>
      </c>
    </row>
    <row r="132" spans="1:51">
      <c r="A132" t="s">
        <v>129</v>
      </c>
      <c r="B132">
        <v>2.42572299999998</v>
      </c>
      <c r="C132">
        <v>2.79928268</v>
      </c>
      <c r="D132">
        <v>0.866551641008252</v>
      </c>
      <c r="E132">
        <v>-0.373559680000022</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161</v>
      </c>
      <c r="Y132">
        <v>0</v>
      </c>
      <c r="Z132">
        <v>0</v>
      </c>
      <c r="AA132">
        <v>0.0299999999999999</v>
      </c>
      <c r="AB132">
        <v>0.38666668</v>
      </c>
      <c r="AC132">
        <v>0.0775862042211651</v>
      </c>
      <c r="AD132">
        <v>-0.35666668</v>
      </c>
      <c r="AE132">
        <v>0.355</v>
      </c>
      <c r="AF132">
        <v>0</v>
      </c>
      <c r="AG132">
        <v>0</v>
      </c>
      <c r="AH132" t="s">
        <v>161</v>
      </c>
      <c r="AI132">
        <v>0</v>
      </c>
      <c r="AJ132">
        <v>0</v>
      </c>
      <c r="AK132">
        <v>0</v>
      </c>
      <c r="AL132">
        <v>0</v>
      </c>
      <c r="AM132" t="s">
        <v>161</v>
      </c>
      <c r="AN132">
        <v>0</v>
      </c>
      <c r="AO132">
        <v>0</v>
      </c>
      <c r="AP132">
        <v>0</v>
      </c>
      <c r="AQ132">
        <v>0</v>
      </c>
      <c r="AR132" t="s">
        <v>161</v>
      </c>
      <c r="AS132">
        <v>0</v>
      </c>
      <c r="AT132">
        <v>0</v>
      </c>
      <c r="AU132">
        <v>0</v>
      </c>
      <c r="AV132">
        <v>0</v>
      </c>
      <c r="AW132" t="s">
        <v>161</v>
      </c>
      <c r="AX132">
        <v>0</v>
      </c>
      <c r="AY132">
        <v>0</v>
      </c>
    </row>
    <row r="133" spans="1:51">
      <c r="A133" t="s">
        <v>130</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161</v>
      </c>
      <c r="Y133">
        <v>0</v>
      </c>
      <c r="Z133">
        <v>0</v>
      </c>
      <c r="AA133">
        <v>0.135</v>
      </c>
      <c r="AB133">
        <v>0.21666667</v>
      </c>
      <c r="AC133">
        <v>0.623076913491124</v>
      </c>
      <c r="AD133">
        <v>-0.08166667</v>
      </c>
      <c r="AE133">
        <v>0.375</v>
      </c>
      <c r="AF133">
        <v>0</v>
      </c>
      <c r="AG133">
        <v>0</v>
      </c>
      <c r="AH133" t="s">
        <v>161</v>
      </c>
      <c r="AI133">
        <v>0</v>
      </c>
      <c r="AJ133">
        <v>0</v>
      </c>
      <c r="AK133">
        <v>0</v>
      </c>
      <c r="AL133">
        <v>0</v>
      </c>
      <c r="AM133" t="s">
        <v>161</v>
      </c>
      <c r="AN133">
        <v>0</v>
      </c>
      <c r="AO133">
        <v>0</v>
      </c>
      <c r="AP133">
        <v>0</v>
      </c>
      <c r="AQ133">
        <v>0</v>
      </c>
      <c r="AR133" t="s">
        <v>161</v>
      </c>
      <c r="AS133">
        <v>0</v>
      </c>
      <c r="AT133">
        <v>0</v>
      </c>
      <c r="AU133">
        <v>0</v>
      </c>
      <c r="AV133">
        <v>0</v>
      </c>
      <c r="AW133" t="s">
        <v>161</v>
      </c>
      <c r="AX133">
        <v>0</v>
      </c>
      <c r="AY133">
        <v>0</v>
      </c>
    </row>
    <row r="134" spans="1:51">
      <c r="A134" t="s">
        <v>131</v>
      </c>
      <c r="B134">
        <v>8.62696099999999</v>
      </c>
      <c r="C134">
        <v>8.99075271</v>
      </c>
      <c r="D134">
        <v>0.959537124228165</v>
      </c>
      <c r="E134">
        <v>-0.363791710000015</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161</v>
      </c>
      <c r="Y134">
        <v>0</v>
      </c>
      <c r="Z134">
        <v>0</v>
      </c>
      <c r="AA134">
        <v>0.33</v>
      </c>
      <c r="AB134">
        <v>1.43666671</v>
      </c>
      <c r="AC134">
        <v>0.229698368941812</v>
      </c>
      <c r="AD134">
        <v>-1.10666671</v>
      </c>
      <c r="AE134">
        <v>1.345</v>
      </c>
      <c r="AF134">
        <v>0</v>
      </c>
      <c r="AG134">
        <v>0</v>
      </c>
      <c r="AH134" t="s">
        <v>161</v>
      </c>
      <c r="AI134">
        <v>0</v>
      </c>
      <c r="AJ134">
        <v>0</v>
      </c>
      <c r="AK134">
        <v>0.138551</v>
      </c>
      <c r="AL134">
        <v>0</v>
      </c>
      <c r="AM134" t="s">
        <v>161</v>
      </c>
      <c r="AN134">
        <v>0.138551</v>
      </c>
      <c r="AO134">
        <v>0</v>
      </c>
      <c r="AP134">
        <v>0</v>
      </c>
      <c r="AQ134">
        <v>0</v>
      </c>
      <c r="AR134" t="s">
        <v>161</v>
      </c>
      <c r="AS134">
        <v>0</v>
      </c>
      <c r="AT134">
        <v>0</v>
      </c>
      <c r="AU134">
        <v>0</v>
      </c>
      <c r="AV134">
        <v>0</v>
      </c>
      <c r="AW134" t="s">
        <v>161</v>
      </c>
      <c r="AX134">
        <v>0</v>
      </c>
      <c r="AY134">
        <v>0</v>
      </c>
    </row>
    <row r="135" spans="1:51">
      <c r="A135" t="s">
        <v>132</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161</v>
      </c>
      <c r="Y135">
        <v>0</v>
      </c>
      <c r="Z135">
        <v>0</v>
      </c>
      <c r="AA135">
        <v>0.0577</v>
      </c>
      <c r="AB135">
        <v>1.39636118</v>
      </c>
      <c r="AC135">
        <v>0.041321687272916</v>
      </c>
      <c r="AD135">
        <v>-1.33866118</v>
      </c>
      <c r="AE135">
        <v>0.5</v>
      </c>
      <c r="AF135">
        <v>0</v>
      </c>
      <c r="AG135">
        <v>0</v>
      </c>
      <c r="AH135" t="s">
        <v>161</v>
      </c>
      <c r="AI135">
        <v>0</v>
      </c>
      <c r="AJ135">
        <v>0</v>
      </c>
      <c r="AK135">
        <v>0</v>
      </c>
      <c r="AL135">
        <v>0</v>
      </c>
      <c r="AM135" t="s">
        <v>161</v>
      </c>
      <c r="AN135">
        <v>0</v>
      </c>
      <c r="AO135">
        <v>0</v>
      </c>
      <c r="AP135">
        <v>0.356326</v>
      </c>
      <c r="AQ135">
        <v>0.29</v>
      </c>
      <c r="AR135">
        <v>1.22871034482759</v>
      </c>
      <c r="AS135">
        <v>0.0663259999999999</v>
      </c>
      <c r="AT135">
        <v>0.035379</v>
      </c>
      <c r="AU135">
        <v>0</v>
      </c>
      <c r="AV135">
        <v>0</v>
      </c>
      <c r="AW135" t="s">
        <v>161</v>
      </c>
      <c r="AX135">
        <v>0</v>
      </c>
      <c r="AY135">
        <v>0</v>
      </c>
    </row>
    <row r="136" spans="1:51">
      <c r="A136" t="s">
        <v>133</v>
      </c>
      <c r="B136">
        <v>10.319314</v>
      </c>
      <c r="C136">
        <v>10.1309764</v>
      </c>
      <c r="D136">
        <v>1.01859027131876</v>
      </c>
      <c r="E136">
        <v>0.188337599999986</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161</v>
      </c>
      <c r="Y136">
        <v>0</v>
      </c>
      <c r="Z136">
        <v>0</v>
      </c>
      <c r="AA136">
        <v>0.2734</v>
      </c>
      <c r="AB136">
        <v>0.9045834</v>
      </c>
      <c r="AC136">
        <v>0.302238577449022</v>
      </c>
      <c r="AD136">
        <v>-0.6311834</v>
      </c>
      <c r="AE136">
        <v>0.660000000000001</v>
      </c>
      <c r="AF136">
        <v>0</v>
      </c>
      <c r="AG136">
        <v>0</v>
      </c>
      <c r="AH136" t="s">
        <v>161</v>
      </c>
      <c r="AI136">
        <v>0</v>
      </c>
      <c r="AJ136">
        <v>0</v>
      </c>
      <c r="AK136">
        <v>0.393327</v>
      </c>
      <c r="AL136">
        <v>0.12</v>
      </c>
      <c r="AM136">
        <v>3.277725</v>
      </c>
      <c r="AN136">
        <v>0.273327</v>
      </c>
      <c r="AO136">
        <v>0.17433</v>
      </c>
      <c r="AP136">
        <v>1.166587</v>
      </c>
      <c r="AQ136">
        <v>0</v>
      </c>
      <c r="AR136" t="s">
        <v>161</v>
      </c>
      <c r="AS136">
        <v>1.166587</v>
      </c>
      <c r="AT136">
        <v>0.235507</v>
      </c>
      <c r="AU136">
        <v>0.0969999999999998</v>
      </c>
      <c r="AV136">
        <v>0</v>
      </c>
      <c r="AW136" t="s">
        <v>161</v>
      </c>
      <c r="AX136">
        <v>0.0969999999999998</v>
      </c>
      <c r="AY136">
        <v>0.395369999999999</v>
      </c>
    </row>
    <row r="137" spans="1:51">
      <c r="A137" t="s">
        <v>134</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161</v>
      </c>
      <c r="Y137">
        <v>0</v>
      </c>
      <c r="Z137">
        <v>0</v>
      </c>
      <c r="AA137">
        <v>2.0621</v>
      </c>
      <c r="AB137">
        <v>10.91591451</v>
      </c>
      <c r="AC137">
        <v>0.188907672198323</v>
      </c>
      <c r="AD137">
        <v>-8.85381451</v>
      </c>
      <c r="AE137">
        <v>9.04199999999999</v>
      </c>
      <c r="AF137">
        <v>0</v>
      </c>
      <c r="AG137">
        <v>0</v>
      </c>
      <c r="AH137" t="s">
        <v>161</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161</v>
      </c>
      <c r="AX137">
        <v>0.0969999999999998</v>
      </c>
      <c r="AY137">
        <v>0.395369999999999</v>
      </c>
    </row>
    <row r="138" spans="1:51">
      <c r="A138" t="s">
        <v>135</v>
      </c>
      <c r="B138">
        <v>498.401570999999</v>
      </c>
      <c r="C138">
        <v>661.59131831</v>
      </c>
      <c r="D138">
        <v>0.753337532108401</v>
      </c>
      <c r="E138">
        <v>-163.189747310001</v>
      </c>
      <c r="F138">
        <v>377.511442</v>
      </c>
      <c r="G138">
        <v>226.096769</v>
      </c>
      <c r="H138">
        <v>316.935</v>
      </c>
      <c r="I138">
        <v>0.713385296669664</v>
      </c>
      <c r="J138">
        <v>-90.8382310000002</v>
      </c>
      <c r="K138">
        <v>210.267322</v>
      </c>
      <c r="L138">
        <v>66.499612</v>
      </c>
      <c r="M138">
        <v>74.643026</v>
      </c>
      <c r="N138">
        <v>0.890901877423887</v>
      </c>
      <c r="O138">
        <v>-8.14341400000001</v>
      </c>
      <c r="P138">
        <v>52.150059</v>
      </c>
      <c r="Q138">
        <v>11.4425</v>
      </c>
      <c r="R138">
        <v>12.8383</v>
      </c>
      <c r="S138">
        <v>0.891278440291939</v>
      </c>
      <c r="T138">
        <v>-1.3958</v>
      </c>
      <c r="U138">
        <v>6.64189999999999</v>
      </c>
      <c r="V138">
        <v>144.727880999999</v>
      </c>
      <c r="W138">
        <v>215.7013</v>
      </c>
      <c r="X138">
        <v>0.67096434282037</v>
      </c>
      <c r="Y138">
        <v>-70.9734190000005</v>
      </c>
      <c r="Z138">
        <v>88.863598</v>
      </c>
      <c r="AA138">
        <v>49.634809</v>
      </c>
      <c r="AB138">
        <v>41.47369231</v>
      </c>
      <c r="AC138">
        <v>1.19677815587285</v>
      </c>
      <c r="AD138">
        <v>8.16111668999995</v>
      </c>
      <c r="AE138">
        <v>19.588563</v>
      </c>
      <c r="AF138">
        <v>23.9362439999999</v>
      </c>
      <c r="AG138">
        <v>73.08</v>
      </c>
      <c r="AH138">
        <v>0.327534811165844</v>
      </c>
      <c r="AI138">
        <v>-49.1437560000001</v>
      </c>
      <c r="AJ138">
        <v>-120.858251</v>
      </c>
      <c r="AK138">
        <v>6.22565099999995</v>
      </c>
      <c r="AL138">
        <v>19.99673877</v>
      </c>
      <c r="AM138">
        <v>0.311333316477583</v>
      </c>
      <c r="AN138">
        <v>-13.77108777</v>
      </c>
      <c r="AO138">
        <v>3.74330199999999</v>
      </c>
      <c r="AP138">
        <v>10.965363</v>
      </c>
      <c r="AQ138">
        <v>21.285</v>
      </c>
      <c r="AR138">
        <v>0.515168569415081</v>
      </c>
      <c r="AS138">
        <v>-10.319637</v>
      </c>
      <c r="AT138">
        <v>26.616672</v>
      </c>
      <c r="AU138">
        <v>12.388248</v>
      </c>
      <c r="AV138">
        <v>18.779</v>
      </c>
      <c r="AW138">
        <v>0.659686245273976</v>
      </c>
      <c r="AX138">
        <v>-6.39075200000001</v>
      </c>
      <c r="AY138">
        <v>4.58677</v>
      </c>
    </row>
    <row r="139" spans="1:51">
      <c r="A139" t="s">
        <v>136</v>
      </c>
      <c r="B139">
        <v>990.721647999999</v>
      </c>
      <c r="C139">
        <v>1117.37401314</v>
      </c>
      <c r="D139">
        <v>0.88665177134012</v>
      </c>
      <c r="E139">
        <v>-126.652365140001</v>
      </c>
      <c r="F139">
        <v>848.481044999999</v>
      </c>
      <c r="G139">
        <v>520.295517</v>
      </c>
      <c r="H139">
        <v>566.3154</v>
      </c>
      <c r="I139">
        <v>0.918738068927668</v>
      </c>
      <c r="J139">
        <v>-46.0198830000002</v>
      </c>
      <c r="K139">
        <v>491.400408</v>
      </c>
      <c r="L139">
        <v>119.770588</v>
      </c>
      <c r="M139">
        <v>135.772569</v>
      </c>
      <c r="N139">
        <v>0.882141281424821</v>
      </c>
      <c r="O139">
        <v>-16.0019810000001</v>
      </c>
      <c r="P139">
        <v>112.041365</v>
      </c>
      <c r="Q139">
        <v>26.5854</v>
      </c>
      <c r="R139">
        <v>27.5704</v>
      </c>
      <c r="S139">
        <v>0.964273278588631</v>
      </c>
      <c r="T139">
        <v>-0.985000000000017</v>
      </c>
      <c r="U139">
        <v>21.0377</v>
      </c>
      <c r="V139">
        <v>190.826966999999</v>
      </c>
      <c r="W139">
        <v>278.0146</v>
      </c>
      <c r="X139">
        <v>0.686391890929467</v>
      </c>
      <c r="Y139">
        <v>-87.1876330000005</v>
      </c>
      <c r="Z139">
        <v>130.918185</v>
      </c>
      <c r="AA139">
        <v>133.243176</v>
      </c>
      <c r="AB139">
        <v>109.70104414</v>
      </c>
      <c r="AC139">
        <v>1.21460262338028</v>
      </c>
      <c r="AD139">
        <v>23.5421318599999</v>
      </c>
      <c r="AE139">
        <v>93.083387</v>
      </c>
      <c r="AF139">
        <v>37.5380939999999</v>
      </c>
      <c r="AG139">
        <v>76.37</v>
      </c>
      <c r="AH139">
        <v>0.491529317794944</v>
      </c>
      <c r="AI139">
        <v>-38.8319060000001</v>
      </c>
      <c r="AJ139">
        <v>-102.21028</v>
      </c>
      <c r="AK139">
        <v>62.9601049999999</v>
      </c>
      <c r="AL139">
        <v>86.66839877</v>
      </c>
      <c r="AM139">
        <v>0.726448231345349</v>
      </c>
      <c r="AN139">
        <v>-23.7082937700001</v>
      </c>
      <c r="AO139">
        <v>-24.6802670000001</v>
      </c>
      <c r="AP139">
        <v>15.906031</v>
      </c>
      <c r="AQ139">
        <v>31.44866667</v>
      </c>
      <c r="AR139">
        <v>0.505777595180953</v>
      </c>
      <c r="AS139">
        <v>-15.54263567</v>
      </c>
      <c r="AT139">
        <v>32.800023</v>
      </c>
      <c r="AU139">
        <v>15.419748</v>
      </c>
      <c r="AV139">
        <v>24.464</v>
      </c>
      <c r="AW139">
        <v>0.630303629823413</v>
      </c>
      <c r="AX139">
        <v>-9.04425200000001</v>
      </c>
      <c r="AY139">
        <v>9.97076999999999</v>
      </c>
    </row>
    <row r="140" spans="2:51">
      <c r="B140">
        <v>-8211.27546999999</v>
      </c>
      <c r="F140">
        <v>-6055.01867799999</v>
      </c>
      <c r="G140">
        <v>-4175.94494299999</v>
      </c>
      <c r="K140">
        <v>-3629.19215299999</v>
      </c>
      <c r="L140">
        <v>-792.996407999999</v>
      </c>
      <c r="P140">
        <v>-651.497173999999</v>
      </c>
      <c r="Q140">
        <v>-170.7995</v>
      </c>
      <c r="U140">
        <v>-153.998902</v>
      </c>
      <c r="V140">
        <v>-2415.978324</v>
      </c>
      <c r="Z140">
        <v>-941.929184</v>
      </c>
      <c r="AA140">
        <v>-655.556294999999</v>
      </c>
      <c r="AE140">
        <v>-678.401265</v>
      </c>
      <c r="AF140">
        <v>-871.146538999999</v>
      </c>
      <c r="AJ140">
        <v>-297.507802</v>
      </c>
      <c r="AK140">
        <v>-633.150911</v>
      </c>
      <c r="AO140">
        <v>-749.459553999999</v>
      </c>
      <c r="AP140">
        <v>-311.620438</v>
      </c>
      <c r="AT140">
        <v>-158.812949</v>
      </c>
      <c r="AU140">
        <v>-85.258312</v>
      </c>
      <c r="AY140">
        <v>-64.4623299999999</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4"/>
  <sheetViews>
    <sheetView zoomScale="55" zoomScaleNormal="55" workbookViewId="0">
      <pane xSplit="1" ySplit="9" topLeftCell="B92" activePane="bottomRight" state="frozen"/>
      <selection/>
      <selection pane="topRight"/>
      <selection pane="bottomLeft"/>
      <selection pane="bottomRight" activeCell="CM136" sqref="CM136"/>
    </sheetView>
  </sheetViews>
  <sheetFormatPr defaultColWidth="10.4166666666667" defaultRowHeight="15.6"/>
  <cols>
    <col min="1" max="1" width="28" style="159" customWidth="1"/>
    <col min="2" max="2" width="10.6666666666667" style="159" customWidth="1"/>
    <col min="3" max="3" width="12.75"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7.16666666666667"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58333333333333" style="159" hidden="1" customWidth="1" outlineLevel="1" collapsed="1"/>
    <col min="33" max="33" width="9.58333333333333"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8.41666666666667" style="159" customWidth="1"/>
    <col min="49" max="50" width="9.83333333333333" style="159" customWidth="1"/>
    <col min="51" max="51" width="10"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spans="2:81">
      <c r="B1" s="160"/>
      <c r="C1" s="167"/>
      <c r="F1" s="173"/>
      <c r="T1" s="173"/>
      <c r="U1" s="173"/>
      <c r="Y1" s="167"/>
      <c r="AB1" s="173"/>
      <c r="AR1" s="169"/>
      <c r="AX1" s="260"/>
      <c r="AY1" s="261"/>
      <c r="AZ1" s="167"/>
      <c r="BA1" s="167"/>
      <c r="BB1" s="167"/>
      <c r="BC1" s="167"/>
      <c r="BD1" s="167"/>
      <c r="BE1" s="167"/>
      <c r="BF1" s="167"/>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67"/>
      <c r="BG2" s="167"/>
      <c r="BH2" s="167"/>
      <c r="BI2" s="167"/>
      <c r="BJ2" s="167"/>
      <c r="BK2" s="167"/>
      <c r="BL2" s="167"/>
      <c r="BS2" s="167"/>
      <c r="BT2" s="167"/>
      <c r="BU2" s="167"/>
      <c r="BX2" s="167"/>
      <c r="BY2" s="167"/>
      <c r="BZ2" s="167"/>
      <c r="CC2" s="301"/>
    </row>
    <row r="3" s="159" customFormat="1" ht="16.2" spans="1:81">
      <c r="A3" s="174" t="s">
        <v>138</v>
      </c>
      <c r="B3" s="174" t="s">
        <v>202</v>
      </c>
      <c r="C3" s="174" t="s">
        <v>203</v>
      </c>
      <c r="E3" s="175"/>
      <c r="F3" s="173"/>
      <c r="S3" s="167"/>
      <c r="T3" s="167"/>
      <c r="U3" s="173"/>
      <c r="Y3" s="167"/>
      <c r="AA3" s="239"/>
      <c r="AY3" s="261"/>
      <c r="AZ3" s="167"/>
      <c r="BA3" s="167"/>
      <c r="BB3" s="167"/>
      <c r="BC3" s="167"/>
      <c r="BD3" s="167"/>
      <c r="BE3" s="167"/>
      <c r="BF3" s="167" t="s">
        <v>204</v>
      </c>
      <c r="BG3" s="167"/>
      <c r="BH3" s="167"/>
      <c r="BI3" s="167"/>
      <c r="BJ3" s="167"/>
      <c r="BK3" s="167"/>
      <c r="BL3" s="167"/>
      <c r="BS3" s="167"/>
      <c r="BT3" s="167"/>
      <c r="BU3" s="167"/>
      <c r="BX3" s="167"/>
      <c r="BY3" s="167"/>
      <c r="BZ3" s="167"/>
      <c r="CC3" s="301"/>
    </row>
    <row r="4" s="160" customFormat="1" ht="16.95" spans="2:81">
      <c r="B4" s="176" t="s">
        <v>141</v>
      </c>
      <c r="C4" s="176"/>
      <c r="D4" s="177"/>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265">
        <v>12</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0</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1</v>
      </c>
      <c r="B6" s="181" t="s">
        <v>2</v>
      </c>
      <c r="C6" s="182"/>
      <c r="D6" s="182"/>
      <c r="E6" s="182"/>
      <c r="F6" s="183"/>
      <c r="G6" s="184" t="s">
        <v>142</v>
      </c>
      <c r="H6" s="185"/>
      <c r="I6" s="185"/>
      <c r="J6" s="185"/>
      <c r="K6" s="218"/>
      <c r="L6" s="181" t="s">
        <v>143</v>
      </c>
      <c r="M6" s="182"/>
      <c r="N6" s="182"/>
      <c r="O6" s="182"/>
      <c r="P6" s="183"/>
      <c r="Q6" s="220" t="s">
        <v>144</v>
      </c>
      <c r="R6" s="221"/>
      <c r="S6" s="221"/>
      <c r="T6" s="221"/>
      <c r="U6" s="222"/>
      <c r="V6" s="223" t="s">
        <v>145</v>
      </c>
      <c r="W6" s="224"/>
      <c r="X6" s="224"/>
      <c r="Y6" s="224"/>
      <c r="Z6" s="240"/>
      <c r="AA6" s="241" t="s">
        <v>146</v>
      </c>
      <c r="AB6" s="242"/>
      <c r="AC6" s="243"/>
      <c r="AD6" s="242"/>
      <c r="AE6" s="244"/>
      <c r="AF6" s="181" t="s">
        <v>147</v>
      </c>
      <c r="AG6" s="182"/>
      <c r="AH6" s="182"/>
      <c r="AI6" s="182"/>
      <c r="AJ6" s="183"/>
      <c r="AK6" s="184" t="s">
        <v>148</v>
      </c>
      <c r="AL6" s="185"/>
      <c r="AM6" s="185"/>
      <c r="AN6" s="185"/>
      <c r="AO6" s="218"/>
      <c r="AP6" s="181" t="s">
        <v>149</v>
      </c>
      <c r="AQ6" s="182"/>
      <c r="AR6" s="182"/>
      <c r="AS6" s="182"/>
      <c r="AT6" s="183"/>
      <c r="AU6" s="220" t="s">
        <v>3</v>
      </c>
      <c r="AV6" s="221"/>
      <c r="AW6" s="221"/>
      <c r="AX6" s="221"/>
      <c r="AY6" s="222"/>
      <c r="AZ6" s="220" t="s">
        <v>150</v>
      </c>
      <c r="BA6" s="221"/>
      <c r="BB6" s="221"/>
      <c r="BC6" s="221"/>
      <c r="BD6" s="222"/>
      <c r="BE6" s="267" t="s">
        <v>151</v>
      </c>
      <c r="BF6" s="268"/>
      <c r="BG6" s="268"/>
      <c r="BH6" s="269"/>
      <c r="BI6" s="268"/>
      <c r="BJ6" s="267" t="s">
        <v>152</v>
      </c>
      <c r="BK6" s="268"/>
      <c r="BL6" s="268"/>
      <c r="BM6" s="280"/>
      <c r="BN6" s="281" t="s">
        <v>153</v>
      </c>
      <c r="BO6" s="282"/>
      <c r="BP6" s="282"/>
      <c r="BQ6" s="268"/>
      <c r="BR6" s="269"/>
      <c r="BS6" s="267" t="s">
        <v>154</v>
      </c>
      <c r="BT6" s="268"/>
      <c r="BU6" s="268"/>
      <c r="BV6" s="268"/>
      <c r="BW6" s="280"/>
      <c r="BX6" s="267" t="s">
        <v>155</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156</v>
      </c>
      <c r="C7" s="188" t="s">
        <v>188</v>
      </c>
      <c r="D7" s="189" t="s">
        <v>158</v>
      </c>
      <c r="E7" s="188" t="s">
        <v>159</v>
      </c>
      <c r="F7" s="190" t="s">
        <v>160</v>
      </c>
      <c r="G7" s="187" t="s">
        <v>156</v>
      </c>
      <c r="H7" s="188" t="s">
        <v>188</v>
      </c>
      <c r="I7" s="189" t="s">
        <v>158</v>
      </c>
      <c r="J7" s="188" t="s">
        <v>159</v>
      </c>
      <c r="K7" s="190" t="s">
        <v>160</v>
      </c>
      <c r="L7" s="187" t="s">
        <v>156</v>
      </c>
      <c r="M7" s="188" t="s">
        <v>188</v>
      </c>
      <c r="N7" s="189" t="s">
        <v>158</v>
      </c>
      <c r="O7" s="188" t="s">
        <v>159</v>
      </c>
      <c r="P7" s="190" t="s">
        <v>160</v>
      </c>
      <c r="Q7" s="225" t="s">
        <v>156</v>
      </c>
      <c r="R7" s="226" t="s">
        <v>188</v>
      </c>
      <c r="S7" s="226" t="s">
        <v>158</v>
      </c>
      <c r="T7" s="226" t="s">
        <v>159</v>
      </c>
      <c r="U7" s="227" t="s">
        <v>160</v>
      </c>
      <c r="V7" s="228" t="s">
        <v>156</v>
      </c>
      <c r="W7" s="229" t="s">
        <v>188</v>
      </c>
      <c r="X7" s="229" t="s">
        <v>158</v>
      </c>
      <c r="Y7" s="229" t="s">
        <v>159</v>
      </c>
      <c r="Z7" s="245" t="s">
        <v>160</v>
      </c>
      <c r="AA7" s="246" t="s">
        <v>156</v>
      </c>
      <c r="AB7" s="247" t="s">
        <v>188</v>
      </c>
      <c r="AC7" s="226" t="s">
        <v>158</v>
      </c>
      <c r="AD7" s="247" t="s">
        <v>159</v>
      </c>
      <c r="AE7" s="247" t="s">
        <v>160</v>
      </c>
      <c r="AF7" s="187" t="s">
        <v>156</v>
      </c>
      <c r="AG7" s="188" t="s">
        <v>188</v>
      </c>
      <c r="AH7" s="189" t="s">
        <v>158</v>
      </c>
      <c r="AI7" s="188" t="s">
        <v>159</v>
      </c>
      <c r="AJ7" s="190" t="s">
        <v>160</v>
      </c>
      <c r="AK7" s="187" t="s">
        <v>156</v>
      </c>
      <c r="AL7" s="188" t="s">
        <v>189</v>
      </c>
      <c r="AM7" s="189" t="s">
        <v>158</v>
      </c>
      <c r="AN7" s="188" t="s">
        <v>159</v>
      </c>
      <c r="AO7" s="190" t="s">
        <v>160</v>
      </c>
      <c r="AP7" s="187" t="s">
        <v>156</v>
      </c>
      <c r="AQ7" s="188" t="s">
        <v>189</v>
      </c>
      <c r="AR7" s="189" t="s">
        <v>158</v>
      </c>
      <c r="AS7" s="188" t="s">
        <v>159</v>
      </c>
      <c r="AT7" s="190" t="s">
        <v>160</v>
      </c>
      <c r="AU7" s="225" t="s">
        <v>156</v>
      </c>
      <c r="AV7" s="226" t="s">
        <v>188</v>
      </c>
      <c r="AW7" s="226" t="s">
        <v>158</v>
      </c>
      <c r="AX7" s="226" t="s">
        <v>159</v>
      </c>
      <c r="AY7" s="227" t="s">
        <v>160</v>
      </c>
      <c r="AZ7" s="225" t="s">
        <v>156</v>
      </c>
      <c r="BA7" s="226" t="s">
        <v>188</v>
      </c>
      <c r="BB7" s="226" t="s">
        <v>158</v>
      </c>
      <c r="BC7" s="226" t="s">
        <v>159</v>
      </c>
      <c r="BD7" s="227" t="s">
        <v>160</v>
      </c>
      <c r="BE7" s="270" t="s">
        <v>156</v>
      </c>
      <c r="BF7" s="271" t="s">
        <v>189</v>
      </c>
      <c r="BG7" s="272" t="s">
        <v>158</v>
      </c>
      <c r="BH7" s="271" t="s">
        <v>159</v>
      </c>
      <c r="BI7" s="273" t="s">
        <v>160</v>
      </c>
      <c r="BJ7" s="270" t="s">
        <v>156</v>
      </c>
      <c r="BK7" s="271" t="s">
        <v>189</v>
      </c>
      <c r="BL7" s="272" t="s">
        <v>158</v>
      </c>
      <c r="BM7" s="273" t="s">
        <v>159</v>
      </c>
      <c r="BN7" s="283" t="s">
        <v>156</v>
      </c>
      <c r="BO7" s="272" t="s">
        <v>189</v>
      </c>
      <c r="BP7" s="272" t="s">
        <v>158</v>
      </c>
      <c r="BQ7" s="272" t="s">
        <v>159</v>
      </c>
      <c r="BR7" s="284" t="s">
        <v>160</v>
      </c>
      <c r="BS7" s="270" t="s">
        <v>156</v>
      </c>
      <c r="BT7" s="271" t="s">
        <v>189</v>
      </c>
      <c r="BU7" s="272" t="s">
        <v>158</v>
      </c>
      <c r="BV7" s="272" t="s">
        <v>159</v>
      </c>
      <c r="BW7" s="296" t="s">
        <v>160</v>
      </c>
      <c r="BX7" s="270" t="s">
        <v>156</v>
      </c>
      <c r="BY7" s="271" t="s">
        <v>189</v>
      </c>
      <c r="BZ7" s="272" t="s">
        <v>158</v>
      </c>
      <c r="CA7" s="297" t="s">
        <v>159</v>
      </c>
      <c r="CB7" s="298" t="s">
        <v>160</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191" t="s">
        <v>5</v>
      </c>
      <c r="B8" s="192">
        <v>468.156749</v>
      </c>
      <c r="C8" s="193">
        <v>490.1297</v>
      </c>
      <c r="D8" s="194">
        <v>0.955169109319431</v>
      </c>
      <c r="E8" s="195">
        <v>-21.972951</v>
      </c>
      <c r="F8" s="196">
        <v>483.74837</v>
      </c>
      <c r="G8" s="192">
        <v>194.276276</v>
      </c>
      <c r="H8" s="193">
        <v>166.68658</v>
      </c>
      <c r="I8" s="194">
        <v>1.16551839986158</v>
      </c>
      <c r="J8" s="195">
        <v>27.589696</v>
      </c>
      <c r="K8" s="196">
        <v>218.949032</v>
      </c>
      <c r="L8" s="192">
        <v>0</v>
      </c>
      <c r="M8" s="193">
        <v>0</v>
      </c>
      <c r="N8" s="194" t="s">
        <v>161</v>
      </c>
      <c r="O8" s="195">
        <v>0</v>
      </c>
      <c r="P8" s="196">
        <v>0.6254</v>
      </c>
      <c r="Q8" s="192">
        <v>273.880473</v>
      </c>
      <c r="R8" s="193">
        <v>323.44312</v>
      </c>
      <c r="S8" s="194">
        <v>0.846765493110504</v>
      </c>
      <c r="T8" s="195">
        <v>-49.562647</v>
      </c>
      <c r="U8" s="196">
        <v>264.173938</v>
      </c>
      <c r="V8" s="230">
        <v>0.585018743369649</v>
      </c>
      <c r="W8" s="177">
        <v>0.659913324983163</v>
      </c>
      <c r="X8" s="177">
        <v>0.886508456825864</v>
      </c>
      <c r="Y8" s="248">
        <v>-0.074894581613514</v>
      </c>
      <c r="Z8" s="249">
        <v>0.54609783594723</v>
      </c>
      <c r="AA8" s="192">
        <v>121.75288</v>
      </c>
      <c r="AB8" s="193">
        <v>127.15653644</v>
      </c>
      <c r="AC8" s="194">
        <v>0.957503903524851</v>
      </c>
      <c r="AD8" s="195">
        <v>-5.40365644000001</v>
      </c>
      <c r="AE8" s="196">
        <v>124.280218</v>
      </c>
      <c r="AF8" s="192">
        <v>72.025907</v>
      </c>
      <c r="AG8" s="193">
        <v>83.938458</v>
      </c>
      <c r="AH8" s="194">
        <v>0.858079939948384</v>
      </c>
      <c r="AI8" s="195">
        <v>-11.912551</v>
      </c>
      <c r="AJ8" s="196">
        <v>87.722709</v>
      </c>
      <c r="AK8" s="192">
        <v>0.414</v>
      </c>
      <c r="AL8" s="193">
        <v>0</v>
      </c>
      <c r="AM8" s="177" t="s">
        <v>161</v>
      </c>
      <c r="AN8" s="195">
        <v>0.414</v>
      </c>
      <c r="AO8" s="196">
        <v>0</v>
      </c>
      <c r="AP8" s="192">
        <v>1.44108</v>
      </c>
      <c r="AQ8" s="193">
        <v>0</v>
      </c>
      <c r="AR8" s="177" t="s">
        <v>161</v>
      </c>
      <c r="AS8" s="195">
        <v>1.44108</v>
      </c>
      <c r="AT8" s="196">
        <v>0.197603</v>
      </c>
      <c r="AU8" s="192">
        <v>79.074606</v>
      </c>
      <c r="AV8" s="193">
        <v>112.34812556</v>
      </c>
      <c r="AW8" s="194">
        <v>0.70383556117071</v>
      </c>
      <c r="AX8" s="195">
        <v>-33.2735195599999</v>
      </c>
      <c r="AY8" s="196">
        <v>51.973408</v>
      </c>
      <c r="AZ8" s="230">
        <v>0.168906260924159</v>
      </c>
      <c r="BA8" s="177">
        <v>0.229221215445626</v>
      </c>
      <c r="BB8" s="177">
        <v>0.736870104260597</v>
      </c>
      <c r="BC8" s="248">
        <v>-0.0603149545214668</v>
      </c>
      <c r="BD8" s="249">
        <v>0.107438931525495</v>
      </c>
      <c r="BE8" s="192">
        <v>17</v>
      </c>
      <c r="BF8" s="193">
        <v>16.6666666666667</v>
      </c>
      <c r="BG8" s="177">
        <v>1.02</v>
      </c>
      <c r="BH8" s="193">
        <v>0.333333333333332</v>
      </c>
      <c r="BI8" s="274">
        <v>44.66666667</v>
      </c>
      <c r="BJ8" s="192">
        <v>27.5386322941176</v>
      </c>
      <c r="BK8" s="193">
        <v>29.407782</v>
      </c>
      <c r="BL8" s="177">
        <v>0.936440303254344</v>
      </c>
      <c r="BM8" s="274">
        <v>-1.86914970588235</v>
      </c>
      <c r="BN8" s="230">
        <v>0.260068620734548</v>
      </c>
      <c r="BO8" s="177">
        <v>0.259434464877358</v>
      </c>
      <c r="BP8" s="177">
        <v>1.0024443778412</v>
      </c>
      <c r="BQ8" s="177">
        <v>0.000634155857190066</v>
      </c>
      <c r="BR8" s="249">
        <v>0.256910877033033</v>
      </c>
      <c r="BS8" s="285">
        <v>3.84513901437075</v>
      </c>
      <c r="BT8" s="286">
        <v>3.85453798697381</v>
      </c>
      <c r="BU8" s="177">
        <v>0.997561582572327</v>
      </c>
      <c r="BV8" s="299">
        <v>-0.00939897260306521</v>
      </c>
      <c r="BW8" s="274">
        <v>3.89240039794587</v>
      </c>
      <c r="BX8" s="285">
        <v>0.649468053650969</v>
      </c>
      <c r="BY8" s="286">
        <v>0.883541882355473</v>
      </c>
      <c r="BZ8" s="177">
        <v>0.735073307356436</v>
      </c>
      <c r="CA8" s="299">
        <v>-0.234073828704504</v>
      </c>
      <c r="CB8" s="274">
        <v>0.418195339824718</v>
      </c>
    </row>
    <row r="9" s="162" customFormat="1" outlineLevel="1" spans="1:81">
      <c r="A9" s="191" t="s">
        <v>6</v>
      </c>
      <c r="B9" s="192">
        <v>118.839956</v>
      </c>
      <c r="C9" s="193">
        <v>143.02347</v>
      </c>
      <c r="D9" s="194">
        <v>0.830912269154146</v>
      </c>
      <c r="E9" s="195">
        <v>-24.183514</v>
      </c>
      <c r="F9" s="196">
        <v>141.543729</v>
      </c>
      <c r="G9" s="192">
        <v>42.562687</v>
      </c>
      <c r="H9" s="193">
        <v>52.75406</v>
      </c>
      <c r="I9" s="194">
        <v>0.806813485066363</v>
      </c>
      <c r="J9" s="195">
        <v>-10.191373</v>
      </c>
      <c r="K9" s="196">
        <v>52.201796</v>
      </c>
      <c r="L9" s="192">
        <v>0</v>
      </c>
      <c r="M9" s="193">
        <v>0</v>
      </c>
      <c r="N9" s="194" t="s">
        <v>161</v>
      </c>
      <c r="O9" s="195">
        <v>0</v>
      </c>
      <c r="P9" s="196">
        <v>0</v>
      </c>
      <c r="Q9" s="192">
        <v>76.277269</v>
      </c>
      <c r="R9" s="193">
        <v>90.26941</v>
      </c>
      <c r="S9" s="194">
        <v>0.844995763238067</v>
      </c>
      <c r="T9" s="195">
        <v>-13.992141</v>
      </c>
      <c r="U9" s="196">
        <v>89.341933</v>
      </c>
      <c r="V9" s="230">
        <v>0.641848680926809</v>
      </c>
      <c r="W9" s="177">
        <v>0.631151027170576</v>
      </c>
      <c r="X9" s="177">
        <v>1.01694943570668</v>
      </c>
      <c r="Y9" s="248">
        <v>0.0106976537562332</v>
      </c>
      <c r="Z9" s="249">
        <v>0.631196688339333</v>
      </c>
      <c r="AA9" s="192">
        <v>58.87687</v>
      </c>
      <c r="AB9" s="193">
        <v>69.3297162</v>
      </c>
      <c r="AC9" s="194">
        <v>0.849229929488735</v>
      </c>
      <c r="AD9" s="195">
        <v>-10.4528462</v>
      </c>
      <c r="AE9" s="196">
        <v>59.241236</v>
      </c>
      <c r="AF9" s="192">
        <v>14.914079</v>
      </c>
      <c r="AG9" s="193">
        <v>16.619608</v>
      </c>
      <c r="AH9" s="194">
        <v>0.897378506159712</v>
      </c>
      <c r="AI9" s="195">
        <v>-1.70552900000001</v>
      </c>
      <c r="AJ9" s="196">
        <v>15.308961</v>
      </c>
      <c r="AK9" s="192">
        <v>0</v>
      </c>
      <c r="AL9" s="193">
        <v>0</v>
      </c>
      <c r="AM9" s="177" t="s">
        <v>161</v>
      </c>
      <c r="AN9" s="195">
        <v>0</v>
      </c>
      <c r="AO9" s="196">
        <v>0</v>
      </c>
      <c r="AP9" s="192">
        <v>0.315217</v>
      </c>
      <c r="AQ9" s="193">
        <v>0</v>
      </c>
      <c r="AR9" s="177" t="s">
        <v>161</v>
      </c>
      <c r="AS9" s="195">
        <v>0.315217</v>
      </c>
      <c r="AT9" s="196">
        <v>0</v>
      </c>
      <c r="AU9" s="192">
        <v>2.17110299999998</v>
      </c>
      <c r="AV9" s="193">
        <v>4.32008580000004</v>
      </c>
      <c r="AW9" s="194">
        <v>0.502560157485753</v>
      </c>
      <c r="AX9" s="195">
        <v>-2.14898280000005</v>
      </c>
      <c r="AY9" s="196">
        <v>14.791736</v>
      </c>
      <c r="AZ9" s="230">
        <v>0.018269133320783</v>
      </c>
      <c r="BA9" s="177">
        <v>0.0302054327167425</v>
      </c>
      <c r="BB9" s="177">
        <v>0.604829385895758</v>
      </c>
      <c r="BC9" s="248">
        <v>-0.0119362993959595</v>
      </c>
      <c r="BD9" s="249">
        <v>0.10450294127831</v>
      </c>
      <c r="BE9" s="192">
        <v>8.25</v>
      </c>
      <c r="BF9" s="193">
        <v>9.5</v>
      </c>
      <c r="BG9" s="177">
        <v>0.868421052631579</v>
      </c>
      <c r="BH9" s="193">
        <v>-1.25</v>
      </c>
      <c r="BI9" s="274">
        <v>28.3333333366667</v>
      </c>
      <c r="BJ9" s="192">
        <v>14.4048431515152</v>
      </c>
      <c r="BK9" s="193">
        <v>15.0551021052632</v>
      </c>
      <c r="BL9" s="177">
        <v>0.956808067510835</v>
      </c>
      <c r="BM9" s="274">
        <v>-0.650258953748009</v>
      </c>
      <c r="BN9" s="230">
        <v>0.495429920892936</v>
      </c>
      <c r="BO9" s="177">
        <v>0.484743631237586</v>
      </c>
      <c r="BP9" s="177">
        <v>1.02204523993037</v>
      </c>
      <c r="BQ9" s="177">
        <v>0.01068628965535</v>
      </c>
      <c r="BR9" s="249">
        <v>0.418536634710253</v>
      </c>
      <c r="BS9" s="285">
        <v>2.01844894268326</v>
      </c>
      <c r="BT9" s="286">
        <v>2.06294613391191</v>
      </c>
      <c r="BU9" s="177">
        <v>0.978430269943952</v>
      </c>
      <c r="BV9" s="299">
        <v>-0.0444971912286487</v>
      </c>
      <c r="BW9" s="274">
        <v>2.38927710758769</v>
      </c>
      <c r="BX9" s="285">
        <v>0.036875312835074</v>
      </c>
      <c r="BY9" s="286">
        <v>0.0623121806461403</v>
      </c>
      <c r="BZ9" s="177">
        <v>0.591783379312021</v>
      </c>
      <c r="CA9" s="299">
        <v>-0.0254368678110663</v>
      </c>
      <c r="CB9" s="274">
        <v>0.249686485271847</v>
      </c>
      <c r="CC9" s="159"/>
    </row>
    <row r="10" s="163" customFormat="1" spans="1:81">
      <c r="A10" s="197" t="s">
        <v>7</v>
      </c>
      <c r="B10" s="198">
        <v>586.996705</v>
      </c>
      <c r="C10" s="199">
        <v>633.15317</v>
      </c>
      <c r="D10" s="200">
        <v>0.927100633484943</v>
      </c>
      <c r="E10" s="199">
        <v>-46.156465</v>
      </c>
      <c r="F10" s="201">
        <v>625.292099</v>
      </c>
      <c r="G10" s="198">
        <v>236.838963</v>
      </c>
      <c r="H10" s="199">
        <v>219.44064</v>
      </c>
      <c r="I10" s="200">
        <v>1.07928487175393</v>
      </c>
      <c r="J10" s="199">
        <v>17.3983229999999</v>
      </c>
      <c r="K10" s="201">
        <v>271.150828</v>
      </c>
      <c r="L10" s="198">
        <v>0</v>
      </c>
      <c r="M10" s="199">
        <v>0</v>
      </c>
      <c r="N10" s="200" t="s">
        <v>161</v>
      </c>
      <c r="O10" s="199">
        <v>0</v>
      </c>
      <c r="P10" s="201">
        <v>0.6254</v>
      </c>
      <c r="Q10" s="198">
        <v>350.157742</v>
      </c>
      <c r="R10" s="199">
        <v>413.71253</v>
      </c>
      <c r="S10" s="200">
        <v>0.846379349448275</v>
      </c>
      <c r="T10" s="199">
        <v>-63.554788</v>
      </c>
      <c r="U10" s="201">
        <v>353.515871</v>
      </c>
      <c r="V10" s="231">
        <v>0.596524203658009</v>
      </c>
      <c r="W10" s="232">
        <v>0.653416186797264</v>
      </c>
      <c r="X10" s="232">
        <v>0.91293147569834</v>
      </c>
      <c r="Y10" s="200">
        <v>-0.0568919831392556</v>
      </c>
      <c r="Z10" s="250">
        <v>0.565361167309424</v>
      </c>
      <c r="AA10" s="198">
        <v>180.62975</v>
      </c>
      <c r="AB10" s="199">
        <v>196.48625264</v>
      </c>
      <c r="AC10" s="200">
        <v>0.919299684191891</v>
      </c>
      <c r="AD10" s="199">
        <v>-15.85650264</v>
      </c>
      <c r="AE10" s="201">
        <v>183.521454</v>
      </c>
      <c r="AF10" s="198">
        <v>86.939986</v>
      </c>
      <c r="AG10" s="199">
        <v>100.558066</v>
      </c>
      <c r="AH10" s="200">
        <v>0.864574961097601</v>
      </c>
      <c r="AI10" s="199">
        <v>-13.61808</v>
      </c>
      <c r="AJ10" s="201">
        <v>103.03167</v>
      </c>
      <c r="AK10" s="198">
        <v>0.414</v>
      </c>
      <c r="AL10" s="199">
        <v>0</v>
      </c>
      <c r="AM10" s="232" t="s">
        <v>161</v>
      </c>
      <c r="AN10" s="199">
        <v>0.414</v>
      </c>
      <c r="AO10" s="201">
        <v>0</v>
      </c>
      <c r="AP10" s="198">
        <v>1.756297</v>
      </c>
      <c r="AQ10" s="199">
        <v>0</v>
      </c>
      <c r="AR10" s="232" t="s">
        <v>161</v>
      </c>
      <c r="AS10" s="199">
        <v>1.756297</v>
      </c>
      <c r="AT10" s="201">
        <v>0.197603</v>
      </c>
      <c r="AU10" s="198">
        <v>81.245709</v>
      </c>
      <c r="AV10" s="199">
        <v>116.66821136</v>
      </c>
      <c r="AW10" s="200">
        <v>0.696382571164156</v>
      </c>
      <c r="AX10" s="199">
        <v>-35.42250236</v>
      </c>
      <c r="AY10" s="201">
        <v>66.765144</v>
      </c>
      <c r="AZ10" s="231">
        <v>0.13840913979236</v>
      </c>
      <c r="BA10" s="232">
        <v>0.184265382987816</v>
      </c>
      <c r="BB10" s="232">
        <v>0.751140217159032</v>
      </c>
      <c r="BC10" s="200">
        <v>-0.0458562431954558</v>
      </c>
      <c r="BD10" s="250">
        <v>0.106774328520662</v>
      </c>
      <c r="BE10" s="198">
        <v>25.25</v>
      </c>
      <c r="BF10" s="199">
        <v>26.1666666666667</v>
      </c>
      <c r="BG10" s="232">
        <v>0.964968152866242</v>
      </c>
      <c r="BH10" s="199">
        <v>-0.916666666666668</v>
      </c>
      <c r="BI10" s="275">
        <v>73.0000000066667</v>
      </c>
      <c r="BJ10" s="198">
        <v>23.2473942574257</v>
      </c>
      <c r="BK10" s="199">
        <v>24.196936433121</v>
      </c>
      <c r="BL10" s="232">
        <v>0.960757752192317</v>
      </c>
      <c r="BM10" s="275">
        <v>-0.949542175695278</v>
      </c>
      <c r="BN10" s="231">
        <v>0.307718507551077</v>
      </c>
      <c r="BO10" s="232">
        <v>0.310329730545296</v>
      </c>
      <c r="BP10" s="232">
        <v>0.991585649916202</v>
      </c>
      <c r="BQ10" s="232">
        <v>-0.00261122299421868</v>
      </c>
      <c r="BR10" s="250">
        <v>0.293497158037815</v>
      </c>
      <c r="BS10" s="287">
        <v>3.24972328755368</v>
      </c>
      <c r="BT10" s="288">
        <v>3.22237897813674</v>
      </c>
      <c r="BU10" s="232">
        <v>1.00848575217331</v>
      </c>
      <c r="BV10" s="232">
        <v>0.0273443094169461</v>
      </c>
      <c r="BW10" s="275">
        <v>3.4071880173748</v>
      </c>
      <c r="BX10" s="287">
        <v>0.449791404793507</v>
      </c>
      <c r="BY10" s="288">
        <v>0.593772896538254</v>
      </c>
      <c r="BZ10" s="232">
        <v>0.757514206889248</v>
      </c>
      <c r="CA10" s="232">
        <v>-0.143981491744747</v>
      </c>
      <c r="CB10" s="275">
        <v>0.363800212698838</v>
      </c>
      <c r="CC10" s="159"/>
    </row>
    <row r="11" s="164" customFormat="1" outlineLevel="1" spans="1:81">
      <c r="A11" s="191" t="s">
        <v>8</v>
      </c>
      <c r="B11" s="192">
        <v>223.355773</v>
      </c>
      <c r="C11" s="193">
        <v>251.14</v>
      </c>
      <c r="D11" s="194">
        <v>0.889367575854105</v>
      </c>
      <c r="E11" s="195">
        <v>-27.784227</v>
      </c>
      <c r="F11" s="196">
        <v>248.666468</v>
      </c>
      <c r="G11" s="192">
        <v>-0.210973</v>
      </c>
      <c r="H11" s="193">
        <v>0</v>
      </c>
      <c r="I11" s="194" t="s">
        <v>161</v>
      </c>
      <c r="J11" s="195">
        <v>-0.210973</v>
      </c>
      <c r="K11" s="196">
        <v>5.335249</v>
      </c>
      <c r="L11" s="192">
        <v>0.539</v>
      </c>
      <c r="M11" s="193">
        <v>0</v>
      </c>
      <c r="N11" s="194" t="s">
        <v>161</v>
      </c>
      <c r="O11" s="195">
        <v>0.539</v>
      </c>
      <c r="P11" s="196">
        <v>2.328607</v>
      </c>
      <c r="Q11" s="192">
        <v>223.027746</v>
      </c>
      <c r="R11" s="193">
        <v>251.14</v>
      </c>
      <c r="S11" s="194">
        <v>0.888061423906984</v>
      </c>
      <c r="T11" s="195">
        <v>-28.112254</v>
      </c>
      <c r="U11" s="196">
        <v>241.002612</v>
      </c>
      <c r="V11" s="230">
        <v>0.998531369950308</v>
      </c>
      <c r="W11" s="177">
        <v>1</v>
      </c>
      <c r="X11" s="177">
        <v>0.998531369950308</v>
      </c>
      <c r="Y11" s="248">
        <v>-0.001468630049692</v>
      </c>
      <c r="Z11" s="249">
        <v>0.969180179130545</v>
      </c>
      <c r="AA11" s="192">
        <v>53.417094</v>
      </c>
      <c r="AB11" s="193">
        <v>50.60514956</v>
      </c>
      <c r="AC11" s="194">
        <v>1.0555663695187</v>
      </c>
      <c r="AD11" s="195">
        <v>2.81194444000002</v>
      </c>
      <c r="AE11" s="196">
        <v>56.357811</v>
      </c>
      <c r="AF11" s="192">
        <v>217.503006</v>
      </c>
      <c r="AG11" s="193">
        <v>231.503972</v>
      </c>
      <c r="AH11" s="194">
        <v>0.939521702893288</v>
      </c>
      <c r="AI11" s="195">
        <v>-14.000966</v>
      </c>
      <c r="AJ11" s="196">
        <v>209.622121</v>
      </c>
      <c r="AK11" s="192">
        <v>0</v>
      </c>
      <c r="AL11" s="193">
        <v>0</v>
      </c>
      <c r="AM11" s="177" t="s">
        <v>161</v>
      </c>
      <c r="AN11" s="195">
        <v>0</v>
      </c>
      <c r="AO11" s="196">
        <v>0</v>
      </c>
      <c r="AP11" s="192">
        <v>0.718612</v>
      </c>
      <c r="AQ11" s="193">
        <v>0</v>
      </c>
      <c r="AR11" s="177" t="s">
        <v>161</v>
      </c>
      <c r="AS11" s="195">
        <v>0.718612</v>
      </c>
      <c r="AT11" s="196">
        <v>0</v>
      </c>
      <c r="AU11" s="192">
        <v>-48.610966</v>
      </c>
      <c r="AV11" s="193">
        <v>-30.96912156</v>
      </c>
      <c r="AW11" s="194">
        <v>0.430340818488493</v>
      </c>
      <c r="AX11" s="195">
        <v>-17.64184444</v>
      </c>
      <c r="AY11" s="196">
        <v>-24.97732</v>
      </c>
      <c r="AZ11" s="230">
        <v>-0.217639174251386</v>
      </c>
      <c r="BA11" s="177">
        <v>-0.123314173608346</v>
      </c>
      <c r="BB11" s="177">
        <v>0.235083868439793</v>
      </c>
      <c r="BC11" s="248">
        <v>-0.0943250006430398</v>
      </c>
      <c r="BD11" s="249">
        <v>-0.100445066843512</v>
      </c>
      <c r="BE11" s="192">
        <v>5.08333333333333</v>
      </c>
      <c r="BF11" s="193">
        <v>5</v>
      </c>
      <c r="BG11" s="177">
        <v>1.01666666666667</v>
      </c>
      <c r="BH11" s="193">
        <v>0.083333333333333</v>
      </c>
      <c r="BI11" s="274">
        <v>15.58333333</v>
      </c>
      <c r="BJ11" s="192">
        <v>43.9388405901639</v>
      </c>
      <c r="BK11" s="193">
        <v>50.228</v>
      </c>
      <c r="BL11" s="177">
        <v>0.874787779528628</v>
      </c>
      <c r="BM11" s="274">
        <v>-6.28915940983606</v>
      </c>
      <c r="BN11" s="230">
        <v>0.239156988344331</v>
      </c>
      <c r="BO11" s="177">
        <v>0.20150175025882</v>
      </c>
      <c r="BP11" s="177">
        <v>1.18687300749073</v>
      </c>
      <c r="BQ11" s="177">
        <v>0.0376552380855111</v>
      </c>
      <c r="BR11" s="249">
        <v>0.226640171685714</v>
      </c>
      <c r="BS11" s="285">
        <v>4.18135387522204</v>
      </c>
      <c r="BT11" s="286">
        <v>4.96273604926779</v>
      </c>
      <c r="BU11" s="177">
        <v>0.84255012430874</v>
      </c>
      <c r="BV11" s="299">
        <v>-0.781382174045749</v>
      </c>
      <c r="BW11" s="274">
        <v>4.41228045567632</v>
      </c>
      <c r="BX11" s="285">
        <v>-0.910026404656157</v>
      </c>
      <c r="BY11" s="286">
        <v>-0.611975694751806</v>
      </c>
      <c r="BZ11" s="177">
        <v>0.512969693959448</v>
      </c>
      <c r="CA11" s="299">
        <v>-0.298050709904351</v>
      </c>
      <c r="CB11" s="274">
        <v>-0.443191805302728</v>
      </c>
      <c r="CC11" s="159"/>
    </row>
    <row r="12" s="159" customFormat="1" outlineLevel="1" spans="1:80">
      <c r="A12" s="191" t="s">
        <v>9</v>
      </c>
      <c r="B12" s="192">
        <v>90.715492</v>
      </c>
      <c r="C12" s="193">
        <v>97</v>
      </c>
      <c r="D12" s="194">
        <v>0.935211257731959</v>
      </c>
      <c r="E12" s="195">
        <v>-6.284508</v>
      </c>
      <c r="F12" s="196">
        <v>95.231626</v>
      </c>
      <c r="G12" s="192">
        <v>38.723689</v>
      </c>
      <c r="H12" s="193">
        <v>43.8</v>
      </c>
      <c r="I12" s="194">
        <v>0.884102488584475</v>
      </c>
      <c r="J12" s="195">
        <v>-5.07631099999999</v>
      </c>
      <c r="K12" s="196">
        <v>50.276193</v>
      </c>
      <c r="L12" s="192">
        <v>0</v>
      </c>
      <c r="M12" s="193">
        <v>0</v>
      </c>
      <c r="N12" s="194" t="s">
        <v>161</v>
      </c>
      <c r="O12" s="195">
        <v>0</v>
      </c>
      <c r="P12" s="196">
        <v>0</v>
      </c>
      <c r="Q12" s="192">
        <v>51.991803</v>
      </c>
      <c r="R12" s="193">
        <v>53.2</v>
      </c>
      <c r="S12" s="194">
        <v>0.977289530075188</v>
      </c>
      <c r="T12" s="195">
        <v>-1.20819700000001</v>
      </c>
      <c r="U12" s="196">
        <v>44.955433</v>
      </c>
      <c r="V12" s="230">
        <v>0.573130364546774</v>
      </c>
      <c r="W12" s="177">
        <v>0.548453608247423</v>
      </c>
      <c r="X12" s="177">
        <v>1.04499333385408</v>
      </c>
      <c r="Y12" s="248">
        <v>0.0246767562993516</v>
      </c>
      <c r="Z12" s="249">
        <v>0.472064112398963</v>
      </c>
      <c r="AA12" s="192">
        <v>26.791396</v>
      </c>
      <c r="AB12" s="193">
        <v>27.92817212</v>
      </c>
      <c r="AC12" s="194">
        <v>0.959296436762292</v>
      </c>
      <c r="AD12" s="195">
        <v>-1.13677612000001</v>
      </c>
      <c r="AE12" s="196">
        <v>29.029036</v>
      </c>
      <c r="AF12" s="192">
        <v>12.83654</v>
      </c>
      <c r="AG12" s="193">
        <v>15.472648</v>
      </c>
      <c r="AH12" s="194">
        <v>0.82962786977381</v>
      </c>
      <c r="AI12" s="195">
        <v>-2.636108</v>
      </c>
      <c r="AJ12" s="196">
        <v>13.707662</v>
      </c>
      <c r="AK12" s="192">
        <v>0.3</v>
      </c>
      <c r="AL12" s="193">
        <v>0</v>
      </c>
      <c r="AM12" s="177" t="s">
        <v>161</v>
      </c>
      <c r="AN12" s="195">
        <v>0.3</v>
      </c>
      <c r="AO12" s="196">
        <v>0</v>
      </c>
      <c r="AP12" s="192">
        <v>0.230371</v>
      </c>
      <c r="AQ12" s="193">
        <v>0</v>
      </c>
      <c r="AR12" s="177" t="s">
        <v>161</v>
      </c>
      <c r="AS12" s="195">
        <v>0.230371</v>
      </c>
      <c r="AT12" s="196">
        <v>0</v>
      </c>
      <c r="AU12" s="192">
        <v>12.433496</v>
      </c>
      <c r="AV12" s="193">
        <v>9.79917988</v>
      </c>
      <c r="AW12" s="194">
        <v>1.26883026459965</v>
      </c>
      <c r="AX12" s="195">
        <v>2.63431611999999</v>
      </c>
      <c r="AY12" s="196">
        <v>2.21873499999999</v>
      </c>
      <c r="AZ12" s="230">
        <v>0.13706033805119</v>
      </c>
      <c r="BA12" s="177">
        <v>0.101022472989691</v>
      </c>
      <c r="BB12" s="177">
        <v>1.35673117074828</v>
      </c>
      <c r="BC12" s="248">
        <v>0.036037865061499</v>
      </c>
      <c r="BD12" s="249">
        <v>0.0232983000836297</v>
      </c>
      <c r="BE12" s="192">
        <v>3.33333333333333</v>
      </c>
      <c r="BF12" s="193">
        <v>3.33333333333333</v>
      </c>
      <c r="BG12" s="177">
        <v>1</v>
      </c>
      <c r="BH12" s="193">
        <v>0</v>
      </c>
      <c r="BI12" s="274">
        <v>10.0000000033333</v>
      </c>
      <c r="BJ12" s="192">
        <v>27.2146476</v>
      </c>
      <c r="BK12" s="193">
        <v>29.1</v>
      </c>
      <c r="BL12" s="177">
        <v>0.935211257731959</v>
      </c>
      <c r="BM12" s="274">
        <v>-1.8853524</v>
      </c>
      <c r="BN12" s="230">
        <v>0.295334296373546</v>
      </c>
      <c r="BO12" s="177">
        <v>0.287919300206186</v>
      </c>
      <c r="BP12" s="177">
        <v>1.02575373086156</v>
      </c>
      <c r="BQ12" s="177">
        <v>0.00741499616735991</v>
      </c>
      <c r="BR12" s="249">
        <v>0.304825583887437</v>
      </c>
      <c r="BS12" s="285">
        <v>3.38599347342707</v>
      </c>
      <c r="BT12" s="286">
        <v>3.47319543804072</v>
      </c>
      <c r="BU12" s="177">
        <v>0.974892871371833</v>
      </c>
      <c r="BV12" s="299">
        <v>-0.0872019646136519</v>
      </c>
      <c r="BW12" s="274">
        <v>3.2805645354534</v>
      </c>
      <c r="BX12" s="285">
        <v>0.464085410107036</v>
      </c>
      <c r="BY12" s="286">
        <v>0.350870792327386</v>
      </c>
      <c r="BZ12" s="177">
        <v>1.32266754673046</v>
      </c>
      <c r="CA12" s="299">
        <v>0.11321461777965</v>
      </c>
      <c r="CB12" s="274">
        <v>0.0764315769907066</v>
      </c>
    </row>
    <row r="13" s="164" customFormat="1" outlineLevel="1" spans="1:81">
      <c r="A13" s="191" t="s">
        <v>10</v>
      </c>
      <c r="B13" s="192">
        <v>75.361506</v>
      </c>
      <c r="C13" s="193">
        <v>90</v>
      </c>
      <c r="D13" s="194">
        <v>0.837350066666667</v>
      </c>
      <c r="E13" s="195">
        <v>-14.638494</v>
      </c>
      <c r="F13" s="196">
        <v>102.243304</v>
      </c>
      <c r="G13" s="192">
        <v>39.676621</v>
      </c>
      <c r="H13" s="193">
        <v>53.73</v>
      </c>
      <c r="I13" s="194">
        <v>0.738444463056021</v>
      </c>
      <c r="J13" s="195">
        <v>-14.053379</v>
      </c>
      <c r="K13" s="196">
        <v>55.34631</v>
      </c>
      <c r="L13" s="192">
        <v>0</v>
      </c>
      <c r="M13" s="193">
        <v>0</v>
      </c>
      <c r="N13" s="194" t="s">
        <v>161</v>
      </c>
      <c r="O13" s="195">
        <v>0</v>
      </c>
      <c r="P13" s="196">
        <v>0</v>
      </c>
      <c r="Q13" s="192">
        <v>35.684885</v>
      </c>
      <c r="R13" s="193">
        <v>36.27</v>
      </c>
      <c r="S13" s="194">
        <v>0.983867797077474</v>
      </c>
      <c r="T13" s="195">
        <v>-0.585115000000009</v>
      </c>
      <c r="U13" s="196">
        <v>46.896994</v>
      </c>
      <c r="V13" s="230">
        <v>0.473516081273641</v>
      </c>
      <c r="W13" s="177">
        <v>0.403</v>
      </c>
      <c r="X13" s="177">
        <v>1.17497786916536</v>
      </c>
      <c r="Y13" s="248">
        <v>0.0705160812736412</v>
      </c>
      <c r="Z13" s="249">
        <v>0.458680345463014</v>
      </c>
      <c r="AA13" s="192">
        <v>77.72678</v>
      </c>
      <c r="AB13" s="193">
        <v>76.65630552</v>
      </c>
      <c r="AC13" s="194">
        <v>1.01396459785974</v>
      </c>
      <c r="AD13" s="195">
        <v>1.07047447999999</v>
      </c>
      <c r="AE13" s="196">
        <v>85.017685</v>
      </c>
      <c r="AF13" s="192">
        <v>24.144722</v>
      </c>
      <c r="AG13" s="193">
        <v>21.532456</v>
      </c>
      <c r="AH13" s="194">
        <v>1.12131760538603</v>
      </c>
      <c r="AI13" s="195">
        <v>2.612266</v>
      </c>
      <c r="AJ13" s="196">
        <v>21.571224</v>
      </c>
      <c r="AK13" s="192">
        <v>0</v>
      </c>
      <c r="AL13" s="193">
        <v>0</v>
      </c>
      <c r="AM13" s="177" t="s">
        <v>161</v>
      </c>
      <c r="AN13" s="195">
        <v>0</v>
      </c>
      <c r="AO13" s="196">
        <v>0</v>
      </c>
      <c r="AP13" s="192">
        <v>0.043208</v>
      </c>
      <c r="AQ13" s="193">
        <v>0</v>
      </c>
      <c r="AR13" s="177" t="s">
        <v>161</v>
      </c>
      <c r="AS13" s="195">
        <v>0.043208</v>
      </c>
      <c r="AT13" s="196">
        <v>0</v>
      </c>
      <c r="AU13" s="192">
        <v>-66.229825</v>
      </c>
      <c r="AV13" s="193">
        <v>-61.91876152</v>
      </c>
      <c r="AW13" s="194">
        <v>0.930375489202776</v>
      </c>
      <c r="AX13" s="195">
        <v>-4.31106348</v>
      </c>
      <c r="AY13" s="196">
        <v>-59.691915</v>
      </c>
      <c r="AZ13" s="230">
        <v>-0.878828310570121</v>
      </c>
      <c r="BA13" s="177">
        <v>-0.687986239111111</v>
      </c>
      <c r="BB13" s="177">
        <v>0.722607720024196</v>
      </c>
      <c r="BC13" s="248">
        <v>-0.19084207145901</v>
      </c>
      <c r="BD13" s="249">
        <v>-0.583822242285911</v>
      </c>
      <c r="BE13" s="276">
        <v>7.41666666666667</v>
      </c>
      <c r="BF13" s="193">
        <v>8</v>
      </c>
      <c r="BG13" s="177">
        <v>0.927083333333333</v>
      </c>
      <c r="BH13" s="193">
        <v>-0.583333333333333</v>
      </c>
      <c r="BI13" s="274">
        <v>23.75</v>
      </c>
      <c r="BJ13" s="276">
        <v>10.1611019325843</v>
      </c>
      <c r="BK13" s="193">
        <v>11.25</v>
      </c>
      <c r="BL13" s="177">
        <v>0.903209060674157</v>
      </c>
      <c r="BM13" s="274">
        <v>-1.08889806741573</v>
      </c>
      <c r="BN13" s="230">
        <v>1.03138570505743</v>
      </c>
      <c r="BO13" s="177">
        <v>0.851736728</v>
      </c>
      <c r="BP13" s="177">
        <v>1.21092078238692</v>
      </c>
      <c r="BQ13" s="177">
        <v>0.179648977057433</v>
      </c>
      <c r="BR13" s="249">
        <v>0.831523255547376</v>
      </c>
      <c r="BS13" s="289">
        <v>0.969569381363798</v>
      </c>
      <c r="BT13" s="286">
        <v>1.17407171385945</v>
      </c>
      <c r="BU13" s="177">
        <v>0.825817852451785</v>
      </c>
      <c r="BV13" s="299">
        <v>-0.204502332495652</v>
      </c>
      <c r="BW13" s="274">
        <v>1.20261218592343</v>
      </c>
      <c r="BX13" s="289">
        <v>-0.852085021404463</v>
      </c>
      <c r="BY13" s="286">
        <v>-0.807745182864899</v>
      </c>
      <c r="BZ13" s="177">
        <v>0.945106650611892</v>
      </c>
      <c r="CA13" s="299">
        <v>-0.0443398385395638</v>
      </c>
      <c r="CB13" s="274">
        <v>-0.70211174298618</v>
      </c>
      <c r="CC13" s="159"/>
    </row>
    <row r="14" s="163" customFormat="1" spans="1:81">
      <c r="A14" s="197" t="s">
        <v>11</v>
      </c>
      <c r="B14" s="198">
        <v>389.432771</v>
      </c>
      <c r="C14" s="199">
        <v>438.14</v>
      </c>
      <c r="D14" s="200">
        <v>0.888831814032045</v>
      </c>
      <c r="E14" s="199">
        <v>-48.707229</v>
      </c>
      <c r="F14" s="201">
        <v>446.141398</v>
      </c>
      <c r="G14" s="198">
        <v>78.189337</v>
      </c>
      <c r="H14" s="199">
        <v>97.53</v>
      </c>
      <c r="I14" s="200">
        <v>0.80169524248949</v>
      </c>
      <c r="J14" s="199">
        <v>-19.340663</v>
      </c>
      <c r="K14" s="201">
        <v>110.957752</v>
      </c>
      <c r="L14" s="198">
        <v>0.539</v>
      </c>
      <c r="M14" s="199">
        <v>0</v>
      </c>
      <c r="N14" s="200" t="s">
        <v>161</v>
      </c>
      <c r="O14" s="199">
        <v>0.539</v>
      </c>
      <c r="P14" s="201">
        <v>2.328607</v>
      </c>
      <c r="Q14" s="198">
        <v>310.704434</v>
      </c>
      <c r="R14" s="199">
        <v>340.61</v>
      </c>
      <c r="S14" s="200">
        <v>0.912199976512727</v>
      </c>
      <c r="T14" s="199">
        <v>-29.905566</v>
      </c>
      <c r="U14" s="201">
        <v>332.855039</v>
      </c>
      <c r="V14" s="231">
        <v>0.797838438717321</v>
      </c>
      <c r="W14" s="232">
        <v>0.777399917834482</v>
      </c>
      <c r="X14" s="232">
        <v>1.02629087090692</v>
      </c>
      <c r="Y14" s="200">
        <v>0.0204385208828388</v>
      </c>
      <c r="Z14" s="250">
        <v>0.746075214028894</v>
      </c>
      <c r="AA14" s="198">
        <v>157.93527</v>
      </c>
      <c r="AB14" s="199">
        <v>155.1896272</v>
      </c>
      <c r="AC14" s="200">
        <v>1.01769217988043</v>
      </c>
      <c r="AD14" s="199">
        <v>2.74564279999998</v>
      </c>
      <c r="AE14" s="201">
        <v>170.404532</v>
      </c>
      <c r="AF14" s="198">
        <v>254.484268</v>
      </c>
      <c r="AG14" s="199">
        <v>268.509076</v>
      </c>
      <c r="AH14" s="200">
        <v>0.947767843795343</v>
      </c>
      <c r="AI14" s="199">
        <v>-14.024808</v>
      </c>
      <c r="AJ14" s="201">
        <v>244.901007</v>
      </c>
      <c r="AK14" s="198">
        <v>0.3</v>
      </c>
      <c r="AL14" s="199">
        <v>0</v>
      </c>
      <c r="AM14" s="232" t="s">
        <v>161</v>
      </c>
      <c r="AN14" s="199">
        <v>0.3</v>
      </c>
      <c r="AO14" s="201">
        <v>0</v>
      </c>
      <c r="AP14" s="198">
        <v>0.992191</v>
      </c>
      <c r="AQ14" s="199">
        <v>0</v>
      </c>
      <c r="AR14" s="232" t="s">
        <v>161</v>
      </c>
      <c r="AS14" s="199">
        <v>0.992191</v>
      </c>
      <c r="AT14" s="201">
        <v>0</v>
      </c>
      <c r="AU14" s="198">
        <v>-102.407295</v>
      </c>
      <c r="AV14" s="199">
        <v>-83.0887032</v>
      </c>
      <c r="AW14" s="200">
        <v>0.767494363782537</v>
      </c>
      <c r="AX14" s="199">
        <v>-19.3185918</v>
      </c>
      <c r="AY14" s="201">
        <v>-82.4505</v>
      </c>
      <c r="AZ14" s="231">
        <v>-0.262965273151088</v>
      </c>
      <c r="BA14" s="232">
        <v>-0.189639620212717</v>
      </c>
      <c r="BB14" s="232">
        <v>0.613342123043057</v>
      </c>
      <c r="BC14" s="200">
        <v>-0.0733256529383702</v>
      </c>
      <c r="BD14" s="250">
        <v>-0.184808001161999</v>
      </c>
      <c r="BE14" s="198">
        <v>15.8333333333333</v>
      </c>
      <c r="BF14" s="199">
        <v>16.3333333333333</v>
      </c>
      <c r="BG14" s="232">
        <v>0.969387755102041</v>
      </c>
      <c r="BH14" s="199">
        <v>-0.500000000000004</v>
      </c>
      <c r="BI14" s="275">
        <v>49.3333333333333</v>
      </c>
      <c r="BJ14" s="198">
        <v>24.5957539578947</v>
      </c>
      <c r="BK14" s="199">
        <v>26.8248979591837</v>
      </c>
      <c r="BL14" s="232">
        <v>0.916900187106741</v>
      </c>
      <c r="BM14" s="275">
        <v>-2.22914400128893</v>
      </c>
      <c r="BN14" s="231">
        <v>0.405552079231668</v>
      </c>
      <c r="BO14" s="232">
        <v>0.354201002419318</v>
      </c>
      <c r="BP14" s="232">
        <v>1.1449772204528</v>
      </c>
      <c r="BQ14" s="232">
        <v>0.0513510768123499</v>
      </c>
      <c r="BR14" s="250">
        <v>0.38195184926551</v>
      </c>
      <c r="BS14" s="287">
        <v>2.46577456067919</v>
      </c>
      <c r="BT14" s="288">
        <v>2.8232557027497</v>
      </c>
      <c r="BU14" s="232">
        <v>0.873379821132624</v>
      </c>
      <c r="BV14" s="232">
        <v>-0.357481142070505</v>
      </c>
      <c r="BW14" s="275">
        <v>2.61813106003542</v>
      </c>
      <c r="BX14" s="287">
        <v>-0.648413080878008</v>
      </c>
      <c r="BY14" s="288">
        <v>-0.535401139232842</v>
      </c>
      <c r="BZ14" s="232">
        <v>0.788920991451201</v>
      </c>
      <c r="CA14" s="232">
        <v>-0.113011941645166</v>
      </c>
      <c r="CB14" s="275">
        <v>-0.483851567985293</v>
      </c>
      <c r="CC14" s="159"/>
    </row>
    <row r="15" s="163" customFormat="1" spans="1:81">
      <c r="A15" s="197" t="s">
        <v>12</v>
      </c>
      <c r="B15" s="198">
        <v>916.347284</v>
      </c>
      <c r="C15" s="202">
        <v>912.32178364</v>
      </c>
      <c r="D15" s="200">
        <v>1.00441236900421</v>
      </c>
      <c r="E15" s="202">
        <v>4.02550036000036</v>
      </c>
      <c r="F15" s="201">
        <v>1019.149767</v>
      </c>
      <c r="G15" s="198">
        <v>0</v>
      </c>
      <c r="H15" s="202">
        <v>0</v>
      </c>
      <c r="I15" s="200" t="s">
        <v>161</v>
      </c>
      <c r="J15" s="202">
        <v>0</v>
      </c>
      <c r="K15" s="201">
        <v>0</v>
      </c>
      <c r="L15" s="198">
        <v>0</v>
      </c>
      <c r="M15" s="202">
        <v>0</v>
      </c>
      <c r="N15" s="200" t="s">
        <v>161</v>
      </c>
      <c r="O15" s="202">
        <v>0</v>
      </c>
      <c r="P15" s="201">
        <v>69.188472</v>
      </c>
      <c r="Q15" s="198">
        <v>438.279052</v>
      </c>
      <c r="R15" s="202">
        <v>487.96848594</v>
      </c>
      <c r="S15" s="200">
        <v>0.898170813542844</v>
      </c>
      <c r="T15" s="202">
        <v>-49.6894339400002</v>
      </c>
      <c r="U15" s="201">
        <v>1019.149767</v>
      </c>
      <c r="V15" s="231">
        <v>0.478289246503621</v>
      </c>
      <c r="W15" s="232">
        <v>0.534864446613445</v>
      </c>
      <c r="X15" s="232">
        <v>0.894225162154567</v>
      </c>
      <c r="Y15" s="200">
        <v>-0.0565752001098244</v>
      </c>
      <c r="Z15" s="250">
        <v>1</v>
      </c>
      <c r="AA15" s="198">
        <v>364.860638</v>
      </c>
      <c r="AB15" s="202">
        <v>324.8615236</v>
      </c>
      <c r="AC15" s="200">
        <v>1.12312666011273</v>
      </c>
      <c r="AD15" s="202">
        <v>39.9991143999999</v>
      </c>
      <c r="AE15" s="201">
        <v>345.470049</v>
      </c>
      <c r="AF15" s="198">
        <v>539.846179</v>
      </c>
      <c r="AG15" s="202">
        <v>583.60625438</v>
      </c>
      <c r="AH15" s="200">
        <v>0.925017809436451</v>
      </c>
      <c r="AI15" s="202">
        <v>-43.76007538</v>
      </c>
      <c r="AJ15" s="201">
        <v>654.356858</v>
      </c>
      <c r="AK15" s="192">
        <v>10</v>
      </c>
      <c r="AL15" s="193">
        <v>4.75</v>
      </c>
      <c r="AM15" s="177">
        <v>2.10526315789474</v>
      </c>
      <c r="AN15" s="195">
        <v>5.25</v>
      </c>
      <c r="AO15" s="196">
        <v>0</v>
      </c>
      <c r="AP15" s="192">
        <v>0.4796</v>
      </c>
      <c r="AQ15" s="193">
        <v>0</v>
      </c>
      <c r="AR15" s="177" t="s">
        <v>161</v>
      </c>
      <c r="AS15" s="195">
        <v>0.4796</v>
      </c>
      <c r="AT15" s="196">
        <v>0</v>
      </c>
      <c r="AU15" s="198">
        <v>21.1608670000002</v>
      </c>
      <c r="AV15" s="202">
        <v>8.60400565999976</v>
      </c>
      <c r="AW15" s="200">
        <v>2.459420395128</v>
      </c>
      <c r="AX15" s="202">
        <v>12.5568613400004</v>
      </c>
      <c r="AY15" s="201">
        <v>-49.8656120000001</v>
      </c>
      <c r="AZ15" s="231">
        <v>0.0230926280565046</v>
      </c>
      <c r="BA15" s="232">
        <v>0.00943088920410441</v>
      </c>
      <c r="BB15" s="232">
        <v>2.44861619691751</v>
      </c>
      <c r="BC15" s="200">
        <v>0.0136617388524002</v>
      </c>
      <c r="BD15" s="250">
        <v>-0.0489286399454184</v>
      </c>
      <c r="BE15" s="198">
        <v>21</v>
      </c>
      <c r="BF15" s="199">
        <v>21</v>
      </c>
      <c r="BG15" s="232">
        <v>1</v>
      </c>
      <c r="BH15" s="199">
        <v>0</v>
      </c>
      <c r="BI15" s="275">
        <v>62.75</v>
      </c>
      <c r="BJ15" s="198">
        <v>43.635584952381</v>
      </c>
      <c r="BK15" s="199">
        <v>43.4438944590476</v>
      </c>
      <c r="BL15" s="232">
        <v>1.00441236900421</v>
      </c>
      <c r="BM15" s="275">
        <v>0.191690493333347</v>
      </c>
      <c r="BN15" s="231">
        <v>0.398168515769835</v>
      </c>
      <c r="BO15" s="232">
        <v>0.356082173445274</v>
      </c>
      <c r="BP15" s="232">
        <v>1.11819278094535</v>
      </c>
      <c r="BQ15" s="232">
        <v>0.0420863423245616</v>
      </c>
      <c r="BR15" s="250">
        <v>0.338978686142407</v>
      </c>
      <c r="BS15" s="287">
        <v>2.51149942899568</v>
      </c>
      <c r="BT15" s="288">
        <v>2.80834053085134</v>
      </c>
      <c r="BU15" s="232">
        <v>0.894300175283347</v>
      </c>
      <c r="BV15" s="232">
        <v>-0.29684110185566</v>
      </c>
      <c r="BW15" s="275">
        <v>2.95003798433479</v>
      </c>
      <c r="BX15" s="287">
        <v>0.0579971221779209</v>
      </c>
      <c r="BY15" s="288">
        <v>0.0264851483938548</v>
      </c>
      <c r="BZ15" s="232">
        <v>2.18979789410497</v>
      </c>
      <c r="CA15" s="232">
        <v>0.0315119737840661</v>
      </c>
      <c r="CB15" s="275">
        <v>-0.144341346360825</v>
      </c>
      <c r="CC15" s="159"/>
    </row>
    <row r="16" s="163" customFormat="1" spans="1:81">
      <c r="A16" s="197" t="s">
        <v>13</v>
      </c>
      <c r="B16" s="198">
        <v>953.515294</v>
      </c>
      <c r="C16" s="202">
        <v>957.694</v>
      </c>
      <c r="D16" s="200">
        <v>0.995636700240369</v>
      </c>
      <c r="E16" s="202">
        <v>-4.17870599999992</v>
      </c>
      <c r="F16" s="201">
        <v>1039.067118</v>
      </c>
      <c r="G16" s="198">
        <v>0</v>
      </c>
      <c r="H16" s="202">
        <v>0</v>
      </c>
      <c r="I16" s="200" t="s">
        <v>161</v>
      </c>
      <c r="J16" s="202">
        <v>0</v>
      </c>
      <c r="K16" s="201">
        <v>0</v>
      </c>
      <c r="L16" s="198">
        <v>0</v>
      </c>
      <c r="M16" s="202">
        <v>0</v>
      </c>
      <c r="N16" s="200" t="s">
        <v>161</v>
      </c>
      <c r="O16" s="202">
        <v>0</v>
      </c>
      <c r="P16" s="201">
        <v>39.215715</v>
      </c>
      <c r="Q16" s="198">
        <v>732.554257</v>
      </c>
      <c r="R16" s="202">
        <v>734.354</v>
      </c>
      <c r="S16" s="200">
        <v>0.997549216045668</v>
      </c>
      <c r="T16" s="202">
        <v>-1.79974299999981</v>
      </c>
      <c r="U16" s="201">
        <v>1036.485545</v>
      </c>
      <c r="V16" s="231">
        <v>0.768266918852379</v>
      </c>
      <c r="W16" s="232">
        <v>0.766793986388136</v>
      </c>
      <c r="X16" s="232">
        <v>1.00192089725583</v>
      </c>
      <c r="Y16" s="200">
        <v>0.00147293246424229</v>
      </c>
      <c r="Z16" s="250">
        <v>0.997515489658677</v>
      </c>
      <c r="AA16" s="198">
        <v>327.310106</v>
      </c>
      <c r="AB16" s="202">
        <v>321.89480438</v>
      </c>
      <c r="AC16" s="200">
        <v>1.01682320294181</v>
      </c>
      <c r="AD16" s="202">
        <v>5.41530161999998</v>
      </c>
      <c r="AE16" s="201">
        <v>331.465051</v>
      </c>
      <c r="AF16" s="198">
        <v>304.678109</v>
      </c>
      <c r="AG16" s="202">
        <v>325.663732</v>
      </c>
      <c r="AH16" s="200">
        <v>0.935560454118974</v>
      </c>
      <c r="AI16" s="202">
        <v>-20.985623</v>
      </c>
      <c r="AJ16" s="201">
        <v>269.487718</v>
      </c>
      <c r="AK16" s="192">
        <v>0.2</v>
      </c>
      <c r="AL16" s="193">
        <v>0</v>
      </c>
      <c r="AM16" s="177" t="s">
        <v>161</v>
      </c>
      <c r="AN16" s="195">
        <v>0.2</v>
      </c>
      <c r="AO16" s="196">
        <v>0</v>
      </c>
      <c r="AP16" s="192">
        <v>0.058207</v>
      </c>
      <c r="AQ16" s="193">
        <v>0</v>
      </c>
      <c r="AR16" s="177" t="s">
        <v>161</v>
      </c>
      <c r="AS16" s="195">
        <v>0.058207</v>
      </c>
      <c r="AT16" s="196">
        <v>-1.346993</v>
      </c>
      <c r="AU16" s="198">
        <v>321.668872</v>
      </c>
      <c r="AV16" s="202">
        <v>310.13546362</v>
      </c>
      <c r="AW16" s="200">
        <v>1.03718829264276</v>
      </c>
      <c r="AX16" s="202">
        <v>11.5334083800001</v>
      </c>
      <c r="AY16" s="201">
        <v>400.245627</v>
      </c>
      <c r="AZ16" s="231">
        <v>0.337350511338521</v>
      </c>
      <c r="BA16" s="232">
        <v>0.323835654833381</v>
      </c>
      <c r="BB16" s="232">
        <v>1.04173368899757</v>
      </c>
      <c r="BC16" s="200">
        <v>0.0135148565051399</v>
      </c>
      <c r="BD16" s="250">
        <v>0.385197086950836</v>
      </c>
      <c r="BE16" s="198">
        <v>22.6666666666667</v>
      </c>
      <c r="BF16" s="199">
        <v>22.9166666666667</v>
      </c>
      <c r="BG16" s="232">
        <v>0.989090909090909</v>
      </c>
      <c r="BH16" s="199">
        <v>-0.25</v>
      </c>
      <c r="BI16" s="275">
        <v>67.83333333</v>
      </c>
      <c r="BJ16" s="198">
        <v>42.0668512058824</v>
      </c>
      <c r="BK16" s="199">
        <v>41.7902836363636</v>
      </c>
      <c r="BL16" s="232">
        <v>1.00661798737537</v>
      </c>
      <c r="BM16" s="275">
        <v>0.276567569518718</v>
      </c>
      <c r="BN16" s="231">
        <v>0.343266760438559</v>
      </c>
      <c r="BO16" s="232">
        <v>0.336114462845126</v>
      </c>
      <c r="BP16" s="232">
        <v>1.02127935088806</v>
      </c>
      <c r="BQ16" s="232">
        <v>0.00715229759343289</v>
      </c>
      <c r="BR16" s="250">
        <v>0.319002541085127</v>
      </c>
      <c r="BS16" s="287">
        <v>2.91318623079728</v>
      </c>
      <c r="BT16" s="288">
        <v>2.97517694280468</v>
      </c>
      <c r="BU16" s="232">
        <v>0.979164025132247</v>
      </c>
      <c r="BV16" s="232">
        <v>-0.0619907120073973</v>
      </c>
      <c r="BW16" s="275">
        <v>3.1347712673334</v>
      </c>
      <c r="BX16" s="287">
        <v>0.982764864583803</v>
      </c>
      <c r="BY16" s="288">
        <v>0.963468373518331</v>
      </c>
      <c r="BZ16" s="232">
        <v>1.02002815203472</v>
      </c>
      <c r="CA16" s="232">
        <v>0.0192964910654714</v>
      </c>
      <c r="CB16" s="275">
        <v>1.207504760434</v>
      </c>
      <c r="CC16" s="159"/>
    </row>
    <row r="17" s="164" customFormat="1" outlineLevel="1" spans="1:81">
      <c r="A17" s="203" t="s">
        <v>14</v>
      </c>
      <c r="B17" s="192">
        <v>0</v>
      </c>
      <c r="C17" s="193">
        <v>0</v>
      </c>
      <c r="D17" s="194" t="s">
        <v>161</v>
      </c>
      <c r="E17" s="195">
        <v>0</v>
      </c>
      <c r="F17" s="196">
        <v>0</v>
      </c>
      <c r="G17" s="192">
        <v>0.214387</v>
      </c>
      <c r="H17" s="193">
        <v>1.2</v>
      </c>
      <c r="I17" s="194">
        <v>0.178655833333333</v>
      </c>
      <c r="J17" s="195">
        <v>-0.985613</v>
      </c>
      <c r="K17" s="196">
        <v>3.06295</v>
      </c>
      <c r="L17" s="192">
        <v>0.47973</v>
      </c>
      <c r="M17" s="193">
        <v>0</v>
      </c>
      <c r="N17" s="194" t="s">
        <v>161</v>
      </c>
      <c r="O17" s="195">
        <v>0.47973</v>
      </c>
      <c r="P17" s="196">
        <v>-0.002681</v>
      </c>
      <c r="Q17" s="192">
        <v>-0.694117</v>
      </c>
      <c r="R17" s="193">
        <v>-1.2</v>
      </c>
      <c r="S17" s="194">
        <v>1.42156916666667</v>
      </c>
      <c r="T17" s="195">
        <v>0.505883</v>
      </c>
      <c r="U17" s="196">
        <v>-3.060269</v>
      </c>
      <c r="V17" s="230" t="s">
        <v>161</v>
      </c>
      <c r="W17" s="177" t="s">
        <v>161</v>
      </c>
      <c r="X17" s="177" t="s">
        <v>161</v>
      </c>
      <c r="Y17" s="248" t="s">
        <v>161</v>
      </c>
      <c r="Z17" s="249" t="s">
        <v>161</v>
      </c>
      <c r="AA17" s="192">
        <v>45.376755</v>
      </c>
      <c r="AB17" s="193">
        <v>55.9916148</v>
      </c>
      <c r="AC17" s="194">
        <v>0.810420545327798</v>
      </c>
      <c r="AD17" s="195">
        <v>-10.6148598</v>
      </c>
      <c r="AE17" s="196">
        <v>69.46656</v>
      </c>
      <c r="AF17" s="192">
        <v>59.103958</v>
      </c>
      <c r="AG17" s="193">
        <v>55.02464614</v>
      </c>
      <c r="AH17" s="194">
        <v>1.07413608530296</v>
      </c>
      <c r="AI17" s="195">
        <v>4.07931186</v>
      </c>
      <c r="AJ17" s="196">
        <v>44.166267</v>
      </c>
      <c r="AK17" s="192">
        <v>0</v>
      </c>
      <c r="AL17" s="193">
        <v>0</v>
      </c>
      <c r="AM17" s="177" t="s">
        <v>161</v>
      </c>
      <c r="AN17" s="195">
        <v>0</v>
      </c>
      <c r="AO17" s="196">
        <v>0</v>
      </c>
      <c r="AP17" s="192">
        <v>0.494727</v>
      </c>
      <c r="AQ17" s="193">
        <v>0</v>
      </c>
      <c r="AR17" s="177" t="s">
        <v>161</v>
      </c>
      <c r="AS17" s="195">
        <v>0.494727</v>
      </c>
      <c r="AT17" s="196">
        <v>0</v>
      </c>
      <c r="AU17" s="192">
        <v>-105.669557</v>
      </c>
      <c r="AV17" s="193">
        <v>-112.21626094</v>
      </c>
      <c r="AW17" s="194">
        <v>1.05834006484586</v>
      </c>
      <c r="AX17" s="195">
        <v>6.54670393999999</v>
      </c>
      <c r="AY17" s="196">
        <v>-116.693096</v>
      </c>
      <c r="AZ17" s="230" t="s">
        <v>161</v>
      </c>
      <c r="BA17" s="177" t="s">
        <v>161</v>
      </c>
      <c r="BB17" s="177" t="s">
        <v>161</v>
      </c>
      <c r="BC17" s="248" t="s">
        <v>161</v>
      </c>
      <c r="BD17" s="249" t="s">
        <v>161</v>
      </c>
      <c r="BE17" s="276">
        <v>8.25</v>
      </c>
      <c r="BF17" s="193">
        <v>8.66666666666667</v>
      </c>
      <c r="BG17" s="177">
        <v>0.951923076923077</v>
      </c>
      <c r="BH17" s="193">
        <v>-0.416666666666666</v>
      </c>
      <c r="BI17" s="274">
        <v>26.4166666666667</v>
      </c>
      <c r="BJ17" s="276">
        <v>0</v>
      </c>
      <c r="BK17" s="193">
        <v>0</v>
      </c>
      <c r="BL17" s="177" t="s">
        <v>161</v>
      </c>
      <c r="BM17" s="274">
        <v>0</v>
      </c>
      <c r="BN17" s="230" t="s">
        <v>161</v>
      </c>
      <c r="BO17" s="177" t="s">
        <v>161</v>
      </c>
      <c r="BP17" s="177" t="s">
        <v>161</v>
      </c>
      <c r="BQ17" s="177" t="s">
        <v>161</v>
      </c>
      <c r="BR17" s="249" t="s">
        <v>161</v>
      </c>
      <c r="BS17" s="289">
        <v>0</v>
      </c>
      <c r="BT17" s="286">
        <v>0</v>
      </c>
      <c r="BU17" s="177" t="s">
        <v>161</v>
      </c>
      <c r="BV17" s="299">
        <v>0</v>
      </c>
      <c r="BW17" s="274">
        <v>0</v>
      </c>
      <c r="BX17" s="289">
        <v>-2.32871559458141</v>
      </c>
      <c r="BY17" s="286">
        <v>-2.00416189711321</v>
      </c>
      <c r="BZ17" s="177">
        <v>0.838060139784272</v>
      </c>
      <c r="CA17" s="299">
        <v>-0.324553697468202</v>
      </c>
      <c r="CB17" s="274">
        <v>-1.67984561204701</v>
      </c>
      <c r="CC17" s="159"/>
    </row>
    <row r="18" s="164" customFormat="1" outlineLevel="1" spans="1:81">
      <c r="A18" s="203" t="s">
        <v>15</v>
      </c>
      <c r="B18" s="192">
        <v>132.559298</v>
      </c>
      <c r="C18" s="193">
        <v>133.76</v>
      </c>
      <c r="D18" s="194">
        <v>0.99102345992823</v>
      </c>
      <c r="E18" s="195">
        <v>-1.20070199999998</v>
      </c>
      <c r="F18" s="196">
        <v>157.06375</v>
      </c>
      <c r="G18" s="192">
        <v>104.11353</v>
      </c>
      <c r="H18" s="193">
        <v>92.37</v>
      </c>
      <c r="I18" s="194">
        <v>1.1271357583631</v>
      </c>
      <c r="J18" s="195">
        <v>11.7435299999999</v>
      </c>
      <c r="K18" s="196">
        <v>136.210381</v>
      </c>
      <c r="L18" s="192">
        <v>0</v>
      </c>
      <c r="M18" s="193">
        <v>0</v>
      </c>
      <c r="N18" s="194" t="s">
        <v>161</v>
      </c>
      <c r="O18" s="195">
        <v>0</v>
      </c>
      <c r="P18" s="196">
        <v>0</v>
      </c>
      <c r="Q18" s="192">
        <v>28.4457680000001</v>
      </c>
      <c r="R18" s="193">
        <v>41.39</v>
      </c>
      <c r="S18" s="194">
        <v>0.687261850688574</v>
      </c>
      <c r="T18" s="195">
        <v>-12.9442319999999</v>
      </c>
      <c r="U18" s="196">
        <v>20.853369</v>
      </c>
      <c r="V18" s="230">
        <v>0.214589006046185</v>
      </c>
      <c r="W18" s="177">
        <v>0.30943480861244</v>
      </c>
      <c r="X18" s="177">
        <v>0.693486964212074</v>
      </c>
      <c r="Y18" s="248">
        <v>-0.0948458025662548</v>
      </c>
      <c r="Z18" s="249">
        <v>0.132770094945524</v>
      </c>
      <c r="AA18" s="192">
        <v>105.926031</v>
      </c>
      <c r="AB18" s="193">
        <v>107.27499212</v>
      </c>
      <c r="AC18" s="194">
        <v>0.987425204203315</v>
      </c>
      <c r="AD18" s="195">
        <v>-1.34896112</v>
      </c>
      <c r="AE18" s="196">
        <v>108.991839</v>
      </c>
      <c r="AF18" s="192">
        <v>18.386779</v>
      </c>
      <c r="AG18" s="193">
        <v>31.489368</v>
      </c>
      <c r="AH18" s="194">
        <v>0.583904351462373</v>
      </c>
      <c r="AI18" s="195">
        <v>-13.102589</v>
      </c>
      <c r="AJ18" s="196">
        <v>25.663399</v>
      </c>
      <c r="AK18" s="192">
        <v>0.5</v>
      </c>
      <c r="AL18" s="193">
        <v>0</v>
      </c>
      <c r="AM18" s="177" t="s">
        <v>161</v>
      </c>
      <c r="AN18" s="195">
        <v>0.5</v>
      </c>
      <c r="AO18" s="196">
        <v>0</v>
      </c>
      <c r="AP18" s="192">
        <v>0</v>
      </c>
      <c r="AQ18" s="193">
        <v>0</v>
      </c>
      <c r="AR18" s="177" t="s">
        <v>161</v>
      </c>
      <c r="AS18" s="195">
        <v>0</v>
      </c>
      <c r="AT18" s="196">
        <v>0</v>
      </c>
      <c r="AU18" s="192">
        <v>-95.3670419999999</v>
      </c>
      <c r="AV18" s="193">
        <v>-97.37436012</v>
      </c>
      <c r="AW18" s="194">
        <v>1.02061444221586</v>
      </c>
      <c r="AX18" s="195">
        <v>2.00731812000009</v>
      </c>
      <c r="AY18" s="196">
        <v>-113.801869</v>
      </c>
      <c r="AZ18" s="230">
        <v>-0.719429292692844</v>
      </c>
      <c r="BA18" s="177">
        <v>-0.727978170753589</v>
      </c>
      <c r="BB18" s="177">
        <v>1.01174331649518</v>
      </c>
      <c r="BC18" s="248">
        <v>0.00854887806074478</v>
      </c>
      <c r="BD18" s="249">
        <v>-0.724558461134412</v>
      </c>
      <c r="BE18" s="276">
        <v>12.25</v>
      </c>
      <c r="BF18" s="193">
        <v>12.3333333333333</v>
      </c>
      <c r="BG18" s="177">
        <v>0.993243243243243</v>
      </c>
      <c r="BH18" s="193">
        <v>-0.0833333333333339</v>
      </c>
      <c r="BI18" s="274">
        <v>38.8333333366667</v>
      </c>
      <c r="BJ18" s="276">
        <v>10.8211671836735</v>
      </c>
      <c r="BK18" s="193">
        <v>10.8454054054054</v>
      </c>
      <c r="BL18" s="177">
        <v>0.997765116118218</v>
      </c>
      <c r="BM18" s="274">
        <v>-0.0242382217319346</v>
      </c>
      <c r="BN18" s="230">
        <v>0.799084127618117</v>
      </c>
      <c r="BO18" s="177">
        <v>0.801996053528708</v>
      </c>
      <c r="BP18" s="177">
        <v>0.996369151820911</v>
      </c>
      <c r="BQ18" s="177">
        <v>-0.00291192591059131</v>
      </c>
      <c r="BR18" s="249">
        <v>0.693933762564564</v>
      </c>
      <c r="BS18" s="289">
        <v>1.25143269079911</v>
      </c>
      <c r="BT18" s="286">
        <v>1.24688892869247</v>
      </c>
      <c r="BU18" s="177">
        <v>1.0036440792777</v>
      </c>
      <c r="BV18" s="299">
        <v>0.00454376210664043</v>
      </c>
      <c r="BW18" s="274">
        <v>1.44105972925184</v>
      </c>
      <c r="BX18" s="289">
        <v>-0.900317335594307</v>
      </c>
      <c r="BY18" s="286">
        <v>-0.907707921442446</v>
      </c>
      <c r="BZ18" s="177">
        <v>1.00814203079378</v>
      </c>
      <c r="CA18" s="299">
        <v>0.00739058584813979</v>
      </c>
      <c r="CB18" s="274">
        <v>-1.04413201982948</v>
      </c>
      <c r="CC18" s="159"/>
    </row>
    <row r="19" s="164" customFormat="1" outlineLevel="1" spans="1:81">
      <c r="A19" s="203" t="s">
        <v>16</v>
      </c>
      <c r="B19" s="192">
        <v>25.477359</v>
      </c>
      <c r="C19" s="193">
        <v>20</v>
      </c>
      <c r="D19" s="194">
        <v>1.27386795</v>
      </c>
      <c r="E19" s="195">
        <v>5.477359</v>
      </c>
      <c r="F19" s="196">
        <v>1.513777</v>
      </c>
      <c r="G19" s="192">
        <v>0</v>
      </c>
      <c r="H19" s="193">
        <v>0</v>
      </c>
      <c r="I19" s="194" t="s">
        <v>161</v>
      </c>
      <c r="J19" s="195">
        <v>0</v>
      </c>
      <c r="K19" s="196">
        <v>0</v>
      </c>
      <c r="L19" s="192">
        <v>-1e-6</v>
      </c>
      <c r="M19" s="193">
        <v>0</v>
      </c>
      <c r="N19" s="194" t="s">
        <v>161</v>
      </c>
      <c r="O19" s="195">
        <v>-1e-6</v>
      </c>
      <c r="P19" s="196">
        <v>0</v>
      </c>
      <c r="Q19" s="192">
        <v>25.47736</v>
      </c>
      <c r="R19" s="193">
        <v>20</v>
      </c>
      <c r="S19" s="194">
        <v>1.273868</v>
      </c>
      <c r="T19" s="195">
        <v>5.47736</v>
      </c>
      <c r="U19" s="196">
        <v>1.513777</v>
      </c>
      <c r="V19" s="230">
        <v>1.00000003925054</v>
      </c>
      <c r="W19" s="177">
        <v>1</v>
      </c>
      <c r="X19" s="177">
        <v>1.00000003925054</v>
      </c>
      <c r="Y19" s="248">
        <v>3.92505361546114e-8</v>
      </c>
      <c r="Z19" s="249">
        <v>1</v>
      </c>
      <c r="AA19" s="192">
        <v>0</v>
      </c>
      <c r="AB19" s="193">
        <v>0</v>
      </c>
      <c r="AC19" s="194" t="s">
        <v>161</v>
      </c>
      <c r="AD19" s="195">
        <v>0</v>
      </c>
      <c r="AE19" s="196">
        <v>0</v>
      </c>
      <c r="AF19" s="192">
        <v>67.064105</v>
      </c>
      <c r="AG19" s="193">
        <v>16.144</v>
      </c>
      <c r="AH19" s="194">
        <v>4.15411948711596</v>
      </c>
      <c r="AI19" s="195">
        <v>50.920105</v>
      </c>
      <c r="AJ19" s="196">
        <v>21.833599</v>
      </c>
      <c r="AK19" s="192">
        <v>0</v>
      </c>
      <c r="AL19" s="193">
        <v>0</v>
      </c>
      <c r="AM19" s="177" t="s">
        <v>161</v>
      </c>
      <c r="AN19" s="195">
        <v>0</v>
      </c>
      <c r="AO19" s="196">
        <v>0</v>
      </c>
      <c r="AP19" s="192">
        <v>0</v>
      </c>
      <c r="AQ19" s="193">
        <v>0</v>
      </c>
      <c r="AR19" s="177" t="s">
        <v>161</v>
      </c>
      <c r="AS19" s="195">
        <v>0</v>
      </c>
      <c r="AT19" s="196">
        <v>0</v>
      </c>
      <c r="AU19" s="192">
        <v>-41.586745</v>
      </c>
      <c r="AV19" s="193">
        <v>3.856</v>
      </c>
      <c r="AW19" s="194">
        <v>-10.7849442427386</v>
      </c>
      <c r="AX19" s="195">
        <v>-45.442745</v>
      </c>
      <c r="AY19" s="196">
        <v>-20.319822</v>
      </c>
      <c r="AZ19" s="230">
        <v>-1.6323020372716</v>
      </c>
      <c r="BA19" s="177">
        <v>0.1928</v>
      </c>
      <c r="BB19" s="177">
        <v>-8.46629687381536</v>
      </c>
      <c r="BC19" s="248">
        <v>-1.8251020372716</v>
      </c>
      <c r="BD19" s="249">
        <v>-13.4232598328552</v>
      </c>
      <c r="BE19" s="276">
        <v>0</v>
      </c>
      <c r="BF19" s="193">
        <v>0</v>
      </c>
      <c r="BG19" s="177" t="s">
        <v>161</v>
      </c>
      <c r="BH19" s="193">
        <v>0</v>
      </c>
      <c r="BI19" s="274">
        <v>0</v>
      </c>
      <c r="BJ19" s="276" t="s">
        <v>161</v>
      </c>
      <c r="BK19" s="193" t="s">
        <v>161</v>
      </c>
      <c r="BL19" s="177" t="s">
        <v>161</v>
      </c>
      <c r="BM19" s="274" t="s">
        <v>161</v>
      </c>
      <c r="BN19" s="230">
        <v>0</v>
      </c>
      <c r="BO19" s="177">
        <v>0</v>
      </c>
      <c r="BP19" s="177" t="s">
        <v>161</v>
      </c>
      <c r="BQ19" s="177">
        <v>0</v>
      </c>
      <c r="BR19" s="249">
        <v>0</v>
      </c>
      <c r="BS19" s="289" t="s">
        <v>161</v>
      </c>
      <c r="BT19" s="286" t="s">
        <v>161</v>
      </c>
      <c r="BU19" s="177" t="s">
        <v>161</v>
      </c>
      <c r="BV19" s="299" t="s">
        <v>161</v>
      </c>
      <c r="BW19" s="274" t="s">
        <v>161</v>
      </c>
      <c r="BX19" s="289" t="s">
        <v>161</v>
      </c>
      <c r="BY19" s="286" t="s">
        <v>161</v>
      </c>
      <c r="BZ19" s="177" t="s">
        <v>161</v>
      </c>
      <c r="CA19" s="299" t="s">
        <v>161</v>
      </c>
      <c r="CB19" s="274" t="s">
        <v>161</v>
      </c>
      <c r="CC19" s="159"/>
    </row>
    <row r="20" s="164" customFormat="1" outlineLevel="1" spans="1:81">
      <c r="A20" s="203" t="s">
        <v>17</v>
      </c>
      <c r="B20" s="192">
        <v>180.796941</v>
      </c>
      <c r="C20" s="193">
        <v>176.74</v>
      </c>
      <c r="D20" s="194">
        <v>1.02295428878579</v>
      </c>
      <c r="E20" s="195">
        <v>4.05694099999999</v>
      </c>
      <c r="F20" s="196">
        <v>195.801572</v>
      </c>
      <c r="G20" s="192">
        <v>0</v>
      </c>
      <c r="H20" s="193">
        <v>0</v>
      </c>
      <c r="I20" s="194" t="s">
        <v>161</v>
      </c>
      <c r="J20" s="195">
        <v>0</v>
      </c>
      <c r="K20" s="196">
        <v>0</v>
      </c>
      <c r="L20" s="192">
        <v>0</v>
      </c>
      <c r="M20" s="193">
        <v>0</v>
      </c>
      <c r="N20" s="194" t="s">
        <v>161</v>
      </c>
      <c r="O20" s="195">
        <v>0</v>
      </c>
      <c r="P20" s="196">
        <v>0</v>
      </c>
      <c r="Q20" s="192">
        <v>77.711711</v>
      </c>
      <c r="R20" s="193">
        <v>74.45828112</v>
      </c>
      <c r="S20" s="194">
        <v>1.04369466808879</v>
      </c>
      <c r="T20" s="195">
        <v>3.25342988000001</v>
      </c>
      <c r="U20" s="196">
        <v>195.801572</v>
      </c>
      <c r="V20" s="230">
        <v>0.42982868277622</v>
      </c>
      <c r="W20" s="177">
        <v>0.421287094715401</v>
      </c>
      <c r="X20" s="177">
        <v>1.02027498152202</v>
      </c>
      <c r="Y20" s="248">
        <v>0.00854158806081912</v>
      </c>
      <c r="Z20" s="249">
        <v>1</v>
      </c>
      <c r="AA20" s="192">
        <v>103.08523</v>
      </c>
      <c r="AB20" s="193">
        <v>102.28171888</v>
      </c>
      <c r="AC20" s="194">
        <v>1.0078558625021</v>
      </c>
      <c r="AD20" s="195">
        <v>0.803511119999982</v>
      </c>
      <c r="AE20" s="196">
        <v>107.812886</v>
      </c>
      <c r="AF20" s="192">
        <v>1.240437</v>
      </c>
      <c r="AG20" s="193">
        <v>2.16</v>
      </c>
      <c r="AH20" s="194">
        <v>0.574276388888889</v>
      </c>
      <c r="AI20" s="195">
        <v>-0.919563</v>
      </c>
      <c r="AJ20" s="196">
        <v>0.97</v>
      </c>
      <c r="AK20" s="192">
        <v>0.1514</v>
      </c>
      <c r="AL20" s="193">
        <v>0</v>
      </c>
      <c r="AM20" s="177" t="s">
        <v>161</v>
      </c>
      <c r="AN20" s="195">
        <v>0.1514</v>
      </c>
      <c r="AO20" s="196">
        <v>0.0714</v>
      </c>
      <c r="AP20" s="192">
        <v>0</v>
      </c>
      <c r="AQ20" s="193">
        <v>0</v>
      </c>
      <c r="AR20" s="177" t="s">
        <v>161</v>
      </c>
      <c r="AS20" s="195">
        <v>0</v>
      </c>
      <c r="AT20" s="196">
        <v>0</v>
      </c>
      <c r="AU20" s="192">
        <v>76.622674</v>
      </c>
      <c r="AV20" s="193">
        <v>72.29828112</v>
      </c>
      <c r="AW20" s="194">
        <v>1.05981321841971</v>
      </c>
      <c r="AX20" s="195">
        <v>4.32439288</v>
      </c>
      <c r="AY20" s="196">
        <v>87.090086</v>
      </c>
      <c r="AZ20" s="230">
        <v>0.423805146127998</v>
      </c>
      <c r="BA20" s="177">
        <v>0.409065752630983</v>
      </c>
      <c r="BB20" s="177">
        <v>1.03603184427495</v>
      </c>
      <c r="BC20" s="248">
        <v>0.0147393934970145</v>
      </c>
      <c r="BD20" s="249">
        <v>0.444787470858508</v>
      </c>
      <c r="BE20" s="276">
        <v>17</v>
      </c>
      <c r="BF20" s="193">
        <v>16</v>
      </c>
      <c r="BG20" s="177">
        <v>1.0625</v>
      </c>
      <c r="BH20" s="193">
        <v>1</v>
      </c>
      <c r="BI20" s="274">
        <v>48.5</v>
      </c>
      <c r="BJ20" s="276">
        <v>10.6351141764706</v>
      </c>
      <c r="BK20" s="193">
        <v>11.04625</v>
      </c>
      <c r="BL20" s="177">
        <v>0.962780507092506</v>
      </c>
      <c r="BM20" s="274">
        <v>-0.411135823529412</v>
      </c>
      <c r="BN20" s="230">
        <v>0.57017131722378</v>
      </c>
      <c r="BO20" s="177">
        <v>0.578712905284599</v>
      </c>
      <c r="BP20" s="177">
        <v>0.985240370513911</v>
      </c>
      <c r="BQ20" s="177">
        <v>-0.00854158806081906</v>
      </c>
      <c r="BR20" s="249">
        <v>0.550623189072251</v>
      </c>
      <c r="BS20" s="289">
        <v>1.7538588311827</v>
      </c>
      <c r="BT20" s="286">
        <v>1.72797252466354</v>
      </c>
      <c r="BU20" s="177">
        <v>1.01498073965279</v>
      </c>
      <c r="BV20" s="299">
        <v>0.0258863065191628</v>
      </c>
      <c r="BW20" s="274">
        <v>1.81612402064814</v>
      </c>
      <c r="BX20" s="289">
        <v>0.743294398237264</v>
      </c>
      <c r="BY20" s="286">
        <v>0.706854381327151</v>
      </c>
      <c r="BZ20" s="177">
        <v>1.05155236760603</v>
      </c>
      <c r="CA20" s="299">
        <v>0.0364400169101134</v>
      </c>
      <c r="CB20" s="274">
        <v>0.807789209909472</v>
      </c>
      <c r="CC20" s="159"/>
    </row>
    <row r="21" s="163" customFormat="1" spans="1:81">
      <c r="A21" s="197" t="s">
        <v>18</v>
      </c>
      <c r="B21" s="198">
        <v>338.833598</v>
      </c>
      <c r="C21" s="199">
        <v>330.5</v>
      </c>
      <c r="D21" s="200">
        <v>1.0252151225416</v>
      </c>
      <c r="E21" s="199">
        <v>8.33359800000005</v>
      </c>
      <c r="F21" s="201">
        <v>354.379099</v>
      </c>
      <c r="G21" s="198">
        <v>104.327917</v>
      </c>
      <c r="H21" s="199">
        <v>93.57</v>
      </c>
      <c r="I21" s="200">
        <v>1.11497186063909</v>
      </c>
      <c r="J21" s="199">
        <v>10.7579169999999</v>
      </c>
      <c r="K21" s="201">
        <v>139.273331</v>
      </c>
      <c r="L21" s="198">
        <v>0.479729</v>
      </c>
      <c r="M21" s="199">
        <v>0</v>
      </c>
      <c r="N21" s="200" t="s">
        <v>161</v>
      </c>
      <c r="O21" s="199">
        <v>0.479729</v>
      </c>
      <c r="P21" s="201">
        <v>-0.002681</v>
      </c>
      <c r="Q21" s="198">
        <v>130.940722</v>
      </c>
      <c r="R21" s="199">
        <v>134.64828112</v>
      </c>
      <c r="S21" s="200">
        <v>0.972464861124401</v>
      </c>
      <c r="T21" s="199">
        <v>-3.7075591199999</v>
      </c>
      <c r="U21" s="201">
        <v>215.108449</v>
      </c>
      <c r="V21" s="231">
        <v>0.386445508275717</v>
      </c>
      <c r="W21" s="232">
        <v>0.407407809742814</v>
      </c>
      <c r="X21" s="232">
        <v>0.948547129029437</v>
      </c>
      <c r="Y21" s="200">
        <v>-0.0209623014670966</v>
      </c>
      <c r="Z21" s="250">
        <v>0.60700094787475</v>
      </c>
      <c r="AA21" s="198">
        <v>254.388016</v>
      </c>
      <c r="AB21" s="199">
        <v>265.5483258</v>
      </c>
      <c r="AC21" s="200">
        <v>0.957972584589347</v>
      </c>
      <c r="AD21" s="199">
        <v>-11.1603098</v>
      </c>
      <c r="AE21" s="201">
        <v>286.271285</v>
      </c>
      <c r="AF21" s="198">
        <v>145.795279</v>
      </c>
      <c r="AG21" s="199">
        <v>104.81801414</v>
      </c>
      <c r="AH21" s="200">
        <v>1.39093723723165</v>
      </c>
      <c r="AI21" s="199">
        <v>40.97726486</v>
      </c>
      <c r="AJ21" s="201">
        <v>92.633265</v>
      </c>
      <c r="AK21" s="198">
        <v>0.6514</v>
      </c>
      <c r="AL21" s="199">
        <v>0</v>
      </c>
      <c r="AM21" s="232" t="s">
        <v>161</v>
      </c>
      <c r="AN21" s="199">
        <v>0.6514</v>
      </c>
      <c r="AO21" s="201">
        <v>0.0714</v>
      </c>
      <c r="AP21" s="198">
        <v>0.494727</v>
      </c>
      <c r="AQ21" s="199">
        <v>0</v>
      </c>
      <c r="AR21" s="232" t="s">
        <v>161</v>
      </c>
      <c r="AS21" s="199">
        <v>0.494727</v>
      </c>
      <c r="AT21" s="201">
        <v>0</v>
      </c>
      <c r="AU21" s="198">
        <v>-166.00067</v>
      </c>
      <c r="AV21" s="199">
        <v>-133.43633994</v>
      </c>
      <c r="AW21" s="200">
        <v>0.755956060585576</v>
      </c>
      <c r="AX21" s="199">
        <v>-32.5643300599999</v>
      </c>
      <c r="AY21" s="201">
        <v>-163.724701</v>
      </c>
      <c r="AZ21" s="231">
        <v>-0.489917974427081</v>
      </c>
      <c r="BA21" s="232">
        <v>-0.403740816762481</v>
      </c>
      <c r="BB21" s="232">
        <v>0.786553268615153</v>
      </c>
      <c r="BC21" s="200">
        <v>-0.0861771576646</v>
      </c>
      <c r="BD21" s="250">
        <v>-0.462004394339295</v>
      </c>
      <c r="BE21" s="198">
        <v>37.5</v>
      </c>
      <c r="BF21" s="199">
        <v>37</v>
      </c>
      <c r="BG21" s="232">
        <v>1.01351351351351</v>
      </c>
      <c r="BH21" s="199">
        <v>0.5</v>
      </c>
      <c r="BI21" s="275">
        <v>113.750000003333</v>
      </c>
      <c r="BJ21" s="198">
        <v>9.03556261333333</v>
      </c>
      <c r="BK21" s="199">
        <v>8.93243243243243</v>
      </c>
      <c r="BL21" s="232">
        <v>1.01154558757438</v>
      </c>
      <c r="BM21" s="275">
        <v>0.103130180900903</v>
      </c>
      <c r="BN21" s="231">
        <v>0.750775653599735</v>
      </c>
      <c r="BO21" s="232">
        <v>0.803474510741301</v>
      </c>
      <c r="BP21" s="232">
        <v>0.934411289422306</v>
      </c>
      <c r="BQ21" s="232">
        <v>-0.0526988571415657</v>
      </c>
      <c r="BR21" s="250">
        <v>0.807810860764111</v>
      </c>
      <c r="BS21" s="287">
        <v>1.3319558182332</v>
      </c>
      <c r="BT21" s="288">
        <v>1.24459455356883</v>
      </c>
      <c r="BU21" s="232">
        <v>1.07019254938395</v>
      </c>
      <c r="BV21" s="232">
        <v>0.0873612646643733</v>
      </c>
      <c r="BW21" s="275">
        <v>1.2379135371541</v>
      </c>
      <c r="BX21" s="287">
        <v>-0.652549096495174</v>
      </c>
      <c r="BY21" s="288">
        <v>-0.502493621596013</v>
      </c>
      <c r="BZ21" s="232">
        <v>0.701378348997631</v>
      </c>
      <c r="CA21" s="232">
        <v>-0.150055474899161</v>
      </c>
      <c r="CB21" s="275">
        <v>-0.571921493977295</v>
      </c>
      <c r="CC21" s="159"/>
    </row>
    <row r="22" s="164" customFormat="1" outlineLevel="1" spans="1:81">
      <c r="A22" s="203" t="s">
        <v>19</v>
      </c>
      <c r="B22" s="192">
        <v>5.266668</v>
      </c>
      <c r="C22" s="193">
        <v>4.96</v>
      </c>
      <c r="D22" s="194">
        <v>1.06182822580645</v>
      </c>
      <c r="E22" s="195">
        <v>0.306668</v>
      </c>
      <c r="F22" s="196">
        <v>5.266668</v>
      </c>
      <c r="G22" s="192">
        <v>0</v>
      </c>
      <c r="H22" s="193">
        <v>0</v>
      </c>
      <c r="I22" s="194" t="s">
        <v>161</v>
      </c>
      <c r="J22" s="195">
        <v>0</v>
      </c>
      <c r="K22" s="196">
        <v>0</v>
      </c>
      <c r="L22" s="192">
        <v>0</v>
      </c>
      <c r="M22" s="193">
        <v>0</v>
      </c>
      <c r="N22" s="194" t="s">
        <v>161</v>
      </c>
      <c r="O22" s="195">
        <v>0</v>
      </c>
      <c r="P22" s="196">
        <v>0</v>
      </c>
      <c r="Q22" s="192">
        <v>0</v>
      </c>
      <c r="R22" s="193">
        <v>0</v>
      </c>
      <c r="S22" s="194" t="s">
        <v>161</v>
      </c>
      <c r="T22" s="195">
        <v>0</v>
      </c>
      <c r="U22" s="196">
        <v>5.266668</v>
      </c>
      <c r="V22" s="230">
        <v>0</v>
      </c>
      <c r="W22" s="177">
        <v>0</v>
      </c>
      <c r="X22" s="177" t="s">
        <v>161</v>
      </c>
      <c r="Y22" s="248">
        <v>0</v>
      </c>
      <c r="Z22" s="249">
        <v>1</v>
      </c>
      <c r="AA22" s="192">
        <v>240.188233</v>
      </c>
      <c r="AB22" s="193">
        <v>234.95924372</v>
      </c>
      <c r="AC22" s="194">
        <v>1.02225487789802</v>
      </c>
      <c r="AD22" s="195">
        <v>5.22898928000001</v>
      </c>
      <c r="AE22" s="196">
        <v>245.925782</v>
      </c>
      <c r="AF22" s="192">
        <v>32.224532</v>
      </c>
      <c r="AG22" s="193">
        <v>57.74683734</v>
      </c>
      <c r="AH22" s="194">
        <v>0.558031114505361</v>
      </c>
      <c r="AI22" s="195">
        <v>-25.52230534</v>
      </c>
      <c r="AJ22" s="196">
        <v>30.24487</v>
      </c>
      <c r="AK22" s="192">
        <v>0.28</v>
      </c>
      <c r="AL22" s="193">
        <v>0</v>
      </c>
      <c r="AM22" s="177" t="s">
        <v>161</v>
      </c>
      <c r="AN22" s="195">
        <v>0.28</v>
      </c>
      <c r="AO22" s="196">
        <v>0.51</v>
      </c>
      <c r="AP22" s="192">
        <v>0.402883</v>
      </c>
      <c r="AQ22" s="193">
        <v>0</v>
      </c>
      <c r="AR22" s="177" t="s">
        <v>161</v>
      </c>
      <c r="AS22" s="195">
        <v>0.402883</v>
      </c>
      <c r="AT22" s="196">
        <v>0</v>
      </c>
      <c r="AU22" s="192">
        <v>-267.26898</v>
      </c>
      <c r="AV22" s="193">
        <v>-287.74608106</v>
      </c>
      <c r="AW22" s="194">
        <v>1.0711637878249</v>
      </c>
      <c r="AX22" s="195">
        <v>20.47710106</v>
      </c>
      <c r="AY22" s="196">
        <v>-270.393984</v>
      </c>
      <c r="AZ22" s="230">
        <v>-50.7472618361362</v>
      </c>
      <c r="BA22" s="177">
        <v>-58.0133227943548</v>
      </c>
      <c r="BB22" s="177">
        <v>1.12524814315455</v>
      </c>
      <c r="BC22" s="248">
        <v>7.2660609582186</v>
      </c>
      <c r="BD22" s="249">
        <v>-51.3406168757932</v>
      </c>
      <c r="BE22" s="276">
        <v>25.5833333333333</v>
      </c>
      <c r="BF22" s="193">
        <v>26</v>
      </c>
      <c r="BG22" s="177">
        <v>0.983974358974359</v>
      </c>
      <c r="BH22" s="193">
        <v>-0.416666666666668</v>
      </c>
      <c r="BI22" s="274">
        <v>77.5</v>
      </c>
      <c r="BJ22" s="276">
        <v>0.205863244299674</v>
      </c>
      <c r="BK22" s="193">
        <v>0.190769230769231</v>
      </c>
      <c r="BL22" s="177">
        <v>1.07912184511926</v>
      </c>
      <c r="BM22" s="274">
        <v>0.0150940135304435</v>
      </c>
      <c r="BN22" s="230">
        <v>45.6053491505445</v>
      </c>
      <c r="BO22" s="177">
        <v>47.370815266129</v>
      </c>
      <c r="BP22" s="177">
        <v>0.962730932417647</v>
      </c>
      <c r="BQ22" s="177">
        <v>-1.76546611558451</v>
      </c>
      <c r="BR22" s="249">
        <v>46.6947569127197</v>
      </c>
      <c r="BS22" s="289">
        <v>0.0219272523646069</v>
      </c>
      <c r="BT22" s="286">
        <v>0.021110044114335</v>
      </c>
      <c r="BU22" s="177">
        <v>1.03871182105758</v>
      </c>
      <c r="BV22" s="299">
        <v>0.000817208250271838</v>
      </c>
      <c r="BW22" s="274">
        <v>0.0214156806056227</v>
      </c>
      <c r="BX22" s="289">
        <v>-1.11274801709374</v>
      </c>
      <c r="BY22" s="286">
        <v>-1.22466380340799</v>
      </c>
      <c r="BZ22" s="177">
        <v>1.09138490580256</v>
      </c>
      <c r="CA22" s="299">
        <v>0.111915786314246</v>
      </c>
      <c r="CB22" s="274">
        <v>-1.09949425310763</v>
      </c>
      <c r="CC22" s="159"/>
    </row>
    <row r="23" s="164" customFormat="1" outlineLevel="1" spans="1:81">
      <c r="A23" s="203" t="s">
        <v>20</v>
      </c>
      <c r="B23" s="192">
        <v>13.873123</v>
      </c>
      <c r="C23" s="193">
        <v>14.48</v>
      </c>
      <c r="D23" s="194">
        <v>0.958088604972376</v>
      </c>
      <c r="E23" s="195">
        <v>-0.606876999999995</v>
      </c>
      <c r="F23" s="196">
        <v>15.86283</v>
      </c>
      <c r="G23" s="192">
        <v>0.057638</v>
      </c>
      <c r="H23" s="193">
        <v>0</v>
      </c>
      <c r="I23" s="194" t="s">
        <v>161</v>
      </c>
      <c r="J23" s="195">
        <v>0.057638</v>
      </c>
      <c r="K23" s="196">
        <v>0.025973</v>
      </c>
      <c r="L23" s="192">
        <v>18.957942</v>
      </c>
      <c r="M23" s="193">
        <v>0</v>
      </c>
      <c r="N23" s="194" t="s">
        <v>161</v>
      </c>
      <c r="O23" s="195">
        <v>18.957942</v>
      </c>
      <c r="P23" s="196">
        <v>0.0090969999999766</v>
      </c>
      <c r="Q23" s="192">
        <v>0</v>
      </c>
      <c r="R23" s="193">
        <v>0</v>
      </c>
      <c r="S23" s="194" t="s">
        <v>161</v>
      </c>
      <c r="T23" s="195">
        <v>0</v>
      </c>
      <c r="U23" s="196">
        <v>15.8277600000001</v>
      </c>
      <c r="V23" s="230">
        <v>0</v>
      </c>
      <c r="W23" s="177">
        <v>0</v>
      </c>
      <c r="X23" s="177" t="s">
        <v>161</v>
      </c>
      <c r="Y23" s="248">
        <v>0</v>
      </c>
      <c r="Z23" s="249">
        <v>0.997789171289109</v>
      </c>
      <c r="AA23" s="192">
        <v>95.480701</v>
      </c>
      <c r="AB23" s="193">
        <v>83.14029448</v>
      </c>
      <c r="AC23" s="194">
        <v>1.1484287083319</v>
      </c>
      <c r="AD23" s="195">
        <v>12.34040652</v>
      </c>
      <c r="AE23" s="196">
        <v>80.806739</v>
      </c>
      <c r="AF23" s="192">
        <v>4.715056</v>
      </c>
      <c r="AG23" s="193">
        <v>26.246152</v>
      </c>
      <c r="AH23" s="194">
        <v>0.179647515567234</v>
      </c>
      <c r="AI23" s="195">
        <v>-21.531096</v>
      </c>
      <c r="AJ23" s="196">
        <v>28.867084</v>
      </c>
      <c r="AK23" s="192">
        <v>-0.48</v>
      </c>
      <c r="AL23" s="193">
        <v>0</v>
      </c>
      <c r="AM23" s="177" t="s">
        <v>161</v>
      </c>
      <c r="AN23" s="195">
        <v>-0.48</v>
      </c>
      <c r="AO23" s="196">
        <v>7.79</v>
      </c>
      <c r="AP23" s="192">
        <v>0.835679</v>
      </c>
      <c r="AQ23" s="193">
        <v>0</v>
      </c>
      <c r="AR23" s="177" t="s">
        <v>161</v>
      </c>
      <c r="AS23" s="195">
        <v>0.835679</v>
      </c>
      <c r="AT23" s="196">
        <v>-1e-6</v>
      </c>
      <c r="AU23" s="192">
        <v>-106.653893</v>
      </c>
      <c r="AV23" s="193">
        <v>-94.9064464799999</v>
      </c>
      <c r="AW23" s="194">
        <v>0.876220773659715</v>
      </c>
      <c r="AX23" s="195">
        <v>-11.7474465200001</v>
      </c>
      <c r="AY23" s="196">
        <v>-86.0560619999999</v>
      </c>
      <c r="AZ23" s="230">
        <v>-7.68780706406192</v>
      </c>
      <c r="BA23" s="177">
        <v>-6.55431260220994</v>
      </c>
      <c r="BB23" s="177">
        <v>0.827061275431111</v>
      </c>
      <c r="BC23" s="248">
        <v>-1.13349446185198</v>
      </c>
      <c r="BD23" s="249">
        <v>-5.42501319121491</v>
      </c>
      <c r="BE23" s="276">
        <v>7.33333333333333</v>
      </c>
      <c r="BF23" s="193">
        <v>7.66666666666667</v>
      </c>
      <c r="BG23" s="177">
        <v>0.956521739130435</v>
      </c>
      <c r="BH23" s="193">
        <v>-0.333333333333334</v>
      </c>
      <c r="BI23" s="274">
        <v>24.5</v>
      </c>
      <c r="BJ23" s="276">
        <v>1.8917895</v>
      </c>
      <c r="BK23" s="193">
        <v>1.88869565217391</v>
      </c>
      <c r="BL23" s="177">
        <v>1.00163808701657</v>
      </c>
      <c r="BM23" s="274">
        <v>0.00309384782608757</v>
      </c>
      <c r="BN23" s="230">
        <v>6.88242301318888</v>
      </c>
      <c r="BO23" s="177">
        <v>5.74173304419889</v>
      </c>
      <c r="BP23" s="177">
        <v>1.1986664932363</v>
      </c>
      <c r="BQ23" s="177">
        <v>1.14068996898999</v>
      </c>
      <c r="BR23" s="249">
        <v>5.094093487732</v>
      </c>
      <c r="BS23" s="289">
        <v>0.145297665964979</v>
      </c>
      <c r="BT23" s="286">
        <v>0.174163443737661</v>
      </c>
      <c r="BU23" s="177">
        <v>0.834260409916091</v>
      </c>
      <c r="BV23" s="299">
        <v>-0.0288657777726819</v>
      </c>
      <c r="BW23" s="274">
        <v>0.196305780882954</v>
      </c>
      <c r="BX23" s="289">
        <v>-1.11702042279727</v>
      </c>
      <c r="BY23" s="286">
        <v>-1.14152165413403</v>
      </c>
      <c r="BZ23" s="177">
        <v>1.0214636588347</v>
      </c>
      <c r="CA23" s="299">
        <v>0.0245012313367576</v>
      </c>
      <c r="CB23" s="274">
        <v>-1.06496145080177</v>
      </c>
      <c r="CC23" s="159"/>
    </row>
    <row r="24" s="164" customFormat="1" outlineLevel="1" spans="1:81">
      <c r="A24" s="203" t="s">
        <v>21</v>
      </c>
      <c r="B24" s="192">
        <v>0</v>
      </c>
      <c r="C24" s="193">
        <v>0</v>
      </c>
      <c r="D24" s="194" t="s">
        <v>161</v>
      </c>
      <c r="E24" s="195">
        <v>0</v>
      </c>
      <c r="F24" s="196">
        <v>0</v>
      </c>
      <c r="G24" s="192">
        <v>0</v>
      </c>
      <c r="H24" s="193">
        <v>0</v>
      </c>
      <c r="I24" s="194" t="s">
        <v>161</v>
      </c>
      <c r="J24" s="195">
        <v>0</v>
      </c>
      <c r="K24" s="196">
        <v>0</v>
      </c>
      <c r="L24" s="192">
        <v>0</v>
      </c>
      <c r="M24" s="193">
        <v>0</v>
      </c>
      <c r="N24" s="194" t="s">
        <v>161</v>
      </c>
      <c r="O24" s="195">
        <v>0</v>
      </c>
      <c r="P24" s="196">
        <v>0</v>
      </c>
      <c r="Q24" s="192">
        <v>0</v>
      </c>
      <c r="R24" s="193">
        <v>0</v>
      </c>
      <c r="S24" s="194" t="s">
        <v>161</v>
      </c>
      <c r="T24" s="195">
        <v>0</v>
      </c>
      <c r="U24" s="196">
        <v>0</v>
      </c>
      <c r="V24" s="230" t="s">
        <v>161</v>
      </c>
      <c r="W24" s="177" t="s">
        <v>161</v>
      </c>
      <c r="X24" s="177" t="s">
        <v>161</v>
      </c>
      <c r="Y24" s="248" t="s">
        <v>161</v>
      </c>
      <c r="Z24" s="249" t="s">
        <v>161</v>
      </c>
      <c r="AA24" s="192">
        <v>14.031085</v>
      </c>
      <c r="AB24" s="193">
        <v>23.28781068</v>
      </c>
      <c r="AC24" s="194">
        <v>0.602507689228603</v>
      </c>
      <c r="AD24" s="195">
        <v>-9.25672568000001</v>
      </c>
      <c r="AE24" s="196">
        <v>33.314122</v>
      </c>
      <c r="AF24" s="192">
        <v>220.67694</v>
      </c>
      <c r="AG24" s="193">
        <v>195.09723733</v>
      </c>
      <c r="AH24" s="194">
        <v>1.1311125827309</v>
      </c>
      <c r="AI24" s="195">
        <v>25.57970267</v>
      </c>
      <c r="AJ24" s="196">
        <v>182.327478</v>
      </c>
      <c r="AK24" s="192">
        <v>0</v>
      </c>
      <c r="AL24" s="193">
        <v>0</v>
      </c>
      <c r="AM24" s="177" t="s">
        <v>161</v>
      </c>
      <c r="AN24" s="195">
        <v>0</v>
      </c>
      <c r="AO24" s="196">
        <v>0</v>
      </c>
      <c r="AP24" s="192">
        <v>0</v>
      </c>
      <c r="AQ24" s="193">
        <v>0</v>
      </c>
      <c r="AR24" s="177" t="s">
        <v>161</v>
      </c>
      <c r="AS24" s="195">
        <v>0</v>
      </c>
      <c r="AT24" s="196">
        <v>0</v>
      </c>
      <c r="AU24" s="192">
        <v>-234.708025</v>
      </c>
      <c r="AV24" s="193">
        <v>-218.38504801</v>
      </c>
      <c r="AW24" s="194">
        <v>0.925255977280768</v>
      </c>
      <c r="AX24" s="195">
        <v>-16.3229769899999</v>
      </c>
      <c r="AY24" s="196">
        <v>-215.6416</v>
      </c>
      <c r="AZ24" s="230" t="s">
        <v>161</v>
      </c>
      <c r="BA24" s="177" t="s">
        <v>161</v>
      </c>
      <c r="BB24" s="177" t="s">
        <v>161</v>
      </c>
      <c r="BC24" s="248" t="s">
        <v>161</v>
      </c>
      <c r="BD24" s="249" t="s">
        <v>161</v>
      </c>
      <c r="BE24" s="276">
        <v>0.333333333333333</v>
      </c>
      <c r="BF24" s="193">
        <v>0.333333333333333</v>
      </c>
      <c r="BG24" s="177">
        <v>1</v>
      </c>
      <c r="BH24" s="193">
        <v>0</v>
      </c>
      <c r="BI24" s="274">
        <v>2</v>
      </c>
      <c r="BJ24" s="276">
        <v>0</v>
      </c>
      <c r="BK24" s="193">
        <v>0</v>
      </c>
      <c r="BL24" s="177" t="s">
        <v>161</v>
      </c>
      <c r="BM24" s="274">
        <v>0</v>
      </c>
      <c r="BN24" s="230" t="s">
        <v>161</v>
      </c>
      <c r="BO24" s="177" t="s">
        <v>161</v>
      </c>
      <c r="BP24" s="177" t="s">
        <v>161</v>
      </c>
      <c r="BQ24" s="177" t="s">
        <v>161</v>
      </c>
      <c r="BR24" s="249" t="s">
        <v>161</v>
      </c>
      <c r="BS24" s="289">
        <v>0</v>
      </c>
      <c r="BT24" s="286">
        <v>0</v>
      </c>
      <c r="BU24" s="177" t="s">
        <v>161</v>
      </c>
      <c r="BV24" s="299">
        <v>0</v>
      </c>
      <c r="BW24" s="274">
        <v>0</v>
      </c>
      <c r="BX24" s="289">
        <v>-16.7277174217104</v>
      </c>
      <c r="BY24" s="286">
        <v>-9.37765473151811</v>
      </c>
      <c r="BZ24" s="177">
        <v>0.216215258438881</v>
      </c>
      <c r="CA24" s="299">
        <v>-7.35006269019233</v>
      </c>
      <c r="CB24" s="274">
        <v>-6.47297863650737</v>
      </c>
      <c r="CC24" s="159"/>
    </row>
    <row r="25" s="164" customFormat="1" outlineLevel="1" spans="1:81">
      <c r="A25" s="203" t="s">
        <v>22</v>
      </c>
      <c r="B25" s="192">
        <v>957.362784</v>
      </c>
      <c r="C25" s="193">
        <v>936.70191179</v>
      </c>
      <c r="D25" s="194">
        <v>1.02205704071909</v>
      </c>
      <c r="E25" s="195">
        <v>20.6608722100001</v>
      </c>
      <c r="F25" s="196">
        <v>876.253856</v>
      </c>
      <c r="G25" s="192">
        <v>0</v>
      </c>
      <c r="H25" s="193">
        <v>0</v>
      </c>
      <c r="I25" s="194" t="s">
        <v>161</v>
      </c>
      <c r="J25" s="195">
        <v>0</v>
      </c>
      <c r="K25" s="196">
        <v>0</v>
      </c>
      <c r="L25" s="192">
        <v>0</v>
      </c>
      <c r="M25" s="193">
        <v>0</v>
      </c>
      <c r="N25" s="194" t="s">
        <v>161</v>
      </c>
      <c r="O25" s="195">
        <v>0</v>
      </c>
      <c r="P25" s="196">
        <v>0</v>
      </c>
      <c r="Q25" s="192">
        <v>676.150036</v>
      </c>
      <c r="R25" s="193">
        <v>643.54939299</v>
      </c>
      <c r="S25" s="194">
        <v>1.05065756158752</v>
      </c>
      <c r="T25" s="195">
        <v>32.6006430100005</v>
      </c>
      <c r="U25" s="196">
        <v>573.644434</v>
      </c>
      <c r="V25" s="230">
        <v>0.706263129610018</v>
      </c>
      <c r="W25" s="177">
        <v>0.687037556868228</v>
      </c>
      <c r="X25" s="177">
        <v>1.02798329225178</v>
      </c>
      <c r="Y25" s="248">
        <v>0.0192255727417908</v>
      </c>
      <c r="Z25" s="249">
        <v>0.6546555316956</v>
      </c>
      <c r="AA25" s="192">
        <v>281.212748</v>
      </c>
      <c r="AB25" s="193">
        <v>293.1525188</v>
      </c>
      <c r="AC25" s="194">
        <v>0.959271130096801</v>
      </c>
      <c r="AD25" s="195">
        <v>-11.9397708000003</v>
      </c>
      <c r="AE25" s="196">
        <v>302.609422</v>
      </c>
      <c r="AF25" s="192">
        <v>823.777806</v>
      </c>
      <c r="AG25" s="193">
        <v>856.22818497</v>
      </c>
      <c r="AH25" s="194">
        <v>0.962100781614498</v>
      </c>
      <c r="AI25" s="195">
        <v>-32.4503789699999</v>
      </c>
      <c r="AJ25" s="196">
        <v>788.668258</v>
      </c>
      <c r="AK25" s="192">
        <v>0.017188</v>
      </c>
      <c r="AL25" s="193">
        <v>0</v>
      </c>
      <c r="AM25" s="177" t="s">
        <v>161</v>
      </c>
      <c r="AN25" s="195">
        <v>0.017188</v>
      </c>
      <c r="AO25" s="196">
        <v>0.007</v>
      </c>
      <c r="AP25" s="192">
        <v>0.745931</v>
      </c>
      <c r="AQ25" s="193">
        <v>0</v>
      </c>
      <c r="AR25" s="177" t="s">
        <v>161</v>
      </c>
      <c r="AS25" s="195">
        <v>0.745931</v>
      </c>
      <c r="AT25" s="196">
        <v>0.0256</v>
      </c>
      <c r="AU25" s="192">
        <v>-148.356513</v>
      </c>
      <c r="AV25" s="193">
        <v>-212.67879198</v>
      </c>
      <c r="AW25" s="194">
        <v>1.30243861355978</v>
      </c>
      <c r="AX25" s="195">
        <v>64.3222789800003</v>
      </c>
      <c r="AY25" s="196">
        <v>-215.042424</v>
      </c>
      <c r="AZ25" s="230">
        <v>-0.154963735252111</v>
      </c>
      <c r="BA25" s="177">
        <v>-0.227050665001398</v>
      </c>
      <c r="BB25" s="177">
        <v>1.31749270476192</v>
      </c>
      <c r="BC25" s="248">
        <v>0.0720869297492869</v>
      </c>
      <c r="BD25" s="249">
        <v>-0.245411101506183</v>
      </c>
      <c r="BE25" s="276">
        <v>30.6666666666667</v>
      </c>
      <c r="BF25" s="193">
        <v>32</v>
      </c>
      <c r="BG25" s="177">
        <v>0.958333333333333</v>
      </c>
      <c r="BH25" s="193">
        <v>-1.33333333333333</v>
      </c>
      <c r="BI25" s="274">
        <v>91</v>
      </c>
      <c r="BJ25" s="276">
        <v>31.2183516521739</v>
      </c>
      <c r="BK25" s="193">
        <v>29.2719347434375</v>
      </c>
      <c r="BL25" s="177">
        <v>1.06649430335905</v>
      </c>
      <c r="BM25" s="274">
        <v>1.94641690873641</v>
      </c>
      <c r="BN25" s="230">
        <v>0.293736870389982</v>
      </c>
      <c r="BO25" s="177">
        <v>0.312962443131772</v>
      </c>
      <c r="BP25" s="177">
        <v>0.938569073817922</v>
      </c>
      <c r="BQ25" s="177">
        <v>-0.0192255727417908</v>
      </c>
      <c r="BR25" s="249">
        <v>0.3453444683044</v>
      </c>
      <c r="BS25" s="289">
        <v>3.40440748440039</v>
      </c>
      <c r="BT25" s="286">
        <v>3.19527157953247</v>
      </c>
      <c r="BU25" s="177">
        <v>1.06545168373404</v>
      </c>
      <c r="BV25" s="299">
        <v>0.209135904867914</v>
      </c>
      <c r="BW25" s="274">
        <v>2.89565952774597</v>
      </c>
      <c r="BX25" s="289">
        <v>-0.527559700102927</v>
      </c>
      <c r="BY25" s="286">
        <v>-0.725488536992915</v>
      </c>
      <c r="BZ25" s="177">
        <v>1.27282145312783</v>
      </c>
      <c r="CA25" s="299">
        <v>0.197928836889988</v>
      </c>
      <c r="CB25" s="274">
        <v>-0.710626994291011</v>
      </c>
      <c r="CC25" s="159"/>
    </row>
    <row r="26" s="164" customFormat="1" outlineLevel="1" spans="1:81">
      <c r="A26" s="203" t="s">
        <v>23</v>
      </c>
      <c r="B26" s="192">
        <v>0</v>
      </c>
      <c r="C26" s="193">
        <v>0</v>
      </c>
      <c r="D26" s="194" t="s">
        <v>161</v>
      </c>
      <c r="E26" s="195">
        <v>0</v>
      </c>
      <c r="F26" s="196">
        <v>0</v>
      </c>
      <c r="G26" s="192">
        <v>0</v>
      </c>
      <c r="H26" s="193">
        <v>0</v>
      </c>
      <c r="I26" s="194" t="s">
        <v>161</v>
      </c>
      <c r="J26" s="195">
        <v>0</v>
      </c>
      <c r="K26" s="196">
        <v>0</v>
      </c>
      <c r="L26" s="192">
        <v>0</v>
      </c>
      <c r="M26" s="193">
        <v>0</v>
      </c>
      <c r="N26" s="194" t="s">
        <v>161</v>
      </c>
      <c r="O26" s="195">
        <v>0</v>
      </c>
      <c r="P26" s="196">
        <v>0</v>
      </c>
      <c r="Q26" s="192">
        <v>0</v>
      </c>
      <c r="R26" s="193">
        <v>0</v>
      </c>
      <c r="S26" s="194" t="s">
        <v>161</v>
      </c>
      <c r="T26" s="195">
        <v>0</v>
      </c>
      <c r="U26" s="196">
        <v>0</v>
      </c>
      <c r="V26" s="230" t="s">
        <v>161</v>
      </c>
      <c r="W26" s="177" t="s">
        <v>161</v>
      </c>
      <c r="X26" s="177" t="s">
        <v>161</v>
      </c>
      <c r="Y26" s="248" t="s">
        <v>161</v>
      </c>
      <c r="Z26" s="249" t="s">
        <v>161</v>
      </c>
      <c r="AA26" s="192">
        <v>0</v>
      </c>
      <c r="AB26" s="193">
        <v>0</v>
      </c>
      <c r="AC26" s="194" t="s">
        <v>161</v>
      </c>
      <c r="AD26" s="195">
        <v>0</v>
      </c>
      <c r="AE26" s="196">
        <v>0</v>
      </c>
      <c r="AF26" s="192">
        <v>0.000646</v>
      </c>
      <c r="AG26" s="193">
        <v>0</v>
      </c>
      <c r="AH26" s="194" t="s">
        <v>161</v>
      </c>
      <c r="AI26" s="195">
        <v>0.000646</v>
      </c>
      <c r="AJ26" s="196">
        <v>0.059008</v>
      </c>
      <c r="AK26" s="192">
        <v>0</v>
      </c>
      <c r="AL26" s="193">
        <v>0</v>
      </c>
      <c r="AM26" s="177" t="s">
        <v>161</v>
      </c>
      <c r="AN26" s="195">
        <v>0</v>
      </c>
      <c r="AO26" s="196">
        <v>0.01</v>
      </c>
      <c r="AP26" s="192">
        <v>0</v>
      </c>
      <c r="AQ26" s="193">
        <v>0</v>
      </c>
      <c r="AR26" s="177" t="s">
        <v>161</v>
      </c>
      <c r="AS26" s="195">
        <v>0</v>
      </c>
      <c r="AT26" s="196">
        <v>0</v>
      </c>
      <c r="AU26" s="192">
        <v>-0.000646</v>
      </c>
      <c r="AV26" s="193">
        <v>0</v>
      </c>
      <c r="AW26" s="194" t="s">
        <v>161</v>
      </c>
      <c r="AX26" s="195">
        <v>-0.000646</v>
      </c>
      <c r="AY26" s="196">
        <v>-0.049008</v>
      </c>
      <c r="AZ26" s="230" t="s">
        <v>161</v>
      </c>
      <c r="BA26" s="177" t="s">
        <v>161</v>
      </c>
      <c r="BB26" s="177" t="s">
        <v>161</v>
      </c>
      <c r="BC26" s="248" t="s">
        <v>161</v>
      </c>
      <c r="BD26" s="249" t="s">
        <v>161</v>
      </c>
      <c r="BE26" s="276">
        <v>0</v>
      </c>
      <c r="BF26" s="193">
        <v>0</v>
      </c>
      <c r="BG26" s="177" t="s">
        <v>161</v>
      </c>
      <c r="BH26" s="193">
        <v>0</v>
      </c>
      <c r="BI26" s="274">
        <v>1.5</v>
      </c>
      <c r="BJ26" s="276" t="s">
        <v>161</v>
      </c>
      <c r="BK26" s="193" t="s">
        <v>161</v>
      </c>
      <c r="BL26" s="177" t="s">
        <v>161</v>
      </c>
      <c r="BM26" s="274" t="s">
        <v>161</v>
      </c>
      <c r="BN26" s="230" t="s">
        <v>161</v>
      </c>
      <c r="BO26" s="177" t="s">
        <v>161</v>
      </c>
      <c r="BP26" s="177" t="s">
        <v>161</v>
      </c>
      <c r="BQ26" s="177" t="s">
        <v>161</v>
      </c>
      <c r="BR26" s="249" t="s">
        <v>161</v>
      </c>
      <c r="BS26" s="289" t="s">
        <v>161</v>
      </c>
      <c r="BT26" s="286" t="s">
        <v>161</v>
      </c>
      <c r="BU26" s="177" t="s">
        <v>161</v>
      </c>
      <c r="BV26" s="299" t="s">
        <v>161</v>
      </c>
      <c r="BW26" s="274" t="s">
        <v>161</v>
      </c>
      <c r="BX26" s="289" t="s">
        <v>161</v>
      </c>
      <c r="BY26" s="286" t="s">
        <v>161</v>
      </c>
      <c r="BZ26" s="177" t="s">
        <v>161</v>
      </c>
      <c r="CA26" s="299" t="s">
        <v>161</v>
      </c>
      <c r="CB26" s="274" t="s">
        <v>161</v>
      </c>
      <c r="CC26" s="159"/>
    </row>
    <row r="27" s="163" customFormat="1" spans="1:81">
      <c r="A27" s="197" t="s">
        <v>24</v>
      </c>
      <c r="B27" s="198">
        <v>976.502575</v>
      </c>
      <c r="C27" s="199">
        <v>956.14191179</v>
      </c>
      <c r="D27" s="200">
        <v>1.02129460382286</v>
      </c>
      <c r="E27" s="199">
        <v>20.3606632100001</v>
      </c>
      <c r="F27" s="201">
        <v>897.383354</v>
      </c>
      <c r="G27" s="198">
        <v>0.057638</v>
      </c>
      <c r="H27" s="199">
        <v>0</v>
      </c>
      <c r="I27" s="200" t="s">
        <v>161</v>
      </c>
      <c r="J27" s="199">
        <v>0.057638</v>
      </c>
      <c r="K27" s="201">
        <v>0.025973</v>
      </c>
      <c r="L27" s="198">
        <v>18.957942</v>
      </c>
      <c r="M27" s="199">
        <v>0</v>
      </c>
      <c r="N27" s="200" t="s">
        <v>161</v>
      </c>
      <c r="O27" s="199">
        <v>18.957942</v>
      </c>
      <c r="P27" s="201">
        <v>0.0090969999999766</v>
      </c>
      <c r="Q27" s="198">
        <v>957.486995</v>
      </c>
      <c r="R27" s="199">
        <v>956.14191179</v>
      </c>
      <c r="S27" s="200">
        <v>1.00140678197809</v>
      </c>
      <c r="T27" s="199">
        <v>1.3450832100001</v>
      </c>
      <c r="U27" s="201">
        <v>897.348284</v>
      </c>
      <c r="V27" s="231">
        <v>0.980526851145272</v>
      </c>
      <c r="W27" s="232">
        <v>1</v>
      </c>
      <c r="X27" s="232">
        <v>0.980526851145272</v>
      </c>
      <c r="Y27" s="200">
        <v>-0.0194731488547278</v>
      </c>
      <c r="Z27" s="250">
        <v>0.999960919711912</v>
      </c>
      <c r="AA27" s="198">
        <v>630.912767</v>
      </c>
      <c r="AB27" s="199">
        <v>634.53986768</v>
      </c>
      <c r="AC27" s="200">
        <v>0.994283888428852</v>
      </c>
      <c r="AD27" s="199">
        <v>-3.62710068000024</v>
      </c>
      <c r="AE27" s="201">
        <v>662.656065</v>
      </c>
      <c r="AF27" s="198">
        <v>1081.39498</v>
      </c>
      <c r="AG27" s="199">
        <v>1135.31841164</v>
      </c>
      <c r="AH27" s="200">
        <v>0.952503693160313</v>
      </c>
      <c r="AI27" s="199">
        <v>-53.9234316399998</v>
      </c>
      <c r="AJ27" s="201">
        <v>1030.166698</v>
      </c>
      <c r="AK27" s="198">
        <v>-0.182812</v>
      </c>
      <c r="AL27" s="199">
        <v>0</v>
      </c>
      <c r="AM27" s="232" t="s">
        <v>161</v>
      </c>
      <c r="AN27" s="199">
        <v>-0.182812</v>
      </c>
      <c r="AO27" s="201">
        <v>8.317</v>
      </c>
      <c r="AP27" s="198">
        <v>1.984493</v>
      </c>
      <c r="AQ27" s="199">
        <v>0</v>
      </c>
      <c r="AR27" s="232" t="s">
        <v>161</v>
      </c>
      <c r="AS27" s="199">
        <v>1.984493</v>
      </c>
      <c r="AT27" s="201">
        <v>0.025599</v>
      </c>
      <c r="AU27" s="198">
        <v>-756.988057</v>
      </c>
      <c r="AV27" s="199">
        <v>-813.71636753</v>
      </c>
      <c r="AW27" s="200">
        <v>1.06971509090102</v>
      </c>
      <c r="AX27" s="199">
        <v>56.7283105300004</v>
      </c>
      <c r="AY27" s="201">
        <v>-787.183078</v>
      </c>
      <c r="AZ27" s="231">
        <v>-0.775203339325551</v>
      </c>
      <c r="BA27" s="232">
        <v>-0.85104141707023</v>
      </c>
      <c r="BB27" s="232">
        <v>1.08911208811171</v>
      </c>
      <c r="BC27" s="200">
        <v>0.0758380777446783</v>
      </c>
      <c r="BD27" s="250">
        <v>-0.877198216894939</v>
      </c>
      <c r="BE27" s="198">
        <v>63.9166666666667</v>
      </c>
      <c r="BF27" s="199">
        <v>66</v>
      </c>
      <c r="BG27" s="232">
        <v>0.968434343434344</v>
      </c>
      <c r="BH27" s="199">
        <v>-2.08333333333333</v>
      </c>
      <c r="BI27" s="275">
        <v>196.5</v>
      </c>
      <c r="BJ27" s="198">
        <v>15.2777456323338</v>
      </c>
      <c r="BK27" s="199">
        <v>14.4869986634848</v>
      </c>
      <c r="BL27" s="232">
        <v>1.05458321542074</v>
      </c>
      <c r="BM27" s="275">
        <v>0.79074696884892</v>
      </c>
      <c r="BN27" s="231">
        <v>0.646094319822966</v>
      </c>
      <c r="BO27" s="232">
        <v>0.663646117648032</v>
      </c>
      <c r="BP27" s="232">
        <v>0.973552474190207</v>
      </c>
      <c r="BQ27" s="232">
        <v>-0.0175517978250656</v>
      </c>
      <c r="BR27" s="250">
        <v>0.738431420692477</v>
      </c>
      <c r="BS27" s="287">
        <v>1.54776163374104</v>
      </c>
      <c r="BT27" s="288">
        <v>1.50682716798527</v>
      </c>
      <c r="BU27" s="232">
        <v>1.02716599927682</v>
      </c>
      <c r="BV27" s="232">
        <v>0.0409344657557744</v>
      </c>
      <c r="BW27" s="275">
        <v>1.35422189790114</v>
      </c>
      <c r="BX27" s="287">
        <v>-1.19982998695603</v>
      </c>
      <c r="BY27" s="288">
        <v>-1.2823723283221</v>
      </c>
      <c r="BZ27" s="232">
        <v>1.06436690775609</v>
      </c>
      <c r="CA27" s="232">
        <v>0.0825423413660764</v>
      </c>
      <c r="CB27" s="275">
        <v>-1.18792103411896</v>
      </c>
      <c r="CC27" s="159"/>
    </row>
    <row r="28" s="159" customFormat="1" ht="16.2" spans="1:16384">
      <c r="A28" s="204" t="s">
        <v>25</v>
      </c>
      <c r="B28" s="205">
        <v>4161.628227</v>
      </c>
      <c r="C28" s="206">
        <v>4227.95086543</v>
      </c>
      <c r="D28" s="207">
        <v>0.984313290163259</v>
      </c>
      <c r="E28" s="208">
        <v>-66.3226384299996</v>
      </c>
      <c r="F28" s="209">
        <v>4381.412835</v>
      </c>
      <c r="G28" s="205">
        <v>419.413855</v>
      </c>
      <c r="H28" s="206">
        <v>410.54064</v>
      </c>
      <c r="I28" s="207">
        <v>1.02161348752221</v>
      </c>
      <c r="J28" s="208">
        <v>8.87321499999986</v>
      </c>
      <c r="K28" s="209">
        <v>521.407884</v>
      </c>
      <c r="L28" s="205">
        <v>19.976671</v>
      </c>
      <c r="M28" s="206">
        <v>0</v>
      </c>
      <c r="N28" s="207" t="s">
        <v>161</v>
      </c>
      <c r="O28" s="208">
        <v>19.976671</v>
      </c>
      <c r="P28" s="209">
        <v>111.36461</v>
      </c>
      <c r="Q28" s="205">
        <v>2920.123202</v>
      </c>
      <c r="R28" s="206">
        <v>3067.43520885</v>
      </c>
      <c r="S28" s="207">
        <v>0.951975511520184</v>
      </c>
      <c r="T28" s="208">
        <v>-147.31200685</v>
      </c>
      <c r="U28" s="209">
        <v>3854.462955</v>
      </c>
      <c r="V28" s="233">
        <v>0.701678055491524</v>
      </c>
      <c r="W28" s="234">
        <v>0.725513447644579</v>
      </c>
      <c r="X28" s="234">
        <v>0.967146863741206</v>
      </c>
      <c r="Y28" s="207">
        <v>-0.0238353921530545</v>
      </c>
      <c r="Z28" s="251">
        <v>0.879730602925483</v>
      </c>
      <c r="AA28" s="205">
        <v>1916.036547</v>
      </c>
      <c r="AB28" s="206">
        <v>1898.5204013</v>
      </c>
      <c r="AC28" s="207">
        <v>1.00922620883505</v>
      </c>
      <c r="AD28" s="208">
        <v>17.5161456999997</v>
      </c>
      <c r="AE28" s="209">
        <v>1979.788436</v>
      </c>
      <c r="AF28" s="205">
        <v>2413.138801</v>
      </c>
      <c r="AG28" s="206">
        <v>2518.47355416</v>
      </c>
      <c r="AH28" s="207">
        <v>0.958175160113947</v>
      </c>
      <c r="AI28" s="208">
        <v>-105.33475316</v>
      </c>
      <c r="AJ28" s="209">
        <v>2394.577216</v>
      </c>
      <c r="AK28" s="205">
        <v>11.382588</v>
      </c>
      <c r="AL28" s="206">
        <v>4.75</v>
      </c>
      <c r="AM28" s="234">
        <v>2.39633431578947</v>
      </c>
      <c r="AN28" s="206">
        <v>6.632588</v>
      </c>
      <c r="AO28" s="209">
        <v>8.3884</v>
      </c>
      <c r="AP28" s="205">
        <v>5.765515</v>
      </c>
      <c r="AQ28" s="206">
        <v>0</v>
      </c>
      <c r="AR28" s="234" t="s">
        <v>161</v>
      </c>
      <c r="AS28" s="206">
        <v>5.765515</v>
      </c>
      <c r="AT28" s="209">
        <v>-1.123791</v>
      </c>
      <c r="AU28" s="205">
        <v>-601.320574</v>
      </c>
      <c r="AV28" s="206">
        <v>-594.83373003</v>
      </c>
      <c r="AW28" s="207">
        <v>0.989094693790024</v>
      </c>
      <c r="AX28" s="208">
        <v>-6.48684396999931</v>
      </c>
      <c r="AY28" s="209">
        <v>-616.213119999999</v>
      </c>
      <c r="AZ28" s="233">
        <v>-0.144491660763622</v>
      </c>
      <c r="BA28" s="234">
        <v>-0.140690785906166</v>
      </c>
      <c r="BB28" s="234">
        <v>0.972984194856998</v>
      </c>
      <c r="BC28" s="207">
        <v>-0.00380087485745673</v>
      </c>
      <c r="BD28" s="251">
        <v>-0.140642560563458</v>
      </c>
      <c r="BE28" s="205">
        <v>186.166666666667</v>
      </c>
      <c r="BF28" s="208">
        <v>189.416666666667</v>
      </c>
      <c r="BG28" s="234">
        <v>0.982842058952926</v>
      </c>
      <c r="BH28" s="206">
        <v>-3.25</v>
      </c>
      <c r="BI28" s="277">
        <v>563.166666673333</v>
      </c>
      <c r="BJ28" s="205">
        <v>22.3543145586392</v>
      </c>
      <c r="BK28" s="208">
        <v>22.320902061223</v>
      </c>
      <c r="BL28" s="234">
        <v>1.00149691519297</v>
      </c>
      <c r="BM28" s="277">
        <v>0.0334124974161618</v>
      </c>
      <c r="BN28" s="233">
        <v>0.460405505366638</v>
      </c>
      <c r="BO28" s="234">
        <v>0.449040318047053</v>
      </c>
      <c r="BP28" s="234">
        <v>1.02530994848973</v>
      </c>
      <c r="BQ28" s="234">
        <v>0.0113651873195849</v>
      </c>
      <c r="BR28" s="251">
        <v>0.451860737747622</v>
      </c>
      <c r="BS28" s="290">
        <v>2.17199835437168</v>
      </c>
      <c r="BT28" s="291">
        <v>2.22697152084062</v>
      </c>
      <c r="BU28" s="234">
        <v>0.975314831844736</v>
      </c>
      <c r="BV28" s="234">
        <v>-0.0549731664689346</v>
      </c>
      <c r="BW28" s="277">
        <v>2.21307123293047</v>
      </c>
      <c r="BX28" s="290">
        <v>-0.313835649399019</v>
      </c>
      <c r="BY28" s="291">
        <v>-0.313314373457716</v>
      </c>
      <c r="BZ28" s="234">
        <v>0.998336252705068</v>
      </c>
      <c r="CA28" s="234">
        <v>-0.000521275941303745</v>
      </c>
      <c r="CB28" s="277">
        <v>-0.31125200490867</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203" t="s">
        <v>26</v>
      </c>
      <c r="B29" s="192">
        <v>1480.361616</v>
      </c>
      <c r="C29" s="193">
        <v>1426.2882868</v>
      </c>
      <c r="D29" s="194">
        <v>1.03791192124372</v>
      </c>
      <c r="E29" s="195">
        <v>54.0733292</v>
      </c>
      <c r="F29" s="196">
        <v>1604.711641</v>
      </c>
      <c r="G29" s="192">
        <v>1.302043</v>
      </c>
      <c r="H29" s="193">
        <v>3.8</v>
      </c>
      <c r="I29" s="194">
        <v>0.342642894736842</v>
      </c>
      <c r="J29" s="195">
        <v>-2.497957</v>
      </c>
      <c r="K29" s="196">
        <v>1.17289399999999</v>
      </c>
      <c r="L29" s="192">
        <v>1299.353875</v>
      </c>
      <c r="M29" s="193">
        <v>1202.84760235</v>
      </c>
      <c r="N29" s="194">
        <v>1.08023150435804</v>
      </c>
      <c r="O29" s="195">
        <v>96.5062726499998</v>
      </c>
      <c r="P29" s="196">
        <v>1365.826654</v>
      </c>
      <c r="Q29" s="192">
        <v>181.007741</v>
      </c>
      <c r="R29" s="193">
        <v>223.44068445</v>
      </c>
      <c r="S29" s="194">
        <v>0.810093029591058</v>
      </c>
      <c r="T29" s="195">
        <v>-42.4329434499998</v>
      </c>
      <c r="U29" s="196">
        <v>238.884987</v>
      </c>
      <c r="V29" s="230">
        <v>0.122272652197705</v>
      </c>
      <c r="W29" s="177">
        <v>0.156658851171882</v>
      </c>
      <c r="X29" s="177">
        <v>0.780502673695406</v>
      </c>
      <c r="Y29" s="248">
        <v>-0.0343861989741774</v>
      </c>
      <c r="Z29" s="249">
        <v>0.148864743606605</v>
      </c>
      <c r="AA29" s="252">
        <v>74.441137</v>
      </c>
      <c r="AB29" s="193">
        <v>89.2394778</v>
      </c>
      <c r="AC29" s="194">
        <v>0.834172709603193</v>
      </c>
      <c r="AD29" s="195">
        <v>-14.7983408</v>
      </c>
      <c r="AE29" s="196">
        <v>97.644217</v>
      </c>
      <c r="AF29" s="252">
        <v>93.066287</v>
      </c>
      <c r="AG29" s="193">
        <v>85.78062132</v>
      </c>
      <c r="AH29" s="194">
        <v>1.08493370143381</v>
      </c>
      <c r="AI29" s="195">
        <v>7.28566567999999</v>
      </c>
      <c r="AJ29" s="196">
        <v>31.977163</v>
      </c>
      <c r="AK29" s="192">
        <v>0.872516</v>
      </c>
      <c r="AL29" s="193">
        <v>0</v>
      </c>
      <c r="AM29" s="177" t="s">
        <v>161</v>
      </c>
      <c r="AN29" s="195">
        <v>0.872516</v>
      </c>
      <c r="AO29" s="196">
        <v>1.074544</v>
      </c>
      <c r="AP29" s="192">
        <v>0.275803</v>
      </c>
      <c r="AQ29" s="193">
        <v>1</v>
      </c>
      <c r="AR29" s="177">
        <v>0.275803</v>
      </c>
      <c r="AS29" s="195">
        <v>-0.724197</v>
      </c>
      <c r="AT29" s="196">
        <v>0.013172</v>
      </c>
      <c r="AU29" s="252">
        <v>12.7949870000002</v>
      </c>
      <c r="AV29" s="193">
        <v>43.6205853299999</v>
      </c>
      <c r="AW29" s="194">
        <v>0.293324514176119</v>
      </c>
      <c r="AX29" s="195">
        <v>-30.8255983299998</v>
      </c>
      <c r="AY29" s="196">
        <v>109.152085</v>
      </c>
      <c r="AZ29" s="230">
        <v>0.00864314966134609</v>
      </c>
      <c r="BA29" s="177">
        <v>0.030583287918508</v>
      </c>
      <c r="BB29" s="177">
        <v>0.282610217854162</v>
      </c>
      <c r="BC29" s="248">
        <v>-0.0219401382571619</v>
      </c>
      <c r="BD29" s="249">
        <v>0.0680197502225262</v>
      </c>
      <c r="BE29" s="192">
        <v>11.4166666666667</v>
      </c>
      <c r="BF29" s="193">
        <v>14.3333333333333</v>
      </c>
      <c r="BG29" s="177">
        <v>0.796511627906977</v>
      </c>
      <c r="BH29" s="193">
        <v>-2.91666666666667</v>
      </c>
      <c r="BI29" s="274">
        <v>35.75</v>
      </c>
      <c r="BJ29" s="192">
        <v>129.666710890511</v>
      </c>
      <c r="BK29" s="193">
        <v>99.5084851255814</v>
      </c>
      <c r="BL29" s="177">
        <v>1.3030719011235</v>
      </c>
      <c r="BM29" s="274">
        <v>30.1582257649296</v>
      </c>
      <c r="BN29" s="230">
        <v>0.0502857789579435</v>
      </c>
      <c r="BO29" s="177">
        <v>0.0625676299987125</v>
      </c>
      <c r="BP29" s="177">
        <v>0.803702792625807</v>
      </c>
      <c r="BQ29" s="177">
        <v>-0.0122818510407691</v>
      </c>
      <c r="BR29" s="249">
        <v>0.060848450590881</v>
      </c>
      <c r="BS29" s="285">
        <v>19.8863380606344</v>
      </c>
      <c r="BT29" s="286">
        <v>15.9827054344327</v>
      </c>
      <c r="BU29" s="177">
        <v>1.24424104180709</v>
      </c>
      <c r="BV29" s="299">
        <v>3.90363262620166</v>
      </c>
      <c r="BW29" s="274">
        <v>16.4342722006773</v>
      </c>
      <c r="BX29" s="285">
        <v>0.171880596074186</v>
      </c>
      <c r="BY29" s="286">
        <v>0.488803682017959</v>
      </c>
      <c r="BZ29" s="177">
        <v>0.35163523188819</v>
      </c>
      <c r="CA29" s="299">
        <v>-0.316923085943773</v>
      </c>
      <c r="CB29" s="274">
        <v>1.11785509017907</v>
      </c>
    </row>
    <row r="30" s="159" customFormat="1" outlineLevel="2" spans="1:80">
      <c r="A30" s="203" t="s">
        <v>27</v>
      </c>
      <c r="B30" s="192">
        <v>202.715873</v>
      </c>
      <c r="C30" s="210">
        <v>240.24285</v>
      </c>
      <c r="D30" s="194">
        <v>0.843795655104824</v>
      </c>
      <c r="E30" s="211">
        <v>-37.526977</v>
      </c>
      <c r="F30" s="196">
        <v>252.64197</v>
      </c>
      <c r="G30" s="192">
        <v>111.594923</v>
      </c>
      <c r="H30" s="210">
        <v>166.56339659</v>
      </c>
      <c r="I30" s="194">
        <v>0.669984674212028</v>
      </c>
      <c r="J30" s="211">
        <v>-54.96847359</v>
      </c>
      <c r="K30" s="196">
        <v>151.317878</v>
      </c>
      <c r="L30" s="192">
        <v>0</v>
      </c>
      <c r="M30" s="210">
        <v>0</v>
      </c>
      <c r="N30" s="194" t="s">
        <v>161</v>
      </c>
      <c r="O30" s="211">
        <v>0</v>
      </c>
      <c r="P30" s="196">
        <v>0</v>
      </c>
      <c r="Q30" s="192">
        <v>91.12095</v>
      </c>
      <c r="R30" s="210">
        <v>73.67945341</v>
      </c>
      <c r="S30" s="194">
        <v>1.23672130808224</v>
      </c>
      <c r="T30" s="211">
        <v>17.44149659</v>
      </c>
      <c r="U30" s="196">
        <v>101.324092</v>
      </c>
      <c r="V30" s="235">
        <v>0.449500814373821</v>
      </c>
      <c r="W30" s="236">
        <v>0.306687393235636</v>
      </c>
      <c r="X30" s="177">
        <v>1.46566446579843</v>
      </c>
      <c r="Y30" s="253">
        <v>0.142813421138184</v>
      </c>
      <c r="Z30" s="254">
        <v>0.401058034815039</v>
      </c>
      <c r="AA30" s="192">
        <v>50.161742</v>
      </c>
      <c r="AB30" s="210">
        <v>57.9886602</v>
      </c>
      <c r="AC30" s="194">
        <v>0.865026745349775</v>
      </c>
      <c r="AD30" s="211">
        <v>-7.82691819999998</v>
      </c>
      <c r="AE30" s="196">
        <v>65.375478</v>
      </c>
      <c r="AF30" s="192">
        <v>55.909563</v>
      </c>
      <c r="AG30" s="210">
        <v>24.07756</v>
      </c>
      <c r="AH30" s="194">
        <v>2.3220609978752</v>
      </c>
      <c r="AI30" s="211">
        <v>31.832003</v>
      </c>
      <c r="AJ30" s="196">
        <v>11.887033</v>
      </c>
      <c r="AK30" s="192">
        <v>0.4</v>
      </c>
      <c r="AL30" s="193">
        <v>0</v>
      </c>
      <c r="AM30" s="177" t="s">
        <v>161</v>
      </c>
      <c r="AN30" s="195">
        <v>0.4</v>
      </c>
      <c r="AO30" s="196">
        <v>1.854321</v>
      </c>
      <c r="AP30" s="192">
        <v>0</v>
      </c>
      <c r="AQ30" s="193">
        <v>0</v>
      </c>
      <c r="AR30" s="177" t="s">
        <v>161</v>
      </c>
      <c r="AS30" s="195">
        <v>0</v>
      </c>
      <c r="AT30" s="196">
        <v>0</v>
      </c>
      <c r="AU30" s="192">
        <v>-14.550355</v>
      </c>
      <c r="AV30" s="210">
        <v>-8.38676679</v>
      </c>
      <c r="AW30" s="194">
        <v>0.265081721677397</v>
      </c>
      <c r="AX30" s="211">
        <v>-6.16358820999998</v>
      </c>
      <c r="AY30" s="196">
        <v>25.915902</v>
      </c>
      <c r="AZ30" s="235">
        <v>-0.0717770877271164</v>
      </c>
      <c r="BA30" s="236">
        <v>-0.034909537536705</v>
      </c>
      <c r="BB30" s="236">
        <v>-0.0560881865492371</v>
      </c>
      <c r="BC30" s="253">
        <v>-0.0368675501904113</v>
      </c>
      <c r="BD30" s="254">
        <v>0.102579559524492</v>
      </c>
      <c r="BE30" s="278">
        <v>12.5</v>
      </c>
      <c r="BF30" s="210">
        <v>12.6666666666667</v>
      </c>
      <c r="BG30" s="236">
        <v>0.986842105263158</v>
      </c>
      <c r="BH30" s="210">
        <v>-0.166666666666666</v>
      </c>
      <c r="BI30" s="254">
        <v>38.66666667</v>
      </c>
      <c r="BJ30" s="278">
        <v>16.21726984</v>
      </c>
      <c r="BK30" s="210">
        <v>18.9665407894737</v>
      </c>
      <c r="BL30" s="236">
        <v>0.855046263839555</v>
      </c>
      <c r="BM30" s="254">
        <v>-2.74927094947369</v>
      </c>
      <c r="BN30" s="235">
        <v>0.247448516278743</v>
      </c>
      <c r="BO30" s="236">
        <v>0.241375175993791</v>
      </c>
      <c r="BP30" s="236">
        <v>1.02516141214583</v>
      </c>
      <c r="BQ30" s="236">
        <v>0.00607334028495132</v>
      </c>
      <c r="BR30" s="254">
        <v>0.25876729032789</v>
      </c>
      <c r="BS30" s="278">
        <v>4.04124468005916</v>
      </c>
      <c r="BT30" s="210">
        <v>4.14292810303626</v>
      </c>
      <c r="BU30" s="177">
        <v>0.975456145883252</v>
      </c>
      <c r="BV30" s="300">
        <v>-0.101683422977099</v>
      </c>
      <c r="BW30" s="254">
        <v>3.86447606547519</v>
      </c>
      <c r="BX30" s="278">
        <v>-0.290068773927348</v>
      </c>
      <c r="BY30" s="210">
        <v>-0.144627704124814</v>
      </c>
      <c r="BZ30" s="177">
        <v>-0.00562385804740284</v>
      </c>
      <c r="CA30" s="299">
        <v>-0.145441069802534</v>
      </c>
      <c r="CB30" s="274">
        <v>0.396416252589389</v>
      </c>
    </row>
    <row r="31" s="159" customFormat="1" outlineLevel="2" spans="1:80">
      <c r="A31" s="203" t="s">
        <v>28</v>
      </c>
      <c r="B31" s="192">
        <v>189.594146</v>
      </c>
      <c r="C31" s="193">
        <v>199.8262</v>
      </c>
      <c r="D31" s="194">
        <v>0.948795233057527</v>
      </c>
      <c r="E31" s="195">
        <v>-10.232054</v>
      </c>
      <c r="F31" s="196">
        <v>215.997723</v>
      </c>
      <c r="G31" s="192">
        <v>151.812275</v>
      </c>
      <c r="H31" s="193">
        <v>129.86709484</v>
      </c>
      <c r="I31" s="194">
        <v>1.16898183629223</v>
      </c>
      <c r="J31" s="195">
        <v>21.94518016</v>
      </c>
      <c r="K31" s="196">
        <v>143.674122</v>
      </c>
      <c r="L31" s="192">
        <v>0</v>
      </c>
      <c r="M31" s="193">
        <v>0</v>
      </c>
      <c r="N31" s="194" t="s">
        <v>161</v>
      </c>
      <c r="O31" s="195">
        <v>0</v>
      </c>
      <c r="P31" s="196">
        <v>0</v>
      </c>
      <c r="Q31" s="192">
        <v>37.781871</v>
      </c>
      <c r="R31" s="193">
        <v>69.95910516</v>
      </c>
      <c r="S31" s="194">
        <v>0.54005652178642</v>
      </c>
      <c r="T31" s="195">
        <v>-32.17723416</v>
      </c>
      <c r="U31" s="196">
        <v>72.323601</v>
      </c>
      <c r="V31" s="230">
        <v>0.199277624320742</v>
      </c>
      <c r="W31" s="177">
        <v>0.350099762493607</v>
      </c>
      <c r="X31" s="177">
        <v>0.569202397914741</v>
      </c>
      <c r="Y31" s="248">
        <v>-0.150822138172865</v>
      </c>
      <c r="Z31" s="249">
        <v>0.334835015830236</v>
      </c>
      <c r="AA31" s="192">
        <v>40.569119</v>
      </c>
      <c r="AB31" s="193">
        <v>48.35462136</v>
      </c>
      <c r="AC31" s="194">
        <v>0.838991555697708</v>
      </c>
      <c r="AD31" s="195">
        <v>-7.78550236</v>
      </c>
      <c r="AE31" s="196">
        <v>43.393542</v>
      </c>
      <c r="AF31" s="192">
        <v>26.880511</v>
      </c>
      <c r="AG31" s="193">
        <v>24.20497332</v>
      </c>
      <c r="AH31" s="194">
        <v>1.11053669196938</v>
      </c>
      <c r="AI31" s="195">
        <v>2.67553768</v>
      </c>
      <c r="AJ31" s="196">
        <v>27.87959</v>
      </c>
      <c r="AK31" s="192">
        <v>18.215399</v>
      </c>
      <c r="AL31" s="193">
        <v>0</v>
      </c>
      <c r="AM31" s="177" t="s">
        <v>161</v>
      </c>
      <c r="AN31" s="195">
        <v>18.215399</v>
      </c>
      <c r="AO31" s="196">
        <v>0.1366</v>
      </c>
      <c r="AP31" s="192">
        <v>18.213899</v>
      </c>
      <c r="AQ31" s="193">
        <v>0</v>
      </c>
      <c r="AR31" s="177" t="s">
        <v>161</v>
      </c>
      <c r="AS31" s="195">
        <v>18.213899</v>
      </c>
      <c r="AT31" s="196">
        <v>0</v>
      </c>
      <c r="AU31" s="192">
        <v>-29.666259</v>
      </c>
      <c r="AV31" s="193">
        <v>-2.60048951999997</v>
      </c>
      <c r="AW31" s="194">
        <v>-9.40795176132851</v>
      </c>
      <c r="AX31" s="195">
        <v>-27.06576948</v>
      </c>
      <c r="AY31" s="196">
        <v>1.187069</v>
      </c>
      <c r="AZ31" s="230">
        <v>-0.156472441928666</v>
      </c>
      <c r="BA31" s="177">
        <v>-0.0130137565544457</v>
      </c>
      <c r="BB31" s="177">
        <v>-10.0236183360302</v>
      </c>
      <c r="BC31" s="248">
        <v>-0.14345868537422</v>
      </c>
      <c r="BD31" s="249">
        <v>0.00549574774915569</v>
      </c>
      <c r="BE31" s="192">
        <v>11.9166666666667</v>
      </c>
      <c r="BF31" s="193">
        <v>12</v>
      </c>
      <c r="BG31" s="177">
        <v>0.993055555555555</v>
      </c>
      <c r="BH31" s="193">
        <v>-0.0833333333333339</v>
      </c>
      <c r="BI31" s="274">
        <v>36.25</v>
      </c>
      <c r="BJ31" s="192">
        <v>15.9099982657343</v>
      </c>
      <c r="BK31" s="193">
        <v>16.6521833333333</v>
      </c>
      <c r="BL31" s="177">
        <v>0.95543016475723</v>
      </c>
      <c r="BM31" s="274">
        <v>-0.742185067599067</v>
      </c>
      <c r="BN31" s="230">
        <v>0.21397875333134</v>
      </c>
      <c r="BO31" s="177">
        <v>0.241983390366228</v>
      </c>
      <c r="BP31" s="177">
        <v>0.884270416277311</v>
      </c>
      <c r="BQ31" s="177">
        <v>-0.0280046370348886</v>
      </c>
      <c r="BR31" s="249">
        <v>0.200898145579062</v>
      </c>
      <c r="BS31" s="285">
        <v>4.67336118390937</v>
      </c>
      <c r="BT31" s="286">
        <v>4.13251503950976</v>
      </c>
      <c r="BU31" s="177">
        <v>1.13087578368832</v>
      </c>
      <c r="BV31" s="299">
        <v>0.540846144399604</v>
      </c>
      <c r="BW31" s="274">
        <v>4.97764674291857</v>
      </c>
      <c r="BX31" s="285">
        <v>-0.73125223646094</v>
      </c>
      <c r="BY31" s="286">
        <v>-0.0537795446817655</v>
      </c>
      <c r="BZ31" s="177">
        <v>-11.5972188085274</v>
      </c>
      <c r="CA31" s="299">
        <v>-0.677472691779174</v>
      </c>
      <c r="CB31" s="274">
        <v>0.0273558908834868</v>
      </c>
    </row>
    <row r="32" s="159" customFormat="1" outlineLevel="2" spans="1:80">
      <c r="A32" s="203" t="s">
        <v>29</v>
      </c>
      <c r="B32" s="192">
        <v>66.197331</v>
      </c>
      <c r="C32" s="193">
        <v>51.8082</v>
      </c>
      <c r="D32" s="194">
        <v>1.27773848541351</v>
      </c>
      <c r="E32" s="195">
        <v>14.389131</v>
      </c>
      <c r="F32" s="196">
        <v>19.855408</v>
      </c>
      <c r="G32" s="192">
        <v>0</v>
      </c>
      <c r="H32" s="193">
        <v>0</v>
      </c>
      <c r="I32" s="194" t="s">
        <v>161</v>
      </c>
      <c r="J32" s="195">
        <v>0</v>
      </c>
      <c r="K32" s="196">
        <v>0</v>
      </c>
      <c r="L32" s="192">
        <v>45.434332</v>
      </c>
      <c r="M32" s="193">
        <v>36.26574</v>
      </c>
      <c r="N32" s="194">
        <v>1.25281690102008</v>
      </c>
      <c r="O32" s="195">
        <v>9.168592</v>
      </c>
      <c r="P32" s="196">
        <v>11.924747</v>
      </c>
      <c r="Q32" s="192">
        <v>20.762999</v>
      </c>
      <c r="R32" s="193">
        <v>15.54246</v>
      </c>
      <c r="S32" s="194">
        <v>1.33588884899816</v>
      </c>
      <c r="T32" s="195">
        <v>5.22053900000001</v>
      </c>
      <c r="U32" s="196">
        <v>7.930661</v>
      </c>
      <c r="V32" s="230">
        <v>0.313653113899713</v>
      </c>
      <c r="W32" s="177">
        <v>0.3</v>
      </c>
      <c r="X32" s="177">
        <v>1.04551037966571</v>
      </c>
      <c r="Y32" s="248">
        <v>0.0136531138997131</v>
      </c>
      <c r="Z32" s="249">
        <v>0.399420701906503</v>
      </c>
      <c r="AA32" s="192">
        <v>3.070146</v>
      </c>
      <c r="AB32" s="193">
        <v>3.054</v>
      </c>
      <c r="AC32" s="194">
        <v>1.00528683693517</v>
      </c>
      <c r="AD32" s="195">
        <v>0.016146</v>
      </c>
      <c r="AE32" s="196">
        <v>1.487142</v>
      </c>
      <c r="AF32" s="192">
        <v>1.6539</v>
      </c>
      <c r="AG32" s="193">
        <v>5.320916</v>
      </c>
      <c r="AH32" s="194">
        <v>0.310829939807357</v>
      </c>
      <c r="AI32" s="195">
        <v>-3.667016</v>
      </c>
      <c r="AJ32" s="196">
        <v>0.20737</v>
      </c>
      <c r="AK32" s="192">
        <v>0.14171</v>
      </c>
      <c r="AL32" s="193">
        <v>0</v>
      </c>
      <c r="AM32" s="177" t="s">
        <v>161</v>
      </c>
      <c r="AN32" s="195">
        <v>0.14171</v>
      </c>
      <c r="AO32" s="196">
        <v>0.08015</v>
      </c>
      <c r="AP32" s="192">
        <v>0</v>
      </c>
      <c r="AQ32" s="193">
        <v>0</v>
      </c>
      <c r="AR32" s="177" t="s">
        <v>161</v>
      </c>
      <c r="AS32" s="195">
        <v>0</v>
      </c>
      <c r="AT32" s="196">
        <v>0</v>
      </c>
      <c r="AU32" s="192">
        <v>16.180663</v>
      </c>
      <c r="AV32" s="193">
        <v>7.167544</v>
      </c>
      <c r="AW32" s="194">
        <v>2.2574905713868</v>
      </c>
      <c r="AX32" s="195">
        <v>9.01311900000001</v>
      </c>
      <c r="AY32" s="196">
        <v>6.316299</v>
      </c>
      <c r="AZ32" s="230">
        <v>0.244430746006965</v>
      </c>
      <c r="BA32" s="177">
        <v>0.138347674692423</v>
      </c>
      <c r="BB32" s="177">
        <v>1.76678608115668</v>
      </c>
      <c r="BC32" s="248">
        <v>0.106083071314542</v>
      </c>
      <c r="BD32" s="249">
        <v>0.318114792705343</v>
      </c>
      <c r="BE32" s="192">
        <v>1.08333333333333</v>
      </c>
      <c r="BF32" s="193">
        <v>1</v>
      </c>
      <c r="BG32" s="177">
        <v>1.08333333333333</v>
      </c>
      <c r="BH32" s="193">
        <v>0.0833333333333333</v>
      </c>
      <c r="BI32" s="274">
        <v>1.83333333333333</v>
      </c>
      <c r="BJ32" s="192">
        <v>61.1052286153846</v>
      </c>
      <c r="BK32" s="193">
        <v>51.8082</v>
      </c>
      <c r="BL32" s="177">
        <v>1.17945090961247</v>
      </c>
      <c r="BM32" s="274">
        <v>9.29702861538463</v>
      </c>
      <c r="BN32" s="230">
        <v>0.0463786976547438</v>
      </c>
      <c r="BO32" s="177">
        <v>0.0589481973896024</v>
      </c>
      <c r="BP32" s="177">
        <v>0.786770413829895</v>
      </c>
      <c r="BQ32" s="177">
        <v>-0.0125694997348586</v>
      </c>
      <c r="BR32" s="249">
        <v>0.0748985868232977</v>
      </c>
      <c r="BS32" s="285">
        <v>21.5616231280206</v>
      </c>
      <c r="BT32" s="286">
        <v>16.964047151277</v>
      </c>
      <c r="BU32" s="177">
        <v>1.27101881619078</v>
      </c>
      <c r="BV32" s="299">
        <v>4.59757597674361</v>
      </c>
      <c r="BW32" s="274">
        <v>13.3513867539213</v>
      </c>
      <c r="BX32" s="285">
        <v>5.27032362630312</v>
      </c>
      <c r="BY32" s="286">
        <v>2.3469364767518</v>
      </c>
      <c r="BZ32" s="177">
        <v>2.2456183533341</v>
      </c>
      <c r="CA32" s="299">
        <v>2.92338714955132</v>
      </c>
      <c r="CB32" s="274">
        <v>4.24727362955253</v>
      </c>
    </row>
    <row r="33" s="159" customFormat="1" outlineLevel="2" spans="1:80">
      <c r="A33" s="203" t="s">
        <v>30</v>
      </c>
      <c r="B33" s="192">
        <v>118.983941</v>
      </c>
      <c r="C33" s="193">
        <v>77.43835</v>
      </c>
      <c r="D33" s="194">
        <v>1.53649891817168</v>
      </c>
      <c r="E33" s="195">
        <v>41.545591</v>
      </c>
      <c r="F33" s="196">
        <v>115.295298</v>
      </c>
      <c r="G33" s="192">
        <v>0</v>
      </c>
      <c r="H33" s="193">
        <v>0</v>
      </c>
      <c r="I33" s="194" t="s">
        <v>161</v>
      </c>
      <c r="J33" s="195">
        <v>0</v>
      </c>
      <c r="K33" s="196">
        <v>-2.669473</v>
      </c>
      <c r="L33" s="192">
        <v>84.093423</v>
      </c>
      <c r="M33" s="193">
        <v>54.9000001</v>
      </c>
      <c r="N33" s="194">
        <v>1.53175633600773</v>
      </c>
      <c r="O33" s="195">
        <v>29.1934229</v>
      </c>
      <c r="P33" s="196">
        <v>78.482795</v>
      </c>
      <c r="Q33" s="192">
        <v>34.890518</v>
      </c>
      <c r="R33" s="193">
        <v>22.5383499</v>
      </c>
      <c r="S33" s="194">
        <v>1.54805112862322</v>
      </c>
      <c r="T33" s="195">
        <v>12.3521681</v>
      </c>
      <c r="U33" s="196">
        <v>36.812503</v>
      </c>
      <c r="V33" s="230">
        <v>0.293237202489368</v>
      </c>
      <c r="W33" s="177">
        <v>0.291048942804179</v>
      </c>
      <c r="X33" s="177">
        <v>1.0075185282039</v>
      </c>
      <c r="Y33" s="248">
        <v>0.00218825968518876</v>
      </c>
      <c r="Z33" s="249">
        <v>0.319288849056099</v>
      </c>
      <c r="AA33" s="192">
        <v>10.825984</v>
      </c>
      <c r="AB33" s="193">
        <v>11.8809334</v>
      </c>
      <c r="AC33" s="194">
        <v>0.911206521871421</v>
      </c>
      <c r="AD33" s="195">
        <v>-1.05494940000001</v>
      </c>
      <c r="AE33" s="196">
        <v>18.445372</v>
      </c>
      <c r="AF33" s="192">
        <v>2.018136</v>
      </c>
      <c r="AG33" s="193">
        <v>8.36965132</v>
      </c>
      <c r="AH33" s="194">
        <v>0.241125457063843</v>
      </c>
      <c r="AI33" s="195">
        <v>-6.35151532</v>
      </c>
      <c r="AJ33" s="196">
        <v>2.706821</v>
      </c>
      <c r="AK33" s="192">
        <v>1.056353</v>
      </c>
      <c r="AL33" s="193">
        <v>0.17</v>
      </c>
      <c r="AM33" s="177">
        <v>6.21384117647059</v>
      </c>
      <c r="AN33" s="195">
        <v>0.886353</v>
      </c>
      <c r="AO33" s="196">
        <v>0.15462</v>
      </c>
      <c r="AP33" s="192">
        <v>0</v>
      </c>
      <c r="AQ33" s="193">
        <v>0</v>
      </c>
      <c r="AR33" s="177" t="s">
        <v>161</v>
      </c>
      <c r="AS33" s="195">
        <v>0</v>
      </c>
      <c r="AT33" s="196">
        <v>0</v>
      </c>
      <c r="AU33" s="192">
        <v>23.102751</v>
      </c>
      <c r="AV33" s="193">
        <v>2.45776518</v>
      </c>
      <c r="AW33" s="194">
        <v>9.39990166188295</v>
      </c>
      <c r="AX33" s="195">
        <v>20.64498582</v>
      </c>
      <c r="AY33" s="196">
        <v>18.484403</v>
      </c>
      <c r="AZ33" s="230">
        <v>0.194166967456558</v>
      </c>
      <c r="BA33" s="177">
        <v>0.0317383464394579</v>
      </c>
      <c r="BB33" s="177">
        <v>6.11774050128726</v>
      </c>
      <c r="BC33" s="248">
        <v>0.1624286210171</v>
      </c>
      <c r="BD33" s="249">
        <v>0.16032226223137</v>
      </c>
      <c r="BE33" s="192">
        <v>2.33333333333333</v>
      </c>
      <c r="BF33" s="193">
        <v>2.33333333333333</v>
      </c>
      <c r="BG33" s="177">
        <v>1</v>
      </c>
      <c r="BH33" s="193">
        <v>0</v>
      </c>
      <c r="BI33" s="274">
        <v>7.58333333</v>
      </c>
      <c r="BJ33" s="192">
        <v>50.9931175714286</v>
      </c>
      <c r="BK33" s="193">
        <v>33.1878642857143</v>
      </c>
      <c r="BL33" s="177">
        <v>1.53649891817168</v>
      </c>
      <c r="BM33" s="274">
        <v>17.8052532857143</v>
      </c>
      <c r="BN33" s="230">
        <v>0.0909869341107133</v>
      </c>
      <c r="BO33" s="177">
        <v>0.153424413097645</v>
      </c>
      <c r="BP33" s="177">
        <v>0.593040783234451</v>
      </c>
      <c r="BQ33" s="177">
        <v>-0.0624374789869315</v>
      </c>
      <c r="BR33" s="249">
        <v>0.159983731513492</v>
      </c>
      <c r="BS33" s="285">
        <v>10.9905890309832</v>
      </c>
      <c r="BT33" s="286">
        <v>6.51786752714227</v>
      </c>
      <c r="BU33" s="177">
        <v>1.68622467167602</v>
      </c>
      <c r="BV33" s="299">
        <v>4.47272150384097</v>
      </c>
      <c r="BW33" s="274">
        <v>6.25063555237595</v>
      </c>
      <c r="BX33" s="285">
        <v>2.13400934270732</v>
      </c>
      <c r="BY33" s="286">
        <v>0.206866337622934</v>
      </c>
      <c r="BZ33" s="177">
        <v>10.3158849681822</v>
      </c>
      <c r="CA33" s="299">
        <v>1.92714300508439</v>
      </c>
      <c r="CB33" s="274">
        <v>1.00211603214074</v>
      </c>
    </row>
    <row r="34" s="159" customFormat="1" outlineLevel="2" spans="1:80">
      <c r="A34" s="203" t="s">
        <v>31</v>
      </c>
      <c r="B34" s="192">
        <v>155.26696</v>
      </c>
      <c r="C34" s="193">
        <v>213.876</v>
      </c>
      <c r="D34" s="194">
        <v>0.725967195945314</v>
      </c>
      <c r="E34" s="195">
        <v>-58.60904</v>
      </c>
      <c r="F34" s="196">
        <v>218.914002</v>
      </c>
      <c r="G34" s="192">
        <v>0</v>
      </c>
      <c r="H34" s="193">
        <v>0</v>
      </c>
      <c r="I34" s="194" t="s">
        <v>161</v>
      </c>
      <c r="J34" s="195">
        <v>0</v>
      </c>
      <c r="K34" s="196">
        <v>0</v>
      </c>
      <c r="L34" s="192">
        <v>105.380109</v>
      </c>
      <c r="M34" s="193">
        <v>150.49999992</v>
      </c>
      <c r="N34" s="194">
        <v>0.700200060172864</v>
      </c>
      <c r="O34" s="195">
        <v>-45.11989092</v>
      </c>
      <c r="P34" s="196">
        <v>148.688517</v>
      </c>
      <c r="Q34" s="192">
        <v>49.886851</v>
      </c>
      <c r="R34" s="193">
        <v>63.37600008</v>
      </c>
      <c r="S34" s="194">
        <v>0.787156824934162</v>
      </c>
      <c r="T34" s="195">
        <v>-13.48914908</v>
      </c>
      <c r="U34" s="196">
        <v>70.225485</v>
      </c>
      <c r="V34" s="230">
        <v>0.321297274062685</v>
      </c>
      <c r="W34" s="177">
        <v>0.296321233237951</v>
      </c>
      <c r="X34" s="177">
        <v>1.08428704400227</v>
      </c>
      <c r="Y34" s="248">
        <v>0.0249760408247344</v>
      </c>
      <c r="Z34" s="249">
        <v>0.320790284579421</v>
      </c>
      <c r="AA34" s="192">
        <v>10.270069</v>
      </c>
      <c r="AB34" s="193">
        <v>10.50900408</v>
      </c>
      <c r="AC34" s="194">
        <v>0.977263775122637</v>
      </c>
      <c r="AD34" s="195">
        <v>-0.238935080000001</v>
      </c>
      <c r="AE34" s="196">
        <v>11.847692</v>
      </c>
      <c r="AF34" s="192">
        <v>2.868906</v>
      </c>
      <c r="AG34" s="193">
        <v>2.3594</v>
      </c>
      <c r="AH34" s="194">
        <v>1.21594727473086</v>
      </c>
      <c r="AI34" s="195">
        <v>0.509506</v>
      </c>
      <c r="AJ34" s="196">
        <v>1.580749</v>
      </c>
      <c r="AK34" s="192">
        <v>1.086293</v>
      </c>
      <c r="AL34" s="193">
        <v>0</v>
      </c>
      <c r="AM34" s="177" t="s">
        <v>161</v>
      </c>
      <c r="AN34" s="195">
        <v>1.086293</v>
      </c>
      <c r="AO34" s="196">
        <v>0.25694</v>
      </c>
      <c r="AP34" s="192">
        <v>0.615957</v>
      </c>
      <c r="AQ34" s="193">
        <v>0</v>
      </c>
      <c r="AR34" s="177" t="s">
        <v>161</v>
      </c>
      <c r="AS34" s="195">
        <v>0.615957</v>
      </c>
      <c r="AT34" s="196">
        <v>0</v>
      </c>
      <c r="AU34" s="192">
        <v>37.218212</v>
      </c>
      <c r="AV34" s="193">
        <v>50.507596</v>
      </c>
      <c r="AW34" s="194">
        <v>0.736883458084206</v>
      </c>
      <c r="AX34" s="195">
        <v>-13.289384</v>
      </c>
      <c r="AY34" s="196">
        <v>57.053984</v>
      </c>
      <c r="AZ34" s="230">
        <v>0.239704648046178</v>
      </c>
      <c r="BA34" s="177">
        <v>0.236153640427163</v>
      </c>
      <c r="BB34" s="177">
        <v>1.01503685317995</v>
      </c>
      <c r="BC34" s="248">
        <v>0.00355100761901467</v>
      </c>
      <c r="BD34" s="249">
        <v>0.260622817539099</v>
      </c>
      <c r="BE34" s="192">
        <v>2</v>
      </c>
      <c r="BF34" s="193">
        <v>2</v>
      </c>
      <c r="BG34" s="177">
        <v>1</v>
      </c>
      <c r="BH34" s="193">
        <v>0</v>
      </c>
      <c r="BI34" s="274">
        <v>6</v>
      </c>
      <c r="BJ34" s="192">
        <v>77.63348</v>
      </c>
      <c r="BK34" s="193">
        <v>106.938</v>
      </c>
      <c r="BL34" s="177">
        <v>0.725967195945314</v>
      </c>
      <c r="BM34" s="274">
        <v>-29.30452</v>
      </c>
      <c r="BN34" s="230">
        <v>0.06614458736102</v>
      </c>
      <c r="BO34" s="177">
        <v>0.0491359670089211</v>
      </c>
      <c r="BP34" s="177">
        <v>1.34615417966661</v>
      </c>
      <c r="BQ34" s="177">
        <v>0.0170086203520989</v>
      </c>
      <c r="BR34" s="249">
        <v>0.0541203024555734</v>
      </c>
      <c r="BS34" s="285">
        <v>15.1183950175992</v>
      </c>
      <c r="BT34" s="286">
        <v>20.3516906427921</v>
      </c>
      <c r="BU34" s="177">
        <v>0.742856958812591</v>
      </c>
      <c r="BV34" s="299">
        <v>-5.23329562519289</v>
      </c>
      <c r="BW34" s="274">
        <v>18.477354239121</v>
      </c>
      <c r="BX34" s="285">
        <v>3.62394955671671</v>
      </c>
      <c r="BY34" s="286">
        <v>4.80612583414279</v>
      </c>
      <c r="BZ34" s="177">
        <v>0.754027189835962</v>
      </c>
      <c r="CA34" s="299">
        <v>-1.18217627742608</v>
      </c>
      <c r="CB34" s="274">
        <v>4.81562012246774</v>
      </c>
    </row>
    <row r="35" s="159" customFormat="1" outlineLevel="2" spans="1:80">
      <c r="A35" s="203" t="s">
        <v>32</v>
      </c>
      <c r="B35" s="192">
        <v>142.544541</v>
      </c>
      <c r="C35" s="193">
        <v>115.413</v>
      </c>
      <c r="D35" s="194">
        <v>1.23508219178082</v>
      </c>
      <c r="E35" s="195">
        <v>27.131541</v>
      </c>
      <c r="F35" s="196">
        <v>87.274596</v>
      </c>
      <c r="G35" s="192">
        <v>0</v>
      </c>
      <c r="H35" s="193">
        <v>0</v>
      </c>
      <c r="I35" s="194" t="s">
        <v>161</v>
      </c>
      <c r="J35" s="195">
        <v>0</v>
      </c>
      <c r="K35" s="196">
        <v>0</v>
      </c>
      <c r="L35" s="192">
        <v>98.921274</v>
      </c>
      <c r="M35" s="193">
        <v>80.7891</v>
      </c>
      <c r="N35" s="194">
        <v>1.22443837101787</v>
      </c>
      <c r="O35" s="195">
        <v>18.132174</v>
      </c>
      <c r="P35" s="196">
        <v>59.723069</v>
      </c>
      <c r="Q35" s="192">
        <v>43.623267</v>
      </c>
      <c r="R35" s="193">
        <v>34.6239</v>
      </c>
      <c r="S35" s="194">
        <v>1.25991777356104</v>
      </c>
      <c r="T35" s="195">
        <v>8.99936700000001</v>
      </c>
      <c r="U35" s="196">
        <v>27.551527</v>
      </c>
      <c r="V35" s="230">
        <v>0.306032533367939</v>
      </c>
      <c r="W35" s="177">
        <v>0.3</v>
      </c>
      <c r="X35" s="177">
        <v>1.0201084445598</v>
      </c>
      <c r="Y35" s="248">
        <v>0.00603253336793869</v>
      </c>
      <c r="Z35" s="249">
        <v>0.315687820542876</v>
      </c>
      <c r="AA35" s="192">
        <v>7.87711</v>
      </c>
      <c r="AB35" s="193">
        <v>9.14203604</v>
      </c>
      <c r="AC35" s="194">
        <v>0.861636288189474</v>
      </c>
      <c r="AD35" s="195">
        <v>-1.26492604</v>
      </c>
      <c r="AE35" s="196">
        <v>8.211866</v>
      </c>
      <c r="AF35" s="192">
        <v>3.366863</v>
      </c>
      <c r="AG35" s="193">
        <v>5.171337</v>
      </c>
      <c r="AH35" s="194">
        <v>0.651062384833941</v>
      </c>
      <c r="AI35" s="195">
        <v>-1.804474</v>
      </c>
      <c r="AJ35" s="196">
        <v>4.222668</v>
      </c>
      <c r="AK35" s="192">
        <v>0.4504</v>
      </c>
      <c r="AL35" s="193">
        <v>0.14</v>
      </c>
      <c r="AM35" s="177">
        <v>3.21714285714286</v>
      </c>
      <c r="AN35" s="195">
        <v>0.3104</v>
      </c>
      <c r="AO35" s="196">
        <v>0.1632</v>
      </c>
      <c r="AP35" s="192">
        <v>0</v>
      </c>
      <c r="AQ35" s="193">
        <v>0</v>
      </c>
      <c r="AR35" s="177" t="s">
        <v>161</v>
      </c>
      <c r="AS35" s="195">
        <v>0</v>
      </c>
      <c r="AT35" s="196">
        <v>0</v>
      </c>
      <c r="AU35" s="192">
        <v>32.829694</v>
      </c>
      <c r="AV35" s="193">
        <v>20.45052696</v>
      </c>
      <c r="AW35" s="194">
        <v>1.60532264348067</v>
      </c>
      <c r="AX35" s="195">
        <v>12.37916704</v>
      </c>
      <c r="AY35" s="196">
        <v>15.280193</v>
      </c>
      <c r="AZ35" s="230">
        <v>0.230311829339014</v>
      </c>
      <c r="BA35" s="177">
        <v>0.177194310519612</v>
      </c>
      <c r="BB35" s="177">
        <v>1.29976988913265</v>
      </c>
      <c r="BC35" s="248">
        <v>0.0531175188194013</v>
      </c>
      <c r="BD35" s="249">
        <v>0.175081795852713</v>
      </c>
      <c r="BE35" s="192">
        <v>1.91666666666667</v>
      </c>
      <c r="BF35" s="193">
        <v>2</v>
      </c>
      <c r="BG35" s="177">
        <v>0.958333333333333</v>
      </c>
      <c r="BH35" s="193">
        <v>-0.0833333333333333</v>
      </c>
      <c r="BI35" s="274">
        <v>3</v>
      </c>
      <c r="BJ35" s="192">
        <v>74.3710648695652</v>
      </c>
      <c r="BK35" s="193">
        <v>57.7065</v>
      </c>
      <c r="BL35" s="177">
        <v>1.28878141751042</v>
      </c>
      <c r="BM35" s="274">
        <v>16.6645648695652</v>
      </c>
      <c r="BN35" s="230">
        <v>0.0552606921649844</v>
      </c>
      <c r="BO35" s="177">
        <v>0.0792114929860588</v>
      </c>
      <c r="BP35" s="177">
        <v>0.697634775987751</v>
      </c>
      <c r="BQ35" s="177">
        <v>-0.0239508008210743</v>
      </c>
      <c r="BR35" s="249">
        <v>0.0940922831656534</v>
      </c>
      <c r="BS35" s="285">
        <v>18.0960455039983</v>
      </c>
      <c r="BT35" s="286">
        <v>12.624430651446</v>
      </c>
      <c r="BU35" s="177">
        <v>1.43341478151536</v>
      </c>
      <c r="BV35" s="299">
        <v>5.4716148525523</v>
      </c>
      <c r="BW35" s="274">
        <v>10.6278641176074</v>
      </c>
      <c r="BX35" s="285">
        <v>4.16773334382788</v>
      </c>
      <c r="BY35" s="286">
        <v>2.23697728498563</v>
      </c>
      <c r="BZ35" s="177">
        <v>1.86310937165133</v>
      </c>
      <c r="CA35" s="299">
        <v>1.93075605884225</v>
      </c>
      <c r="CB35" s="274">
        <v>1.86074553578931</v>
      </c>
    </row>
    <row r="36" s="159" customFormat="1" outlineLevel="2" spans="1:80">
      <c r="A36" s="203" t="s">
        <v>33</v>
      </c>
      <c r="B36" s="192">
        <v>691.728731</v>
      </c>
      <c r="C36" s="193">
        <v>1020</v>
      </c>
      <c r="D36" s="194">
        <v>0.67816542254902</v>
      </c>
      <c r="E36" s="195">
        <v>-328.271269</v>
      </c>
      <c r="F36" s="196">
        <v>0</v>
      </c>
      <c r="G36" s="192">
        <v>2.492769</v>
      </c>
      <c r="H36" s="193">
        <v>5.8</v>
      </c>
      <c r="I36" s="194">
        <v>0.42978775862069</v>
      </c>
      <c r="J36" s="195">
        <v>-3.307231</v>
      </c>
      <c r="K36" s="196">
        <v>0</v>
      </c>
      <c r="L36" s="192">
        <v>647.801937</v>
      </c>
      <c r="M36" s="193">
        <v>800.7</v>
      </c>
      <c r="N36" s="194">
        <v>0.809044507306107</v>
      </c>
      <c r="O36" s="195">
        <v>-152.898063</v>
      </c>
      <c r="P36" s="196">
        <v>0</v>
      </c>
      <c r="Q36" s="192">
        <v>43.926794</v>
      </c>
      <c r="R36" s="193">
        <v>219.3</v>
      </c>
      <c r="S36" s="194">
        <v>0.200304578203374</v>
      </c>
      <c r="T36" s="195">
        <v>-175.373206</v>
      </c>
      <c r="U36" s="196">
        <v>0</v>
      </c>
      <c r="V36" s="230">
        <v>0.0635029196148858</v>
      </c>
      <c r="W36" s="177">
        <v>0.215</v>
      </c>
      <c r="X36" s="177">
        <v>0.295362416813422</v>
      </c>
      <c r="Y36" s="248">
        <v>-0.151497080385114</v>
      </c>
      <c r="Z36" s="249" t="s">
        <v>161</v>
      </c>
      <c r="AA36" s="252">
        <v>74.68096</v>
      </c>
      <c r="AB36" s="193">
        <v>56.78577768</v>
      </c>
      <c r="AC36" s="194">
        <v>1.31513493432886</v>
      </c>
      <c r="AD36" s="195">
        <v>17.89518232</v>
      </c>
      <c r="AE36" s="196">
        <v>0</v>
      </c>
      <c r="AF36" s="252">
        <v>82.606167</v>
      </c>
      <c r="AG36" s="193">
        <v>101.488334</v>
      </c>
      <c r="AH36" s="194">
        <v>0.813947413896852</v>
      </c>
      <c r="AI36" s="195">
        <v>-18.882167</v>
      </c>
      <c r="AJ36" s="196">
        <v>0</v>
      </c>
      <c r="AK36" s="192">
        <v>0.8</v>
      </c>
      <c r="AL36" s="193">
        <v>0</v>
      </c>
      <c r="AM36" s="177" t="s">
        <v>161</v>
      </c>
      <c r="AN36" s="195">
        <v>0.8</v>
      </c>
      <c r="AO36" s="196">
        <v>0</v>
      </c>
      <c r="AP36" s="192">
        <v>0</v>
      </c>
      <c r="AQ36" s="193">
        <v>0</v>
      </c>
      <c r="AR36" s="177" t="s">
        <v>161</v>
      </c>
      <c r="AS36" s="195">
        <v>0</v>
      </c>
      <c r="AT36" s="196">
        <v>0</v>
      </c>
      <c r="AU36" s="252">
        <v>-115.053102</v>
      </c>
      <c r="AV36" s="193">
        <v>55.2258883199999</v>
      </c>
      <c r="AW36" s="194">
        <v>-2.08331826793511</v>
      </c>
      <c r="AX36" s="195">
        <v>-170.27899032</v>
      </c>
      <c r="AY36" s="196">
        <v>0</v>
      </c>
      <c r="AZ36" s="230">
        <v>-0.166326909442771</v>
      </c>
      <c r="BA36" s="177">
        <v>0.0541430277647058</v>
      </c>
      <c r="BB36" s="177">
        <v>-3.07199128511233</v>
      </c>
      <c r="BC36" s="248">
        <v>-0.220469937207477</v>
      </c>
      <c r="BD36" s="249" t="s">
        <v>161</v>
      </c>
      <c r="BE36" s="192">
        <v>14.5833333333333</v>
      </c>
      <c r="BF36" s="193">
        <v>16.6666666666667</v>
      </c>
      <c r="BG36" s="177">
        <v>0.875</v>
      </c>
      <c r="BH36" s="193">
        <v>-2.08333333333333</v>
      </c>
      <c r="BI36" s="274">
        <v>16.08333333</v>
      </c>
      <c r="BJ36" s="192">
        <v>47.4328272685714</v>
      </c>
      <c r="BK36" s="193">
        <v>61.2</v>
      </c>
      <c r="BL36" s="177">
        <v>0.77504619719888</v>
      </c>
      <c r="BM36" s="274">
        <v>-13.7671727314286</v>
      </c>
      <c r="BN36" s="230">
        <v>0.107962784619394</v>
      </c>
      <c r="BO36" s="177">
        <v>0.0556723310588235</v>
      </c>
      <c r="BP36" s="177">
        <v>1.93925389086584</v>
      </c>
      <c r="BQ36" s="177">
        <v>0.0522904535605709</v>
      </c>
      <c r="BR36" s="249" t="s">
        <v>161</v>
      </c>
      <c r="BS36" s="285">
        <v>9.26245097813418</v>
      </c>
      <c r="BT36" s="286">
        <v>17.9622440983008</v>
      </c>
      <c r="BU36" s="177">
        <v>0.51566223727081</v>
      </c>
      <c r="BV36" s="299">
        <v>-8.69979312016659</v>
      </c>
      <c r="BW36" s="274" t="s">
        <v>161</v>
      </c>
      <c r="BX36" s="285">
        <v>-1.54059484505823</v>
      </c>
      <c r="BY36" s="286">
        <v>0.972530280930722</v>
      </c>
      <c r="BZ36" s="177">
        <v>-1.58410989895746</v>
      </c>
      <c r="CA36" s="299">
        <v>-2.51312512598895</v>
      </c>
      <c r="CB36" s="274" t="s">
        <v>161</v>
      </c>
    </row>
    <row r="37" s="159" customFormat="1" outlineLevel="2" spans="1:80">
      <c r="A37" s="203" t="s">
        <v>34</v>
      </c>
      <c r="B37" s="192">
        <v>863.607125</v>
      </c>
      <c r="C37" s="193">
        <v>910.46087496</v>
      </c>
      <c r="D37" s="194">
        <v>0.94853842570439</v>
      </c>
      <c r="E37" s="195">
        <v>-46.85374996</v>
      </c>
      <c r="F37" s="196">
        <v>0</v>
      </c>
      <c r="G37" s="192">
        <v>1.0416</v>
      </c>
      <c r="H37" s="193">
        <v>0</v>
      </c>
      <c r="I37" s="194" t="s">
        <v>161</v>
      </c>
      <c r="J37" s="195">
        <v>1.0416</v>
      </c>
      <c r="K37" s="196">
        <v>0</v>
      </c>
      <c r="L37" s="192">
        <v>744.019065</v>
      </c>
      <c r="M37" s="193">
        <v>783.22227398</v>
      </c>
      <c r="N37" s="194">
        <v>0.94994625372337</v>
      </c>
      <c r="O37" s="195">
        <v>-39.20320898</v>
      </c>
      <c r="P37" s="196">
        <v>0</v>
      </c>
      <c r="Q37" s="192">
        <v>119.58806</v>
      </c>
      <c r="R37" s="193">
        <v>127.23860098</v>
      </c>
      <c r="S37" s="194">
        <v>0.93987248428484</v>
      </c>
      <c r="T37" s="195">
        <v>-7.65054097999996</v>
      </c>
      <c r="U37" s="196">
        <v>0</v>
      </c>
      <c r="V37" s="230">
        <v>0.138475073373208</v>
      </c>
      <c r="W37" s="177">
        <v>0.139751860271415</v>
      </c>
      <c r="X37" s="177">
        <v>0.990863900518194</v>
      </c>
      <c r="Y37" s="248">
        <v>-0.00127678689820704</v>
      </c>
      <c r="Z37" s="249" t="s">
        <v>161</v>
      </c>
      <c r="AA37" s="252">
        <v>65.29451</v>
      </c>
      <c r="AB37" s="193">
        <v>79.21509636</v>
      </c>
      <c r="AC37" s="194">
        <v>0.824268516991551</v>
      </c>
      <c r="AD37" s="195">
        <v>-13.92058636</v>
      </c>
      <c r="AE37" s="196">
        <v>0</v>
      </c>
      <c r="AF37" s="252">
        <v>181.082342</v>
      </c>
      <c r="AG37" s="193">
        <v>167.04750932</v>
      </c>
      <c r="AH37" s="194">
        <v>1.08401701250819</v>
      </c>
      <c r="AI37" s="195">
        <v>14.03483268</v>
      </c>
      <c r="AJ37" s="196">
        <v>0.02985</v>
      </c>
      <c r="AK37" s="192">
        <v>0</v>
      </c>
      <c r="AL37" s="193">
        <v>0</v>
      </c>
      <c r="AM37" s="177" t="s">
        <v>161</v>
      </c>
      <c r="AN37" s="195">
        <v>0</v>
      </c>
      <c r="AO37" s="196">
        <v>0</v>
      </c>
      <c r="AP37" s="192">
        <v>0</v>
      </c>
      <c r="AQ37" s="193">
        <v>0</v>
      </c>
      <c r="AR37" s="177" t="s">
        <v>161</v>
      </c>
      <c r="AS37" s="195">
        <v>0</v>
      </c>
      <c r="AT37" s="196">
        <v>0</v>
      </c>
      <c r="AU37" s="252">
        <v>-127.830392</v>
      </c>
      <c r="AV37" s="193">
        <v>-119.0240047</v>
      </c>
      <c r="AW37" s="194">
        <v>0.92601167031645</v>
      </c>
      <c r="AX37" s="195">
        <v>-8.80638729999998</v>
      </c>
      <c r="AY37" s="196">
        <v>-0.02985</v>
      </c>
      <c r="AZ37" s="230">
        <v>-0.148019149332516</v>
      </c>
      <c r="BA37" s="177">
        <v>-0.130729400870992</v>
      </c>
      <c r="BB37" s="177">
        <v>0.867743993728035</v>
      </c>
      <c r="BC37" s="248">
        <v>-0.0172897484615241</v>
      </c>
      <c r="BD37" s="249" t="s">
        <v>161</v>
      </c>
      <c r="BE37" s="192">
        <v>10.25</v>
      </c>
      <c r="BF37" s="193">
        <v>12.6666666666667</v>
      </c>
      <c r="BG37" s="177">
        <v>0.809210526315789</v>
      </c>
      <c r="BH37" s="193">
        <v>-2.41666666666667</v>
      </c>
      <c r="BI37" s="274">
        <v>21.9999999966667</v>
      </c>
      <c r="BJ37" s="192">
        <v>84.2543536585366</v>
      </c>
      <c r="BK37" s="193">
        <v>71.878490128421</v>
      </c>
      <c r="BL37" s="177">
        <v>1.17217756672412</v>
      </c>
      <c r="BM37" s="274">
        <v>12.3758635301155</v>
      </c>
      <c r="BN37" s="230">
        <v>0.0756067291593964</v>
      </c>
      <c r="BO37" s="177">
        <v>0.0870054919861111</v>
      </c>
      <c r="BP37" s="177">
        <v>0.868988007923289</v>
      </c>
      <c r="BQ37" s="177">
        <v>-0.0113987628267147</v>
      </c>
      <c r="BR37" s="249" t="s">
        <v>161</v>
      </c>
      <c r="BS37" s="285">
        <v>13.226335950756</v>
      </c>
      <c r="BT37" s="286">
        <v>11.4935273299717</v>
      </c>
      <c r="BU37" s="177">
        <v>1.15076386656912</v>
      </c>
      <c r="BV37" s="299">
        <v>1.73280862078437</v>
      </c>
      <c r="BW37" s="274" t="s">
        <v>161</v>
      </c>
      <c r="BX37" s="285">
        <v>-1.95775099621699</v>
      </c>
      <c r="BY37" s="286">
        <v>-1.50254194174157</v>
      </c>
      <c r="BZ37" s="177">
        <v>0.697040700276365</v>
      </c>
      <c r="CA37" s="299">
        <v>-0.455209054475417</v>
      </c>
      <c r="CB37" s="274" t="s">
        <v>161</v>
      </c>
    </row>
    <row r="38" s="159" customFormat="1" outlineLevel="2" spans="1:80">
      <c r="A38" s="203" t="s">
        <v>35</v>
      </c>
      <c r="B38" s="192">
        <v>12.716984</v>
      </c>
      <c r="C38" s="193">
        <v>0</v>
      </c>
      <c r="D38" s="194" t="s">
        <v>161</v>
      </c>
      <c r="E38" s="195">
        <v>12.716984</v>
      </c>
      <c r="F38" s="196">
        <v>139.430724</v>
      </c>
      <c r="G38" s="192">
        <v>26.677672</v>
      </c>
      <c r="H38" s="193">
        <v>0</v>
      </c>
      <c r="I38" s="194" t="s">
        <v>161</v>
      </c>
      <c r="J38" s="195">
        <v>26.677672</v>
      </c>
      <c r="K38" s="196">
        <v>95.130385</v>
      </c>
      <c r="L38" s="192">
        <v>0.523451</v>
      </c>
      <c r="M38" s="193">
        <v>0</v>
      </c>
      <c r="N38" s="194" t="s">
        <v>161</v>
      </c>
      <c r="O38" s="195">
        <v>0.523451</v>
      </c>
      <c r="P38" s="196">
        <v>0</v>
      </c>
      <c r="Q38" s="192">
        <v>-13.960688</v>
      </c>
      <c r="R38" s="193">
        <v>0</v>
      </c>
      <c r="S38" s="194" t="s">
        <v>161</v>
      </c>
      <c r="T38" s="195">
        <v>-13.960688</v>
      </c>
      <c r="U38" s="196">
        <v>44.300339</v>
      </c>
      <c r="V38" s="230">
        <v>-1.0977986604371</v>
      </c>
      <c r="W38" s="177" t="s">
        <v>161</v>
      </c>
      <c r="X38" s="177" t="s">
        <v>161</v>
      </c>
      <c r="Y38" s="248" t="s">
        <v>161</v>
      </c>
      <c r="Z38" s="249">
        <v>0.317722936015164</v>
      </c>
      <c r="AA38" s="192">
        <v>3.322413</v>
      </c>
      <c r="AB38" s="193">
        <v>3.15</v>
      </c>
      <c r="AC38" s="194">
        <v>1.05473428571429</v>
      </c>
      <c r="AD38" s="195">
        <v>0.172413</v>
      </c>
      <c r="AE38" s="196">
        <v>21.203388</v>
      </c>
      <c r="AF38" s="192">
        <v>3.495705</v>
      </c>
      <c r="AG38" s="193">
        <v>0</v>
      </c>
      <c r="AH38" s="194" t="s">
        <v>161</v>
      </c>
      <c r="AI38" s="195">
        <v>3.495705</v>
      </c>
      <c r="AJ38" s="196">
        <v>21.647908</v>
      </c>
      <c r="AK38" s="192">
        <v>0</v>
      </c>
      <c r="AL38" s="193">
        <v>0</v>
      </c>
      <c r="AM38" s="177" t="s">
        <v>161</v>
      </c>
      <c r="AN38" s="195">
        <v>0</v>
      </c>
      <c r="AO38" s="196">
        <v>0.09958</v>
      </c>
      <c r="AP38" s="192">
        <v>0</v>
      </c>
      <c r="AQ38" s="193">
        <v>0</v>
      </c>
      <c r="AR38" s="177" t="s">
        <v>161</v>
      </c>
      <c r="AS38" s="195">
        <v>0</v>
      </c>
      <c r="AT38" s="196">
        <v>0</v>
      </c>
      <c r="AU38" s="192">
        <v>-21.302257</v>
      </c>
      <c r="AV38" s="193">
        <v>-3.15</v>
      </c>
      <c r="AW38" s="194">
        <v>-4.76262126984127</v>
      </c>
      <c r="AX38" s="195">
        <v>-18.152257</v>
      </c>
      <c r="AY38" s="196">
        <v>1.54862300000002</v>
      </c>
      <c r="AZ38" s="230">
        <v>-1.67510291748421</v>
      </c>
      <c r="BA38" s="177" t="s">
        <v>161</v>
      </c>
      <c r="BB38" s="177" t="s">
        <v>161</v>
      </c>
      <c r="BC38" s="248" t="s">
        <v>161</v>
      </c>
      <c r="BD38" s="249">
        <v>0.0111067557821762</v>
      </c>
      <c r="BE38" s="192">
        <v>1.75</v>
      </c>
      <c r="BF38" s="193">
        <v>1.75</v>
      </c>
      <c r="BG38" s="177">
        <v>1</v>
      </c>
      <c r="BH38" s="193">
        <v>0</v>
      </c>
      <c r="BI38" s="274">
        <v>19</v>
      </c>
      <c r="BJ38" s="192">
        <v>7.266848</v>
      </c>
      <c r="BK38" s="193">
        <v>0</v>
      </c>
      <c r="BL38" s="177" t="s">
        <v>161</v>
      </c>
      <c r="BM38" s="274">
        <v>7.266848</v>
      </c>
      <c r="BN38" s="230">
        <v>0.261257936630258</v>
      </c>
      <c r="BO38" s="177" t="s">
        <v>161</v>
      </c>
      <c r="BP38" s="177" t="s">
        <v>161</v>
      </c>
      <c r="BQ38" s="177" t="s">
        <v>161</v>
      </c>
      <c r="BR38" s="249">
        <v>0.15207113175429</v>
      </c>
      <c r="BS38" s="285">
        <v>3.82763491474419</v>
      </c>
      <c r="BT38" s="286">
        <v>0</v>
      </c>
      <c r="BU38" s="177" t="s">
        <v>161</v>
      </c>
      <c r="BV38" s="299">
        <v>3.82763491474419</v>
      </c>
      <c r="BW38" s="274">
        <v>6.57587004491924</v>
      </c>
      <c r="BX38" s="285">
        <v>-6.41168241275242</v>
      </c>
      <c r="BY38" s="286">
        <v>-1</v>
      </c>
      <c r="BZ38" s="177">
        <v>-4.41168241275242</v>
      </c>
      <c r="CA38" s="299">
        <v>-5.41168241275242</v>
      </c>
      <c r="CB38" s="274">
        <v>0.0730365826442462</v>
      </c>
    </row>
    <row r="39" s="159" customFormat="1" outlineLevel="2" spans="1:80">
      <c r="A39" s="203" t="s">
        <v>36</v>
      </c>
      <c r="B39" s="192">
        <v>25.973452</v>
      </c>
      <c r="C39" s="193">
        <v>0</v>
      </c>
      <c r="D39" s="194" t="s">
        <v>161</v>
      </c>
      <c r="E39" s="195">
        <v>25.973452</v>
      </c>
      <c r="F39" s="196">
        <v>0</v>
      </c>
      <c r="G39" s="192">
        <v>0</v>
      </c>
      <c r="H39" s="193">
        <v>0</v>
      </c>
      <c r="I39" s="194" t="s">
        <v>161</v>
      </c>
      <c r="J39" s="195">
        <v>0</v>
      </c>
      <c r="K39" s="196">
        <v>0</v>
      </c>
      <c r="L39" s="192">
        <v>19.737587</v>
      </c>
      <c r="M39" s="193">
        <v>0</v>
      </c>
      <c r="N39" s="194" t="s">
        <v>161</v>
      </c>
      <c r="O39" s="195">
        <v>19.737587</v>
      </c>
      <c r="P39" s="196">
        <v>0</v>
      </c>
      <c r="Q39" s="192">
        <v>6.235865</v>
      </c>
      <c r="R39" s="193">
        <v>0</v>
      </c>
      <c r="S39" s="194" t="s">
        <v>161</v>
      </c>
      <c r="T39" s="195">
        <v>6.235865</v>
      </c>
      <c r="U39" s="196">
        <v>0</v>
      </c>
      <c r="V39" s="230">
        <v>0.240086107922813</v>
      </c>
      <c r="W39" s="177" t="s">
        <v>161</v>
      </c>
      <c r="X39" s="177" t="s">
        <v>161</v>
      </c>
      <c r="Y39" s="248" t="s">
        <v>161</v>
      </c>
      <c r="Z39" s="249" t="s">
        <v>161</v>
      </c>
      <c r="AA39" s="192">
        <v>0</v>
      </c>
      <c r="AB39" s="193">
        <v>0</v>
      </c>
      <c r="AC39" s="194" t="s">
        <v>161</v>
      </c>
      <c r="AD39" s="195">
        <v>0</v>
      </c>
      <c r="AE39" s="196">
        <v>0</v>
      </c>
      <c r="AF39" s="192">
        <v>0</v>
      </c>
      <c r="AG39" s="193">
        <v>0</v>
      </c>
      <c r="AH39" s="194" t="s">
        <v>161</v>
      </c>
      <c r="AI39" s="195">
        <v>0</v>
      </c>
      <c r="AJ39" s="196">
        <v>0</v>
      </c>
      <c r="AK39" s="192">
        <v>0</v>
      </c>
      <c r="AL39" s="193">
        <v>0</v>
      </c>
      <c r="AM39" s="177" t="s">
        <v>161</v>
      </c>
      <c r="AN39" s="195">
        <v>0</v>
      </c>
      <c r="AO39" s="196">
        <v>0</v>
      </c>
      <c r="AP39" s="192">
        <v>0</v>
      </c>
      <c r="AQ39" s="193">
        <v>0</v>
      </c>
      <c r="AR39" s="177" t="s">
        <v>161</v>
      </c>
      <c r="AS39" s="195">
        <v>0</v>
      </c>
      <c r="AT39" s="196">
        <v>0</v>
      </c>
      <c r="AU39" s="192">
        <v>6.235865</v>
      </c>
      <c r="AV39" s="193">
        <v>0</v>
      </c>
      <c r="AW39" s="194" t="s">
        <v>161</v>
      </c>
      <c r="AX39" s="195">
        <v>6.235865</v>
      </c>
      <c r="AY39" s="196">
        <v>0</v>
      </c>
      <c r="AZ39" s="230">
        <v>0.240086107922813</v>
      </c>
      <c r="BA39" s="177" t="s">
        <v>161</v>
      </c>
      <c r="BB39" s="177" t="s">
        <v>161</v>
      </c>
      <c r="BC39" s="248" t="s">
        <v>161</v>
      </c>
      <c r="BD39" s="249" t="s">
        <v>161</v>
      </c>
      <c r="BE39" s="192">
        <v>0</v>
      </c>
      <c r="BF39" s="193">
        <v>0</v>
      </c>
      <c r="BG39" s="177" t="s">
        <v>161</v>
      </c>
      <c r="BH39" s="193">
        <v>0</v>
      </c>
      <c r="BI39" s="274">
        <v>0</v>
      </c>
      <c r="BJ39" s="192" t="s">
        <v>161</v>
      </c>
      <c r="BK39" s="193" t="s">
        <v>161</v>
      </c>
      <c r="BL39" s="177" t="s">
        <v>161</v>
      </c>
      <c r="BM39" s="274" t="s">
        <v>161</v>
      </c>
      <c r="BN39" s="230">
        <v>0</v>
      </c>
      <c r="BO39" s="177" t="s">
        <v>161</v>
      </c>
      <c r="BP39" s="177" t="s">
        <v>161</v>
      </c>
      <c r="BQ39" s="177" t="s">
        <v>161</v>
      </c>
      <c r="BR39" s="249" t="s">
        <v>161</v>
      </c>
      <c r="BS39" s="285" t="s">
        <v>161</v>
      </c>
      <c r="BT39" s="286" t="s">
        <v>161</v>
      </c>
      <c r="BU39" s="177" t="s">
        <v>161</v>
      </c>
      <c r="BV39" s="299" t="s">
        <v>161</v>
      </c>
      <c r="BW39" s="274" t="s">
        <v>161</v>
      </c>
      <c r="BX39" s="285" t="s">
        <v>161</v>
      </c>
      <c r="BY39" s="286" t="s">
        <v>161</v>
      </c>
      <c r="BZ39" s="177" t="s">
        <v>161</v>
      </c>
      <c r="CA39" s="299" t="s">
        <v>161</v>
      </c>
      <c r="CB39" s="274" t="s">
        <v>161</v>
      </c>
    </row>
    <row r="40" s="159" customFormat="1" outlineLevel="2" spans="1:80">
      <c r="A40" s="203" t="s">
        <v>37</v>
      </c>
      <c r="B40" s="192">
        <v>0</v>
      </c>
      <c r="C40" s="193">
        <v>0</v>
      </c>
      <c r="D40" s="194" t="s">
        <v>161</v>
      </c>
      <c r="E40" s="195">
        <v>0</v>
      </c>
      <c r="F40" s="196">
        <v>0</v>
      </c>
      <c r="G40" s="192">
        <v>0</v>
      </c>
      <c r="H40" s="193">
        <v>0</v>
      </c>
      <c r="I40" s="194" t="s">
        <v>161</v>
      </c>
      <c r="J40" s="195">
        <v>0</v>
      </c>
      <c r="K40" s="196">
        <v>0</v>
      </c>
      <c r="L40" s="192">
        <v>0</v>
      </c>
      <c r="M40" s="193">
        <v>0</v>
      </c>
      <c r="N40" s="194" t="s">
        <v>161</v>
      </c>
      <c r="O40" s="195">
        <v>0</v>
      </c>
      <c r="P40" s="196">
        <v>0</v>
      </c>
      <c r="Q40" s="192"/>
      <c r="R40" s="193"/>
      <c r="S40" s="194" t="s">
        <v>161</v>
      </c>
      <c r="T40" s="195">
        <v>0</v>
      </c>
      <c r="U40" s="196"/>
      <c r="V40" s="230" t="s">
        <v>161</v>
      </c>
      <c r="W40" s="177" t="s">
        <v>161</v>
      </c>
      <c r="X40" s="177" t="s">
        <v>161</v>
      </c>
      <c r="Y40" s="248" t="s">
        <v>161</v>
      </c>
      <c r="Z40" s="249" t="s">
        <v>161</v>
      </c>
      <c r="AA40" s="192">
        <v>0</v>
      </c>
      <c r="AB40" s="193">
        <v>0</v>
      </c>
      <c r="AC40" s="194" t="s">
        <v>161</v>
      </c>
      <c r="AD40" s="195">
        <v>0</v>
      </c>
      <c r="AE40" s="196">
        <v>0</v>
      </c>
      <c r="AF40" s="192">
        <v>1.440356</v>
      </c>
      <c r="AG40" s="193">
        <v>1.440356</v>
      </c>
      <c r="AH40" s="194">
        <v>1</v>
      </c>
      <c r="AI40" s="195">
        <v>0</v>
      </c>
      <c r="AJ40" s="196">
        <v>0</v>
      </c>
      <c r="AK40" s="192">
        <v>0</v>
      </c>
      <c r="AL40" s="193">
        <v>0</v>
      </c>
      <c r="AM40" s="177" t="s">
        <v>161</v>
      </c>
      <c r="AN40" s="195">
        <v>0</v>
      </c>
      <c r="AO40" s="196">
        <v>0</v>
      </c>
      <c r="AP40" s="192">
        <v>0</v>
      </c>
      <c r="AQ40" s="193">
        <v>0</v>
      </c>
      <c r="AR40" s="177" t="s">
        <v>161</v>
      </c>
      <c r="AS40" s="195">
        <v>0</v>
      </c>
      <c r="AT40" s="196">
        <v>0</v>
      </c>
      <c r="AU40" s="192">
        <v>-1.440356</v>
      </c>
      <c r="AV40" s="193">
        <v>-1.440356</v>
      </c>
      <c r="AW40" s="194">
        <v>1</v>
      </c>
      <c r="AX40" s="195">
        <v>0</v>
      </c>
      <c r="AY40" s="196">
        <v>0</v>
      </c>
      <c r="AZ40" s="230" t="s">
        <v>161</v>
      </c>
      <c r="BA40" s="177" t="s">
        <v>161</v>
      </c>
      <c r="BB40" s="177" t="s">
        <v>161</v>
      </c>
      <c r="BC40" s="248" t="s">
        <v>161</v>
      </c>
      <c r="BD40" s="249" t="s">
        <v>161</v>
      </c>
      <c r="BE40" s="192">
        <v>0</v>
      </c>
      <c r="BF40" s="193">
        <v>0</v>
      </c>
      <c r="BG40" s="177" t="s">
        <v>161</v>
      </c>
      <c r="BH40" s="193">
        <v>0</v>
      </c>
      <c r="BI40" s="274">
        <v>0</v>
      </c>
      <c r="BJ40" s="192" t="s">
        <v>161</v>
      </c>
      <c r="BK40" s="193" t="s">
        <v>161</v>
      </c>
      <c r="BL40" s="177" t="s">
        <v>161</v>
      </c>
      <c r="BM40" s="274" t="s">
        <v>161</v>
      </c>
      <c r="BN40" s="230" t="s">
        <v>161</v>
      </c>
      <c r="BO40" s="177" t="s">
        <v>161</v>
      </c>
      <c r="BP40" s="177" t="s">
        <v>161</v>
      </c>
      <c r="BQ40" s="177" t="s">
        <v>161</v>
      </c>
      <c r="BR40" s="249" t="s">
        <v>161</v>
      </c>
      <c r="BS40" s="285" t="s">
        <v>161</v>
      </c>
      <c r="BT40" s="286" t="s">
        <v>161</v>
      </c>
      <c r="BU40" s="177" t="s">
        <v>161</v>
      </c>
      <c r="BV40" s="299" t="s">
        <v>161</v>
      </c>
      <c r="BW40" s="274" t="s">
        <v>161</v>
      </c>
      <c r="BX40" s="285" t="s">
        <v>161</v>
      </c>
      <c r="BY40" s="286" t="s">
        <v>161</v>
      </c>
      <c r="BZ40" s="177" t="s">
        <v>161</v>
      </c>
      <c r="CA40" s="299" t="s">
        <v>161</v>
      </c>
      <c r="CB40" s="274" t="s">
        <v>161</v>
      </c>
    </row>
    <row r="41" s="163" customFormat="1" spans="1:81">
      <c r="A41" s="197" t="s">
        <v>38</v>
      </c>
      <c r="B41" s="198">
        <v>3949.6907</v>
      </c>
      <c r="C41" s="199">
        <v>4255.35376176</v>
      </c>
      <c r="D41" s="200">
        <v>0.928169764754511</v>
      </c>
      <c r="E41" s="199">
        <v>-305.663061759999</v>
      </c>
      <c r="F41" s="201">
        <v>2654.121362</v>
      </c>
      <c r="G41" s="198">
        <v>294.921282</v>
      </c>
      <c r="H41" s="199">
        <v>306.03049143</v>
      </c>
      <c r="I41" s="200">
        <v>0.963699011238751</v>
      </c>
      <c r="J41" s="199">
        <v>-11.10920943</v>
      </c>
      <c r="K41" s="201">
        <v>388.625806</v>
      </c>
      <c r="L41" s="198">
        <v>3045.265053</v>
      </c>
      <c r="M41" s="199">
        <v>3109.22471635</v>
      </c>
      <c r="N41" s="200">
        <v>0.979429063774752</v>
      </c>
      <c r="O41" s="199">
        <v>-63.9596633499996</v>
      </c>
      <c r="P41" s="201">
        <v>1664.645782</v>
      </c>
      <c r="Q41" s="198">
        <v>614.864228</v>
      </c>
      <c r="R41" s="199">
        <v>849.69855398</v>
      </c>
      <c r="S41" s="200">
        <v>0.723626308553742</v>
      </c>
      <c r="T41" s="199">
        <v>-234.83432598</v>
      </c>
      <c r="U41" s="201">
        <v>599.353195</v>
      </c>
      <c r="V41" s="231">
        <v>0.155674019740331</v>
      </c>
      <c r="W41" s="232">
        <v>0.199677536005507</v>
      </c>
      <c r="X41" s="232">
        <v>0.779627107057439</v>
      </c>
      <c r="Y41" s="200">
        <v>-0.0440035162651759</v>
      </c>
      <c r="Z41" s="250">
        <v>0.225819815017185</v>
      </c>
      <c r="AA41" s="198">
        <v>340.51319</v>
      </c>
      <c r="AB41" s="199">
        <v>369.31960692</v>
      </c>
      <c r="AC41" s="200">
        <v>0.922001387469689</v>
      </c>
      <c r="AD41" s="199">
        <v>-28.80641692</v>
      </c>
      <c r="AE41" s="201">
        <v>267.608697</v>
      </c>
      <c r="AF41" s="198">
        <v>454.388736</v>
      </c>
      <c r="AG41" s="199">
        <v>425.26065828</v>
      </c>
      <c r="AH41" s="200">
        <v>1.06849464476166</v>
      </c>
      <c r="AI41" s="199">
        <v>29.12807772</v>
      </c>
      <c r="AJ41" s="201">
        <v>102.139152</v>
      </c>
      <c r="AK41" s="198">
        <v>23.022671</v>
      </c>
      <c r="AL41" s="199">
        <v>0.31</v>
      </c>
      <c r="AM41" s="232">
        <v>74.2666806451613</v>
      </c>
      <c r="AN41" s="199">
        <v>22.712671</v>
      </c>
      <c r="AO41" s="201">
        <v>3.819955</v>
      </c>
      <c r="AP41" s="198">
        <v>19.105659</v>
      </c>
      <c r="AQ41" s="199">
        <v>1</v>
      </c>
      <c r="AR41" s="232">
        <v>19.105659</v>
      </c>
      <c r="AS41" s="199">
        <v>18.105659</v>
      </c>
      <c r="AT41" s="201">
        <v>0.013172</v>
      </c>
      <c r="AU41" s="198">
        <v>-181.480549</v>
      </c>
      <c r="AV41" s="199">
        <v>44.8282887799999</v>
      </c>
      <c r="AW41" s="200">
        <v>-4.04834879802432</v>
      </c>
      <c r="AX41" s="199">
        <v>-226.30883778</v>
      </c>
      <c r="AY41" s="201">
        <v>234.908708</v>
      </c>
      <c r="AZ41" s="231">
        <v>-0.0459480406908824</v>
      </c>
      <c r="BA41" s="232">
        <v>0.010534562175028</v>
      </c>
      <c r="BB41" s="232">
        <v>-4.36164692252722</v>
      </c>
      <c r="BC41" s="200">
        <v>-0.0564826028659104</v>
      </c>
      <c r="BD41" s="250">
        <v>0.0885071464188758</v>
      </c>
      <c r="BE41" s="198">
        <v>69.75</v>
      </c>
      <c r="BF41" s="199">
        <v>77.4166666666667</v>
      </c>
      <c r="BG41" s="232">
        <v>0.900968783638321</v>
      </c>
      <c r="BH41" s="199">
        <v>-7.66666666666667</v>
      </c>
      <c r="BI41" s="275">
        <v>186.16666666</v>
      </c>
      <c r="BJ41" s="198">
        <v>56.6263899641577</v>
      </c>
      <c r="BK41" s="199">
        <v>54.9668946621313</v>
      </c>
      <c r="BL41" s="232">
        <v>1.030190814166</v>
      </c>
      <c r="BM41" s="275">
        <v>1.65949530202639</v>
      </c>
      <c r="BN41" s="231">
        <v>0.0862126216617418</v>
      </c>
      <c r="BO41" s="232">
        <v>0.0867894016800264</v>
      </c>
      <c r="BP41" s="232">
        <v>0.993354257465547</v>
      </c>
      <c r="BQ41" s="232">
        <v>-0.000576780018284651</v>
      </c>
      <c r="BR41" s="250">
        <v>0.100827603752959</v>
      </c>
      <c r="BS41" s="287">
        <v>11.5992296803539</v>
      </c>
      <c r="BT41" s="288">
        <v>11.5221441863003</v>
      </c>
      <c r="BU41" s="232">
        <v>1.00669020390712</v>
      </c>
      <c r="BV41" s="232">
        <v>0.0770854940536125</v>
      </c>
      <c r="BW41" s="275">
        <v>9.91791893071397</v>
      </c>
      <c r="BX41" s="287">
        <v>-0.532961877335794</v>
      </c>
      <c r="BY41" s="288">
        <v>0.121380744320218</v>
      </c>
      <c r="BZ41" s="232">
        <v>-4.3908272298098</v>
      </c>
      <c r="CA41" s="232">
        <v>-0.654342621656012</v>
      </c>
      <c r="CB41" s="275">
        <v>0.877806702971242</v>
      </c>
      <c r="CC41" s="159"/>
    </row>
    <row r="42" s="159" customFormat="1" outlineLevel="2" spans="1:80">
      <c r="A42" s="203" t="s">
        <v>39</v>
      </c>
      <c r="B42" s="192">
        <v>6.551134</v>
      </c>
      <c r="C42" s="193">
        <v>4.89811321</v>
      </c>
      <c r="D42" s="194">
        <v>1.33748113184179</v>
      </c>
      <c r="E42" s="195">
        <v>1.65302079</v>
      </c>
      <c r="F42" s="196">
        <v>0</v>
      </c>
      <c r="G42" s="192">
        <v>0</v>
      </c>
      <c r="H42" s="193">
        <v>0</v>
      </c>
      <c r="I42" s="194" t="s">
        <v>161</v>
      </c>
      <c r="J42" s="195">
        <v>0</v>
      </c>
      <c r="K42" s="196">
        <v>0</v>
      </c>
      <c r="L42" s="192">
        <v>0</v>
      </c>
      <c r="M42" s="193">
        <v>0</v>
      </c>
      <c r="N42" s="194" t="s">
        <v>161</v>
      </c>
      <c r="O42" s="195">
        <v>0</v>
      </c>
      <c r="P42" s="196">
        <v>0</v>
      </c>
      <c r="Q42" s="192">
        <v>6.551134</v>
      </c>
      <c r="R42" s="193">
        <v>4.89811321</v>
      </c>
      <c r="S42" s="194">
        <v>1.33748113184179</v>
      </c>
      <c r="T42" s="195">
        <v>1.65302079</v>
      </c>
      <c r="U42" s="196">
        <v>0</v>
      </c>
      <c r="V42" s="230" t="s">
        <v>161</v>
      </c>
      <c r="W42" s="177" t="s">
        <v>161</v>
      </c>
      <c r="X42" s="177" t="s">
        <v>161</v>
      </c>
      <c r="Y42" s="248" t="s">
        <v>161</v>
      </c>
      <c r="Z42" s="249" t="s">
        <v>161</v>
      </c>
      <c r="AA42" s="192">
        <v>0</v>
      </c>
      <c r="AB42" s="193">
        <v>0</v>
      </c>
      <c r="AC42" s="194" t="s">
        <v>161</v>
      </c>
      <c r="AD42" s="195">
        <v>0</v>
      </c>
      <c r="AE42" s="196">
        <v>0</v>
      </c>
      <c r="AF42" s="192">
        <v>3.057953</v>
      </c>
      <c r="AG42" s="193">
        <v>3.041514</v>
      </c>
      <c r="AH42" s="194">
        <v>1.00540487401998</v>
      </c>
      <c r="AI42" s="195">
        <v>0.0164389999999996</v>
      </c>
      <c r="AJ42" s="196">
        <v>0</v>
      </c>
      <c r="AK42" s="192">
        <v>0</v>
      </c>
      <c r="AL42" s="193">
        <v>0</v>
      </c>
      <c r="AM42" s="177" t="s">
        <v>161</v>
      </c>
      <c r="AN42" s="195">
        <v>0</v>
      </c>
      <c r="AO42" s="196">
        <v>0</v>
      </c>
      <c r="AP42" s="192">
        <v>0</v>
      </c>
      <c r="AQ42" s="193">
        <v>0</v>
      </c>
      <c r="AR42" s="177" t="s">
        <v>161</v>
      </c>
      <c r="AS42" s="195">
        <v>0</v>
      </c>
      <c r="AT42" s="196">
        <v>0</v>
      </c>
      <c r="AU42" s="192">
        <v>3.493181</v>
      </c>
      <c r="AV42" s="193">
        <v>1.85659921</v>
      </c>
      <c r="AW42" s="194">
        <v>1.88149439102691</v>
      </c>
      <c r="AX42" s="195">
        <v>1.63658179</v>
      </c>
      <c r="AY42" s="196">
        <v>0</v>
      </c>
      <c r="AZ42" s="230">
        <v>0.533217760467119</v>
      </c>
      <c r="BA42" s="177">
        <v>0.379043752236997</v>
      </c>
      <c r="BB42" s="177">
        <v>1.40674462333236</v>
      </c>
      <c r="BC42" s="248">
        <v>0.154174008230123</v>
      </c>
      <c r="BD42" s="249" t="s">
        <v>161</v>
      </c>
      <c r="BE42" s="192">
        <v>0</v>
      </c>
      <c r="BF42" s="193">
        <v>0</v>
      </c>
      <c r="BG42" s="177" t="s">
        <v>161</v>
      </c>
      <c r="BH42" s="193">
        <v>0</v>
      </c>
      <c r="BI42" s="274">
        <v>0</v>
      </c>
      <c r="BJ42" s="192" t="s">
        <v>161</v>
      </c>
      <c r="BK42" s="193" t="s">
        <v>161</v>
      </c>
      <c r="BL42" s="177" t="s">
        <v>161</v>
      </c>
      <c r="BM42" s="274" t="s">
        <v>161</v>
      </c>
      <c r="BN42" s="230">
        <v>0</v>
      </c>
      <c r="BO42" s="177">
        <v>0</v>
      </c>
      <c r="BP42" s="177" t="s">
        <v>161</v>
      </c>
      <c r="BQ42" s="177">
        <v>0</v>
      </c>
      <c r="BR42" s="249" t="s">
        <v>161</v>
      </c>
      <c r="BS42" s="285" t="s">
        <v>161</v>
      </c>
      <c r="BT42" s="286" t="s">
        <v>161</v>
      </c>
      <c r="BU42" s="177" t="s">
        <v>161</v>
      </c>
      <c r="BV42" s="299" t="s">
        <v>161</v>
      </c>
      <c r="BW42" s="274" t="s">
        <v>161</v>
      </c>
      <c r="BX42" s="285" t="s">
        <v>161</v>
      </c>
      <c r="BY42" s="286" t="s">
        <v>161</v>
      </c>
      <c r="BZ42" s="177" t="s">
        <v>161</v>
      </c>
      <c r="CA42" s="299" t="s">
        <v>161</v>
      </c>
      <c r="CB42" s="274" t="s">
        <v>161</v>
      </c>
    </row>
    <row r="43" s="159" customFormat="1" outlineLevel="2" spans="1:80">
      <c r="A43" s="212" t="s">
        <v>40</v>
      </c>
      <c r="B43" s="192">
        <v>31.126038</v>
      </c>
      <c r="C43" s="193">
        <v>20.75444444</v>
      </c>
      <c r="D43" s="194">
        <v>1.49972879736597</v>
      </c>
      <c r="E43" s="195">
        <v>10.37159356</v>
      </c>
      <c r="F43" s="196">
        <v>0</v>
      </c>
      <c r="G43" s="192">
        <v>1.6698</v>
      </c>
      <c r="H43" s="193">
        <v>0</v>
      </c>
      <c r="I43" s="194" t="s">
        <v>161</v>
      </c>
      <c r="J43" s="195">
        <v>1.6698</v>
      </c>
      <c r="K43" s="196">
        <v>0</v>
      </c>
      <c r="L43" s="192">
        <v>0</v>
      </c>
      <c r="M43" s="193">
        <v>0</v>
      </c>
      <c r="N43" s="194" t="s">
        <v>161</v>
      </c>
      <c r="O43" s="195">
        <v>0</v>
      </c>
      <c r="P43" s="196">
        <v>0</v>
      </c>
      <c r="Q43" s="192">
        <v>-17.083606</v>
      </c>
      <c r="R43" s="193">
        <v>0.301111110000001</v>
      </c>
      <c r="S43" s="194">
        <v>-56.7352230875837</v>
      </c>
      <c r="T43" s="195">
        <v>-17.38471711</v>
      </c>
      <c r="U43" s="196">
        <v>0</v>
      </c>
      <c r="V43" s="230" t="s">
        <v>161</v>
      </c>
      <c r="W43" s="177">
        <v>0.0145082712703054</v>
      </c>
      <c r="X43" s="177" t="s">
        <v>161</v>
      </c>
      <c r="Y43" s="248" t="s">
        <v>161</v>
      </c>
      <c r="Z43" s="249" t="s">
        <v>161</v>
      </c>
      <c r="AA43" s="192">
        <v>48.209644</v>
      </c>
      <c r="AB43" s="255">
        <v>20.45333333</v>
      </c>
      <c r="AC43" s="194">
        <v>2.35705560664228</v>
      </c>
      <c r="AD43" s="195">
        <v>27.75631067</v>
      </c>
      <c r="AE43" s="196">
        <v>0</v>
      </c>
      <c r="AF43" s="192">
        <v>1.067102</v>
      </c>
      <c r="AG43" s="193">
        <v>0.25666666</v>
      </c>
      <c r="AH43" s="194">
        <v>4.15754036772832</v>
      </c>
      <c r="AI43" s="195">
        <v>0.81043534</v>
      </c>
      <c r="AJ43" s="196">
        <v>0</v>
      </c>
      <c r="AK43" s="192">
        <v>0</v>
      </c>
      <c r="AL43" s="193">
        <v>0</v>
      </c>
      <c r="AM43" s="177" t="s">
        <v>161</v>
      </c>
      <c r="AN43" s="195">
        <v>0</v>
      </c>
      <c r="AO43" s="196">
        <v>0</v>
      </c>
      <c r="AP43" s="192">
        <v>0</v>
      </c>
      <c r="AQ43" s="193">
        <v>0</v>
      </c>
      <c r="AR43" s="177" t="s">
        <v>161</v>
      </c>
      <c r="AS43" s="195">
        <v>0</v>
      </c>
      <c r="AT43" s="196">
        <v>0</v>
      </c>
      <c r="AU43" s="192">
        <v>-19.820508</v>
      </c>
      <c r="AV43" s="193">
        <v>0.0444444500000008</v>
      </c>
      <c r="AW43" s="194">
        <v>-445.96137425482</v>
      </c>
      <c r="AX43" s="195">
        <v>-19.86495245</v>
      </c>
      <c r="AY43" s="196">
        <v>0</v>
      </c>
      <c r="AZ43" s="266">
        <v>-0.636782233575632</v>
      </c>
      <c r="BA43" s="177">
        <v>0.00214144252950193</v>
      </c>
      <c r="BB43" s="177">
        <v>-297.361346290129</v>
      </c>
      <c r="BC43" s="248">
        <v>-0.638923676105134</v>
      </c>
      <c r="BD43" s="249" t="s">
        <v>161</v>
      </c>
      <c r="BE43" s="192">
        <v>8.58333333333333</v>
      </c>
      <c r="BF43" s="193">
        <v>0</v>
      </c>
      <c r="BG43" s="177" t="s">
        <v>161</v>
      </c>
      <c r="BH43" s="193">
        <v>8.58333333333333</v>
      </c>
      <c r="BI43" s="274">
        <v>0</v>
      </c>
      <c r="BJ43" s="192">
        <v>3.62633452427184</v>
      </c>
      <c r="BK43" s="193" t="s">
        <v>161</v>
      </c>
      <c r="BL43" s="177" t="s">
        <v>161</v>
      </c>
      <c r="BM43" s="274" t="s">
        <v>161</v>
      </c>
      <c r="BN43" s="230">
        <v>1.54885257159938</v>
      </c>
      <c r="BO43" s="177">
        <v>0.985491728729695</v>
      </c>
      <c r="BP43" s="177">
        <v>1.57165456233292</v>
      </c>
      <c r="BQ43" s="177">
        <v>0.563360842869685</v>
      </c>
      <c r="BR43" s="249" t="s">
        <v>161</v>
      </c>
      <c r="BS43" s="285">
        <v>0.645639241808133</v>
      </c>
      <c r="BT43" s="286">
        <v>1.01472186000892</v>
      </c>
      <c r="BU43" s="177">
        <v>0.636272132545226</v>
      </c>
      <c r="BV43" s="299">
        <v>-0.369082618200785</v>
      </c>
      <c r="BW43" s="274" t="s">
        <v>161</v>
      </c>
      <c r="BX43" s="285">
        <v>-0.41113159848266</v>
      </c>
      <c r="BY43" s="286">
        <v>0.0021729685466384</v>
      </c>
      <c r="BZ43" s="177">
        <v>-189.20273794054</v>
      </c>
      <c r="CA43" s="299">
        <v>-0.413304567029299</v>
      </c>
      <c r="CB43" s="274" t="s">
        <v>161</v>
      </c>
    </row>
    <row r="44" s="159" customFormat="1" outlineLevel="2" spans="1:80">
      <c r="A44" s="212" t="s">
        <v>41</v>
      </c>
      <c r="B44" s="192">
        <v>200.363773</v>
      </c>
      <c r="C44" s="193">
        <v>125.1677778</v>
      </c>
      <c r="D44" s="194">
        <v>1.60076160591548</v>
      </c>
      <c r="E44" s="195">
        <v>75.1959952</v>
      </c>
      <c r="F44" s="196">
        <v>0</v>
      </c>
      <c r="G44" s="192">
        <v>0</v>
      </c>
      <c r="H44" s="193">
        <v>0</v>
      </c>
      <c r="I44" s="194" t="s">
        <v>161</v>
      </c>
      <c r="J44" s="195">
        <v>0</v>
      </c>
      <c r="K44" s="196">
        <v>0</v>
      </c>
      <c r="L44" s="192">
        <v>0</v>
      </c>
      <c r="M44" s="193">
        <v>0</v>
      </c>
      <c r="N44" s="194" t="s">
        <v>161</v>
      </c>
      <c r="O44" s="195">
        <v>0</v>
      </c>
      <c r="P44" s="196">
        <v>0</v>
      </c>
      <c r="Q44" s="192">
        <v>-7.12268799999998</v>
      </c>
      <c r="R44" s="193">
        <v>11.66333335</v>
      </c>
      <c r="S44" s="194">
        <v>-0.610690596440852</v>
      </c>
      <c r="T44" s="195">
        <v>-18.78602135</v>
      </c>
      <c r="U44" s="196">
        <v>0</v>
      </c>
      <c r="V44" s="230" t="s">
        <v>161</v>
      </c>
      <c r="W44" s="177">
        <v>0.093181596374079</v>
      </c>
      <c r="X44" s="177" t="s">
        <v>161</v>
      </c>
      <c r="Y44" s="248" t="s">
        <v>161</v>
      </c>
      <c r="Z44" s="249" t="s">
        <v>161</v>
      </c>
      <c r="AA44" s="192">
        <v>207.486461</v>
      </c>
      <c r="AB44" s="255">
        <v>113.50444445</v>
      </c>
      <c r="AC44" s="194">
        <v>1.8280029650416</v>
      </c>
      <c r="AD44" s="195">
        <v>93.98201655</v>
      </c>
      <c r="AE44" s="196">
        <v>0</v>
      </c>
      <c r="AF44" s="192">
        <v>6.601936</v>
      </c>
      <c r="AG44" s="193">
        <v>5.76555556</v>
      </c>
      <c r="AH44" s="194">
        <v>1.14506502127958</v>
      </c>
      <c r="AI44" s="195">
        <v>0.836380439999999</v>
      </c>
      <c r="AJ44" s="196">
        <v>0</v>
      </c>
      <c r="AK44" s="192">
        <v>0</v>
      </c>
      <c r="AL44" s="193">
        <v>0</v>
      </c>
      <c r="AM44" s="177" t="s">
        <v>161</v>
      </c>
      <c r="AN44" s="195">
        <v>0</v>
      </c>
      <c r="AO44" s="196">
        <v>0</v>
      </c>
      <c r="AP44" s="192">
        <v>0</v>
      </c>
      <c r="AQ44" s="193">
        <v>0</v>
      </c>
      <c r="AR44" s="177" t="s">
        <v>161</v>
      </c>
      <c r="AS44" s="195">
        <v>0</v>
      </c>
      <c r="AT44" s="196">
        <v>0</v>
      </c>
      <c r="AU44" s="192">
        <v>-13.724624</v>
      </c>
      <c r="AV44" s="193">
        <v>5.89777779</v>
      </c>
      <c r="AW44" s="194">
        <v>-2.32708394393407</v>
      </c>
      <c r="AX44" s="195">
        <v>-19.62240179</v>
      </c>
      <c r="AY44" s="196">
        <v>0</v>
      </c>
      <c r="AZ44" s="266">
        <v>-0.0684985304204667</v>
      </c>
      <c r="BA44" s="177">
        <v>0.0471189781720324</v>
      </c>
      <c r="BB44" s="177">
        <v>-1.45373548149489</v>
      </c>
      <c r="BC44" s="248">
        <v>-0.115617508592499</v>
      </c>
      <c r="BD44" s="249" t="s">
        <v>161</v>
      </c>
      <c r="BE44" s="192">
        <v>51.8333333333333</v>
      </c>
      <c r="BF44" s="193">
        <v>0</v>
      </c>
      <c r="BG44" s="177" t="s">
        <v>161</v>
      </c>
      <c r="BH44" s="193">
        <v>51.8333333333333</v>
      </c>
      <c r="BI44" s="274">
        <v>0</v>
      </c>
      <c r="BJ44" s="192">
        <v>3.86553902893891</v>
      </c>
      <c r="BK44" s="193" t="s">
        <v>161</v>
      </c>
      <c r="BL44" s="177" t="s">
        <v>161</v>
      </c>
      <c r="BM44" s="274" t="s">
        <v>161</v>
      </c>
      <c r="BN44" s="230">
        <v>1.03554878156542</v>
      </c>
      <c r="BO44" s="177">
        <v>0.906818403625921</v>
      </c>
      <c r="BP44" s="177">
        <v>1.14195827678923</v>
      </c>
      <c r="BQ44" s="177">
        <v>0.128730377939497</v>
      </c>
      <c r="BR44" s="249" t="s">
        <v>161</v>
      </c>
      <c r="BS44" s="285">
        <v>0.965671552901951</v>
      </c>
      <c r="BT44" s="286">
        <v>1.10275662249629</v>
      </c>
      <c r="BU44" s="177">
        <v>0.875688736029511</v>
      </c>
      <c r="BV44" s="299">
        <v>-0.137085069594342</v>
      </c>
      <c r="BW44" s="274" t="s">
        <v>161</v>
      </c>
      <c r="BX44" s="285">
        <v>-0.0661470822426336</v>
      </c>
      <c r="BY44" s="286">
        <v>0.051960765224467</v>
      </c>
      <c r="BZ44" s="177">
        <v>-1.27301978631151</v>
      </c>
      <c r="CA44" s="299">
        <v>-0.118107847467101</v>
      </c>
      <c r="CB44" s="274" t="s">
        <v>161</v>
      </c>
    </row>
    <row r="45" s="159" customFormat="1" outlineLevel="2" spans="1:80">
      <c r="A45" s="203" t="s">
        <v>42</v>
      </c>
      <c r="B45" s="192">
        <v>69.550889</v>
      </c>
      <c r="C45" s="193">
        <v>166.6666667</v>
      </c>
      <c r="D45" s="194">
        <v>0.417305333916539</v>
      </c>
      <c r="E45" s="195">
        <v>-97.1157777</v>
      </c>
      <c r="F45" s="196">
        <v>0</v>
      </c>
      <c r="G45" s="192">
        <v>0</v>
      </c>
      <c r="H45" s="193">
        <v>0</v>
      </c>
      <c r="I45" s="194" t="s">
        <v>161</v>
      </c>
      <c r="J45" s="195">
        <v>0</v>
      </c>
      <c r="K45" s="196">
        <v>0</v>
      </c>
      <c r="L45" s="192">
        <v>67.561966</v>
      </c>
      <c r="M45" s="193">
        <v>158.3333333</v>
      </c>
      <c r="N45" s="194">
        <v>0.426707153774044</v>
      </c>
      <c r="O45" s="195">
        <v>-90.7713673</v>
      </c>
      <c r="P45" s="196">
        <v>0</v>
      </c>
      <c r="Q45" s="192">
        <v>1.98892300000001</v>
      </c>
      <c r="R45" s="193">
        <v>8.33333340000001</v>
      </c>
      <c r="S45" s="194">
        <v>0.238670758090635</v>
      </c>
      <c r="T45" s="195">
        <v>-6.3444104</v>
      </c>
      <c r="U45" s="196">
        <v>0</v>
      </c>
      <c r="V45" s="230" t="s">
        <v>161</v>
      </c>
      <c r="W45" s="177">
        <v>0.0500000003900001</v>
      </c>
      <c r="X45" s="177" t="s">
        <v>161</v>
      </c>
      <c r="Y45" s="248" t="s">
        <v>161</v>
      </c>
      <c r="Z45" s="249" t="s">
        <v>161</v>
      </c>
      <c r="AA45" s="256">
        <v>1.8442</v>
      </c>
      <c r="AB45" s="193">
        <v>2.74666668</v>
      </c>
      <c r="AC45" s="194">
        <v>0.671432035575573</v>
      </c>
      <c r="AD45" s="195">
        <v>-0.90246668</v>
      </c>
      <c r="AE45" s="196">
        <v>0</v>
      </c>
      <c r="AF45" s="256">
        <v>0</v>
      </c>
      <c r="AG45" s="193">
        <v>1.55555555</v>
      </c>
      <c r="AH45" s="194">
        <v>0</v>
      </c>
      <c r="AI45" s="195">
        <v>-1.55555555</v>
      </c>
      <c r="AJ45" s="196">
        <v>0</v>
      </c>
      <c r="AK45" s="192">
        <v>0</v>
      </c>
      <c r="AL45" s="193">
        <v>0</v>
      </c>
      <c r="AM45" s="177" t="s">
        <v>161</v>
      </c>
      <c r="AN45" s="195">
        <v>0</v>
      </c>
      <c r="AO45" s="196">
        <v>0</v>
      </c>
      <c r="AP45" s="192">
        <v>0</v>
      </c>
      <c r="AQ45" s="193">
        <v>0</v>
      </c>
      <c r="AR45" s="177" t="s">
        <v>161</v>
      </c>
      <c r="AS45" s="195">
        <v>0</v>
      </c>
      <c r="AT45" s="196">
        <v>0</v>
      </c>
      <c r="AU45" s="256">
        <v>0.144723000000013</v>
      </c>
      <c r="AV45" s="193">
        <v>4.03111117000001</v>
      </c>
      <c r="AW45" s="194">
        <v>0.0359015154623019</v>
      </c>
      <c r="AX45" s="195">
        <v>-3.88638817</v>
      </c>
      <c r="AY45" s="196">
        <v>0</v>
      </c>
      <c r="AZ45" s="230">
        <v>0.00208082171314896</v>
      </c>
      <c r="BA45" s="177">
        <v>0.0241866670151627</v>
      </c>
      <c r="BB45" s="177">
        <v>0.0860317674958887</v>
      </c>
      <c r="BC45" s="248">
        <v>-0.0221058453020138</v>
      </c>
      <c r="BD45" s="249" t="s">
        <v>161</v>
      </c>
      <c r="BE45" s="192">
        <v>0.166666666666667</v>
      </c>
      <c r="BF45" s="193">
        <v>0</v>
      </c>
      <c r="BG45" s="177" t="s">
        <v>161</v>
      </c>
      <c r="BH45" s="193">
        <v>0.166666666666667</v>
      </c>
      <c r="BI45" s="274">
        <v>0</v>
      </c>
      <c r="BJ45" s="192">
        <v>417.305334</v>
      </c>
      <c r="BK45" s="193" t="s">
        <v>161</v>
      </c>
      <c r="BL45" s="177" t="s">
        <v>161</v>
      </c>
      <c r="BM45" s="274" t="s">
        <v>161</v>
      </c>
      <c r="BN45" s="230">
        <v>0.0265158364834129</v>
      </c>
      <c r="BO45" s="177">
        <v>0.016480000076704</v>
      </c>
      <c r="BP45" s="177">
        <v>1.60897065291252</v>
      </c>
      <c r="BQ45" s="177">
        <v>0.0100358364067089</v>
      </c>
      <c r="BR45" s="249" t="s">
        <v>161</v>
      </c>
      <c r="BS45" s="285">
        <v>37.713311462965</v>
      </c>
      <c r="BT45" s="286">
        <v>60.6796113680601</v>
      </c>
      <c r="BU45" s="177">
        <v>0.621515375802425</v>
      </c>
      <c r="BV45" s="299">
        <v>-22.9662999050952</v>
      </c>
      <c r="BW45" s="274" t="s">
        <v>161</v>
      </c>
      <c r="BX45" s="285">
        <v>0.0784746773668871</v>
      </c>
      <c r="BY45" s="286">
        <v>1.46763755476875</v>
      </c>
      <c r="BZ45" s="177">
        <v>0.0534700663061541</v>
      </c>
      <c r="CA45" s="299">
        <v>-1.38916287740187</v>
      </c>
      <c r="CB45" s="274" t="s">
        <v>161</v>
      </c>
    </row>
    <row r="46" s="159" customFormat="1" outlineLevel="2" spans="1:80">
      <c r="A46" s="203" t="s">
        <v>164</v>
      </c>
      <c r="B46" s="192">
        <v>0</v>
      </c>
      <c r="C46" s="193">
        <v>0</v>
      </c>
      <c r="D46" s="194" t="s">
        <v>161</v>
      </c>
      <c r="E46" s="195">
        <v>0</v>
      </c>
      <c r="F46" s="196">
        <v>0</v>
      </c>
      <c r="G46" s="192">
        <v>0</v>
      </c>
      <c r="H46" s="193">
        <v>0</v>
      </c>
      <c r="I46" s="194" t="s">
        <v>161</v>
      </c>
      <c r="J46" s="195">
        <v>0</v>
      </c>
      <c r="K46" s="196">
        <v>0</v>
      </c>
      <c r="L46" s="192">
        <v>0</v>
      </c>
      <c r="M46" s="193">
        <v>0</v>
      </c>
      <c r="N46" s="194" t="s">
        <v>161</v>
      </c>
      <c r="O46" s="195">
        <v>0</v>
      </c>
      <c r="P46" s="196">
        <v>0</v>
      </c>
      <c r="Q46" s="192">
        <v>0</v>
      </c>
      <c r="R46" s="193">
        <v>0</v>
      </c>
      <c r="S46" s="194" t="s">
        <v>161</v>
      </c>
      <c r="T46" s="195">
        <v>0</v>
      </c>
      <c r="U46" s="196">
        <v>0</v>
      </c>
      <c r="V46" s="230" t="s">
        <v>161</v>
      </c>
      <c r="W46" s="177" t="s">
        <v>161</v>
      </c>
      <c r="X46" s="177" t="s">
        <v>161</v>
      </c>
      <c r="Y46" s="248" t="s">
        <v>161</v>
      </c>
      <c r="Z46" s="249" t="s">
        <v>161</v>
      </c>
      <c r="AA46" s="192">
        <v>0</v>
      </c>
      <c r="AB46" s="193">
        <v>0</v>
      </c>
      <c r="AC46" s="194" t="s">
        <v>161</v>
      </c>
      <c r="AD46" s="195">
        <v>0</v>
      </c>
      <c r="AE46" s="196">
        <v>0</v>
      </c>
      <c r="AF46" s="192">
        <v>0</v>
      </c>
      <c r="AG46" s="193">
        <v>0</v>
      </c>
      <c r="AH46" s="194" t="s">
        <v>161</v>
      </c>
      <c r="AI46" s="195">
        <v>0</v>
      </c>
      <c r="AJ46" s="196">
        <v>0</v>
      </c>
      <c r="AK46" s="192">
        <v>0</v>
      </c>
      <c r="AL46" s="193">
        <v>0</v>
      </c>
      <c r="AM46" s="177" t="s">
        <v>161</v>
      </c>
      <c r="AN46" s="195">
        <v>0</v>
      </c>
      <c r="AO46" s="196">
        <v>0</v>
      </c>
      <c r="AP46" s="192">
        <v>0</v>
      </c>
      <c r="AQ46" s="193">
        <v>0</v>
      </c>
      <c r="AR46" s="177" t="s">
        <v>161</v>
      </c>
      <c r="AS46" s="195">
        <v>0</v>
      </c>
      <c r="AT46" s="196">
        <v>0</v>
      </c>
      <c r="AU46" s="192">
        <v>0</v>
      </c>
      <c r="AV46" s="193">
        <v>0</v>
      </c>
      <c r="AW46" s="194" t="s">
        <v>161</v>
      </c>
      <c r="AX46" s="195">
        <v>0</v>
      </c>
      <c r="AY46" s="196">
        <v>0</v>
      </c>
      <c r="AZ46" s="230" t="s">
        <v>161</v>
      </c>
      <c r="BA46" s="177" t="s">
        <v>161</v>
      </c>
      <c r="BB46" s="177" t="s">
        <v>161</v>
      </c>
      <c r="BC46" s="248" t="s">
        <v>161</v>
      </c>
      <c r="BD46" s="249" t="s">
        <v>161</v>
      </c>
      <c r="BE46" s="192">
        <v>0</v>
      </c>
      <c r="BF46" s="193">
        <v>0</v>
      </c>
      <c r="BG46" s="177" t="s">
        <v>161</v>
      </c>
      <c r="BH46" s="193">
        <v>0</v>
      </c>
      <c r="BI46" s="274">
        <v>0</v>
      </c>
      <c r="BJ46" s="192" t="s">
        <v>161</v>
      </c>
      <c r="BK46" s="193" t="s">
        <v>161</v>
      </c>
      <c r="BL46" s="177" t="s">
        <v>161</v>
      </c>
      <c r="BM46" s="274" t="s">
        <v>161</v>
      </c>
      <c r="BN46" s="230" t="s">
        <v>161</v>
      </c>
      <c r="BO46" s="177" t="s">
        <v>161</v>
      </c>
      <c r="BP46" s="177" t="s">
        <v>161</v>
      </c>
      <c r="BQ46" s="177" t="s">
        <v>161</v>
      </c>
      <c r="BR46" s="249" t="s">
        <v>161</v>
      </c>
      <c r="BS46" s="285" t="s">
        <v>161</v>
      </c>
      <c r="BT46" s="286" t="s">
        <v>161</v>
      </c>
      <c r="BU46" s="177" t="s">
        <v>161</v>
      </c>
      <c r="BV46" s="299" t="s">
        <v>161</v>
      </c>
      <c r="BW46" s="274" t="s">
        <v>161</v>
      </c>
      <c r="BX46" s="285" t="s">
        <v>161</v>
      </c>
      <c r="BY46" s="286" t="s">
        <v>161</v>
      </c>
      <c r="BZ46" s="177" t="s">
        <v>161</v>
      </c>
      <c r="CA46" s="299" t="s">
        <v>161</v>
      </c>
      <c r="CB46" s="274" t="s">
        <v>161</v>
      </c>
    </row>
    <row r="47" s="159" customFormat="1" outlineLevel="2" spans="1:80">
      <c r="A47" s="203" t="s">
        <v>44</v>
      </c>
      <c r="B47" s="192">
        <v>0</v>
      </c>
      <c r="C47" s="193">
        <v>0</v>
      </c>
      <c r="D47" s="194" t="s">
        <v>161</v>
      </c>
      <c r="E47" s="195">
        <v>0</v>
      </c>
      <c r="F47" s="196">
        <v>0</v>
      </c>
      <c r="G47" s="192">
        <v>0</v>
      </c>
      <c r="H47" s="193">
        <v>0</v>
      </c>
      <c r="I47" s="194" t="s">
        <v>161</v>
      </c>
      <c r="J47" s="195">
        <v>0</v>
      </c>
      <c r="K47" s="196">
        <v>0</v>
      </c>
      <c r="L47" s="192">
        <v>0</v>
      </c>
      <c r="M47" s="193">
        <v>0</v>
      </c>
      <c r="N47" s="194" t="s">
        <v>161</v>
      </c>
      <c r="O47" s="195">
        <v>0</v>
      </c>
      <c r="P47" s="196">
        <v>0</v>
      </c>
      <c r="Q47" s="192">
        <v>0</v>
      </c>
      <c r="R47" s="193">
        <v>0</v>
      </c>
      <c r="S47" s="194" t="s">
        <v>161</v>
      </c>
      <c r="T47" s="195">
        <v>0</v>
      </c>
      <c r="U47" s="196">
        <v>0</v>
      </c>
      <c r="V47" s="230" t="s">
        <v>161</v>
      </c>
      <c r="W47" s="177" t="s">
        <v>161</v>
      </c>
      <c r="X47" s="177" t="s">
        <v>161</v>
      </c>
      <c r="Y47" s="248" t="s">
        <v>161</v>
      </c>
      <c r="Z47" s="249" t="s">
        <v>161</v>
      </c>
      <c r="AA47" s="192">
        <v>0</v>
      </c>
      <c r="AB47" s="193">
        <v>0</v>
      </c>
      <c r="AC47" s="194" t="s">
        <v>161</v>
      </c>
      <c r="AD47" s="195">
        <v>0</v>
      </c>
      <c r="AE47" s="196">
        <v>0</v>
      </c>
      <c r="AF47" s="192">
        <v>0</v>
      </c>
      <c r="AG47" s="193">
        <v>0</v>
      </c>
      <c r="AH47" s="194" t="s">
        <v>161</v>
      </c>
      <c r="AI47" s="195">
        <v>0</v>
      </c>
      <c r="AJ47" s="196">
        <v>0</v>
      </c>
      <c r="AK47" s="192">
        <v>0</v>
      </c>
      <c r="AL47" s="193">
        <v>0</v>
      </c>
      <c r="AM47" s="177" t="s">
        <v>161</v>
      </c>
      <c r="AN47" s="195">
        <v>0</v>
      </c>
      <c r="AO47" s="196">
        <v>0</v>
      </c>
      <c r="AP47" s="192">
        <v>0</v>
      </c>
      <c r="AQ47" s="193">
        <v>0</v>
      </c>
      <c r="AR47" s="177" t="s">
        <v>161</v>
      </c>
      <c r="AS47" s="195">
        <v>0</v>
      </c>
      <c r="AT47" s="196">
        <v>0</v>
      </c>
      <c r="AU47" s="192">
        <v>0</v>
      </c>
      <c r="AV47" s="193">
        <v>0</v>
      </c>
      <c r="AW47" s="194" t="s">
        <v>161</v>
      </c>
      <c r="AX47" s="195">
        <v>0</v>
      </c>
      <c r="AY47" s="196">
        <v>0</v>
      </c>
      <c r="AZ47" s="230" t="s">
        <v>161</v>
      </c>
      <c r="BA47" s="177" t="s">
        <v>161</v>
      </c>
      <c r="BB47" s="177" t="s">
        <v>161</v>
      </c>
      <c r="BC47" s="248" t="s">
        <v>161</v>
      </c>
      <c r="BD47" s="249" t="s">
        <v>161</v>
      </c>
      <c r="BE47" s="192">
        <v>0</v>
      </c>
      <c r="BF47" s="193">
        <v>6.66666666666667</v>
      </c>
      <c r="BG47" s="177">
        <v>0</v>
      </c>
      <c r="BH47" s="193">
        <v>-6.66666666666667</v>
      </c>
      <c r="BI47" s="274">
        <v>0</v>
      </c>
      <c r="BJ47" s="192" t="s">
        <v>161</v>
      </c>
      <c r="BK47" s="193">
        <v>0</v>
      </c>
      <c r="BL47" s="177" t="s">
        <v>161</v>
      </c>
      <c r="BM47" s="274" t="s">
        <v>161</v>
      </c>
      <c r="BN47" s="230" t="s">
        <v>161</v>
      </c>
      <c r="BO47" s="177" t="s">
        <v>161</v>
      </c>
      <c r="BP47" s="177" t="s">
        <v>161</v>
      </c>
      <c r="BQ47" s="177" t="s">
        <v>161</v>
      </c>
      <c r="BR47" s="249" t="s">
        <v>161</v>
      </c>
      <c r="BS47" s="285" t="s">
        <v>161</v>
      </c>
      <c r="BT47" s="286" t="s">
        <v>161</v>
      </c>
      <c r="BU47" s="177" t="s">
        <v>161</v>
      </c>
      <c r="BV47" s="299" t="s">
        <v>161</v>
      </c>
      <c r="BW47" s="274" t="s">
        <v>161</v>
      </c>
      <c r="BX47" s="285" t="s">
        <v>161</v>
      </c>
      <c r="BY47" s="286" t="s">
        <v>161</v>
      </c>
      <c r="BZ47" s="177" t="s">
        <v>161</v>
      </c>
      <c r="CA47" s="299" t="s">
        <v>161</v>
      </c>
      <c r="CB47" s="274" t="s">
        <v>161</v>
      </c>
    </row>
    <row r="48" s="159" customFormat="1" outlineLevel="2" spans="1:80">
      <c r="A48" s="203" t="s">
        <v>45</v>
      </c>
      <c r="B48" s="192">
        <v>0</v>
      </c>
      <c r="C48" s="193">
        <v>0</v>
      </c>
      <c r="D48" s="194" t="s">
        <v>161</v>
      </c>
      <c r="E48" s="195">
        <v>0</v>
      </c>
      <c r="F48" s="196">
        <v>0</v>
      </c>
      <c r="G48" s="192">
        <v>0</v>
      </c>
      <c r="H48" s="193">
        <v>0</v>
      </c>
      <c r="I48" s="194" t="s">
        <v>161</v>
      </c>
      <c r="J48" s="195">
        <v>0</v>
      </c>
      <c r="K48" s="196">
        <v>0</v>
      </c>
      <c r="L48" s="192">
        <v>0</v>
      </c>
      <c r="M48" s="193">
        <v>0</v>
      </c>
      <c r="N48" s="194" t="s">
        <v>161</v>
      </c>
      <c r="O48" s="195">
        <v>0</v>
      </c>
      <c r="P48" s="196">
        <v>0</v>
      </c>
      <c r="Q48" s="192">
        <v>0</v>
      </c>
      <c r="R48" s="193">
        <v>0</v>
      </c>
      <c r="S48" s="194" t="s">
        <v>161</v>
      </c>
      <c r="T48" s="195">
        <v>0</v>
      </c>
      <c r="U48" s="196">
        <v>0</v>
      </c>
      <c r="V48" s="230" t="s">
        <v>161</v>
      </c>
      <c r="W48" s="177" t="s">
        <v>161</v>
      </c>
      <c r="X48" s="177" t="s">
        <v>161</v>
      </c>
      <c r="Y48" s="248" t="s">
        <v>161</v>
      </c>
      <c r="Z48" s="249" t="s">
        <v>161</v>
      </c>
      <c r="AA48" s="192">
        <v>0</v>
      </c>
      <c r="AB48" s="193">
        <v>37.521444</v>
      </c>
      <c r="AC48" s="194">
        <v>0</v>
      </c>
      <c r="AD48" s="195">
        <v>-37.521444</v>
      </c>
      <c r="AE48" s="196">
        <v>0</v>
      </c>
      <c r="AF48" s="192">
        <v>0</v>
      </c>
      <c r="AG48" s="193">
        <v>0</v>
      </c>
      <c r="AH48" s="194" t="s">
        <v>161</v>
      </c>
      <c r="AI48" s="195">
        <v>0</v>
      </c>
      <c r="AJ48" s="196">
        <v>0</v>
      </c>
      <c r="AK48" s="192">
        <v>0</v>
      </c>
      <c r="AL48" s="193">
        <v>0</v>
      </c>
      <c r="AM48" s="177" t="s">
        <v>161</v>
      </c>
      <c r="AN48" s="195">
        <v>0</v>
      </c>
      <c r="AO48" s="196">
        <v>0</v>
      </c>
      <c r="AP48" s="192">
        <v>0</v>
      </c>
      <c r="AQ48" s="193">
        <v>0</v>
      </c>
      <c r="AR48" s="177" t="s">
        <v>161</v>
      </c>
      <c r="AS48" s="195">
        <v>0</v>
      </c>
      <c r="AT48" s="196">
        <v>0</v>
      </c>
      <c r="AU48" s="192">
        <v>0</v>
      </c>
      <c r="AV48" s="193">
        <v>-37.521444</v>
      </c>
      <c r="AW48" s="194">
        <v>2</v>
      </c>
      <c r="AX48" s="195">
        <v>37.521444</v>
      </c>
      <c r="AY48" s="196">
        <v>0</v>
      </c>
      <c r="AZ48" s="230" t="s">
        <v>161</v>
      </c>
      <c r="BA48" s="177" t="s">
        <v>161</v>
      </c>
      <c r="BB48" s="177" t="s">
        <v>161</v>
      </c>
      <c r="BC48" s="248" t="s">
        <v>161</v>
      </c>
      <c r="BD48" s="249" t="s">
        <v>161</v>
      </c>
      <c r="BE48" s="192">
        <v>0</v>
      </c>
      <c r="BF48" s="193">
        <v>5</v>
      </c>
      <c r="BG48" s="177">
        <v>0</v>
      </c>
      <c r="BH48" s="193">
        <v>-5</v>
      </c>
      <c r="BI48" s="274">
        <v>0</v>
      </c>
      <c r="BJ48" s="192" t="s">
        <v>161</v>
      </c>
      <c r="BK48" s="193">
        <v>0</v>
      </c>
      <c r="BL48" s="177" t="s">
        <v>161</v>
      </c>
      <c r="BM48" s="274" t="s">
        <v>161</v>
      </c>
      <c r="BN48" s="230" t="s">
        <v>161</v>
      </c>
      <c r="BO48" s="177" t="s">
        <v>161</v>
      </c>
      <c r="BP48" s="177" t="s">
        <v>161</v>
      </c>
      <c r="BQ48" s="177" t="s">
        <v>161</v>
      </c>
      <c r="BR48" s="249" t="s">
        <v>161</v>
      </c>
      <c r="BS48" s="285" t="s">
        <v>161</v>
      </c>
      <c r="BT48" s="286">
        <v>0</v>
      </c>
      <c r="BU48" s="177" t="s">
        <v>161</v>
      </c>
      <c r="BV48" s="299" t="s">
        <v>161</v>
      </c>
      <c r="BW48" s="274" t="s">
        <v>161</v>
      </c>
      <c r="BX48" s="285" t="s">
        <v>161</v>
      </c>
      <c r="BY48" s="286">
        <v>-1</v>
      </c>
      <c r="BZ48" s="177" t="s">
        <v>161</v>
      </c>
      <c r="CA48" s="299" t="s">
        <v>161</v>
      </c>
      <c r="CB48" s="274" t="s">
        <v>161</v>
      </c>
    </row>
    <row r="49" s="159" customFormat="1" outlineLevel="2" spans="1:80">
      <c r="A49" s="203" t="s">
        <v>165</v>
      </c>
      <c r="B49" s="192">
        <v>0</v>
      </c>
      <c r="C49" s="193">
        <v>0</v>
      </c>
      <c r="D49" s="194" t="s">
        <v>161</v>
      </c>
      <c r="E49" s="195">
        <v>0</v>
      </c>
      <c r="F49" s="196">
        <v>0</v>
      </c>
      <c r="G49" s="192">
        <v>0</v>
      </c>
      <c r="H49" s="193">
        <v>0</v>
      </c>
      <c r="I49" s="194" t="s">
        <v>161</v>
      </c>
      <c r="J49" s="195">
        <v>0</v>
      </c>
      <c r="K49" s="196">
        <v>0</v>
      </c>
      <c r="L49" s="192">
        <v>0</v>
      </c>
      <c r="M49" s="193">
        <v>0</v>
      </c>
      <c r="N49" s="194" t="s">
        <v>161</v>
      </c>
      <c r="O49" s="195">
        <v>0</v>
      </c>
      <c r="P49" s="196">
        <v>0</v>
      </c>
      <c r="Q49" s="192">
        <v>0</v>
      </c>
      <c r="R49" s="193">
        <v>0</v>
      </c>
      <c r="S49" s="194" t="s">
        <v>161</v>
      </c>
      <c r="T49" s="195">
        <v>0</v>
      </c>
      <c r="U49" s="196">
        <v>0</v>
      </c>
      <c r="V49" s="230" t="s">
        <v>161</v>
      </c>
      <c r="W49" s="177" t="s">
        <v>161</v>
      </c>
      <c r="X49" s="177" t="s">
        <v>161</v>
      </c>
      <c r="Y49" s="248" t="s">
        <v>161</v>
      </c>
      <c r="Z49" s="249" t="s">
        <v>161</v>
      </c>
      <c r="AA49" s="192">
        <v>0</v>
      </c>
      <c r="AB49" s="193">
        <v>0</v>
      </c>
      <c r="AC49" s="194" t="s">
        <v>161</v>
      </c>
      <c r="AD49" s="195">
        <v>0</v>
      </c>
      <c r="AE49" s="196">
        <v>0</v>
      </c>
      <c r="AF49" s="192">
        <v>0</v>
      </c>
      <c r="AG49" s="193">
        <v>0</v>
      </c>
      <c r="AH49" s="194" t="s">
        <v>161</v>
      </c>
      <c r="AI49" s="195">
        <v>0</v>
      </c>
      <c r="AJ49" s="196">
        <v>0</v>
      </c>
      <c r="AK49" s="192">
        <v>0</v>
      </c>
      <c r="AL49" s="193">
        <v>0</v>
      </c>
      <c r="AM49" s="177" t="s">
        <v>161</v>
      </c>
      <c r="AN49" s="195">
        <v>0</v>
      </c>
      <c r="AO49" s="196">
        <v>0</v>
      </c>
      <c r="AP49" s="192">
        <v>0</v>
      </c>
      <c r="AQ49" s="193">
        <v>0</v>
      </c>
      <c r="AR49" s="177" t="s">
        <v>161</v>
      </c>
      <c r="AS49" s="195">
        <v>0</v>
      </c>
      <c r="AT49" s="196">
        <v>0</v>
      </c>
      <c r="AU49" s="192">
        <v>0</v>
      </c>
      <c r="AV49" s="193">
        <v>0</v>
      </c>
      <c r="AW49" s="194" t="s">
        <v>161</v>
      </c>
      <c r="AX49" s="195">
        <v>0</v>
      </c>
      <c r="AY49" s="196">
        <v>0</v>
      </c>
      <c r="AZ49" s="230" t="s">
        <v>161</v>
      </c>
      <c r="BA49" s="177" t="s">
        <v>161</v>
      </c>
      <c r="BB49" s="177" t="s">
        <v>161</v>
      </c>
      <c r="BC49" s="248" t="s">
        <v>161</v>
      </c>
      <c r="BD49" s="249" t="s">
        <v>161</v>
      </c>
      <c r="BE49" s="192">
        <v>0</v>
      </c>
      <c r="BF49" s="193">
        <v>0</v>
      </c>
      <c r="BG49" s="177" t="s">
        <v>161</v>
      </c>
      <c r="BH49" s="193">
        <v>0</v>
      </c>
      <c r="BI49" s="274">
        <v>0</v>
      </c>
      <c r="BJ49" s="192" t="s">
        <v>161</v>
      </c>
      <c r="BK49" s="193" t="s">
        <v>161</v>
      </c>
      <c r="BL49" s="177" t="s">
        <v>161</v>
      </c>
      <c r="BM49" s="274" t="s">
        <v>161</v>
      </c>
      <c r="BN49" s="230" t="s">
        <v>161</v>
      </c>
      <c r="BO49" s="177" t="s">
        <v>161</v>
      </c>
      <c r="BP49" s="177" t="s">
        <v>161</v>
      </c>
      <c r="BQ49" s="177" t="s">
        <v>161</v>
      </c>
      <c r="BR49" s="249" t="s">
        <v>161</v>
      </c>
      <c r="BS49" s="285" t="s">
        <v>161</v>
      </c>
      <c r="BT49" s="286" t="s">
        <v>161</v>
      </c>
      <c r="BU49" s="177" t="s">
        <v>161</v>
      </c>
      <c r="BV49" s="299" t="s">
        <v>161</v>
      </c>
      <c r="BW49" s="274" t="s">
        <v>161</v>
      </c>
      <c r="BX49" s="285" t="s">
        <v>161</v>
      </c>
      <c r="BY49" s="286" t="s">
        <v>161</v>
      </c>
      <c r="BZ49" s="177" t="s">
        <v>161</v>
      </c>
      <c r="CA49" s="299" t="s">
        <v>161</v>
      </c>
      <c r="CB49" s="274" t="s">
        <v>161</v>
      </c>
    </row>
    <row r="50" s="163" customFormat="1" spans="1:81">
      <c r="A50" s="197" t="s">
        <v>47</v>
      </c>
      <c r="B50" s="198">
        <v>307.591834</v>
      </c>
      <c r="C50" s="199">
        <v>317.48700215</v>
      </c>
      <c r="D50" s="200">
        <v>0.968832840138366</v>
      </c>
      <c r="E50" s="199">
        <v>-9.8951681499999</v>
      </c>
      <c r="F50" s="201">
        <v>0</v>
      </c>
      <c r="G50" s="198">
        <v>1.6698</v>
      </c>
      <c r="H50" s="199">
        <v>0</v>
      </c>
      <c r="I50" s="200" t="s">
        <v>161</v>
      </c>
      <c r="J50" s="199">
        <v>1.6698</v>
      </c>
      <c r="K50" s="201">
        <v>0</v>
      </c>
      <c r="L50" s="198">
        <v>67.561966</v>
      </c>
      <c r="M50" s="199">
        <v>158.3333333</v>
      </c>
      <c r="N50" s="200">
        <v>0.426707153774044</v>
      </c>
      <c r="O50" s="199">
        <v>-90.7713673</v>
      </c>
      <c r="P50" s="201">
        <v>0</v>
      </c>
      <c r="Q50" s="198">
        <v>-15.666237</v>
      </c>
      <c r="R50" s="199">
        <v>25.19589107</v>
      </c>
      <c r="S50" s="200">
        <v>-0.621777453969599</v>
      </c>
      <c r="T50" s="199">
        <v>-40.86212807</v>
      </c>
      <c r="U50" s="201">
        <v>0</v>
      </c>
      <c r="V50" s="231">
        <v>-0.0509319015276588</v>
      </c>
      <c r="W50" s="232">
        <v>0.0793603860925808</v>
      </c>
      <c r="X50" s="232">
        <v>-0.641779911053385</v>
      </c>
      <c r="Y50" s="200">
        <v>-0.13029228762024</v>
      </c>
      <c r="Z50" s="250" t="s">
        <v>161</v>
      </c>
      <c r="AA50" s="198">
        <v>257.540305</v>
      </c>
      <c r="AB50" s="199">
        <v>174.22588846</v>
      </c>
      <c r="AC50" s="200">
        <v>1.4781976850652</v>
      </c>
      <c r="AD50" s="199">
        <v>83.31441654</v>
      </c>
      <c r="AE50" s="201">
        <v>0</v>
      </c>
      <c r="AF50" s="198">
        <v>10.726991</v>
      </c>
      <c r="AG50" s="199">
        <v>10.61929177</v>
      </c>
      <c r="AH50" s="200">
        <v>1.01014184677591</v>
      </c>
      <c r="AI50" s="199">
        <v>0.10769923</v>
      </c>
      <c r="AJ50" s="201">
        <v>0</v>
      </c>
      <c r="AK50" s="198">
        <v>0</v>
      </c>
      <c r="AL50" s="199">
        <v>0</v>
      </c>
      <c r="AM50" s="232" t="s">
        <v>161</v>
      </c>
      <c r="AN50" s="199">
        <v>0</v>
      </c>
      <c r="AO50" s="201">
        <v>0</v>
      </c>
      <c r="AP50" s="198">
        <v>0</v>
      </c>
      <c r="AQ50" s="199">
        <v>0</v>
      </c>
      <c r="AR50" s="232" t="s">
        <v>161</v>
      </c>
      <c r="AS50" s="199">
        <v>0</v>
      </c>
      <c r="AT50" s="201">
        <v>0</v>
      </c>
      <c r="AU50" s="198">
        <v>-29.907228</v>
      </c>
      <c r="AV50" s="199">
        <v>-25.69151138</v>
      </c>
      <c r="AW50" s="200">
        <v>0.835910135544545</v>
      </c>
      <c r="AX50" s="199">
        <v>-4.21571661999998</v>
      </c>
      <c r="AY50" s="201">
        <v>0</v>
      </c>
      <c r="AZ50" s="231">
        <v>-0.0972302405141222</v>
      </c>
      <c r="BA50" s="232">
        <v>-0.080921458850343</v>
      </c>
      <c r="BB50" s="232">
        <v>0.798461596028059</v>
      </c>
      <c r="BC50" s="200">
        <v>-0.0163087816637792</v>
      </c>
      <c r="BD50" s="250" t="s">
        <v>161</v>
      </c>
      <c r="BE50" s="198">
        <v>60.5833333333333</v>
      </c>
      <c r="BF50" s="199">
        <v>11.6666666666667</v>
      </c>
      <c r="BG50" s="232">
        <v>5.19285714285714</v>
      </c>
      <c r="BH50" s="199">
        <v>48.9166666666667</v>
      </c>
      <c r="BI50" s="275">
        <v>0</v>
      </c>
      <c r="BJ50" s="198">
        <v>5.07716919944979</v>
      </c>
      <c r="BK50" s="199">
        <v>27.2131716128571</v>
      </c>
      <c r="BL50" s="232">
        <v>0.186570285583729</v>
      </c>
      <c r="BM50" s="275">
        <v>-22.1360024134073</v>
      </c>
      <c r="BN50" s="231">
        <v>0.837279396045345</v>
      </c>
      <c r="BO50" s="232">
        <v>0.548765421198834</v>
      </c>
      <c r="BP50" s="232">
        <v>1.52575101072553</v>
      </c>
      <c r="BQ50" s="232">
        <v>0.28851397484651</v>
      </c>
      <c r="BR50" s="250" t="s">
        <v>161</v>
      </c>
      <c r="BS50" s="287">
        <v>1.19434445027935</v>
      </c>
      <c r="BT50" s="288">
        <v>1.82227225216814</v>
      </c>
      <c r="BU50" s="232">
        <v>0.655414935314036</v>
      </c>
      <c r="BV50" s="232">
        <v>-0.627927801888798</v>
      </c>
      <c r="BW50" s="275" t="s">
        <v>161</v>
      </c>
      <c r="BX50" s="287">
        <v>-0.116126398157368</v>
      </c>
      <c r="BY50" s="288">
        <v>-0.147460929067946</v>
      </c>
      <c r="BZ50" s="232">
        <v>1.2124937846834</v>
      </c>
      <c r="CA50" s="232">
        <v>0.0313345309105784</v>
      </c>
      <c r="CB50" s="275" t="s">
        <v>161</v>
      </c>
      <c r="CC50" s="159"/>
    </row>
    <row r="51" s="163" customFormat="1" spans="1:81">
      <c r="A51" s="197" t="s">
        <v>48</v>
      </c>
      <c r="B51" s="202">
        <v>0</v>
      </c>
      <c r="C51" s="202">
        <v>0</v>
      </c>
      <c r="D51" s="200" t="s">
        <v>161</v>
      </c>
      <c r="E51" s="202">
        <v>0</v>
      </c>
      <c r="F51" s="201">
        <v>8.335221</v>
      </c>
      <c r="G51" s="202">
        <v>0.070796</v>
      </c>
      <c r="H51" s="202">
        <v>0</v>
      </c>
      <c r="I51" s="200" t="s">
        <v>161</v>
      </c>
      <c r="J51" s="202">
        <v>0.070796</v>
      </c>
      <c r="K51" s="201">
        <v>0</v>
      </c>
      <c r="L51" s="202">
        <v>0</v>
      </c>
      <c r="M51" s="202">
        <v>0</v>
      </c>
      <c r="N51" s="200" t="s">
        <v>161</v>
      </c>
      <c r="O51" s="202">
        <v>0</v>
      </c>
      <c r="P51" s="201">
        <v>6.646018</v>
      </c>
      <c r="Q51" s="202"/>
      <c r="R51" s="202"/>
      <c r="S51" s="200"/>
      <c r="T51" s="202"/>
      <c r="U51" s="201"/>
      <c r="V51" s="231"/>
      <c r="W51" s="232"/>
      <c r="X51" s="232"/>
      <c r="Y51" s="200"/>
      <c r="Z51" s="250"/>
      <c r="AA51" s="202">
        <v>61.936932</v>
      </c>
      <c r="AB51" s="202">
        <v>61.48109282</v>
      </c>
      <c r="AC51" s="200">
        <v>1.00741429859314</v>
      </c>
      <c r="AD51" s="202">
        <v>0.455839180000019</v>
      </c>
      <c r="AE51" s="201">
        <v>45.345269</v>
      </c>
      <c r="AF51" s="202">
        <v>56.341671</v>
      </c>
      <c r="AG51" s="202">
        <v>44.21832132</v>
      </c>
      <c r="AH51" s="200">
        <v>1.27417028322413</v>
      </c>
      <c r="AI51" s="202">
        <v>12.12334968</v>
      </c>
      <c r="AJ51" s="201">
        <v>27.073734</v>
      </c>
      <c r="AK51" s="192">
        <v>0</v>
      </c>
      <c r="AL51" s="193">
        <v>0</v>
      </c>
      <c r="AM51" s="177" t="s">
        <v>161</v>
      </c>
      <c r="AN51" s="195">
        <v>0</v>
      </c>
      <c r="AO51" s="196">
        <v>0</v>
      </c>
      <c r="AP51" s="192">
        <v>0</v>
      </c>
      <c r="AQ51" s="193">
        <v>0</v>
      </c>
      <c r="AR51" s="177" t="s">
        <v>161</v>
      </c>
      <c r="AS51" s="195">
        <v>0</v>
      </c>
      <c r="AT51" s="196">
        <v>0</v>
      </c>
      <c r="AU51" s="202">
        <v>-118.349399</v>
      </c>
      <c r="AV51" s="202">
        <v>-105.69941414</v>
      </c>
      <c r="AW51" s="200">
        <v>0.880321144985298</v>
      </c>
      <c r="AX51" s="202">
        <v>-12.64998486</v>
      </c>
      <c r="AY51" s="201">
        <v>-70.7298</v>
      </c>
      <c r="AZ51" s="231" t="s">
        <v>161</v>
      </c>
      <c r="BA51" s="232" t="s">
        <v>161</v>
      </c>
      <c r="BB51" s="232" t="s">
        <v>161</v>
      </c>
      <c r="BC51" s="200" t="s">
        <v>161</v>
      </c>
      <c r="BD51" s="250">
        <v>-8.4856538296945</v>
      </c>
      <c r="BE51" s="198">
        <v>3.08333333333333</v>
      </c>
      <c r="BF51" s="199">
        <v>3.58333333333333</v>
      </c>
      <c r="BG51" s="232">
        <v>0.86046511627907</v>
      </c>
      <c r="BH51" s="199">
        <v>-0.5</v>
      </c>
      <c r="BI51" s="275">
        <v>6.5</v>
      </c>
      <c r="BJ51" s="198">
        <v>0</v>
      </c>
      <c r="BK51" s="199">
        <v>0</v>
      </c>
      <c r="BL51" s="232" t="s">
        <v>161</v>
      </c>
      <c r="BM51" s="275">
        <v>0</v>
      </c>
      <c r="BN51" s="231" t="s">
        <v>161</v>
      </c>
      <c r="BO51" s="232" t="s">
        <v>161</v>
      </c>
      <c r="BP51" s="232" t="s">
        <v>161</v>
      </c>
      <c r="BQ51" s="232" t="s">
        <v>161</v>
      </c>
      <c r="BR51" s="250">
        <v>5.44019996590372</v>
      </c>
      <c r="BS51" s="287">
        <v>0</v>
      </c>
      <c r="BT51" s="288">
        <v>0</v>
      </c>
      <c r="BU51" s="232" t="s">
        <v>161</v>
      </c>
      <c r="BV51" s="232">
        <v>0</v>
      </c>
      <c r="BW51" s="275">
        <v>0.183816772594292</v>
      </c>
      <c r="BX51" s="287">
        <v>-1.91080499434489</v>
      </c>
      <c r="BY51" s="288">
        <v>-1.71921820663564</v>
      </c>
      <c r="BZ51" s="232">
        <v>0.888561680553531</v>
      </c>
      <c r="CA51" s="232">
        <v>-0.191586787709248</v>
      </c>
      <c r="CB51" s="275">
        <v>-1.55980550032684</v>
      </c>
      <c r="CC51" s="159"/>
    </row>
    <row r="52" s="159" customFormat="1" ht="16.2" spans="1:80">
      <c r="A52" s="213" t="s">
        <v>166</v>
      </c>
      <c r="B52" s="214">
        <v>4257.282534</v>
      </c>
      <c r="C52" s="215">
        <v>4572.84076391</v>
      </c>
      <c r="D52" s="216">
        <v>0.930992954663879</v>
      </c>
      <c r="E52" s="215">
        <v>-315.55822991</v>
      </c>
      <c r="F52" s="217">
        <v>2662.456583</v>
      </c>
      <c r="G52" s="214">
        <v>296.661878</v>
      </c>
      <c r="H52" s="215">
        <v>306.03049143</v>
      </c>
      <c r="I52" s="216">
        <v>0.969386666713428</v>
      </c>
      <c r="J52" s="215">
        <v>-9.36861343000004</v>
      </c>
      <c r="K52" s="217">
        <v>388.625806</v>
      </c>
      <c r="L52" s="214">
        <v>3112.827019</v>
      </c>
      <c r="M52" s="215">
        <v>3267.55804965</v>
      </c>
      <c r="N52" s="216">
        <v>0.952646279484898</v>
      </c>
      <c r="O52" s="215">
        <v>-154.731030649999</v>
      </c>
      <c r="P52" s="217">
        <v>1671.2918</v>
      </c>
      <c r="Q52" s="214">
        <v>599.197991</v>
      </c>
      <c r="R52" s="215">
        <v>874.89444505</v>
      </c>
      <c r="S52" s="216">
        <v>0.684880324009551</v>
      </c>
      <c r="T52" s="215">
        <v>-275.69645405</v>
      </c>
      <c r="U52" s="217">
        <v>599.353195</v>
      </c>
      <c r="V52" s="237">
        <v>0.140746588044044</v>
      </c>
      <c r="W52" s="238">
        <v>0.191324056580952</v>
      </c>
      <c r="X52" s="238">
        <v>0.735645012756103</v>
      </c>
      <c r="Y52" s="216">
        <v>-0.0505774685369082</v>
      </c>
      <c r="Z52" s="257">
        <v>0.225112852103174</v>
      </c>
      <c r="AA52" s="214">
        <v>659.990427</v>
      </c>
      <c r="AB52" s="215">
        <v>605.0265882</v>
      </c>
      <c r="AC52" s="216">
        <v>1.09084532791116</v>
      </c>
      <c r="AD52" s="215">
        <v>54.9638388</v>
      </c>
      <c r="AE52" s="217">
        <v>312.953966</v>
      </c>
      <c r="AF52" s="214">
        <v>521.457398</v>
      </c>
      <c r="AG52" s="215">
        <v>480.09827137</v>
      </c>
      <c r="AH52" s="216">
        <v>1.08614721005343</v>
      </c>
      <c r="AI52" s="215">
        <v>41.35912663</v>
      </c>
      <c r="AJ52" s="217">
        <v>129.212886</v>
      </c>
      <c r="AK52" s="214">
        <v>23.022671</v>
      </c>
      <c r="AL52" s="215">
        <v>0.31</v>
      </c>
      <c r="AM52" s="238">
        <v>74.2666806451613</v>
      </c>
      <c r="AN52" s="215">
        <v>22.712671</v>
      </c>
      <c r="AO52" s="217">
        <v>3.819955</v>
      </c>
      <c r="AP52" s="214">
        <v>19.105659</v>
      </c>
      <c r="AQ52" s="215">
        <v>1</v>
      </c>
      <c r="AR52" s="238">
        <v>19.105659</v>
      </c>
      <c r="AS52" s="215">
        <v>18.105659</v>
      </c>
      <c r="AT52" s="217">
        <v>0.013172</v>
      </c>
      <c r="AU52" s="214">
        <v>-329.737176</v>
      </c>
      <c r="AV52" s="215">
        <v>-86.5626367400001</v>
      </c>
      <c r="AW52" s="216">
        <v>-1.80923211697444</v>
      </c>
      <c r="AX52" s="215">
        <v>-243.17453926</v>
      </c>
      <c r="AY52" s="217">
        <v>164.178908</v>
      </c>
      <c r="AZ52" s="237">
        <v>-0.0774525001257527</v>
      </c>
      <c r="BA52" s="238">
        <v>-0.0189297290697664</v>
      </c>
      <c r="BB52" s="238">
        <v>-2.09157996082763</v>
      </c>
      <c r="BC52" s="216">
        <v>-0.0585227710559863</v>
      </c>
      <c r="BD52" s="257">
        <v>0.0616644451775461</v>
      </c>
      <c r="BE52" s="214">
        <v>133.416666666667</v>
      </c>
      <c r="BF52" s="215">
        <v>92.6666666666667</v>
      </c>
      <c r="BG52" s="238">
        <v>1.43974820143885</v>
      </c>
      <c r="BH52" s="215">
        <v>40.75</v>
      </c>
      <c r="BI52" s="279">
        <v>192.66666666</v>
      </c>
      <c r="BJ52" s="214">
        <v>31.9096754578388</v>
      </c>
      <c r="BK52" s="215">
        <v>49.3472024882374</v>
      </c>
      <c r="BL52" s="238">
        <v>0.646635956018884</v>
      </c>
      <c r="BM52" s="279">
        <v>-17.4375270303986</v>
      </c>
      <c r="BN52" s="237">
        <v>0.155026221945363</v>
      </c>
      <c r="BO52" s="238">
        <v>0.132308693750069</v>
      </c>
      <c r="BP52" s="238">
        <v>1.17170094837613</v>
      </c>
      <c r="BQ52" s="238">
        <v>0.0227175281952936</v>
      </c>
      <c r="BR52" s="257">
        <v>0.11754331244244</v>
      </c>
      <c r="BS52" s="292">
        <v>6.45052164370257</v>
      </c>
      <c r="BT52" s="293">
        <v>7.55808232744704</v>
      </c>
      <c r="BU52" s="238">
        <v>0.853460092684835</v>
      </c>
      <c r="BV52" s="238">
        <v>-1.10756068374447</v>
      </c>
      <c r="BW52" s="279">
        <v>8.5075022918866</v>
      </c>
      <c r="BX52" s="292">
        <v>-0.499609028420044</v>
      </c>
      <c r="BY52" s="293">
        <v>-0.143072450745562</v>
      </c>
      <c r="BZ52" s="238">
        <v>-1.49200021259537</v>
      </c>
      <c r="CA52" s="238">
        <v>-0.356536577674481</v>
      </c>
      <c r="CB52" s="279">
        <v>0.524610408675889</v>
      </c>
    </row>
    <row r="53" s="159" customFormat="1" outlineLevel="2" spans="1:16384">
      <c r="A53" s="203" t="s">
        <v>50</v>
      </c>
      <c r="B53" s="192">
        <v>0</v>
      </c>
      <c r="C53" s="193">
        <v>0</v>
      </c>
      <c r="D53" s="194" t="s">
        <v>161</v>
      </c>
      <c r="E53" s="195">
        <v>0</v>
      </c>
      <c r="F53" s="196">
        <v>0</v>
      </c>
      <c r="G53" s="192">
        <v>0</v>
      </c>
      <c r="H53" s="193">
        <v>0</v>
      </c>
      <c r="I53" s="194" t="s">
        <v>161</v>
      </c>
      <c r="J53" s="195">
        <v>0</v>
      </c>
      <c r="K53" s="196">
        <v>0</v>
      </c>
      <c r="L53" s="192">
        <v>0</v>
      </c>
      <c r="M53" s="193">
        <v>0</v>
      </c>
      <c r="N53" s="194" t="s">
        <v>161</v>
      </c>
      <c r="O53" s="195">
        <v>0</v>
      </c>
      <c r="P53" s="196">
        <v>0</v>
      </c>
      <c r="Q53" s="192"/>
      <c r="R53" s="193"/>
      <c r="S53" s="194"/>
      <c r="T53" s="195"/>
      <c r="U53" s="196"/>
      <c r="V53" s="230"/>
      <c r="W53" s="177"/>
      <c r="X53" s="177"/>
      <c r="Y53" s="248"/>
      <c r="Z53" s="249"/>
      <c r="AA53" s="192">
        <v>8.90046</v>
      </c>
      <c r="AB53" s="193">
        <v>9.43423736</v>
      </c>
      <c r="AC53" s="194">
        <v>0.943421249685411</v>
      </c>
      <c r="AD53" s="195">
        <v>-0.533777360000004</v>
      </c>
      <c r="AE53" s="196">
        <v>10.788557</v>
      </c>
      <c r="AF53" s="192">
        <v>0.569067</v>
      </c>
      <c r="AG53" s="193">
        <v>0.563776</v>
      </c>
      <c r="AH53" s="194">
        <v>1.00938493302304</v>
      </c>
      <c r="AI53" s="195">
        <v>0.00529099999999993</v>
      </c>
      <c r="AJ53" s="196">
        <v>0</v>
      </c>
      <c r="AK53" s="192">
        <v>0.1691</v>
      </c>
      <c r="AL53" s="193">
        <v>0</v>
      </c>
      <c r="AM53" s="177" t="s">
        <v>161</v>
      </c>
      <c r="AN53" s="195">
        <v>0.1691</v>
      </c>
      <c r="AO53" s="196">
        <v>0</v>
      </c>
      <c r="AP53" s="192">
        <v>0</v>
      </c>
      <c r="AQ53" s="193">
        <v>0</v>
      </c>
      <c r="AR53" s="177" t="s">
        <v>161</v>
      </c>
      <c r="AS53" s="195">
        <v>0</v>
      </c>
      <c r="AT53" s="196">
        <v>0</v>
      </c>
      <c r="AU53" s="192">
        <v>-9.300427</v>
      </c>
      <c r="AV53" s="193">
        <v>-9.99801336</v>
      </c>
      <c r="AW53" s="194">
        <v>1.0697724972834</v>
      </c>
      <c r="AX53" s="195">
        <v>0.697586360000004</v>
      </c>
      <c r="AY53" s="196">
        <v>-10.788557</v>
      </c>
      <c r="AZ53" s="230" t="s">
        <v>161</v>
      </c>
      <c r="BA53" s="177" t="s">
        <v>161</v>
      </c>
      <c r="BB53" s="177" t="s">
        <v>161</v>
      </c>
      <c r="BC53" s="248" t="s">
        <v>161</v>
      </c>
      <c r="BD53" s="249" t="s">
        <v>161</v>
      </c>
      <c r="BE53" s="192">
        <v>0.666666666666667</v>
      </c>
      <c r="BF53" s="193">
        <v>0.666666666666667</v>
      </c>
      <c r="BG53" s="177">
        <v>1</v>
      </c>
      <c r="BH53" s="193">
        <v>0</v>
      </c>
      <c r="BI53" s="274">
        <v>0.83333333</v>
      </c>
      <c r="BJ53" s="192">
        <v>0</v>
      </c>
      <c r="BK53" s="193">
        <v>0</v>
      </c>
      <c r="BL53" s="177" t="s">
        <v>161</v>
      </c>
      <c r="BM53" s="274">
        <v>0</v>
      </c>
      <c r="BN53" s="230" t="s">
        <v>161</v>
      </c>
      <c r="BO53" s="177" t="s">
        <v>161</v>
      </c>
      <c r="BP53" s="177" t="s">
        <v>161</v>
      </c>
      <c r="BQ53" s="177" t="s">
        <v>161</v>
      </c>
      <c r="BR53" s="249" t="s">
        <v>161</v>
      </c>
      <c r="BS53" s="285">
        <v>0</v>
      </c>
      <c r="BT53" s="286">
        <v>0</v>
      </c>
      <c r="BU53" s="177" t="s">
        <v>161</v>
      </c>
      <c r="BV53" s="299">
        <v>0</v>
      </c>
      <c r="BW53" s="274">
        <v>0</v>
      </c>
      <c r="BX53" s="285">
        <v>-1.04493778973222</v>
      </c>
      <c r="BY53" s="286">
        <v>-1.05975851343219</v>
      </c>
      <c r="BZ53" s="177">
        <v>1.01398500083946</v>
      </c>
      <c r="CA53" s="299">
        <v>0.0148207236999709</v>
      </c>
      <c r="CB53" s="274">
        <v>-1</v>
      </c>
      <c r="XEI53" s="172"/>
      <c r="XEJ53" s="172"/>
      <c r="XEK53" s="172"/>
      <c r="XEL53" s="172"/>
      <c r="XEM53" s="172"/>
      <c r="XEN53" s="172"/>
      <c r="XEO53" s="172"/>
      <c r="XEP53" s="172"/>
      <c r="XEQ53" s="172"/>
      <c r="XER53" s="172"/>
      <c r="XES53" s="164"/>
      <c r="XET53" s="164"/>
      <c r="XEU53" s="164"/>
      <c r="XEV53" s="164"/>
      <c r="XEW53" s="164"/>
      <c r="XEX53" s="164"/>
      <c r="XEY53" s="164"/>
      <c r="XEZ53" s="164"/>
      <c r="XFA53" s="164"/>
      <c r="XFB53" s="164"/>
      <c r="XFC53" s="164"/>
      <c r="XFD53" s="164"/>
    </row>
    <row r="54" s="159" customFormat="1" outlineLevel="2" spans="1:80">
      <c r="A54" s="203" t="s">
        <v>51</v>
      </c>
      <c r="B54" s="192">
        <v>282.953776</v>
      </c>
      <c r="C54" s="193">
        <v>332.99548</v>
      </c>
      <c r="D54" s="194">
        <v>0.849722572810898</v>
      </c>
      <c r="E54" s="195">
        <v>-50.041704</v>
      </c>
      <c r="F54" s="196">
        <v>322.205593</v>
      </c>
      <c r="G54" s="192">
        <v>129.340067</v>
      </c>
      <c r="H54" s="193">
        <v>185.51538378</v>
      </c>
      <c r="I54" s="194">
        <v>0.697193215811054</v>
      </c>
      <c r="J54" s="195">
        <v>-56.17531678</v>
      </c>
      <c r="K54" s="196">
        <v>168.231672</v>
      </c>
      <c r="L54" s="192">
        <v>0</v>
      </c>
      <c r="M54" s="193">
        <v>0</v>
      </c>
      <c r="N54" s="194" t="s">
        <v>161</v>
      </c>
      <c r="O54" s="195">
        <v>0</v>
      </c>
      <c r="P54" s="196">
        <v>0</v>
      </c>
      <c r="Q54" s="192">
        <v>153.613709</v>
      </c>
      <c r="R54" s="193">
        <v>147.48009622</v>
      </c>
      <c r="S54" s="194">
        <v>1.04158942757164</v>
      </c>
      <c r="T54" s="195">
        <v>6.13361278000005</v>
      </c>
      <c r="U54" s="196">
        <v>153.973921</v>
      </c>
      <c r="V54" s="230">
        <v>0.542893299292814</v>
      </c>
      <c r="W54" s="177">
        <v>0.442889183420748</v>
      </c>
      <c r="X54" s="177">
        <v>1.22579940900716</v>
      </c>
      <c r="Y54" s="248">
        <v>0.100004115872067</v>
      </c>
      <c r="Z54" s="249">
        <v>0.477874761782922</v>
      </c>
      <c r="AA54" s="192">
        <v>96.876877</v>
      </c>
      <c r="AB54" s="193">
        <v>100.664332</v>
      </c>
      <c r="AC54" s="194">
        <v>0.962375402242773</v>
      </c>
      <c r="AD54" s="195">
        <v>-3.78745499999999</v>
      </c>
      <c r="AE54" s="196">
        <v>104.499281</v>
      </c>
      <c r="AF54" s="192">
        <v>25.27137</v>
      </c>
      <c r="AG54" s="193">
        <v>30.23545336</v>
      </c>
      <c r="AH54" s="194">
        <v>0.835819119333357</v>
      </c>
      <c r="AI54" s="195">
        <v>-4.96408336</v>
      </c>
      <c r="AJ54" s="196">
        <v>20.598907</v>
      </c>
      <c r="AK54" s="192">
        <v>0</v>
      </c>
      <c r="AL54" s="193">
        <v>0</v>
      </c>
      <c r="AM54" s="177" t="s">
        <v>161</v>
      </c>
      <c r="AN54" s="195">
        <v>0</v>
      </c>
      <c r="AO54" s="196">
        <v>5</v>
      </c>
      <c r="AP54" s="192">
        <v>0.067794</v>
      </c>
      <c r="AQ54" s="193">
        <v>0</v>
      </c>
      <c r="AR54" s="177" t="s">
        <v>161</v>
      </c>
      <c r="AS54" s="195">
        <v>0.067794</v>
      </c>
      <c r="AT54" s="196">
        <v>0</v>
      </c>
      <c r="AU54" s="192">
        <v>31.397668</v>
      </c>
      <c r="AV54" s="193">
        <v>16.5803108599999</v>
      </c>
      <c r="AW54" s="194">
        <v>1.89367185362893</v>
      </c>
      <c r="AX54" s="195">
        <v>14.81735714</v>
      </c>
      <c r="AY54" s="196">
        <v>33.8757330000001</v>
      </c>
      <c r="AZ54" s="230">
        <v>0.110963947694411</v>
      </c>
      <c r="BA54" s="177">
        <v>0.0497913991505228</v>
      </c>
      <c r="BB54" s="177">
        <v>2.22857661338174</v>
      </c>
      <c r="BC54" s="248">
        <v>0.0611725485438878</v>
      </c>
      <c r="BD54" s="249">
        <v>0.105137011076031</v>
      </c>
      <c r="BE54" s="192">
        <v>18.4166666666667</v>
      </c>
      <c r="BF54" s="193">
        <v>19</v>
      </c>
      <c r="BG54" s="177">
        <v>0.969298245614035</v>
      </c>
      <c r="BH54" s="193">
        <v>-0.583333333333332</v>
      </c>
      <c r="BI54" s="274">
        <v>59.8333333333333</v>
      </c>
      <c r="BJ54" s="192">
        <v>15.3640059366516</v>
      </c>
      <c r="BK54" s="193">
        <v>17.5260778947368</v>
      </c>
      <c r="BL54" s="177">
        <v>0.876636862447443</v>
      </c>
      <c r="BM54" s="274">
        <v>-2.16207195808526</v>
      </c>
      <c r="BN54" s="230">
        <v>0.342377042531498</v>
      </c>
      <c r="BO54" s="177">
        <v>0.302299394574365</v>
      </c>
      <c r="BP54" s="177">
        <v>1.13257601132004</v>
      </c>
      <c r="BQ54" s="177">
        <v>0.0400776479571333</v>
      </c>
      <c r="BR54" s="249">
        <v>0.324324851182828</v>
      </c>
      <c r="BS54" s="285">
        <v>2.92075658054089</v>
      </c>
      <c r="BT54" s="286">
        <v>3.30797883802577</v>
      </c>
      <c r="BU54" s="177">
        <v>0.882942945996602</v>
      </c>
      <c r="BV54" s="299">
        <v>-0.38722225748488</v>
      </c>
      <c r="BW54" s="274">
        <v>3.08332832452694</v>
      </c>
      <c r="BX54" s="285">
        <v>0.324098680431245</v>
      </c>
      <c r="BY54" s="286">
        <v>0.164708894705624</v>
      </c>
      <c r="BZ54" s="177">
        <v>1.9677060003984</v>
      </c>
      <c r="CA54" s="299">
        <v>0.159389785725621</v>
      </c>
      <c r="CB54" s="274">
        <v>0.324171924206828</v>
      </c>
    </row>
    <row r="55" s="159" customFormat="1" outlineLevel="2" spans="1:16384">
      <c r="A55" s="203" t="s">
        <v>52</v>
      </c>
      <c r="B55" s="192">
        <v>80.409244</v>
      </c>
      <c r="C55" s="193">
        <v>88.26</v>
      </c>
      <c r="D55" s="194">
        <v>0.911049671425334</v>
      </c>
      <c r="E55" s="195">
        <v>-7.85075599999999</v>
      </c>
      <c r="F55" s="196">
        <v>109.771095</v>
      </c>
      <c r="G55" s="192">
        <v>0</v>
      </c>
      <c r="H55" s="193">
        <v>0</v>
      </c>
      <c r="I55" s="194" t="s">
        <v>161</v>
      </c>
      <c r="J55" s="195">
        <v>0</v>
      </c>
      <c r="K55" s="196">
        <v>0</v>
      </c>
      <c r="L55" s="192">
        <v>0</v>
      </c>
      <c r="M55" s="193">
        <v>0</v>
      </c>
      <c r="N55" s="194" t="s">
        <v>161</v>
      </c>
      <c r="O55" s="195">
        <v>0</v>
      </c>
      <c r="P55" s="196">
        <v>0</v>
      </c>
      <c r="Q55" s="192">
        <v>5.379158</v>
      </c>
      <c r="R55" s="193">
        <v>5.71599999999998</v>
      </c>
      <c r="S55" s="194">
        <v>0.941070328901334</v>
      </c>
      <c r="T55" s="195">
        <v>-0.336841999999976</v>
      </c>
      <c r="U55" s="196">
        <v>43.36307</v>
      </c>
      <c r="V55" s="230">
        <v>0.0668972587281134</v>
      </c>
      <c r="W55" s="177">
        <v>0.0647631996374346</v>
      </c>
      <c r="X55" s="177">
        <v>1.03295172416783</v>
      </c>
      <c r="Y55" s="248">
        <v>0.00213405909067882</v>
      </c>
      <c r="Z55" s="249">
        <v>0.395031770431005</v>
      </c>
      <c r="AA55" s="192">
        <v>75.030086</v>
      </c>
      <c r="AB55" s="255">
        <v>82.544</v>
      </c>
      <c r="AC55" s="194">
        <v>0.908970803450281</v>
      </c>
      <c r="AD55" s="195">
        <v>-7.51391400000001</v>
      </c>
      <c r="AE55" s="258">
        <v>66.408025</v>
      </c>
      <c r="AF55" s="192">
        <v>3.534931</v>
      </c>
      <c r="AG55" s="193">
        <v>0.85427068</v>
      </c>
      <c r="AH55" s="194">
        <v>4.13795191940803</v>
      </c>
      <c r="AI55" s="195">
        <v>2.68066032</v>
      </c>
      <c r="AJ55" s="196">
        <v>3.064199</v>
      </c>
      <c r="AK55" s="192">
        <v>0</v>
      </c>
      <c r="AL55" s="193">
        <v>0</v>
      </c>
      <c r="AM55" s="177" t="s">
        <v>161</v>
      </c>
      <c r="AN55" s="195">
        <v>0</v>
      </c>
      <c r="AO55" s="196">
        <v>0</v>
      </c>
      <c r="AP55" s="192">
        <v>0</v>
      </c>
      <c r="AQ55" s="193">
        <v>0</v>
      </c>
      <c r="AR55" s="177" t="s">
        <v>161</v>
      </c>
      <c r="AS55" s="195">
        <v>0</v>
      </c>
      <c r="AT55" s="196">
        <v>0</v>
      </c>
      <c r="AU55" s="192">
        <v>1.844227</v>
      </c>
      <c r="AV55" s="193">
        <v>4.86172931999998</v>
      </c>
      <c r="AW55" s="194">
        <v>0.3793355982229</v>
      </c>
      <c r="AX55" s="195">
        <v>-3.01750231999998</v>
      </c>
      <c r="AY55" s="196">
        <v>40.298871</v>
      </c>
      <c r="AZ55" s="266">
        <v>0.0229355097530827</v>
      </c>
      <c r="BA55" s="177">
        <v>0.0550841753908903</v>
      </c>
      <c r="BB55" s="177">
        <v>0.416372026817627</v>
      </c>
      <c r="BC55" s="248">
        <v>-0.0321486656378077</v>
      </c>
      <c r="BD55" s="249">
        <v>0.36711732719802</v>
      </c>
      <c r="BE55" s="192">
        <v>17.9166666666667</v>
      </c>
      <c r="BF55" s="193">
        <v>18.6666666666667</v>
      </c>
      <c r="BG55" s="177">
        <v>0.959821428571429</v>
      </c>
      <c r="BH55" s="193">
        <v>-0.75</v>
      </c>
      <c r="BI55" s="274">
        <v>53.6666666633333</v>
      </c>
      <c r="BJ55" s="192">
        <v>4.48795780465116</v>
      </c>
      <c r="BK55" s="193">
        <v>4.72821428571428</v>
      </c>
      <c r="BL55" s="177">
        <v>0.949186634415232</v>
      </c>
      <c r="BM55" s="274">
        <v>-0.240256481063122</v>
      </c>
      <c r="BN55" s="230">
        <v>0.933102741271887</v>
      </c>
      <c r="BO55" s="177">
        <v>0.935236800362565</v>
      </c>
      <c r="BP55" s="177">
        <v>0.99771816176411</v>
      </c>
      <c r="BQ55" s="177">
        <v>-0.00213405909067887</v>
      </c>
      <c r="BR55" s="249">
        <v>0.604968229568995</v>
      </c>
      <c r="BS55" s="285">
        <v>1.07169334711945</v>
      </c>
      <c r="BT55" s="286">
        <v>1.06924791626284</v>
      </c>
      <c r="BU55" s="177">
        <v>1.00228705692984</v>
      </c>
      <c r="BV55" s="299">
        <v>0.0024454308566062</v>
      </c>
      <c r="BW55" s="274">
        <v>1.65297936506921</v>
      </c>
      <c r="BX55" s="285">
        <v>0.0245798332151719</v>
      </c>
      <c r="BY55" s="286">
        <v>0.0588986397557664</v>
      </c>
      <c r="BZ55" s="177">
        <v>0.417324293346952</v>
      </c>
      <c r="CA55" s="299">
        <v>-0.0343188065405945</v>
      </c>
      <c r="CB55" s="274">
        <v>0.606837366417688</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16384">
      <c r="A56" s="203" t="s">
        <v>53</v>
      </c>
      <c r="B56" s="192">
        <v>174.695061</v>
      </c>
      <c r="C56" s="193">
        <v>177.879738</v>
      </c>
      <c r="D56" s="194">
        <v>0.982096460025144</v>
      </c>
      <c r="E56" s="195">
        <v>-3.18467699999999</v>
      </c>
      <c r="F56" s="196">
        <v>163.727075</v>
      </c>
      <c r="G56" s="192">
        <v>0</v>
      </c>
      <c r="H56" s="193">
        <v>0</v>
      </c>
      <c r="I56" s="194" t="s">
        <v>161</v>
      </c>
      <c r="J56" s="195">
        <v>0</v>
      </c>
      <c r="K56" s="196">
        <v>0</v>
      </c>
      <c r="L56" s="192">
        <v>126.645945</v>
      </c>
      <c r="M56" s="193">
        <v>124.21984027</v>
      </c>
      <c r="N56" s="194">
        <v>1.01953073458094</v>
      </c>
      <c r="O56" s="195">
        <v>2.42610473000001</v>
      </c>
      <c r="P56" s="196">
        <v>116.452238</v>
      </c>
      <c r="Q56" s="192">
        <v>48.049116</v>
      </c>
      <c r="R56" s="193">
        <v>53.65989773</v>
      </c>
      <c r="S56" s="194">
        <v>0.895438083795245</v>
      </c>
      <c r="T56" s="195">
        <v>-5.61078173</v>
      </c>
      <c r="U56" s="196">
        <v>47.274837</v>
      </c>
      <c r="V56" s="230">
        <v>0.275045646539486</v>
      </c>
      <c r="W56" s="177">
        <v>0.30166391255872</v>
      </c>
      <c r="X56" s="177">
        <v>0.911761848497366</v>
      </c>
      <c r="Y56" s="248">
        <v>-0.0266182660192336</v>
      </c>
      <c r="Z56" s="249">
        <v>0.288741718497078</v>
      </c>
      <c r="AA56" s="192">
        <v>11.596971</v>
      </c>
      <c r="AB56" s="193">
        <v>12.668972</v>
      </c>
      <c r="AC56" s="194">
        <v>0.915383742264171</v>
      </c>
      <c r="AD56" s="195">
        <v>-1.072001</v>
      </c>
      <c r="AE56" s="196">
        <v>12.364947</v>
      </c>
      <c r="AF56" s="192">
        <v>0.553551</v>
      </c>
      <c r="AG56" s="193">
        <v>0.901584</v>
      </c>
      <c r="AH56" s="194">
        <v>0.613976068785604</v>
      </c>
      <c r="AI56" s="195">
        <v>-0.348033</v>
      </c>
      <c r="AJ56" s="196">
        <v>1.428511</v>
      </c>
      <c r="AK56" s="192">
        <v>0.0785</v>
      </c>
      <c r="AL56" s="193">
        <v>0.04</v>
      </c>
      <c r="AM56" s="177">
        <v>1.9625</v>
      </c>
      <c r="AN56" s="195">
        <v>0.0385</v>
      </c>
      <c r="AO56" s="196">
        <v>0.0303</v>
      </c>
      <c r="AP56" s="192">
        <v>0</v>
      </c>
      <c r="AQ56" s="193">
        <v>0</v>
      </c>
      <c r="AR56" s="177" t="s">
        <v>161</v>
      </c>
      <c r="AS56" s="195">
        <v>0</v>
      </c>
      <c r="AT56" s="196">
        <v>0</v>
      </c>
      <c r="AU56" s="192">
        <v>35.977094</v>
      </c>
      <c r="AV56" s="193">
        <v>40.12934173</v>
      </c>
      <c r="AW56" s="194">
        <v>0.896528386686796</v>
      </c>
      <c r="AX56" s="195">
        <v>-4.15224773</v>
      </c>
      <c r="AY56" s="196">
        <v>33.511679</v>
      </c>
      <c r="AZ56" s="230">
        <v>0.205942250422294</v>
      </c>
      <c r="BA56" s="177">
        <v>0.2255981607641</v>
      </c>
      <c r="BB56" s="177">
        <v>0.912872027523491</v>
      </c>
      <c r="BC56" s="248">
        <v>-0.0196559103418056</v>
      </c>
      <c r="BD56" s="249">
        <v>0.204680130027364</v>
      </c>
      <c r="BE56" s="192">
        <v>2.66666666666667</v>
      </c>
      <c r="BF56" s="193">
        <v>2.66666666666667</v>
      </c>
      <c r="BG56" s="177">
        <v>1</v>
      </c>
      <c r="BH56" s="193">
        <v>0</v>
      </c>
      <c r="BI56" s="274">
        <v>8</v>
      </c>
      <c r="BJ56" s="192">
        <v>65.510647875</v>
      </c>
      <c r="BK56" s="193">
        <v>66.70490175</v>
      </c>
      <c r="BL56" s="177">
        <v>0.982096460025144</v>
      </c>
      <c r="BM56" s="274">
        <v>-1.194253875</v>
      </c>
      <c r="BN56" s="230">
        <v>0.0663840805436394</v>
      </c>
      <c r="BO56" s="177">
        <v>0.0712221197447457</v>
      </c>
      <c r="BP56" s="177">
        <v>0.932071114726079</v>
      </c>
      <c r="BQ56" s="177">
        <v>-0.00483803920110633</v>
      </c>
      <c r="BR56" s="249">
        <v>0.075521699755523</v>
      </c>
      <c r="BS56" s="285">
        <v>15.063852535287</v>
      </c>
      <c r="BT56" s="286">
        <v>14.0405818246342</v>
      </c>
      <c r="BU56" s="177">
        <v>1.0728795090854</v>
      </c>
      <c r="BV56" s="299">
        <v>1.02327071065278</v>
      </c>
      <c r="BW56" s="274">
        <v>13.2412273987102</v>
      </c>
      <c r="BX56" s="285">
        <v>3.10228369114659</v>
      </c>
      <c r="BY56" s="286">
        <v>3.16752943569533</v>
      </c>
      <c r="BZ56" s="177">
        <v>0.9794016927472</v>
      </c>
      <c r="CA56" s="299">
        <v>-0.0652457445487413</v>
      </c>
      <c r="CB56" s="274">
        <v>2.71021614568991</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64" customFormat="1" outlineLevel="2" spans="1:81">
      <c r="A57" s="203" t="s">
        <v>54</v>
      </c>
      <c r="B57" s="192">
        <v>508.961362</v>
      </c>
      <c r="C57" s="193">
        <v>701.25</v>
      </c>
      <c r="D57" s="194">
        <v>0.725791603565062</v>
      </c>
      <c r="E57" s="195">
        <v>-192.288638</v>
      </c>
      <c r="F57" s="196">
        <v>0</v>
      </c>
      <c r="G57" s="192">
        <v>0.273466</v>
      </c>
      <c r="H57" s="193">
        <v>0</v>
      </c>
      <c r="I57" s="194" t="s">
        <v>161</v>
      </c>
      <c r="J57" s="195">
        <v>0.273466</v>
      </c>
      <c r="K57" s="196">
        <v>0</v>
      </c>
      <c r="L57" s="192">
        <v>447.792552</v>
      </c>
      <c r="M57" s="193">
        <v>582.0375</v>
      </c>
      <c r="N57" s="194">
        <v>0.769353438567103</v>
      </c>
      <c r="O57" s="195">
        <v>-134.244948</v>
      </c>
      <c r="P57" s="196">
        <v>0</v>
      </c>
      <c r="Q57" s="192">
        <v>61.16881</v>
      </c>
      <c r="R57" s="193">
        <v>119.2125</v>
      </c>
      <c r="S57" s="194">
        <v>0.513107350319807</v>
      </c>
      <c r="T57" s="195">
        <v>-58.04369</v>
      </c>
      <c r="U57" s="196">
        <v>0</v>
      </c>
      <c r="V57" s="230">
        <v>0.120183602463717</v>
      </c>
      <c r="W57" s="177">
        <v>0.17</v>
      </c>
      <c r="X57" s="177">
        <v>0.70696236743363</v>
      </c>
      <c r="Y57" s="248">
        <v>-0.0498163975362829</v>
      </c>
      <c r="Z57" s="249" t="s">
        <v>161</v>
      </c>
      <c r="AA57" s="252">
        <v>26.55541</v>
      </c>
      <c r="AB57" s="193">
        <v>61.24057588</v>
      </c>
      <c r="AC57" s="194">
        <v>0.433624433121513</v>
      </c>
      <c r="AD57" s="195">
        <v>-34.68516588</v>
      </c>
      <c r="AE57" s="196">
        <v>0</v>
      </c>
      <c r="AF57" s="252">
        <v>29.942144</v>
      </c>
      <c r="AG57" s="193">
        <v>15.43359332</v>
      </c>
      <c r="AH57" s="194">
        <v>1.94006304165076</v>
      </c>
      <c r="AI57" s="195">
        <v>14.50855068</v>
      </c>
      <c r="AJ57" s="196">
        <v>0</v>
      </c>
      <c r="AK57" s="192">
        <v>0.074227</v>
      </c>
      <c r="AL57" s="193">
        <v>0</v>
      </c>
      <c r="AM57" s="177" t="s">
        <v>161</v>
      </c>
      <c r="AN57" s="195">
        <v>0.074227</v>
      </c>
      <c r="AO57" s="196">
        <v>0</v>
      </c>
      <c r="AP57" s="192">
        <v>0.001583</v>
      </c>
      <c r="AQ57" s="193">
        <v>0</v>
      </c>
      <c r="AR57" s="177" t="s">
        <v>161</v>
      </c>
      <c r="AS57" s="195">
        <v>0.001583</v>
      </c>
      <c r="AT57" s="196">
        <v>0</v>
      </c>
      <c r="AU57" s="252">
        <v>4.47043400000002</v>
      </c>
      <c r="AV57" s="193">
        <v>42.5383307999999</v>
      </c>
      <c r="AW57" s="194">
        <v>0.105091899844834</v>
      </c>
      <c r="AX57" s="195">
        <v>-38.0678967999999</v>
      </c>
      <c r="AY57" s="196">
        <v>0</v>
      </c>
      <c r="AZ57" s="230">
        <v>0.00878344474408261</v>
      </c>
      <c r="BA57" s="177">
        <v>0.0606607212834224</v>
      </c>
      <c r="BB57" s="177">
        <v>0.144796246372411</v>
      </c>
      <c r="BC57" s="248">
        <v>-0.0518772765393398</v>
      </c>
      <c r="BD57" s="249" t="s">
        <v>161</v>
      </c>
      <c r="BE57" s="192">
        <v>19.8333333333333</v>
      </c>
      <c r="BF57" s="193">
        <v>6.66666666666667</v>
      </c>
      <c r="BG57" s="177">
        <v>2.975</v>
      </c>
      <c r="BH57" s="193">
        <v>13.1666666666667</v>
      </c>
      <c r="BI57" s="274">
        <v>8.41666666333333</v>
      </c>
      <c r="BJ57" s="192">
        <v>25.6619174117647</v>
      </c>
      <c r="BK57" s="193">
        <v>105.1875</v>
      </c>
      <c r="BL57" s="177">
        <v>0.24396356422355</v>
      </c>
      <c r="BM57" s="274">
        <v>-79.5255825882353</v>
      </c>
      <c r="BN57" s="230">
        <v>0.0521756895172723</v>
      </c>
      <c r="BO57" s="177">
        <v>0.0873305894901961</v>
      </c>
      <c r="BP57" s="177">
        <v>0.597450330083133</v>
      </c>
      <c r="BQ57" s="177">
        <v>-0.0351548999729238</v>
      </c>
      <c r="BR57" s="249" t="s">
        <v>161</v>
      </c>
      <c r="BS57" s="285">
        <v>19.1660140814998</v>
      </c>
      <c r="BT57" s="286">
        <v>11.45074143937</v>
      </c>
      <c r="BU57" s="177">
        <v>1.67377930791477</v>
      </c>
      <c r="BV57" s="299">
        <v>7.71527264212975</v>
      </c>
      <c r="BW57" s="274" t="s">
        <v>161</v>
      </c>
      <c r="BX57" s="285">
        <v>0.168343625649162</v>
      </c>
      <c r="BY57" s="286">
        <v>0.694610234942159</v>
      </c>
      <c r="BZ57" s="177">
        <v>0.242356961041872</v>
      </c>
      <c r="CA57" s="299">
        <v>-0.526266609292997</v>
      </c>
      <c r="CB57" s="274" t="s">
        <v>161</v>
      </c>
      <c r="CC57" s="159"/>
    </row>
    <row r="58" s="164" customFormat="1" outlineLevel="2" spans="1:81">
      <c r="A58" s="203" t="s">
        <v>55</v>
      </c>
      <c r="B58" s="192">
        <v>0</v>
      </c>
      <c r="C58" s="193">
        <v>0</v>
      </c>
      <c r="D58" s="194" t="s">
        <v>161</v>
      </c>
      <c r="E58" s="195">
        <v>0</v>
      </c>
      <c r="F58" s="196">
        <v>0</v>
      </c>
      <c r="G58" s="192">
        <v>0</v>
      </c>
      <c r="H58" s="193">
        <v>0</v>
      </c>
      <c r="I58" s="194" t="s">
        <v>161</v>
      </c>
      <c r="J58" s="195">
        <v>0</v>
      </c>
      <c r="K58" s="196">
        <v>0</v>
      </c>
      <c r="L58" s="192">
        <v>0</v>
      </c>
      <c r="M58" s="193">
        <v>0</v>
      </c>
      <c r="N58" s="194" t="s">
        <v>161</v>
      </c>
      <c r="O58" s="195">
        <v>0</v>
      </c>
      <c r="P58" s="196">
        <v>0</v>
      </c>
      <c r="Q58" s="192">
        <v>0</v>
      </c>
      <c r="R58" s="193">
        <v>0</v>
      </c>
      <c r="S58" s="194" t="s">
        <v>161</v>
      </c>
      <c r="T58" s="195">
        <v>0</v>
      </c>
      <c r="U58" s="196">
        <v>0</v>
      </c>
      <c r="V58" s="230" t="s">
        <v>161</v>
      </c>
      <c r="W58" s="177" t="s">
        <v>161</v>
      </c>
      <c r="X58" s="177" t="s">
        <v>161</v>
      </c>
      <c r="Y58" s="248" t="s">
        <v>161</v>
      </c>
      <c r="Z58" s="249" t="s">
        <v>161</v>
      </c>
      <c r="AA58" s="192">
        <v>0</v>
      </c>
      <c r="AB58" s="193">
        <v>0</v>
      </c>
      <c r="AC58" s="194" t="s">
        <v>161</v>
      </c>
      <c r="AD58" s="195">
        <v>0</v>
      </c>
      <c r="AE58" s="196">
        <v>0</v>
      </c>
      <c r="AF58" s="192">
        <v>0</v>
      </c>
      <c r="AG58" s="193">
        <v>0</v>
      </c>
      <c r="AH58" s="194" t="s">
        <v>161</v>
      </c>
      <c r="AI58" s="195">
        <v>0</v>
      </c>
      <c r="AJ58" s="196">
        <v>0</v>
      </c>
      <c r="AK58" s="192">
        <v>0</v>
      </c>
      <c r="AL58" s="193">
        <v>0</v>
      </c>
      <c r="AM58" s="177" t="s">
        <v>161</v>
      </c>
      <c r="AN58" s="195">
        <v>0</v>
      </c>
      <c r="AO58" s="196">
        <v>0</v>
      </c>
      <c r="AP58" s="192">
        <v>0</v>
      </c>
      <c r="AQ58" s="193">
        <v>0</v>
      </c>
      <c r="AR58" s="177" t="s">
        <v>161</v>
      </c>
      <c r="AS58" s="195">
        <v>0</v>
      </c>
      <c r="AT58" s="196">
        <v>0</v>
      </c>
      <c r="AU58" s="192">
        <v>0</v>
      </c>
      <c r="AV58" s="193">
        <v>0</v>
      </c>
      <c r="AW58" s="194" t="s">
        <v>161</v>
      </c>
      <c r="AX58" s="195">
        <v>0</v>
      </c>
      <c r="AY58" s="196">
        <v>0</v>
      </c>
      <c r="AZ58" s="230" t="s">
        <v>161</v>
      </c>
      <c r="BA58" s="177" t="s">
        <v>161</v>
      </c>
      <c r="BB58" s="177" t="s">
        <v>161</v>
      </c>
      <c r="BC58" s="248" t="s">
        <v>161</v>
      </c>
      <c r="BD58" s="249" t="s">
        <v>161</v>
      </c>
      <c r="BE58" s="192">
        <v>0</v>
      </c>
      <c r="BF58" s="193">
        <v>0</v>
      </c>
      <c r="BG58" s="177" t="s">
        <v>161</v>
      </c>
      <c r="BH58" s="193">
        <v>0</v>
      </c>
      <c r="BI58" s="274">
        <v>0</v>
      </c>
      <c r="BJ58" s="192" t="s">
        <v>161</v>
      </c>
      <c r="BK58" s="193" t="s">
        <v>161</v>
      </c>
      <c r="BL58" s="177" t="s">
        <v>161</v>
      </c>
      <c r="BM58" s="274" t="s">
        <v>161</v>
      </c>
      <c r="BN58" s="230" t="s">
        <v>161</v>
      </c>
      <c r="BO58" s="177" t="s">
        <v>161</v>
      </c>
      <c r="BP58" s="177" t="s">
        <v>161</v>
      </c>
      <c r="BQ58" s="177" t="s">
        <v>161</v>
      </c>
      <c r="BR58" s="249" t="s">
        <v>161</v>
      </c>
      <c r="BS58" s="285" t="s">
        <v>161</v>
      </c>
      <c r="BT58" s="286" t="s">
        <v>161</v>
      </c>
      <c r="BU58" s="177" t="s">
        <v>161</v>
      </c>
      <c r="BV58" s="299" t="s">
        <v>161</v>
      </c>
      <c r="BW58" s="274" t="s">
        <v>161</v>
      </c>
      <c r="BX58" s="285" t="s">
        <v>161</v>
      </c>
      <c r="BY58" s="286" t="s">
        <v>161</v>
      </c>
      <c r="BZ58" s="177" t="s">
        <v>161</v>
      </c>
      <c r="CA58" s="299" t="s">
        <v>161</v>
      </c>
      <c r="CB58" s="274" t="s">
        <v>161</v>
      </c>
      <c r="CC58" s="159"/>
    </row>
    <row r="59" s="164" customFormat="1" outlineLevel="2" spans="1:81">
      <c r="A59" s="203" t="s">
        <v>56</v>
      </c>
      <c r="B59" s="192">
        <v>0.823359</v>
      </c>
      <c r="C59" s="193">
        <v>0</v>
      </c>
      <c r="D59" s="194" t="s">
        <v>161</v>
      </c>
      <c r="E59" s="195">
        <v>0.823359</v>
      </c>
      <c r="F59" s="196">
        <v>0</v>
      </c>
      <c r="G59" s="192">
        <v>0</v>
      </c>
      <c r="H59" s="193">
        <v>0</v>
      </c>
      <c r="I59" s="194" t="s">
        <v>161</v>
      </c>
      <c r="J59" s="195">
        <v>0</v>
      </c>
      <c r="K59" s="196">
        <v>0</v>
      </c>
      <c r="L59" s="192">
        <v>0</v>
      </c>
      <c r="M59" s="193">
        <v>0</v>
      </c>
      <c r="N59" s="194" t="s">
        <v>161</v>
      </c>
      <c r="O59" s="195">
        <v>0</v>
      </c>
      <c r="P59" s="196">
        <v>0</v>
      </c>
      <c r="Q59" s="192">
        <v>0.823359</v>
      </c>
      <c r="R59" s="193">
        <v>0</v>
      </c>
      <c r="S59" s="194" t="s">
        <v>161</v>
      </c>
      <c r="T59" s="195">
        <v>0.823359</v>
      </c>
      <c r="U59" s="196">
        <v>0</v>
      </c>
      <c r="V59" s="230">
        <v>1</v>
      </c>
      <c r="W59" s="177" t="s">
        <v>161</v>
      </c>
      <c r="X59" s="177" t="s">
        <v>161</v>
      </c>
      <c r="Y59" s="248" t="s">
        <v>161</v>
      </c>
      <c r="Z59" s="249" t="s">
        <v>161</v>
      </c>
      <c r="AA59" s="192">
        <v>0</v>
      </c>
      <c r="AB59" s="193">
        <v>0</v>
      </c>
      <c r="AC59" s="194" t="s">
        <v>161</v>
      </c>
      <c r="AD59" s="195">
        <v>0</v>
      </c>
      <c r="AE59" s="196">
        <v>0</v>
      </c>
      <c r="AF59" s="192">
        <v>0.713595</v>
      </c>
      <c r="AG59" s="193">
        <v>0</v>
      </c>
      <c r="AH59" s="194" t="s">
        <v>161</v>
      </c>
      <c r="AI59" s="195">
        <v>0.713595</v>
      </c>
      <c r="AJ59" s="196">
        <v>0</v>
      </c>
      <c r="AK59" s="192">
        <v>0.002174</v>
      </c>
      <c r="AL59" s="193">
        <v>0</v>
      </c>
      <c r="AM59" s="177" t="s">
        <v>161</v>
      </c>
      <c r="AN59" s="195">
        <v>0.002174</v>
      </c>
      <c r="AO59" s="196">
        <v>0</v>
      </c>
      <c r="AP59" s="192">
        <v>0</v>
      </c>
      <c r="AQ59" s="193">
        <v>0</v>
      </c>
      <c r="AR59" s="177" t="s">
        <v>161</v>
      </c>
      <c r="AS59" s="195">
        <v>0</v>
      </c>
      <c r="AT59" s="196">
        <v>0</v>
      </c>
      <c r="AU59" s="192">
        <v>0.111938</v>
      </c>
      <c r="AV59" s="193">
        <v>0</v>
      </c>
      <c r="AW59" s="194" t="s">
        <v>161</v>
      </c>
      <c r="AX59" s="195">
        <v>0.111938</v>
      </c>
      <c r="AY59" s="196">
        <v>0</v>
      </c>
      <c r="AZ59" s="230">
        <v>0.135952846814087</v>
      </c>
      <c r="BA59" s="177" t="s">
        <v>161</v>
      </c>
      <c r="BB59" s="177" t="s">
        <v>161</v>
      </c>
      <c r="BC59" s="248" t="s">
        <v>161</v>
      </c>
      <c r="BD59" s="249" t="s">
        <v>161</v>
      </c>
      <c r="BE59" s="192">
        <v>0</v>
      </c>
      <c r="BF59" s="193">
        <v>0</v>
      </c>
      <c r="BG59" s="177" t="s">
        <v>161</v>
      </c>
      <c r="BH59" s="193">
        <v>0</v>
      </c>
      <c r="BI59" s="274">
        <v>0</v>
      </c>
      <c r="BJ59" s="192" t="s">
        <v>161</v>
      </c>
      <c r="BK59" s="193" t="s">
        <v>161</v>
      </c>
      <c r="BL59" s="177" t="s">
        <v>161</v>
      </c>
      <c r="BM59" s="274" t="s">
        <v>161</v>
      </c>
      <c r="BN59" s="230">
        <v>0</v>
      </c>
      <c r="BO59" s="177" t="s">
        <v>161</v>
      </c>
      <c r="BP59" s="177" t="s">
        <v>161</v>
      </c>
      <c r="BQ59" s="177" t="s">
        <v>161</v>
      </c>
      <c r="BR59" s="249" t="s">
        <v>161</v>
      </c>
      <c r="BS59" s="285" t="s">
        <v>161</v>
      </c>
      <c r="BT59" s="286" t="s">
        <v>161</v>
      </c>
      <c r="BU59" s="177" t="s">
        <v>161</v>
      </c>
      <c r="BV59" s="299" t="s">
        <v>161</v>
      </c>
      <c r="BW59" s="274" t="s">
        <v>161</v>
      </c>
      <c r="BX59" s="285" t="s">
        <v>161</v>
      </c>
      <c r="BY59" s="286" t="s">
        <v>161</v>
      </c>
      <c r="BZ59" s="177" t="s">
        <v>161</v>
      </c>
      <c r="CA59" s="299" t="s">
        <v>161</v>
      </c>
      <c r="CB59" s="274" t="s">
        <v>161</v>
      </c>
      <c r="CC59" s="159"/>
    </row>
    <row r="60" s="159" customFormat="1" outlineLevel="2" spans="1:80">
      <c r="A60" s="203" t="s">
        <v>57</v>
      </c>
      <c r="B60" s="192">
        <v>0</v>
      </c>
      <c r="C60" s="193">
        <v>0</v>
      </c>
      <c r="D60" s="194" t="s">
        <v>161</v>
      </c>
      <c r="E60" s="195">
        <v>0</v>
      </c>
      <c r="F60" s="196">
        <v>33.814683</v>
      </c>
      <c r="G60" s="192">
        <v>0</v>
      </c>
      <c r="H60" s="193">
        <v>0</v>
      </c>
      <c r="I60" s="194" t="s">
        <v>161</v>
      </c>
      <c r="J60" s="195">
        <v>0</v>
      </c>
      <c r="K60" s="196">
        <v>0</v>
      </c>
      <c r="L60" s="192">
        <v>0</v>
      </c>
      <c r="M60" s="193">
        <v>0</v>
      </c>
      <c r="N60" s="194" t="s">
        <v>161</v>
      </c>
      <c r="O60" s="195">
        <v>0</v>
      </c>
      <c r="P60" s="196">
        <v>23.740515</v>
      </c>
      <c r="Q60" s="192">
        <v>0</v>
      </c>
      <c r="R60" s="193">
        <v>0</v>
      </c>
      <c r="S60" s="194" t="s">
        <v>161</v>
      </c>
      <c r="T60" s="195">
        <v>0</v>
      </c>
      <c r="U60" s="196">
        <v>10.074168</v>
      </c>
      <c r="V60" s="230" t="s">
        <v>161</v>
      </c>
      <c r="W60" s="177" t="s">
        <v>161</v>
      </c>
      <c r="X60" s="177" t="s">
        <v>161</v>
      </c>
      <c r="Y60" s="248" t="s">
        <v>161</v>
      </c>
      <c r="Z60" s="249">
        <v>0.297922887521968</v>
      </c>
      <c r="AA60" s="192">
        <v>0</v>
      </c>
      <c r="AB60" s="193">
        <v>0</v>
      </c>
      <c r="AC60" s="194" t="s">
        <v>161</v>
      </c>
      <c r="AD60" s="195">
        <v>0</v>
      </c>
      <c r="AE60" s="196">
        <v>7.876524</v>
      </c>
      <c r="AF60" s="192">
        <v>0.746469</v>
      </c>
      <c r="AG60" s="193">
        <v>0.746468</v>
      </c>
      <c r="AH60" s="194">
        <v>1.00000133964215</v>
      </c>
      <c r="AI60" s="195">
        <v>1.00000000002876e-6</v>
      </c>
      <c r="AJ60" s="196">
        <v>12.123864</v>
      </c>
      <c r="AK60" s="192">
        <v>0</v>
      </c>
      <c r="AL60" s="193">
        <v>0</v>
      </c>
      <c r="AM60" s="177" t="s">
        <v>161</v>
      </c>
      <c r="AN60" s="195">
        <v>0</v>
      </c>
      <c r="AO60" s="196">
        <v>0.01608</v>
      </c>
      <c r="AP60" s="192">
        <v>0</v>
      </c>
      <c r="AQ60" s="193">
        <v>0</v>
      </c>
      <c r="AR60" s="177" t="s">
        <v>161</v>
      </c>
      <c r="AS60" s="195">
        <v>0</v>
      </c>
      <c r="AT60" s="196">
        <v>0</v>
      </c>
      <c r="AU60" s="192">
        <v>-0.746469</v>
      </c>
      <c r="AV60" s="193">
        <v>-0.746468</v>
      </c>
      <c r="AW60" s="194">
        <v>0.999998660357845</v>
      </c>
      <c r="AX60" s="195">
        <v>-1.00000000002876e-6</v>
      </c>
      <c r="AY60" s="196">
        <v>-9.91014</v>
      </c>
      <c r="AZ60" s="230" t="s">
        <v>161</v>
      </c>
      <c r="BA60" s="177" t="s">
        <v>161</v>
      </c>
      <c r="BB60" s="177" t="s">
        <v>161</v>
      </c>
      <c r="BC60" s="248" t="s">
        <v>161</v>
      </c>
      <c r="BD60" s="249">
        <v>-0.293072095337993</v>
      </c>
      <c r="BE60" s="192">
        <v>0</v>
      </c>
      <c r="BF60" s="193">
        <v>0</v>
      </c>
      <c r="BG60" s="177" t="s">
        <v>161</v>
      </c>
      <c r="BH60" s="193">
        <v>0</v>
      </c>
      <c r="BI60" s="274">
        <v>1.5</v>
      </c>
      <c r="BJ60" s="192" t="s">
        <v>161</v>
      </c>
      <c r="BK60" s="193" t="s">
        <v>161</v>
      </c>
      <c r="BL60" s="177" t="s">
        <v>161</v>
      </c>
      <c r="BM60" s="274" t="s">
        <v>161</v>
      </c>
      <c r="BN60" s="230" t="s">
        <v>161</v>
      </c>
      <c r="BO60" s="177" t="s">
        <v>161</v>
      </c>
      <c r="BP60" s="177" t="s">
        <v>161</v>
      </c>
      <c r="BQ60" s="177" t="s">
        <v>161</v>
      </c>
      <c r="BR60" s="249">
        <v>0.232932066818429</v>
      </c>
      <c r="BS60" s="285" t="s">
        <v>161</v>
      </c>
      <c r="BT60" s="286" t="s">
        <v>161</v>
      </c>
      <c r="BU60" s="177" t="s">
        <v>161</v>
      </c>
      <c r="BV60" s="299" t="s">
        <v>161</v>
      </c>
      <c r="BW60" s="274">
        <v>4.2930971834784</v>
      </c>
      <c r="BX60" s="285" t="s">
        <v>161</v>
      </c>
      <c r="BY60" s="286" t="s">
        <v>161</v>
      </c>
      <c r="BZ60" s="177" t="s">
        <v>161</v>
      </c>
      <c r="CA60" s="299" t="s">
        <v>161</v>
      </c>
      <c r="CB60" s="274">
        <v>-1.25818698705165</v>
      </c>
    </row>
    <row r="61" s="163" customFormat="1" spans="1:81">
      <c r="A61" s="197" t="s">
        <v>58</v>
      </c>
      <c r="B61" s="198">
        <v>1047.842802</v>
      </c>
      <c r="C61" s="199">
        <v>1300.385218</v>
      </c>
      <c r="D61" s="200">
        <v>0.805794150453039</v>
      </c>
      <c r="E61" s="199">
        <v>-252.542416</v>
      </c>
      <c r="F61" s="201">
        <v>629.518446</v>
      </c>
      <c r="G61" s="198">
        <v>129.613533</v>
      </c>
      <c r="H61" s="199">
        <v>185.51538378</v>
      </c>
      <c r="I61" s="200">
        <v>0.698667303805418</v>
      </c>
      <c r="J61" s="199">
        <v>-55.90185078</v>
      </c>
      <c r="K61" s="201">
        <v>168.231672</v>
      </c>
      <c r="L61" s="198">
        <v>574.438497</v>
      </c>
      <c r="M61" s="199">
        <v>706.25734027</v>
      </c>
      <c r="N61" s="200">
        <v>0.81335579008693</v>
      </c>
      <c r="O61" s="199">
        <v>-131.81884327</v>
      </c>
      <c r="P61" s="201">
        <v>140.192753</v>
      </c>
      <c r="Q61" s="198">
        <v>269.034152</v>
      </c>
      <c r="R61" s="199">
        <v>326.06849395</v>
      </c>
      <c r="S61" s="200">
        <v>0.825084781240025</v>
      </c>
      <c r="T61" s="199">
        <v>-57.0343419499999</v>
      </c>
      <c r="U61" s="201">
        <v>254.685996</v>
      </c>
      <c r="V61" s="231">
        <v>0.256750489182632</v>
      </c>
      <c r="W61" s="232">
        <v>0.250747616503589</v>
      </c>
      <c r="X61" s="232">
        <v>1.02393989926105</v>
      </c>
      <c r="Y61" s="200">
        <v>0.00600287267904315</v>
      </c>
      <c r="Z61" s="250">
        <v>0.404572729549533</v>
      </c>
      <c r="AA61" s="198">
        <v>218.959804</v>
      </c>
      <c r="AB61" s="199">
        <v>266.55211724</v>
      </c>
      <c r="AC61" s="200">
        <v>0.821452128263725</v>
      </c>
      <c r="AD61" s="199">
        <v>-47.59231324</v>
      </c>
      <c r="AE61" s="201">
        <v>201.937334</v>
      </c>
      <c r="AF61" s="198">
        <v>61.331127</v>
      </c>
      <c r="AG61" s="199">
        <v>48.73514536</v>
      </c>
      <c r="AH61" s="200">
        <v>1.25845786540607</v>
      </c>
      <c r="AI61" s="199">
        <v>12.59598164</v>
      </c>
      <c r="AJ61" s="201">
        <v>37.215481</v>
      </c>
      <c r="AK61" s="198">
        <v>0.324001</v>
      </c>
      <c r="AL61" s="199">
        <v>0.04</v>
      </c>
      <c r="AM61" s="232">
        <v>8.100025</v>
      </c>
      <c r="AN61" s="199">
        <v>0.284001</v>
      </c>
      <c r="AO61" s="201">
        <v>5.04638</v>
      </c>
      <c r="AP61" s="198">
        <v>0.069377</v>
      </c>
      <c r="AQ61" s="199">
        <v>0</v>
      </c>
      <c r="AR61" s="232" t="s">
        <v>161</v>
      </c>
      <c r="AS61" s="199">
        <v>0.069377</v>
      </c>
      <c r="AT61" s="201">
        <v>0</v>
      </c>
      <c r="AU61" s="198">
        <v>63.754465</v>
      </c>
      <c r="AV61" s="199">
        <v>93.3652313499998</v>
      </c>
      <c r="AW61" s="200">
        <v>0.682850179645596</v>
      </c>
      <c r="AX61" s="199">
        <v>-29.6107663499998</v>
      </c>
      <c r="AY61" s="201">
        <v>86.9875860000001</v>
      </c>
      <c r="AZ61" s="231">
        <v>0.0608435395827627</v>
      </c>
      <c r="BA61" s="232">
        <v>0.0717981333974221</v>
      </c>
      <c r="BB61" s="232">
        <v>0.847425088977972</v>
      </c>
      <c r="BC61" s="200">
        <v>-0.0109545938146594</v>
      </c>
      <c r="BD61" s="250">
        <v>0.138181155060228</v>
      </c>
      <c r="BE61" s="198">
        <v>59.5</v>
      </c>
      <c r="BF61" s="199">
        <v>47.6666666666667</v>
      </c>
      <c r="BG61" s="232">
        <v>1.24825174825175</v>
      </c>
      <c r="BH61" s="199">
        <v>11.8333333333333</v>
      </c>
      <c r="BI61" s="275">
        <v>132.24999999</v>
      </c>
      <c r="BJ61" s="198">
        <v>17.610803394958</v>
      </c>
      <c r="BK61" s="199">
        <v>27.2808087692308</v>
      </c>
      <c r="BL61" s="232">
        <v>0.645538170951174</v>
      </c>
      <c r="BM61" s="275">
        <v>-9.67000537427278</v>
      </c>
      <c r="BN61" s="231">
        <v>0.208962454656438</v>
      </c>
      <c r="BO61" s="232">
        <v>0.204979350388156</v>
      </c>
      <c r="BP61" s="232">
        <v>1.01943173427343</v>
      </c>
      <c r="BQ61" s="232">
        <v>0.00398310426828249</v>
      </c>
      <c r="BR61" s="250">
        <v>0.320780646354563</v>
      </c>
      <c r="BS61" s="287">
        <v>4.78554868454303</v>
      </c>
      <c r="BT61" s="288">
        <v>4.87854019493362</v>
      </c>
      <c r="BU61" s="232">
        <v>0.980938660608523</v>
      </c>
      <c r="BV61" s="232">
        <v>-0.0929915103905925</v>
      </c>
      <c r="BW61" s="275">
        <v>3.11739505286328</v>
      </c>
      <c r="BX61" s="287">
        <v>0.291169720813232</v>
      </c>
      <c r="BY61" s="288">
        <v>0.35027007970053</v>
      </c>
      <c r="BZ61" s="232">
        <v>0.83127203174811</v>
      </c>
      <c r="CA61" s="232">
        <v>-0.059100358887298</v>
      </c>
      <c r="CB61" s="275">
        <v>0.43076524918369</v>
      </c>
      <c r="CC61" s="159"/>
    </row>
    <row r="62" s="164" customFormat="1" outlineLevel="2" spans="1:81">
      <c r="A62" s="203" t="s">
        <v>59</v>
      </c>
      <c r="B62" s="192">
        <v>165.483867</v>
      </c>
      <c r="C62" s="193">
        <v>281.5696</v>
      </c>
      <c r="D62" s="194">
        <v>0.587719224660617</v>
      </c>
      <c r="E62" s="195">
        <v>-116.085733</v>
      </c>
      <c r="F62" s="196">
        <v>0</v>
      </c>
      <c r="G62" s="192">
        <v>107.635211</v>
      </c>
      <c r="H62" s="193">
        <v>197.09872</v>
      </c>
      <c r="I62" s="194">
        <v>0.546097970600722</v>
      </c>
      <c r="J62" s="195">
        <v>-89.463509</v>
      </c>
      <c r="K62" s="196">
        <v>0</v>
      </c>
      <c r="L62" s="192">
        <v>0</v>
      </c>
      <c r="M62" s="193">
        <v>0</v>
      </c>
      <c r="N62" s="194" t="s">
        <v>161</v>
      </c>
      <c r="O62" s="195">
        <v>0</v>
      </c>
      <c r="P62" s="196">
        <v>0</v>
      </c>
      <c r="Q62" s="192">
        <v>57.848656</v>
      </c>
      <c r="R62" s="193">
        <v>84.4708800000001</v>
      </c>
      <c r="S62" s="194">
        <v>0.684835484133703</v>
      </c>
      <c r="T62" s="195">
        <v>-26.6222240000001</v>
      </c>
      <c r="U62" s="196">
        <v>0</v>
      </c>
      <c r="V62" s="230">
        <v>0.349572783430303</v>
      </c>
      <c r="W62" s="177">
        <v>0.3</v>
      </c>
      <c r="X62" s="177">
        <v>1.16524261143434</v>
      </c>
      <c r="Y62" s="248">
        <v>0.0495727834303025</v>
      </c>
      <c r="Z62" s="249" t="s">
        <v>161</v>
      </c>
      <c r="AA62" s="192">
        <v>47.971058</v>
      </c>
      <c r="AB62" s="193">
        <v>35.69281819</v>
      </c>
      <c r="AC62" s="194">
        <v>1.3439974883642</v>
      </c>
      <c r="AD62" s="195">
        <v>12.27823981</v>
      </c>
      <c r="AE62" s="196">
        <v>0</v>
      </c>
      <c r="AF62" s="192">
        <v>3.928303</v>
      </c>
      <c r="AG62" s="193">
        <v>38.31818181</v>
      </c>
      <c r="AH62" s="194">
        <v>0.102517990531973</v>
      </c>
      <c r="AI62" s="195">
        <v>-34.38987881</v>
      </c>
      <c r="AJ62" s="196">
        <v>0</v>
      </c>
      <c r="AK62" s="192">
        <v>0.0766</v>
      </c>
      <c r="AL62" s="193">
        <v>0</v>
      </c>
      <c r="AM62" s="177" t="s">
        <v>161</v>
      </c>
      <c r="AN62" s="195">
        <v>0.0766</v>
      </c>
      <c r="AO62" s="196">
        <v>0</v>
      </c>
      <c r="AP62" s="192">
        <v>0.005</v>
      </c>
      <c r="AQ62" s="193">
        <v>0</v>
      </c>
      <c r="AR62" s="177" t="s">
        <v>161</v>
      </c>
      <c r="AS62" s="195">
        <v>0.005</v>
      </c>
      <c r="AT62" s="196">
        <v>0</v>
      </c>
      <c r="AU62" s="192">
        <v>6.02089499999999</v>
      </c>
      <c r="AV62" s="193">
        <v>10.4598800000001</v>
      </c>
      <c r="AW62" s="194">
        <v>0.575617980320994</v>
      </c>
      <c r="AX62" s="195">
        <v>-4.43898500000006</v>
      </c>
      <c r="AY62" s="196">
        <v>0</v>
      </c>
      <c r="AZ62" s="230">
        <v>0.0363835768957465</v>
      </c>
      <c r="BA62" s="177">
        <v>0.037148470573528</v>
      </c>
      <c r="BB62" s="177">
        <v>0.979409820485946</v>
      </c>
      <c r="BC62" s="248">
        <v>-0.000764893677781479</v>
      </c>
      <c r="BD62" s="249" t="s">
        <v>161</v>
      </c>
      <c r="BE62" s="192">
        <v>9.66666666666667</v>
      </c>
      <c r="BF62" s="193">
        <v>6.5</v>
      </c>
      <c r="BG62" s="177">
        <v>1.48717948717949</v>
      </c>
      <c r="BH62" s="193">
        <v>3.16666666666667</v>
      </c>
      <c r="BI62" s="274">
        <v>0</v>
      </c>
      <c r="BJ62" s="192">
        <v>17.1190207241379</v>
      </c>
      <c r="BK62" s="193">
        <v>43.3184</v>
      </c>
      <c r="BL62" s="177">
        <v>0.395190513133863</v>
      </c>
      <c r="BM62" s="274">
        <v>-26.1993792758621</v>
      </c>
      <c r="BN62" s="230">
        <v>0.289883593305201</v>
      </c>
      <c r="BO62" s="177">
        <v>0.126763749318108</v>
      </c>
      <c r="BP62" s="177">
        <v>2.28680198293718</v>
      </c>
      <c r="BQ62" s="177">
        <v>0.163119843987093</v>
      </c>
      <c r="BR62" s="249" t="s">
        <v>161</v>
      </c>
      <c r="BS62" s="285">
        <v>3.44966056408429</v>
      </c>
      <c r="BT62" s="286">
        <v>7.88869061840813</v>
      </c>
      <c r="BU62" s="177">
        <v>0.437291906978144</v>
      </c>
      <c r="BV62" s="299">
        <v>-4.43903005432384</v>
      </c>
      <c r="BW62" s="274" t="s">
        <v>161</v>
      </c>
      <c r="BX62" s="285">
        <v>0.125510990397585</v>
      </c>
      <c r="BY62" s="286">
        <v>0.293052791301601</v>
      </c>
      <c r="BZ62" s="177">
        <v>0.428287988113421</v>
      </c>
      <c r="CA62" s="299">
        <v>-0.167541800904016</v>
      </c>
      <c r="CB62" s="274" t="s">
        <v>161</v>
      </c>
      <c r="CC62" s="159"/>
    </row>
    <row r="63" s="164" customFormat="1" outlineLevel="2" spans="1:81">
      <c r="A63" s="203" t="s">
        <v>60</v>
      </c>
      <c r="B63" s="192">
        <v>88.153689</v>
      </c>
      <c r="C63" s="193">
        <v>39.99996</v>
      </c>
      <c r="D63" s="194">
        <v>2.20384442884443</v>
      </c>
      <c r="E63" s="195">
        <v>48.153729</v>
      </c>
      <c r="F63" s="196">
        <v>0</v>
      </c>
      <c r="G63" s="192">
        <v>0</v>
      </c>
      <c r="H63" s="193">
        <v>0</v>
      </c>
      <c r="I63" s="194" t="s">
        <v>161</v>
      </c>
      <c r="J63" s="195">
        <v>0</v>
      </c>
      <c r="K63" s="196">
        <v>0</v>
      </c>
      <c r="L63" s="192">
        <v>67.247759</v>
      </c>
      <c r="M63" s="193">
        <v>27.999972</v>
      </c>
      <c r="N63" s="194">
        <v>2.40170808027951</v>
      </c>
      <c r="O63" s="195">
        <v>39.247787</v>
      </c>
      <c r="P63" s="196">
        <v>0</v>
      </c>
      <c r="Q63" s="192">
        <v>20.90593</v>
      </c>
      <c r="R63" s="193">
        <v>11.999988</v>
      </c>
      <c r="S63" s="194">
        <v>1.74216257549591</v>
      </c>
      <c r="T63" s="195">
        <v>8.905942</v>
      </c>
      <c r="U63" s="196">
        <v>0</v>
      </c>
      <c r="V63" s="230">
        <v>0.237153206373473</v>
      </c>
      <c r="W63" s="177">
        <v>0.3</v>
      </c>
      <c r="X63" s="177">
        <v>0.790510687911578</v>
      </c>
      <c r="Y63" s="248">
        <v>-0.0628467936265266</v>
      </c>
      <c r="Z63" s="249" t="s">
        <v>161</v>
      </c>
      <c r="AA63" s="192">
        <v>3.213699</v>
      </c>
      <c r="AB63" s="193">
        <v>3.96</v>
      </c>
      <c r="AC63" s="194">
        <v>0.811540151515152</v>
      </c>
      <c r="AD63" s="195">
        <v>-0.746301</v>
      </c>
      <c r="AE63" s="196">
        <v>0</v>
      </c>
      <c r="AF63" s="192">
        <v>1.04133</v>
      </c>
      <c r="AG63" s="193">
        <v>0</v>
      </c>
      <c r="AH63" s="194" t="s">
        <v>161</v>
      </c>
      <c r="AI63" s="195">
        <v>1.04133</v>
      </c>
      <c r="AJ63" s="196">
        <v>0</v>
      </c>
      <c r="AK63" s="192">
        <v>0.0979</v>
      </c>
      <c r="AL63" s="193">
        <v>0</v>
      </c>
      <c r="AM63" s="177" t="s">
        <v>161</v>
      </c>
      <c r="AN63" s="195">
        <v>0.0979</v>
      </c>
      <c r="AO63" s="196">
        <v>0</v>
      </c>
      <c r="AP63" s="192">
        <v>0.005</v>
      </c>
      <c r="AQ63" s="193">
        <v>0</v>
      </c>
      <c r="AR63" s="177" t="s">
        <v>161</v>
      </c>
      <c r="AS63" s="195">
        <v>0.005</v>
      </c>
      <c r="AT63" s="196">
        <v>0</v>
      </c>
      <c r="AU63" s="192">
        <v>16.743801</v>
      </c>
      <c r="AV63" s="193">
        <v>8.039988</v>
      </c>
      <c r="AW63" s="194">
        <v>2.08256542173943</v>
      </c>
      <c r="AX63" s="195">
        <v>8.70381299999999</v>
      </c>
      <c r="AY63" s="196">
        <v>0</v>
      </c>
      <c r="AZ63" s="230">
        <v>0.189938744367238</v>
      </c>
      <c r="BA63" s="177">
        <v>0.200999900999901</v>
      </c>
      <c r="BB63" s="177">
        <v>0.944969342882072</v>
      </c>
      <c r="BC63" s="248">
        <v>-0.0110611566326631</v>
      </c>
      <c r="BD63" s="249" t="s">
        <v>161</v>
      </c>
      <c r="BE63" s="192">
        <v>1.33333333333333</v>
      </c>
      <c r="BF63" s="193">
        <v>0.666666666666667</v>
      </c>
      <c r="BG63" s="177">
        <v>2</v>
      </c>
      <c r="BH63" s="193">
        <v>0.666666666666667</v>
      </c>
      <c r="BI63" s="274">
        <v>0</v>
      </c>
      <c r="BJ63" s="192">
        <v>66.11526675</v>
      </c>
      <c r="BK63" s="193">
        <v>59.99994</v>
      </c>
      <c r="BL63" s="177">
        <v>1.10192221442221</v>
      </c>
      <c r="BM63" s="274">
        <v>6.11532675</v>
      </c>
      <c r="BN63" s="230">
        <v>0.0364556382887164</v>
      </c>
      <c r="BO63" s="177">
        <v>0.099000099000099</v>
      </c>
      <c r="BP63" s="177">
        <v>0.368238402354325</v>
      </c>
      <c r="BQ63" s="177">
        <v>-0.0625444607113826</v>
      </c>
      <c r="BR63" s="249" t="s">
        <v>161</v>
      </c>
      <c r="BS63" s="285">
        <v>27.4305991320282</v>
      </c>
      <c r="BT63" s="286">
        <v>10.101</v>
      </c>
      <c r="BU63" s="177">
        <v>2.71563202970282</v>
      </c>
      <c r="BV63" s="299">
        <v>17.3295991320282</v>
      </c>
      <c r="BW63" s="274" t="s">
        <v>161</v>
      </c>
      <c r="BX63" s="285">
        <v>5.21013355637849</v>
      </c>
      <c r="BY63" s="286">
        <v>2.0303</v>
      </c>
      <c r="BZ63" s="177">
        <v>2.56618901461778</v>
      </c>
      <c r="CA63" s="299">
        <v>3.17983355637849</v>
      </c>
      <c r="CB63" s="274" t="s">
        <v>161</v>
      </c>
      <c r="CC63" s="159"/>
    </row>
    <row r="64" s="164" customFormat="1" outlineLevel="2" spans="1:81">
      <c r="A64" s="203" t="s">
        <v>61</v>
      </c>
      <c r="B64" s="192">
        <v>147.209414</v>
      </c>
      <c r="C64" s="193">
        <v>244.3644444</v>
      </c>
      <c r="D64" s="194">
        <v>0.602417484922778</v>
      </c>
      <c r="E64" s="195">
        <v>-97.1550304</v>
      </c>
      <c r="F64" s="196">
        <v>0</v>
      </c>
      <c r="G64" s="192">
        <v>0.25979</v>
      </c>
      <c r="H64" s="193">
        <v>0</v>
      </c>
      <c r="I64" s="194" t="s">
        <v>161</v>
      </c>
      <c r="J64" s="195">
        <v>0.25979</v>
      </c>
      <c r="K64" s="196">
        <v>0</v>
      </c>
      <c r="L64" s="192">
        <v>126.735383</v>
      </c>
      <c r="M64" s="193">
        <v>197.6166667</v>
      </c>
      <c r="N64" s="194">
        <v>0.641319303256925</v>
      </c>
      <c r="O64" s="195">
        <v>-70.8812837</v>
      </c>
      <c r="P64" s="196">
        <v>0</v>
      </c>
      <c r="Q64" s="192">
        <v>20.474031</v>
      </c>
      <c r="R64" s="193">
        <v>46.7477777</v>
      </c>
      <c r="S64" s="194">
        <v>0.437968006337978</v>
      </c>
      <c r="T64" s="195">
        <v>-26.2737467</v>
      </c>
      <c r="U64" s="196">
        <v>0</v>
      </c>
      <c r="V64" s="230">
        <v>0.139080989752462</v>
      </c>
      <c r="W64" s="177">
        <v>0.191303517231331</v>
      </c>
      <c r="X64" s="177">
        <v>0.727017421139627</v>
      </c>
      <c r="Y64" s="248">
        <v>-0.0522225274788685</v>
      </c>
      <c r="Z64" s="249" t="s">
        <v>161</v>
      </c>
      <c r="AA64" s="252">
        <v>25.016765</v>
      </c>
      <c r="AB64" s="259">
        <v>17.80666667</v>
      </c>
      <c r="AC64" s="194">
        <v>1.40491005215183</v>
      </c>
      <c r="AD64" s="195">
        <v>7.21009833</v>
      </c>
      <c r="AE64" s="196">
        <v>0</v>
      </c>
      <c r="AF64" s="252">
        <v>49.406496</v>
      </c>
      <c r="AG64" s="259">
        <v>17.16444444</v>
      </c>
      <c r="AH64" s="194">
        <v>2.87842092254749</v>
      </c>
      <c r="AI64" s="195">
        <v>32.24205156</v>
      </c>
      <c r="AJ64" s="196">
        <v>0</v>
      </c>
      <c r="AK64" s="192">
        <v>0.0048</v>
      </c>
      <c r="AL64" s="193">
        <v>0</v>
      </c>
      <c r="AM64" s="177" t="s">
        <v>161</v>
      </c>
      <c r="AN64" s="195">
        <v>0.0048</v>
      </c>
      <c r="AO64" s="196">
        <v>0</v>
      </c>
      <c r="AP64" s="192">
        <v>0</v>
      </c>
      <c r="AQ64" s="193">
        <v>0</v>
      </c>
      <c r="AR64" s="177" t="s">
        <v>161</v>
      </c>
      <c r="AS64" s="195">
        <v>0</v>
      </c>
      <c r="AT64" s="196">
        <v>0</v>
      </c>
      <c r="AU64" s="252">
        <v>-54.20422</v>
      </c>
      <c r="AV64" s="259">
        <v>11.77666659</v>
      </c>
      <c r="AW64" s="194">
        <v>-4.60267933933247</v>
      </c>
      <c r="AX64" s="195">
        <v>-65.98088659</v>
      </c>
      <c r="AY64" s="196">
        <v>0</v>
      </c>
      <c r="AZ64" s="230">
        <v>-0.368211641682101</v>
      </c>
      <c r="BA64" s="177">
        <v>0.0481930446915705</v>
      </c>
      <c r="BB64" s="177">
        <v>-7.64034818797213</v>
      </c>
      <c r="BC64" s="248">
        <v>-0.416404686373671</v>
      </c>
      <c r="BD64" s="249" t="s">
        <v>161</v>
      </c>
      <c r="BE64" s="192">
        <v>7.33333333333333</v>
      </c>
      <c r="BF64" s="193">
        <v>0</v>
      </c>
      <c r="BG64" s="177" t="s">
        <v>161</v>
      </c>
      <c r="BH64" s="193">
        <v>7.33333333333333</v>
      </c>
      <c r="BI64" s="274">
        <v>0</v>
      </c>
      <c r="BJ64" s="192">
        <v>20.074011</v>
      </c>
      <c r="BK64" s="193" t="s">
        <v>161</v>
      </c>
      <c r="BL64" s="177" t="s">
        <v>161</v>
      </c>
      <c r="BM64" s="274" t="s">
        <v>161</v>
      </c>
      <c r="BN64" s="230">
        <v>0.169939980876495</v>
      </c>
      <c r="BO64" s="177">
        <v>0.0728693027077715</v>
      </c>
      <c r="BP64" s="177">
        <v>2.33212031077073</v>
      </c>
      <c r="BQ64" s="177">
        <v>0.0970706781687233</v>
      </c>
      <c r="BR64" s="249" t="s">
        <v>161</v>
      </c>
      <c r="BS64" s="285">
        <v>5.8844304609329</v>
      </c>
      <c r="BT64" s="286">
        <v>13.7231997952596</v>
      </c>
      <c r="BU64" s="177">
        <v>0.428794344520551</v>
      </c>
      <c r="BV64" s="299">
        <v>-7.83876933432671</v>
      </c>
      <c r="BW64" s="274" t="s">
        <v>161</v>
      </c>
      <c r="BX64" s="285">
        <v>-2.16671580038426</v>
      </c>
      <c r="BY64" s="286">
        <v>0.661362781044298</v>
      </c>
      <c r="BZ64" s="177">
        <v>-3.27613809317029</v>
      </c>
      <c r="CA64" s="299">
        <v>-2.82807858142856</v>
      </c>
      <c r="CB64" s="274" t="s">
        <v>161</v>
      </c>
      <c r="CC64" s="159"/>
    </row>
    <row r="65" s="164" customFormat="1" outlineLevel="2" spans="1:81">
      <c r="A65" s="203" t="s">
        <v>62</v>
      </c>
      <c r="B65" s="252">
        <v>0</v>
      </c>
      <c r="C65" s="193">
        <v>0</v>
      </c>
      <c r="D65" s="194" t="s">
        <v>161</v>
      </c>
      <c r="E65" s="195">
        <v>0</v>
      </c>
      <c r="F65" s="196">
        <v>0</v>
      </c>
      <c r="G65" s="252">
        <v>0.035</v>
      </c>
      <c r="H65" s="193">
        <v>0</v>
      </c>
      <c r="I65" s="194" t="s">
        <v>161</v>
      </c>
      <c r="J65" s="195">
        <v>0.035</v>
      </c>
      <c r="K65" s="196">
        <v>0</v>
      </c>
      <c r="L65" s="252">
        <v>0</v>
      </c>
      <c r="M65" s="193">
        <v>0</v>
      </c>
      <c r="N65" s="194" t="s">
        <v>161</v>
      </c>
      <c r="O65" s="195">
        <v>0</v>
      </c>
      <c r="P65" s="196">
        <v>0</v>
      </c>
      <c r="Q65" s="252">
        <v>0</v>
      </c>
      <c r="R65" s="193">
        <v>0</v>
      </c>
      <c r="S65" s="194" t="s">
        <v>161</v>
      </c>
      <c r="T65" s="195">
        <v>0</v>
      </c>
      <c r="U65" s="196">
        <v>0</v>
      </c>
      <c r="V65" s="230" t="s">
        <v>161</v>
      </c>
      <c r="W65" s="177" t="s">
        <v>161</v>
      </c>
      <c r="X65" s="177" t="s">
        <v>161</v>
      </c>
      <c r="Y65" s="248" t="s">
        <v>161</v>
      </c>
      <c r="Z65" s="249" t="s">
        <v>161</v>
      </c>
      <c r="AA65" s="252">
        <v>6.436949</v>
      </c>
      <c r="AB65" s="193">
        <v>55.4634</v>
      </c>
      <c r="AC65" s="194">
        <v>0.116057598344133</v>
      </c>
      <c r="AD65" s="195">
        <v>-49.026451</v>
      </c>
      <c r="AE65" s="196">
        <v>0</v>
      </c>
      <c r="AF65" s="252">
        <v>45.526106</v>
      </c>
      <c r="AG65" s="193">
        <v>0</v>
      </c>
      <c r="AH65" s="194" t="s">
        <v>161</v>
      </c>
      <c r="AI65" s="195">
        <v>45.526106</v>
      </c>
      <c r="AJ65" s="196">
        <v>0</v>
      </c>
      <c r="AK65" s="192">
        <v>0</v>
      </c>
      <c r="AL65" s="193">
        <v>0</v>
      </c>
      <c r="AM65" s="177" t="s">
        <v>161</v>
      </c>
      <c r="AN65" s="195">
        <v>0</v>
      </c>
      <c r="AO65" s="196">
        <v>0</v>
      </c>
      <c r="AP65" s="192">
        <v>0</v>
      </c>
      <c r="AQ65" s="193">
        <v>0</v>
      </c>
      <c r="AR65" s="177" t="s">
        <v>161</v>
      </c>
      <c r="AS65" s="195">
        <v>0</v>
      </c>
      <c r="AT65" s="196">
        <v>0</v>
      </c>
      <c r="AU65" s="252">
        <v>-51.998055</v>
      </c>
      <c r="AV65" s="193">
        <v>-55.4634</v>
      </c>
      <c r="AW65" s="194">
        <v>1.0624798515778</v>
      </c>
      <c r="AX65" s="195">
        <v>3.46534499999998</v>
      </c>
      <c r="AY65" s="196">
        <v>0</v>
      </c>
      <c r="AZ65" s="230" t="s">
        <v>161</v>
      </c>
      <c r="BA65" s="177" t="s">
        <v>161</v>
      </c>
      <c r="BB65" s="177" t="s">
        <v>161</v>
      </c>
      <c r="BC65" s="248" t="s">
        <v>161</v>
      </c>
      <c r="BD65" s="249" t="s">
        <v>161</v>
      </c>
      <c r="BE65" s="192">
        <v>1.41666666666667</v>
      </c>
      <c r="BF65" s="193">
        <v>7.5</v>
      </c>
      <c r="BG65" s="177">
        <v>0.188888888888889</v>
      </c>
      <c r="BH65" s="193">
        <v>-6.08333333333333</v>
      </c>
      <c r="BI65" s="274">
        <v>0</v>
      </c>
      <c r="BJ65" s="192">
        <v>0</v>
      </c>
      <c r="BK65" s="193">
        <v>0</v>
      </c>
      <c r="BL65" s="177" t="s">
        <v>161</v>
      </c>
      <c r="BM65" s="274">
        <v>0</v>
      </c>
      <c r="BN65" s="230" t="s">
        <v>161</v>
      </c>
      <c r="BO65" s="177" t="s">
        <v>161</v>
      </c>
      <c r="BP65" s="177" t="s">
        <v>161</v>
      </c>
      <c r="BQ65" s="177" t="s">
        <v>161</v>
      </c>
      <c r="BR65" s="249" t="s">
        <v>161</v>
      </c>
      <c r="BS65" s="285">
        <v>0</v>
      </c>
      <c r="BT65" s="286">
        <v>0</v>
      </c>
      <c r="BU65" s="177" t="s">
        <v>161</v>
      </c>
      <c r="BV65" s="299">
        <v>0</v>
      </c>
      <c r="BW65" s="274" t="s">
        <v>161</v>
      </c>
      <c r="BX65" s="285">
        <v>-8.07805918611442</v>
      </c>
      <c r="BY65" s="286">
        <v>-1</v>
      </c>
      <c r="BZ65" s="177">
        <v>-6.07805918611442</v>
      </c>
      <c r="CA65" s="299">
        <v>-7.07805918611442</v>
      </c>
      <c r="CB65" s="274" t="s">
        <v>161</v>
      </c>
      <c r="CC65" s="159"/>
    </row>
    <row r="66" s="164" customFormat="1" outlineLevel="2" spans="1:81">
      <c r="A66" s="203" t="s">
        <v>63</v>
      </c>
      <c r="B66" s="192">
        <v>82.947646</v>
      </c>
      <c r="C66" s="193">
        <v>80.12</v>
      </c>
      <c r="D66" s="194">
        <v>1.03529263604593</v>
      </c>
      <c r="E66" s="195">
        <v>2.82764599999999</v>
      </c>
      <c r="F66" s="196">
        <v>0</v>
      </c>
      <c r="G66" s="192">
        <v>46.066294</v>
      </c>
      <c r="H66" s="193">
        <v>50.075</v>
      </c>
      <c r="I66" s="194">
        <v>0.919945961058413</v>
      </c>
      <c r="J66" s="195">
        <v>-4.00870599999999</v>
      </c>
      <c r="K66" s="196">
        <v>0</v>
      </c>
      <c r="L66" s="192">
        <v>0</v>
      </c>
      <c r="M66" s="193">
        <v>0</v>
      </c>
      <c r="N66" s="194" t="s">
        <v>161</v>
      </c>
      <c r="O66" s="195">
        <v>0</v>
      </c>
      <c r="P66" s="196">
        <v>0</v>
      </c>
      <c r="Q66" s="192">
        <v>36.881352</v>
      </c>
      <c r="R66" s="193">
        <v>30.045</v>
      </c>
      <c r="S66" s="194">
        <v>1.22753709435846</v>
      </c>
      <c r="T66" s="195">
        <v>6.83635199999998</v>
      </c>
      <c r="U66" s="196">
        <v>0</v>
      </c>
      <c r="V66" s="230">
        <v>0.444634100888167</v>
      </c>
      <c r="W66" s="177">
        <v>0.375</v>
      </c>
      <c r="X66" s="177">
        <v>1.18569093570178</v>
      </c>
      <c r="Y66" s="248">
        <v>0.0696341008881672</v>
      </c>
      <c r="Z66" s="249" t="s">
        <v>161</v>
      </c>
      <c r="AA66" s="192">
        <v>24.447231</v>
      </c>
      <c r="AB66" s="193">
        <v>27.05566664</v>
      </c>
      <c r="AC66" s="194">
        <v>0.903590043641963</v>
      </c>
      <c r="AD66" s="195">
        <v>-2.60843564</v>
      </c>
      <c r="AE66" s="196">
        <v>0</v>
      </c>
      <c r="AF66" s="192">
        <v>4.027684</v>
      </c>
      <c r="AG66" s="193">
        <v>5.91</v>
      </c>
      <c r="AH66" s="194">
        <v>0.681503214890017</v>
      </c>
      <c r="AI66" s="195">
        <v>-1.882316</v>
      </c>
      <c r="AJ66" s="196">
        <v>0</v>
      </c>
      <c r="AK66" s="192">
        <v>0.04628</v>
      </c>
      <c r="AL66" s="193">
        <v>0</v>
      </c>
      <c r="AM66" s="177" t="s">
        <v>161</v>
      </c>
      <c r="AN66" s="195">
        <v>0.04628</v>
      </c>
      <c r="AO66" s="196">
        <v>0</v>
      </c>
      <c r="AP66" s="192">
        <v>0</v>
      </c>
      <c r="AQ66" s="193">
        <v>0</v>
      </c>
      <c r="AR66" s="177" t="s">
        <v>161</v>
      </c>
      <c r="AS66" s="195">
        <v>0</v>
      </c>
      <c r="AT66" s="196">
        <v>0</v>
      </c>
      <c r="AU66" s="192">
        <v>8.45271699999998</v>
      </c>
      <c r="AV66" s="193">
        <v>-2.92066663999999</v>
      </c>
      <c r="AW66" s="194">
        <v>4.89410536767045</v>
      </c>
      <c r="AX66" s="195">
        <v>11.37338364</v>
      </c>
      <c r="AY66" s="196">
        <v>0</v>
      </c>
      <c r="AZ66" s="230">
        <v>0.101904242104712</v>
      </c>
      <c r="BA66" s="177">
        <v>-0.036453652521218</v>
      </c>
      <c r="BB66" s="177">
        <v>4.79544668522307</v>
      </c>
      <c r="BC66" s="248">
        <v>0.13835789462593</v>
      </c>
      <c r="BD66" s="249" t="s">
        <v>161</v>
      </c>
      <c r="BE66" s="192">
        <v>5.16666666666667</v>
      </c>
      <c r="BF66" s="193">
        <v>6.41666666666667</v>
      </c>
      <c r="BG66" s="177">
        <v>0.805194805194805</v>
      </c>
      <c r="BH66" s="193">
        <v>-1.25</v>
      </c>
      <c r="BI66" s="274">
        <v>0</v>
      </c>
      <c r="BJ66" s="192">
        <v>16.0543830967742</v>
      </c>
      <c r="BK66" s="193">
        <v>12.4862337662338</v>
      </c>
      <c r="BL66" s="177">
        <v>1.28576666089575</v>
      </c>
      <c r="BM66" s="274">
        <v>3.56814933054043</v>
      </c>
      <c r="BN66" s="230">
        <v>0.29473085951107</v>
      </c>
      <c r="BO66" s="177">
        <v>0.337689299051423</v>
      </c>
      <c r="BP66" s="177">
        <v>0.872787086647331</v>
      </c>
      <c r="BQ66" s="177">
        <v>-0.0429584395403523</v>
      </c>
      <c r="BR66" s="249" t="s">
        <v>161</v>
      </c>
      <c r="BS66" s="285">
        <v>3.39292601276603</v>
      </c>
      <c r="BT66" s="286">
        <v>2.961302009892</v>
      </c>
      <c r="BU66" s="177">
        <v>1.1457548069843</v>
      </c>
      <c r="BV66" s="299">
        <v>0.431624002874023</v>
      </c>
      <c r="BW66" s="274" t="s">
        <v>161</v>
      </c>
      <c r="BX66" s="285">
        <v>0.345753553848286</v>
      </c>
      <c r="BY66" s="286">
        <v>-0.107950274478988</v>
      </c>
      <c r="BZ66" s="177">
        <v>5.20289647726265</v>
      </c>
      <c r="CA66" s="299">
        <v>0.453703828327273</v>
      </c>
      <c r="CB66" s="274" t="s">
        <v>161</v>
      </c>
      <c r="CC66" s="159"/>
    </row>
    <row r="67" s="164" customFormat="1" outlineLevel="2" spans="1:81">
      <c r="A67" s="203" t="s">
        <v>64</v>
      </c>
      <c r="B67" s="192">
        <v>64.509012</v>
      </c>
      <c r="C67" s="193">
        <v>120</v>
      </c>
      <c r="D67" s="194">
        <v>0.5375751</v>
      </c>
      <c r="E67" s="195">
        <v>-55.490988</v>
      </c>
      <c r="F67" s="196">
        <v>0</v>
      </c>
      <c r="G67" s="192">
        <v>0</v>
      </c>
      <c r="H67" s="193">
        <v>0</v>
      </c>
      <c r="I67" s="194" t="s">
        <v>161</v>
      </c>
      <c r="J67" s="195">
        <v>0</v>
      </c>
      <c r="K67" s="196">
        <v>0</v>
      </c>
      <c r="L67" s="192">
        <v>0</v>
      </c>
      <c r="M67" s="193">
        <v>0</v>
      </c>
      <c r="N67" s="194" t="s">
        <v>161</v>
      </c>
      <c r="O67" s="195">
        <v>0</v>
      </c>
      <c r="P67" s="196">
        <v>0</v>
      </c>
      <c r="Q67" s="192">
        <v>12.591279</v>
      </c>
      <c r="R67" s="193">
        <v>14.029</v>
      </c>
      <c r="S67" s="194">
        <v>0.897517927150902</v>
      </c>
      <c r="T67" s="195">
        <v>-1.437721</v>
      </c>
      <c r="U67" s="196">
        <v>0</v>
      </c>
      <c r="V67" s="230">
        <v>0.195186356287708</v>
      </c>
      <c r="W67" s="177">
        <v>0.116908333333333</v>
      </c>
      <c r="X67" s="177">
        <v>1.66956752117221</v>
      </c>
      <c r="Y67" s="248">
        <v>0.0782780229543742</v>
      </c>
      <c r="Z67" s="249" t="s">
        <v>161</v>
      </c>
      <c r="AA67" s="192">
        <v>51.917733</v>
      </c>
      <c r="AB67" s="193">
        <v>105.971</v>
      </c>
      <c r="AC67" s="194">
        <v>0.489923969765313</v>
      </c>
      <c r="AD67" s="195">
        <v>-54.053267</v>
      </c>
      <c r="AE67" s="196">
        <v>0</v>
      </c>
      <c r="AF67" s="192">
        <v>3.103348</v>
      </c>
      <c r="AG67" s="193">
        <v>6</v>
      </c>
      <c r="AH67" s="194">
        <v>0.517224666666667</v>
      </c>
      <c r="AI67" s="195">
        <v>-2.896652</v>
      </c>
      <c r="AJ67" s="196">
        <v>0</v>
      </c>
      <c r="AK67" s="192">
        <v>0</v>
      </c>
      <c r="AL67" s="193">
        <v>0</v>
      </c>
      <c r="AM67" s="177" t="s">
        <v>161</v>
      </c>
      <c r="AN67" s="195">
        <v>0</v>
      </c>
      <c r="AO67" s="196">
        <v>0</v>
      </c>
      <c r="AP67" s="192">
        <v>0</v>
      </c>
      <c r="AQ67" s="193">
        <v>0</v>
      </c>
      <c r="AR67" s="177" t="s">
        <v>161</v>
      </c>
      <c r="AS67" s="195">
        <v>0</v>
      </c>
      <c r="AT67" s="196">
        <v>0</v>
      </c>
      <c r="AU67" s="192">
        <v>9.487931</v>
      </c>
      <c r="AV67" s="193">
        <v>8.029</v>
      </c>
      <c r="AW67" s="194">
        <v>1.18170768464317</v>
      </c>
      <c r="AX67" s="195">
        <v>1.458931</v>
      </c>
      <c r="AY67" s="196">
        <v>0</v>
      </c>
      <c r="AZ67" s="230">
        <v>0.147079155389948</v>
      </c>
      <c r="BA67" s="177">
        <v>0.0669083333333333</v>
      </c>
      <c r="BB67" s="177">
        <v>2.19821878774365</v>
      </c>
      <c r="BC67" s="248">
        <v>0.0801708220566144</v>
      </c>
      <c r="BD67" s="249" t="s">
        <v>161</v>
      </c>
      <c r="BE67" s="192">
        <v>0</v>
      </c>
      <c r="BF67" s="193">
        <v>21.1666666666667</v>
      </c>
      <c r="BG67" s="177">
        <v>0</v>
      </c>
      <c r="BH67" s="193">
        <v>-21.1666666666667</v>
      </c>
      <c r="BI67" s="274">
        <v>0</v>
      </c>
      <c r="BJ67" s="192" t="s">
        <v>161</v>
      </c>
      <c r="BK67" s="193">
        <v>5.66929133858268</v>
      </c>
      <c r="BL67" s="177" t="s">
        <v>161</v>
      </c>
      <c r="BM67" s="274" t="s">
        <v>161</v>
      </c>
      <c r="BN67" s="230">
        <v>0.804813643712292</v>
      </c>
      <c r="BO67" s="177">
        <v>0.883091666666667</v>
      </c>
      <c r="BP67" s="177">
        <v>0.911359119433384</v>
      </c>
      <c r="BQ67" s="177">
        <v>-0.0782780229543742</v>
      </c>
      <c r="BR67" s="249" t="s">
        <v>161</v>
      </c>
      <c r="BS67" s="285">
        <v>1.2425236672025</v>
      </c>
      <c r="BT67" s="286">
        <v>1.1323852752168</v>
      </c>
      <c r="BU67" s="177">
        <v>1.09726229614263</v>
      </c>
      <c r="BV67" s="299">
        <v>0.11013839198569</v>
      </c>
      <c r="BW67" s="274" t="s">
        <v>161</v>
      </c>
      <c r="BX67" s="285">
        <v>0.182749331524163</v>
      </c>
      <c r="BY67" s="286">
        <v>0.0757660114559643</v>
      </c>
      <c r="BZ67" s="177">
        <v>2.41202259446346</v>
      </c>
      <c r="CA67" s="299">
        <v>0.106983320068199</v>
      </c>
      <c r="CB67" s="274" t="s">
        <v>161</v>
      </c>
      <c r="CC67" s="159"/>
    </row>
    <row r="68" s="164" customFormat="1" outlineLevel="2" spans="1:81">
      <c r="A68" s="203" t="s">
        <v>65</v>
      </c>
      <c r="B68" s="192">
        <v>0</v>
      </c>
      <c r="C68" s="193">
        <v>0</v>
      </c>
      <c r="D68" s="194" t="s">
        <v>161</v>
      </c>
      <c r="E68" s="195">
        <v>0</v>
      </c>
      <c r="F68" s="196">
        <v>0</v>
      </c>
      <c r="G68" s="192">
        <v>0</v>
      </c>
      <c r="H68" s="193">
        <v>0</v>
      </c>
      <c r="I68" s="194" t="s">
        <v>161</v>
      </c>
      <c r="J68" s="195">
        <v>0</v>
      </c>
      <c r="K68" s="196">
        <v>0</v>
      </c>
      <c r="L68" s="192">
        <v>0</v>
      </c>
      <c r="M68" s="193">
        <v>0</v>
      </c>
      <c r="N68" s="194" t="s">
        <v>161</v>
      </c>
      <c r="O68" s="195">
        <v>0</v>
      </c>
      <c r="P68" s="196">
        <v>0</v>
      </c>
      <c r="Q68" s="192">
        <v>0</v>
      </c>
      <c r="R68" s="193">
        <v>0</v>
      </c>
      <c r="S68" s="194" t="s">
        <v>161</v>
      </c>
      <c r="T68" s="195">
        <v>0</v>
      </c>
      <c r="U68" s="196">
        <v>0</v>
      </c>
      <c r="V68" s="230" t="s">
        <v>161</v>
      </c>
      <c r="W68" s="177" t="s">
        <v>161</v>
      </c>
      <c r="X68" s="177" t="s">
        <v>161</v>
      </c>
      <c r="Y68" s="248" t="s">
        <v>161</v>
      </c>
      <c r="Z68" s="249" t="s">
        <v>161</v>
      </c>
      <c r="AA68" s="192">
        <v>9.509871</v>
      </c>
      <c r="AB68" s="259">
        <v>0</v>
      </c>
      <c r="AC68" s="194" t="s">
        <v>161</v>
      </c>
      <c r="AD68" s="195">
        <v>9.509871</v>
      </c>
      <c r="AE68" s="196">
        <v>0</v>
      </c>
      <c r="AF68" s="192">
        <v>2.657108</v>
      </c>
      <c r="AG68" s="259">
        <v>0</v>
      </c>
      <c r="AH68" s="194" t="s">
        <v>161</v>
      </c>
      <c r="AI68" s="195">
        <v>2.657108</v>
      </c>
      <c r="AJ68" s="196">
        <v>0</v>
      </c>
      <c r="AK68" s="192">
        <v>0</v>
      </c>
      <c r="AL68" s="193">
        <v>0</v>
      </c>
      <c r="AM68" s="177" t="s">
        <v>161</v>
      </c>
      <c r="AN68" s="195">
        <v>0</v>
      </c>
      <c r="AO68" s="196">
        <v>0</v>
      </c>
      <c r="AP68" s="192">
        <v>0</v>
      </c>
      <c r="AQ68" s="193">
        <v>0</v>
      </c>
      <c r="AR68" s="177" t="s">
        <v>161</v>
      </c>
      <c r="AS68" s="195">
        <v>0</v>
      </c>
      <c r="AT68" s="196">
        <v>0</v>
      </c>
      <c r="AU68" s="192">
        <v>-12.166979</v>
      </c>
      <c r="AV68" s="259">
        <v>0</v>
      </c>
      <c r="AW68" s="194" t="s">
        <v>161</v>
      </c>
      <c r="AX68" s="195">
        <v>-12.166979</v>
      </c>
      <c r="AY68" s="196">
        <v>0</v>
      </c>
      <c r="AZ68" s="230" t="s">
        <v>161</v>
      </c>
      <c r="BA68" s="177" t="s">
        <v>161</v>
      </c>
      <c r="BB68" s="177" t="s">
        <v>161</v>
      </c>
      <c r="BC68" s="248" t="s">
        <v>161</v>
      </c>
      <c r="BD68" s="249" t="s">
        <v>161</v>
      </c>
      <c r="BE68" s="192">
        <v>0.583333333333333</v>
      </c>
      <c r="BF68" s="193">
        <v>0</v>
      </c>
      <c r="BG68" s="177" t="s">
        <v>161</v>
      </c>
      <c r="BH68" s="193">
        <v>0.583333333333333</v>
      </c>
      <c r="BI68" s="274">
        <v>0</v>
      </c>
      <c r="BJ68" s="192">
        <v>0</v>
      </c>
      <c r="BK68" s="193" t="s">
        <v>161</v>
      </c>
      <c r="BL68" s="177" t="s">
        <v>161</v>
      </c>
      <c r="BM68" s="274" t="s">
        <v>161</v>
      </c>
      <c r="BN68" s="230" t="s">
        <v>161</v>
      </c>
      <c r="BO68" s="177" t="s">
        <v>161</v>
      </c>
      <c r="BP68" s="177" t="s">
        <v>161</v>
      </c>
      <c r="BQ68" s="177" t="s">
        <v>161</v>
      </c>
      <c r="BR68" s="249" t="s">
        <v>161</v>
      </c>
      <c r="BS68" s="285">
        <v>0</v>
      </c>
      <c r="BT68" s="286" t="s">
        <v>161</v>
      </c>
      <c r="BU68" s="177" t="s">
        <v>161</v>
      </c>
      <c r="BV68" s="299" t="s">
        <v>161</v>
      </c>
      <c r="BW68" s="274" t="s">
        <v>161</v>
      </c>
      <c r="BX68" s="285">
        <v>-1.27940526217443</v>
      </c>
      <c r="BY68" s="286" t="s">
        <v>161</v>
      </c>
      <c r="BZ68" s="177" t="s">
        <v>161</v>
      </c>
      <c r="CA68" s="299" t="s">
        <v>161</v>
      </c>
      <c r="CB68" s="274" t="s">
        <v>161</v>
      </c>
      <c r="CC68" s="159"/>
    </row>
    <row r="69" s="164" customFormat="1" outlineLevel="2" spans="1:81">
      <c r="A69" s="203" t="s">
        <v>66</v>
      </c>
      <c r="B69" s="192">
        <v>0</v>
      </c>
      <c r="C69" s="193">
        <v>0</v>
      </c>
      <c r="D69" s="194" t="s">
        <v>161</v>
      </c>
      <c r="E69" s="195">
        <v>0</v>
      </c>
      <c r="F69" s="196">
        <v>0</v>
      </c>
      <c r="G69" s="192">
        <v>0</v>
      </c>
      <c r="H69" s="193">
        <v>0</v>
      </c>
      <c r="I69" s="194" t="s">
        <v>161</v>
      </c>
      <c r="J69" s="195">
        <v>0</v>
      </c>
      <c r="K69" s="196">
        <v>0</v>
      </c>
      <c r="L69" s="192">
        <v>0</v>
      </c>
      <c r="M69" s="193">
        <v>0</v>
      </c>
      <c r="N69" s="194" t="s">
        <v>161</v>
      </c>
      <c r="O69" s="195">
        <v>0</v>
      </c>
      <c r="P69" s="196">
        <v>0</v>
      </c>
      <c r="Q69" s="192">
        <v>0</v>
      </c>
      <c r="R69" s="193">
        <v>0</v>
      </c>
      <c r="S69" s="194" t="s">
        <v>161</v>
      </c>
      <c r="T69" s="195">
        <v>0</v>
      </c>
      <c r="U69" s="196">
        <v>0</v>
      </c>
      <c r="V69" s="230" t="s">
        <v>161</v>
      </c>
      <c r="W69" s="177" t="s">
        <v>161</v>
      </c>
      <c r="X69" s="177" t="s">
        <v>161</v>
      </c>
      <c r="Y69" s="248" t="s">
        <v>161</v>
      </c>
      <c r="Z69" s="249" t="s">
        <v>161</v>
      </c>
      <c r="AA69" s="192">
        <v>0</v>
      </c>
      <c r="AB69" s="193">
        <v>0</v>
      </c>
      <c r="AC69" s="194" t="s">
        <v>161</v>
      </c>
      <c r="AD69" s="195">
        <v>0</v>
      </c>
      <c r="AE69" s="196">
        <v>0</v>
      </c>
      <c r="AF69" s="192">
        <v>0</v>
      </c>
      <c r="AG69" s="193">
        <v>0</v>
      </c>
      <c r="AH69" s="194" t="s">
        <v>161</v>
      </c>
      <c r="AI69" s="195">
        <v>0</v>
      </c>
      <c r="AJ69" s="196">
        <v>0</v>
      </c>
      <c r="AK69" s="192">
        <v>0</v>
      </c>
      <c r="AL69" s="193">
        <v>0</v>
      </c>
      <c r="AM69" s="177" t="s">
        <v>161</v>
      </c>
      <c r="AN69" s="195">
        <v>0</v>
      </c>
      <c r="AO69" s="196">
        <v>0</v>
      </c>
      <c r="AP69" s="192">
        <v>0</v>
      </c>
      <c r="AQ69" s="193">
        <v>0</v>
      </c>
      <c r="AR69" s="177" t="s">
        <v>161</v>
      </c>
      <c r="AS69" s="195">
        <v>0</v>
      </c>
      <c r="AT69" s="196">
        <v>0</v>
      </c>
      <c r="AU69" s="192">
        <v>0</v>
      </c>
      <c r="AV69" s="193">
        <v>0</v>
      </c>
      <c r="AW69" s="194" t="s">
        <v>161</v>
      </c>
      <c r="AX69" s="195">
        <v>0</v>
      </c>
      <c r="AY69" s="196">
        <v>0</v>
      </c>
      <c r="AZ69" s="230" t="s">
        <v>161</v>
      </c>
      <c r="BA69" s="177" t="s">
        <v>161</v>
      </c>
      <c r="BB69" s="177" t="s">
        <v>161</v>
      </c>
      <c r="BC69" s="248" t="s">
        <v>161</v>
      </c>
      <c r="BD69" s="249" t="s">
        <v>161</v>
      </c>
      <c r="BE69" s="192">
        <v>0</v>
      </c>
      <c r="BF69" s="193">
        <v>2.66666666666667</v>
      </c>
      <c r="BG69" s="177">
        <v>0</v>
      </c>
      <c r="BH69" s="193">
        <v>-2.66666666666667</v>
      </c>
      <c r="BI69" s="274">
        <v>0</v>
      </c>
      <c r="BJ69" s="192" t="s">
        <v>161</v>
      </c>
      <c r="BK69" s="193">
        <v>0</v>
      </c>
      <c r="BL69" s="177" t="s">
        <v>161</v>
      </c>
      <c r="BM69" s="274" t="s">
        <v>161</v>
      </c>
      <c r="BN69" s="230" t="s">
        <v>161</v>
      </c>
      <c r="BO69" s="177" t="s">
        <v>161</v>
      </c>
      <c r="BP69" s="177" t="s">
        <v>161</v>
      </c>
      <c r="BQ69" s="177" t="s">
        <v>161</v>
      </c>
      <c r="BR69" s="249" t="s">
        <v>161</v>
      </c>
      <c r="BS69" s="285" t="s">
        <v>161</v>
      </c>
      <c r="BT69" s="286" t="s">
        <v>161</v>
      </c>
      <c r="BU69" s="177" t="s">
        <v>161</v>
      </c>
      <c r="BV69" s="299" t="s">
        <v>161</v>
      </c>
      <c r="BW69" s="274" t="s">
        <v>161</v>
      </c>
      <c r="BX69" s="285" t="s">
        <v>161</v>
      </c>
      <c r="BY69" s="286" t="s">
        <v>161</v>
      </c>
      <c r="BZ69" s="177" t="s">
        <v>161</v>
      </c>
      <c r="CA69" s="299" t="s">
        <v>161</v>
      </c>
      <c r="CB69" s="274" t="s">
        <v>161</v>
      </c>
      <c r="CC69" s="159"/>
    </row>
    <row r="70" s="164" customFormat="1" outlineLevel="2" spans="1:81">
      <c r="A70" s="203" t="s">
        <v>67</v>
      </c>
      <c r="B70" s="192">
        <v>0</v>
      </c>
      <c r="C70" s="193">
        <v>0</v>
      </c>
      <c r="D70" s="194" t="s">
        <v>161</v>
      </c>
      <c r="E70" s="195">
        <v>0</v>
      </c>
      <c r="F70" s="196">
        <v>0</v>
      </c>
      <c r="G70" s="192">
        <v>0</v>
      </c>
      <c r="H70" s="193">
        <v>0</v>
      </c>
      <c r="I70" s="194" t="s">
        <v>161</v>
      </c>
      <c r="J70" s="195">
        <v>0</v>
      </c>
      <c r="K70" s="196">
        <v>0</v>
      </c>
      <c r="L70" s="192">
        <v>0</v>
      </c>
      <c r="M70" s="193">
        <v>0</v>
      </c>
      <c r="N70" s="194" t="s">
        <v>161</v>
      </c>
      <c r="O70" s="195">
        <v>0</v>
      </c>
      <c r="P70" s="196">
        <v>0</v>
      </c>
      <c r="Q70" s="192">
        <v>0</v>
      </c>
      <c r="R70" s="193">
        <v>0</v>
      </c>
      <c r="S70" s="194" t="s">
        <v>161</v>
      </c>
      <c r="T70" s="195">
        <v>0</v>
      </c>
      <c r="U70" s="196">
        <v>0</v>
      </c>
      <c r="V70" s="230" t="s">
        <v>161</v>
      </c>
      <c r="W70" s="177" t="s">
        <v>161</v>
      </c>
      <c r="X70" s="177" t="s">
        <v>161</v>
      </c>
      <c r="Y70" s="248" t="s">
        <v>161</v>
      </c>
      <c r="Z70" s="249" t="s">
        <v>161</v>
      </c>
      <c r="AA70" s="192">
        <v>0</v>
      </c>
      <c r="AB70" s="193">
        <v>0</v>
      </c>
      <c r="AC70" s="194" t="s">
        <v>161</v>
      </c>
      <c r="AD70" s="195">
        <v>0</v>
      </c>
      <c r="AE70" s="196">
        <v>0</v>
      </c>
      <c r="AF70" s="192">
        <v>0</v>
      </c>
      <c r="AG70" s="193">
        <v>0</v>
      </c>
      <c r="AH70" s="194" t="s">
        <v>161</v>
      </c>
      <c r="AI70" s="195">
        <v>0</v>
      </c>
      <c r="AJ70" s="196">
        <v>0</v>
      </c>
      <c r="AK70" s="192">
        <v>0</v>
      </c>
      <c r="AL70" s="193">
        <v>0</v>
      </c>
      <c r="AM70" s="177" t="s">
        <v>161</v>
      </c>
      <c r="AN70" s="195">
        <v>0</v>
      </c>
      <c r="AO70" s="196">
        <v>0</v>
      </c>
      <c r="AP70" s="192">
        <v>0</v>
      </c>
      <c r="AQ70" s="193">
        <v>0</v>
      </c>
      <c r="AR70" s="177" t="s">
        <v>161</v>
      </c>
      <c r="AS70" s="195">
        <v>0</v>
      </c>
      <c r="AT70" s="196">
        <v>0</v>
      </c>
      <c r="AU70" s="192">
        <v>0</v>
      </c>
      <c r="AV70" s="193">
        <v>0</v>
      </c>
      <c r="AW70" s="194" t="s">
        <v>161</v>
      </c>
      <c r="AX70" s="195">
        <v>0</v>
      </c>
      <c r="AY70" s="196">
        <v>0</v>
      </c>
      <c r="AZ70" s="230" t="s">
        <v>161</v>
      </c>
      <c r="BA70" s="177" t="s">
        <v>161</v>
      </c>
      <c r="BB70" s="177" t="s">
        <v>161</v>
      </c>
      <c r="BC70" s="248" t="s">
        <v>161</v>
      </c>
      <c r="BD70" s="249" t="s">
        <v>161</v>
      </c>
      <c r="BE70" s="192">
        <v>0</v>
      </c>
      <c r="BF70" s="193">
        <v>0</v>
      </c>
      <c r="BG70" s="177" t="s">
        <v>161</v>
      </c>
      <c r="BH70" s="193">
        <v>0</v>
      </c>
      <c r="BI70" s="274">
        <v>0</v>
      </c>
      <c r="BJ70" s="192" t="s">
        <v>161</v>
      </c>
      <c r="BK70" s="193" t="s">
        <v>161</v>
      </c>
      <c r="BL70" s="177" t="s">
        <v>161</v>
      </c>
      <c r="BM70" s="274" t="s">
        <v>161</v>
      </c>
      <c r="BN70" s="230" t="s">
        <v>161</v>
      </c>
      <c r="BO70" s="177" t="s">
        <v>161</v>
      </c>
      <c r="BP70" s="177" t="s">
        <v>161</v>
      </c>
      <c r="BQ70" s="177" t="s">
        <v>161</v>
      </c>
      <c r="BR70" s="249" t="s">
        <v>161</v>
      </c>
      <c r="BS70" s="285" t="s">
        <v>161</v>
      </c>
      <c r="BT70" s="286" t="s">
        <v>161</v>
      </c>
      <c r="BU70" s="177" t="s">
        <v>161</v>
      </c>
      <c r="BV70" s="299" t="s">
        <v>161</v>
      </c>
      <c r="BW70" s="274" t="s">
        <v>161</v>
      </c>
      <c r="BX70" s="285" t="s">
        <v>161</v>
      </c>
      <c r="BY70" s="286" t="s">
        <v>161</v>
      </c>
      <c r="BZ70" s="177" t="s">
        <v>161</v>
      </c>
      <c r="CA70" s="299" t="s">
        <v>161</v>
      </c>
      <c r="CB70" s="274" t="s">
        <v>161</v>
      </c>
      <c r="CC70" s="159"/>
    </row>
    <row r="71" s="164" customFormat="1" outlineLevel="2" spans="1:81">
      <c r="A71" s="203" t="s">
        <v>68</v>
      </c>
      <c r="B71" s="192">
        <v>0</v>
      </c>
      <c r="C71" s="193">
        <v>0</v>
      </c>
      <c r="D71" s="194" t="s">
        <v>161</v>
      </c>
      <c r="E71" s="195">
        <v>0</v>
      </c>
      <c r="F71" s="196">
        <v>0</v>
      </c>
      <c r="G71" s="192">
        <v>0</v>
      </c>
      <c r="H71" s="193">
        <v>0</v>
      </c>
      <c r="I71" s="194" t="s">
        <v>161</v>
      </c>
      <c r="J71" s="195">
        <v>0</v>
      </c>
      <c r="K71" s="196">
        <v>0</v>
      </c>
      <c r="L71" s="192">
        <v>0</v>
      </c>
      <c r="M71" s="193">
        <v>0</v>
      </c>
      <c r="N71" s="194" t="s">
        <v>161</v>
      </c>
      <c r="O71" s="195">
        <v>0</v>
      </c>
      <c r="P71" s="196">
        <v>0</v>
      </c>
      <c r="Q71" s="192">
        <v>0</v>
      </c>
      <c r="R71" s="193">
        <v>0</v>
      </c>
      <c r="S71" s="194" t="s">
        <v>161</v>
      </c>
      <c r="T71" s="195">
        <v>0</v>
      </c>
      <c r="U71" s="196">
        <v>0</v>
      </c>
      <c r="V71" s="230" t="s">
        <v>161</v>
      </c>
      <c r="W71" s="177" t="s">
        <v>161</v>
      </c>
      <c r="X71" s="177" t="s">
        <v>161</v>
      </c>
      <c r="Y71" s="248" t="s">
        <v>161</v>
      </c>
      <c r="Z71" s="249" t="s">
        <v>161</v>
      </c>
      <c r="AA71" s="192">
        <v>0</v>
      </c>
      <c r="AB71" s="193">
        <v>0</v>
      </c>
      <c r="AC71" s="194" t="s">
        <v>161</v>
      </c>
      <c r="AD71" s="195">
        <v>0</v>
      </c>
      <c r="AE71" s="196">
        <v>0</v>
      </c>
      <c r="AF71" s="192">
        <v>0</v>
      </c>
      <c r="AG71" s="193">
        <v>0</v>
      </c>
      <c r="AH71" s="194" t="s">
        <v>161</v>
      </c>
      <c r="AI71" s="195">
        <v>0</v>
      </c>
      <c r="AJ71" s="196">
        <v>0</v>
      </c>
      <c r="AK71" s="192">
        <v>0</v>
      </c>
      <c r="AL71" s="193">
        <v>0</v>
      </c>
      <c r="AM71" s="177" t="s">
        <v>161</v>
      </c>
      <c r="AN71" s="195">
        <v>0</v>
      </c>
      <c r="AO71" s="196">
        <v>0</v>
      </c>
      <c r="AP71" s="192">
        <v>0</v>
      </c>
      <c r="AQ71" s="193">
        <v>0</v>
      </c>
      <c r="AR71" s="177" t="s">
        <v>161</v>
      </c>
      <c r="AS71" s="195">
        <v>0</v>
      </c>
      <c r="AT71" s="196">
        <v>0</v>
      </c>
      <c r="AU71" s="192">
        <v>0</v>
      </c>
      <c r="AV71" s="193">
        <v>0</v>
      </c>
      <c r="AW71" s="194" t="s">
        <v>161</v>
      </c>
      <c r="AX71" s="195">
        <v>0</v>
      </c>
      <c r="AY71" s="196">
        <v>0</v>
      </c>
      <c r="AZ71" s="230" t="s">
        <v>161</v>
      </c>
      <c r="BA71" s="177" t="s">
        <v>161</v>
      </c>
      <c r="BB71" s="177" t="s">
        <v>161</v>
      </c>
      <c r="BC71" s="248" t="s">
        <v>161</v>
      </c>
      <c r="BD71" s="249" t="s">
        <v>161</v>
      </c>
      <c r="BE71" s="192">
        <v>0</v>
      </c>
      <c r="BF71" s="193">
        <v>0</v>
      </c>
      <c r="BG71" s="177" t="s">
        <v>161</v>
      </c>
      <c r="BH71" s="193">
        <v>0</v>
      </c>
      <c r="BI71" s="274">
        <v>0</v>
      </c>
      <c r="BJ71" s="192" t="s">
        <v>161</v>
      </c>
      <c r="BK71" s="193" t="s">
        <v>161</v>
      </c>
      <c r="BL71" s="177" t="s">
        <v>161</v>
      </c>
      <c r="BM71" s="274" t="s">
        <v>161</v>
      </c>
      <c r="BN71" s="230" t="s">
        <v>161</v>
      </c>
      <c r="BO71" s="177" t="s">
        <v>161</v>
      </c>
      <c r="BP71" s="177" t="s">
        <v>161</v>
      </c>
      <c r="BQ71" s="177" t="s">
        <v>161</v>
      </c>
      <c r="BR71" s="249" t="s">
        <v>161</v>
      </c>
      <c r="BS71" s="285" t="s">
        <v>161</v>
      </c>
      <c r="BT71" s="286" t="s">
        <v>161</v>
      </c>
      <c r="BU71" s="177" t="s">
        <v>161</v>
      </c>
      <c r="BV71" s="299" t="s">
        <v>161</v>
      </c>
      <c r="BW71" s="274" t="s">
        <v>161</v>
      </c>
      <c r="BX71" s="285" t="s">
        <v>161</v>
      </c>
      <c r="BY71" s="286" t="s">
        <v>161</v>
      </c>
      <c r="BZ71" s="177" t="s">
        <v>161</v>
      </c>
      <c r="CA71" s="299" t="s">
        <v>161</v>
      </c>
      <c r="CB71" s="274" t="s">
        <v>161</v>
      </c>
      <c r="CC71" s="159"/>
    </row>
    <row r="72" s="164" customFormat="1" outlineLevel="2" spans="1:81">
      <c r="A72" s="203" t="s">
        <v>70</v>
      </c>
      <c r="B72" s="192">
        <v>0</v>
      </c>
      <c r="C72" s="193">
        <v>0</v>
      </c>
      <c r="D72" s="194" t="s">
        <v>161</v>
      </c>
      <c r="E72" s="195">
        <v>0</v>
      </c>
      <c r="F72" s="196">
        <v>0</v>
      </c>
      <c r="G72" s="192">
        <v>0</v>
      </c>
      <c r="H72" s="193">
        <v>0</v>
      </c>
      <c r="I72" s="194" t="s">
        <v>161</v>
      </c>
      <c r="J72" s="195">
        <v>0</v>
      </c>
      <c r="K72" s="196">
        <v>0</v>
      </c>
      <c r="L72" s="192">
        <v>0</v>
      </c>
      <c r="M72" s="193">
        <v>0</v>
      </c>
      <c r="N72" s="194" t="s">
        <v>161</v>
      </c>
      <c r="O72" s="195">
        <v>0</v>
      </c>
      <c r="P72" s="196">
        <v>0</v>
      </c>
      <c r="Q72" s="192"/>
      <c r="R72" s="193"/>
      <c r="S72" s="194"/>
      <c r="T72" s="195"/>
      <c r="U72" s="196"/>
      <c r="V72" s="230"/>
      <c r="W72" s="177"/>
      <c r="X72" s="177"/>
      <c r="Y72" s="248"/>
      <c r="Z72" s="249"/>
      <c r="AA72" s="192">
        <v>0</v>
      </c>
      <c r="AB72" s="193">
        <v>0</v>
      </c>
      <c r="AC72" s="194" t="s">
        <v>161</v>
      </c>
      <c r="AD72" s="195">
        <v>0</v>
      </c>
      <c r="AE72" s="196">
        <v>0</v>
      </c>
      <c r="AF72" s="192">
        <v>0</v>
      </c>
      <c r="AG72" s="193">
        <v>0</v>
      </c>
      <c r="AH72" s="194" t="s">
        <v>161</v>
      </c>
      <c r="AI72" s="195">
        <v>0</v>
      </c>
      <c r="AJ72" s="196">
        <v>0</v>
      </c>
      <c r="AK72" s="192">
        <v>0</v>
      </c>
      <c r="AL72" s="193">
        <v>0</v>
      </c>
      <c r="AM72" s="177" t="s">
        <v>161</v>
      </c>
      <c r="AN72" s="195">
        <v>0</v>
      </c>
      <c r="AO72" s="196">
        <v>0</v>
      </c>
      <c r="AP72" s="192">
        <v>0</v>
      </c>
      <c r="AQ72" s="193">
        <v>0</v>
      </c>
      <c r="AR72" s="177" t="s">
        <v>161</v>
      </c>
      <c r="AS72" s="195">
        <v>0</v>
      </c>
      <c r="AT72" s="196">
        <v>0</v>
      </c>
      <c r="AU72" s="192">
        <v>0</v>
      </c>
      <c r="AV72" s="193">
        <v>0</v>
      </c>
      <c r="AW72" s="194" t="s">
        <v>161</v>
      </c>
      <c r="AX72" s="195">
        <v>0</v>
      </c>
      <c r="AY72" s="196">
        <v>0</v>
      </c>
      <c r="AZ72" s="230" t="s">
        <v>161</v>
      </c>
      <c r="BA72" s="177" t="s">
        <v>161</v>
      </c>
      <c r="BB72" s="177" t="s">
        <v>161</v>
      </c>
      <c r="BC72" s="248" t="s">
        <v>161</v>
      </c>
      <c r="BD72" s="249" t="s">
        <v>161</v>
      </c>
      <c r="BE72" s="192">
        <v>0</v>
      </c>
      <c r="BF72" s="193">
        <v>0</v>
      </c>
      <c r="BG72" s="177" t="s">
        <v>161</v>
      </c>
      <c r="BH72" s="193">
        <v>0</v>
      </c>
      <c r="BI72" s="274">
        <v>0</v>
      </c>
      <c r="BJ72" s="192" t="s">
        <v>161</v>
      </c>
      <c r="BK72" s="193" t="s">
        <v>161</v>
      </c>
      <c r="BL72" s="177" t="s">
        <v>161</v>
      </c>
      <c r="BM72" s="274" t="s">
        <v>161</v>
      </c>
      <c r="BN72" s="230" t="s">
        <v>161</v>
      </c>
      <c r="BO72" s="177" t="s">
        <v>161</v>
      </c>
      <c r="BP72" s="177" t="s">
        <v>161</v>
      </c>
      <c r="BQ72" s="177" t="s">
        <v>161</v>
      </c>
      <c r="BR72" s="249" t="s">
        <v>161</v>
      </c>
      <c r="BS72" s="285" t="s">
        <v>161</v>
      </c>
      <c r="BT72" s="286" t="s">
        <v>161</v>
      </c>
      <c r="BU72" s="177" t="s">
        <v>161</v>
      </c>
      <c r="BV72" s="299" t="s">
        <v>161</v>
      </c>
      <c r="BW72" s="274" t="s">
        <v>161</v>
      </c>
      <c r="BX72" s="285" t="s">
        <v>161</v>
      </c>
      <c r="BY72" s="286" t="s">
        <v>161</v>
      </c>
      <c r="BZ72" s="177" t="s">
        <v>161</v>
      </c>
      <c r="CA72" s="299" t="s">
        <v>161</v>
      </c>
      <c r="CB72" s="274" t="s">
        <v>161</v>
      </c>
      <c r="CC72" s="159"/>
    </row>
    <row r="73" s="164" customFormat="1" outlineLevel="2" spans="1:81">
      <c r="A73" s="203" t="s">
        <v>71</v>
      </c>
      <c r="B73" s="192">
        <v>0</v>
      </c>
      <c r="C73" s="193">
        <v>0</v>
      </c>
      <c r="D73" s="194" t="s">
        <v>161</v>
      </c>
      <c r="E73" s="195">
        <v>0</v>
      </c>
      <c r="F73" s="196">
        <v>0</v>
      </c>
      <c r="G73" s="192">
        <v>0</v>
      </c>
      <c r="H73" s="193">
        <v>0</v>
      </c>
      <c r="I73" s="194" t="s">
        <v>161</v>
      </c>
      <c r="J73" s="195">
        <v>0</v>
      </c>
      <c r="K73" s="196">
        <v>0</v>
      </c>
      <c r="L73" s="192">
        <v>0</v>
      </c>
      <c r="M73" s="193">
        <v>0</v>
      </c>
      <c r="N73" s="194" t="s">
        <v>161</v>
      </c>
      <c r="O73" s="195">
        <v>0</v>
      </c>
      <c r="P73" s="196">
        <v>0</v>
      </c>
      <c r="Q73" s="192">
        <v>0</v>
      </c>
      <c r="R73" s="193">
        <v>0</v>
      </c>
      <c r="S73" s="194" t="s">
        <v>161</v>
      </c>
      <c r="T73" s="195">
        <v>0</v>
      </c>
      <c r="U73" s="196">
        <v>0</v>
      </c>
      <c r="V73" s="230" t="s">
        <v>161</v>
      </c>
      <c r="W73" s="177" t="s">
        <v>161</v>
      </c>
      <c r="X73" s="177" t="s">
        <v>161</v>
      </c>
      <c r="Y73" s="248" t="s">
        <v>161</v>
      </c>
      <c r="Z73" s="249" t="s">
        <v>161</v>
      </c>
      <c r="AA73" s="192">
        <v>0</v>
      </c>
      <c r="AB73" s="193">
        <v>0</v>
      </c>
      <c r="AC73" s="194" t="s">
        <v>161</v>
      </c>
      <c r="AD73" s="195">
        <v>0</v>
      </c>
      <c r="AE73" s="196">
        <v>0</v>
      </c>
      <c r="AF73" s="192">
        <v>0</v>
      </c>
      <c r="AG73" s="193">
        <v>0</v>
      </c>
      <c r="AH73" s="194" t="s">
        <v>161</v>
      </c>
      <c r="AI73" s="195">
        <v>0</v>
      </c>
      <c r="AJ73" s="196">
        <v>0</v>
      </c>
      <c r="AK73" s="192">
        <v>0</v>
      </c>
      <c r="AL73" s="193">
        <v>0</v>
      </c>
      <c r="AM73" s="177" t="s">
        <v>161</v>
      </c>
      <c r="AN73" s="195">
        <v>0</v>
      </c>
      <c r="AO73" s="196">
        <v>0</v>
      </c>
      <c r="AP73" s="192">
        <v>0</v>
      </c>
      <c r="AQ73" s="193">
        <v>0</v>
      </c>
      <c r="AR73" s="177" t="s">
        <v>161</v>
      </c>
      <c r="AS73" s="195">
        <v>0</v>
      </c>
      <c r="AT73" s="196">
        <v>0</v>
      </c>
      <c r="AU73" s="192">
        <v>0</v>
      </c>
      <c r="AV73" s="193">
        <v>0</v>
      </c>
      <c r="AW73" s="194" t="s">
        <v>161</v>
      </c>
      <c r="AX73" s="195">
        <v>0</v>
      </c>
      <c r="AY73" s="196">
        <v>0</v>
      </c>
      <c r="AZ73" s="230" t="s">
        <v>161</v>
      </c>
      <c r="BA73" s="177" t="s">
        <v>161</v>
      </c>
      <c r="BB73" s="177" t="s">
        <v>161</v>
      </c>
      <c r="BC73" s="248" t="s">
        <v>161</v>
      </c>
      <c r="BD73" s="249" t="s">
        <v>161</v>
      </c>
      <c r="BE73" s="192">
        <v>0</v>
      </c>
      <c r="BF73" s="193">
        <v>0</v>
      </c>
      <c r="BG73" s="177" t="s">
        <v>161</v>
      </c>
      <c r="BH73" s="193">
        <v>0</v>
      </c>
      <c r="BI73" s="274">
        <v>0</v>
      </c>
      <c r="BJ73" s="192" t="s">
        <v>161</v>
      </c>
      <c r="BK73" s="193" t="s">
        <v>161</v>
      </c>
      <c r="BL73" s="177" t="s">
        <v>161</v>
      </c>
      <c r="BM73" s="274" t="s">
        <v>161</v>
      </c>
      <c r="BN73" s="230" t="s">
        <v>161</v>
      </c>
      <c r="BO73" s="177" t="s">
        <v>161</v>
      </c>
      <c r="BP73" s="177" t="s">
        <v>161</v>
      </c>
      <c r="BQ73" s="177" t="s">
        <v>161</v>
      </c>
      <c r="BR73" s="249" t="s">
        <v>161</v>
      </c>
      <c r="BS73" s="285" t="s">
        <v>161</v>
      </c>
      <c r="BT73" s="286" t="s">
        <v>161</v>
      </c>
      <c r="BU73" s="177" t="s">
        <v>161</v>
      </c>
      <c r="BV73" s="299" t="s">
        <v>161</v>
      </c>
      <c r="BW73" s="274" t="s">
        <v>161</v>
      </c>
      <c r="BX73" s="285" t="s">
        <v>161</v>
      </c>
      <c r="BY73" s="286" t="s">
        <v>161</v>
      </c>
      <c r="BZ73" s="177" t="s">
        <v>161</v>
      </c>
      <c r="CA73" s="299" t="s">
        <v>161</v>
      </c>
      <c r="CB73" s="274" t="s">
        <v>161</v>
      </c>
      <c r="CC73" s="159"/>
    </row>
    <row r="74" s="164" customFormat="1" outlineLevel="2" spans="1:81">
      <c r="A74" s="203" t="s">
        <v>72</v>
      </c>
      <c r="B74" s="192">
        <v>0</v>
      </c>
      <c r="C74" s="193">
        <v>0</v>
      </c>
      <c r="D74" s="194" t="s">
        <v>161</v>
      </c>
      <c r="E74" s="195">
        <v>0</v>
      </c>
      <c r="F74" s="196">
        <v>0</v>
      </c>
      <c r="G74" s="192">
        <v>0</v>
      </c>
      <c r="H74" s="193">
        <v>0</v>
      </c>
      <c r="I74" s="194" t="s">
        <v>161</v>
      </c>
      <c r="J74" s="195">
        <v>0</v>
      </c>
      <c r="K74" s="196">
        <v>0</v>
      </c>
      <c r="L74" s="192">
        <v>0</v>
      </c>
      <c r="M74" s="193">
        <v>0</v>
      </c>
      <c r="N74" s="194" t="s">
        <v>161</v>
      </c>
      <c r="O74" s="195">
        <v>0</v>
      </c>
      <c r="P74" s="196">
        <v>0</v>
      </c>
      <c r="Q74" s="192">
        <v>0</v>
      </c>
      <c r="R74" s="193">
        <v>0</v>
      </c>
      <c r="S74" s="194" t="s">
        <v>161</v>
      </c>
      <c r="T74" s="195">
        <v>0</v>
      </c>
      <c r="U74" s="196">
        <v>0</v>
      </c>
      <c r="V74" s="230" t="s">
        <v>161</v>
      </c>
      <c r="W74" s="177" t="s">
        <v>161</v>
      </c>
      <c r="X74" s="177" t="s">
        <v>161</v>
      </c>
      <c r="Y74" s="248" t="s">
        <v>161</v>
      </c>
      <c r="Z74" s="249" t="s">
        <v>161</v>
      </c>
      <c r="AA74" s="192">
        <v>0</v>
      </c>
      <c r="AB74" s="193">
        <v>0</v>
      </c>
      <c r="AC74" s="194" t="s">
        <v>161</v>
      </c>
      <c r="AD74" s="195">
        <v>0</v>
      </c>
      <c r="AE74" s="196">
        <v>0</v>
      </c>
      <c r="AF74" s="192">
        <v>0</v>
      </c>
      <c r="AG74" s="193">
        <v>0</v>
      </c>
      <c r="AH74" s="194" t="s">
        <v>161</v>
      </c>
      <c r="AI74" s="195">
        <v>0</v>
      </c>
      <c r="AJ74" s="196">
        <v>0</v>
      </c>
      <c r="AK74" s="192">
        <v>0</v>
      </c>
      <c r="AL74" s="193">
        <v>0</v>
      </c>
      <c r="AM74" s="177" t="s">
        <v>161</v>
      </c>
      <c r="AN74" s="195">
        <v>0</v>
      </c>
      <c r="AO74" s="196">
        <v>0</v>
      </c>
      <c r="AP74" s="192">
        <v>0</v>
      </c>
      <c r="AQ74" s="193">
        <v>0</v>
      </c>
      <c r="AR74" s="177" t="s">
        <v>161</v>
      </c>
      <c r="AS74" s="195">
        <v>0</v>
      </c>
      <c r="AT74" s="196">
        <v>0</v>
      </c>
      <c r="AU74" s="192">
        <v>0</v>
      </c>
      <c r="AV74" s="193">
        <v>0</v>
      </c>
      <c r="AW74" s="194" t="s">
        <v>161</v>
      </c>
      <c r="AX74" s="195">
        <v>0</v>
      </c>
      <c r="AY74" s="196">
        <v>0</v>
      </c>
      <c r="AZ74" s="230" t="s">
        <v>161</v>
      </c>
      <c r="BA74" s="177" t="s">
        <v>161</v>
      </c>
      <c r="BB74" s="177" t="s">
        <v>161</v>
      </c>
      <c r="BC74" s="248" t="s">
        <v>161</v>
      </c>
      <c r="BD74" s="249" t="s">
        <v>161</v>
      </c>
      <c r="BE74" s="192">
        <v>0</v>
      </c>
      <c r="BF74" s="193">
        <v>0</v>
      </c>
      <c r="BG74" s="177" t="s">
        <v>161</v>
      </c>
      <c r="BH74" s="193">
        <v>0</v>
      </c>
      <c r="BI74" s="274">
        <v>0</v>
      </c>
      <c r="BJ74" s="192" t="s">
        <v>161</v>
      </c>
      <c r="BK74" s="193" t="s">
        <v>161</v>
      </c>
      <c r="BL74" s="177" t="s">
        <v>161</v>
      </c>
      <c r="BM74" s="274" t="s">
        <v>161</v>
      </c>
      <c r="BN74" s="230" t="s">
        <v>161</v>
      </c>
      <c r="BO74" s="177" t="s">
        <v>161</v>
      </c>
      <c r="BP74" s="177" t="s">
        <v>161</v>
      </c>
      <c r="BQ74" s="177" t="s">
        <v>161</v>
      </c>
      <c r="BR74" s="249" t="s">
        <v>161</v>
      </c>
      <c r="BS74" s="285" t="s">
        <v>161</v>
      </c>
      <c r="BT74" s="286" t="s">
        <v>161</v>
      </c>
      <c r="BU74" s="177" t="s">
        <v>161</v>
      </c>
      <c r="BV74" s="299" t="s">
        <v>161</v>
      </c>
      <c r="BW74" s="274" t="s">
        <v>161</v>
      </c>
      <c r="BX74" s="285" t="s">
        <v>161</v>
      </c>
      <c r="BY74" s="286" t="s">
        <v>161</v>
      </c>
      <c r="BZ74" s="177" t="s">
        <v>161</v>
      </c>
      <c r="CA74" s="299" t="s">
        <v>161</v>
      </c>
      <c r="CB74" s="274" t="s">
        <v>161</v>
      </c>
      <c r="CC74" s="159"/>
    </row>
    <row r="75" s="163" customFormat="1" spans="1:81">
      <c r="A75" s="197" t="s">
        <v>73</v>
      </c>
      <c r="B75" s="198">
        <v>548.303628</v>
      </c>
      <c r="C75" s="199">
        <v>766.0540044</v>
      </c>
      <c r="D75" s="200">
        <v>0.715750619213133</v>
      </c>
      <c r="E75" s="199">
        <v>-217.7503764</v>
      </c>
      <c r="F75" s="201">
        <v>0</v>
      </c>
      <c r="G75" s="198">
        <v>153.996295</v>
      </c>
      <c r="H75" s="199">
        <v>247.17372</v>
      </c>
      <c r="I75" s="200">
        <v>0.62302859300738</v>
      </c>
      <c r="J75" s="199">
        <v>-93.177425</v>
      </c>
      <c r="K75" s="201">
        <v>0</v>
      </c>
      <c r="L75" s="198">
        <v>193.983142</v>
      </c>
      <c r="M75" s="199">
        <v>225.6166387</v>
      </c>
      <c r="N75" s="200">
        <v>0.85979094058722</v>
      </c>
      <c r="O75" s="199">
        <v>-31.6334967</v>
      </c>
      <c r="P75" s="201">
        <v>0</v>
      </c>
      <c r="Q75" s="198">
        <v>148.701248</v>
      </c>
      <c r="R75" s="199">
        <v>187.2926457</v>
      </c>
      <c r="S75" s="200">
        <v>0.793951345202231</v>
      </c>
      <c r="T75" s="199">
        <v>-38.5913977000001</v>
      </c>
      <c r="U75" s="201">
        <v>0</v>
      </c>
      <c r="V75" s="231">
        <v>0.271202378401917</v>
      </c>
      <c r="W75" s="232">
        <v>0.244490133364284</v>
      </c>
      <c r="X75" s="232">
        <v>1.10925694493296</v>
      </c>
      <c r="Y75" s="200">
        <v>0.0267122450376328</v>
      </c>
      <c r="Z75" s="250" t="s">
        <v>161</v>
      </c>
      <c r="AA75" s="198">
        <v>168.513306</v>
      </c>
      <c r="AB75" s="199">
        <v>245.9495515</v>
      </c>
      <c r="AC75" s="200">
        <v>0.685153947109353</v>
      </c>
      <c r="AD75" s="199">
        <v>-77.4362455</v>
      </c>
      <c r="AE75" s="201">
        <v>0</v>
      </c>
      <c r="AF75" s="198">
        <v>109.690375</v>
      </c>
      <c r="AG75" s="199">
        <v>67.39262625</v>
      </c>
      <c r="AH75" s="200">
        <v>1.62763170251137</v>
      </c>
      <c r="AI75" s="199">
        <v>42.29774875</v>
      </c>
      <c r="AJ75" s="201">
        <v>0</v>
      </c>
      <c r="AK75" s="198">
        <v>0.22558</v>
      </c>
      <c r="AL75" s="199">
        <v>0</v>
      </c>
      <c r="AM75" s="232" t="s">
        <v>161</v>
      </c>
      <c r="AN75" s="199">
        <v>0.22558</v>
      </c>
      <c r="AO75" s="201">
        <v>0</v>
      </c>
      <c r="AP75" s="198">
        <v>0.01</v>
      </c>
      <c r="AQ75" s="199">
        <v>0</v>
      </c>
      <c r="AR75" s="232" t="s">
        <v>161</v>
      </c>
      <c r="AS75" s="199">
        <v>0.01</v>
      </c>
      <c r="AT75" s="201">
        <v>0</v>
      </c>
      <c r="AU75" s="198">
        <v>-77.66391</v>
      </c>
      <c r="AV75" s="199">
        <v>-20.0785320499999</v>
      </c>
      <c r="AW75" s="200">
        <v>-1.86800737258082</v>
      </c>
      <c r="AX75" s="199">
        <v>-57.5853779500001</v>
      </c>
      <c r="AY75" s="201">
        <v>0</v>
      </c>
      <c r="AZ75" s="231">
        <v>-0.141643983431749</v>
      </c>
      <c r="BA75" s="232">
        <v>-0.0262103349563796</v>
      </c>
      <c r="BB75" s="232">
        <v>-3.40412717607307</v>
      </c>
      <c r="BC75" s="200">
        <v>-0.11543364847537</v>
      </c>
      <c r="BD75" s="250" t="s">
        <v>161</v>
      </c>
      <c r="BE75" s="198">
        <v>25.5</v>
      </c>
      <c r="BF75" s="199">
        <v>44.9166666666667</v>
      </c>
      <c r="BG75" s="232">
        <v>0.567717996289425</v>
      </c>
      <c r="BH75" s="199">
        <v>-19.4166666666667</v>
      </c>
      <c r="BI75" s="275">
        <v>0</v>
      </c>
      <c r="BJ75" s="198">
        <v>21.5021030588235</v>
      </c>
      <c r="BK75" s="199">
        <v>17.0550056638219</v>
      </c>
      <c r="BL75" s="232">
        <v>1.26075027371202</v>
      </c>
      <c r="BM75" s="275">
        <v>4.44709739500163</v>
      </c>
      <c r="BN75" s="231">
        <v>0.307335748652022</v>
      </c>
      <c r="BO75" s="232">
        <v>0.321060330064636</v>
      </c>
      <c r="BP75" s="232">
        <v>0.957252328838476</v>
      </c>
      <c r="BQ75" s="232">
        <v>-0.0137245814126133</v>
      </c>
      <c r="BR75" s="250" t="s">
        <v>161</v>
      </c>
      <c r="BS75" s="287">
        <v>3.25377052421012</v>
      </c>
      <c r="BT75" s="288">
        <v>3.11467941180612</v>
      </c>
      <c r="BU75" s="232">
        <v>1.04465663845748</v>
      </c>
      <c r="BV75" s="232">
        <v>0.139091112403993</v>
      </c>
      <c r="BW75" s="275" t="s">
        <v>161</v>
      </c>
      <c r="BX75" s="287">
        <v>-0.460877018221932</v>
      </c>
      <c r="BY75" s="288">
        <v>-0.0816367906651781</v>
      </c>
      <c r="BZ75" s="232">
        <v>-3.64545732955323</v>
      </c>
      <c r="CA75" s="232">
        <v>-0.379240227556754</v>
      </c>
      <c r="CB75" s="275" t="s">
        <v>161</v>
      </c>
      <c r="CC75" s="159"/>
    </row>
    <row r="76" s="163" customFormat="1" spans="1:81">
      <c r="A76" s="197" t="s">
        <v>74</v>
      </c>
      <c r="B76" s="198">
        <v>0</v>
      </c>
      <c r="C76" s="202">
        <v>0</v>
      </c>
      <c r="D76" s="200" t="s">
        <v>161</v>
      </c>
      <c r="E76" s="202">
        <v>0</v>
      </c>
      <c r="F76" s="201">
        <v>0</v>
      </c>
      <c r="G76" s="198">
        <v>0</v>
      </c>
      <c r="H76" s="202">
        <v>0</v>
      </c>
      <c r="I76" s="200" t="s">
        <v>161</v>
      </c>
      <c r="J76" s="202">
        <v>0</v>
      </c>
      <c r="K76" s="201">
        <v>0</v>
      </c>
      <c r="L76" s="198">
        <v>1.4985</v>
      </c>
      <c r="M76" s="202">
        <v>0</v>
      </c>
      <c r="N76" s="200" t="s">
        <v>161</v>
      </c>
      <c r="O76" s="202">
        <v>1.4985</v>
      </c>
      <c r="P76" s="201">
        <v>0.0655</v>
      </c>
      <c r="Q76" s="198">
        <v>0</v>
      </c>
      <c r="R76" s="202">
        <v>0</v>
      </c>
      <c r="S76" s="200" t="s">
        <v>161</v>
      </c>
      <c r="T76" s="202">
        <v>0</v>
      </c>
      <c r="U76" s="201">
        <v>0</v>
      </c>
      <c r="V76" s="231" t="s">
        <v>161</v>
      </c>
      <c r="W76" s="232" t="s">
        <v>161</v>
      </c>
      <c r="X76" s="232" t="s">
        <v>161</v>
      </c>
      <c r="Y76" s="200" t="s">
        <v>161</v>
      </c>
      <c r="Z76" s="250" t="s">
        <v>161</v>
      </c>
      <c r="AA76" s="198">
        <v>76.25602</v>
      </c>
      <c r="AB76" s="202">
        <v>43.8654308</v>
      </c>
      <c r="AC76" s="200">
        <v>1.73840809515086</v>
      </c>
      <c r="AD76" s="202">
        <v>32.3905892</v>
      </c>
      <c r="AE76" s="201">
        <v>33.353028</v>
      </c>
      <c r="AF76" s="198">
        <v>34.247677</v>
      </c>
      <c r="AG76" s="202">
        <v>11.9194</v>
      </c>
      <c r="AH76" s="200">
        <v>2.87327189288051</v>
      </c>
      <c r="AI76" s="202">
        <v>22.328277</v>
      </c>
      <c r="AJ76" s="201">
        <v>10.711028</v>
      </c>
      <c r="AK76" s="192">
        <v>0</v>
      </c>
      <c r="AL76" s="193">
        <v>0</v>
      </c>
      <c r="AM76" s="177" t="s">
        <v>161</v>
      </c>
      <c r="AN76" s="195">
        <v>0</v>
      </c>
      <c r="AO76" s="196">
        <v>0</v>
      </c>
      <c r="AP76" s="192">
        <v>0</v>
      </c>
      <c r="AQ76" s="193">
        <v>0</v>
      </c>
      <c r="AR76" s="177" t="s">
        <v>161</v>
      </c>
      <c r="AS76" s="195">
        <v>0</v>
      </c>
      <c r="AT76" s="196">
        <v>0</v>
      </c>
      <c r="AU76" s="198">
        <v>-112.002197</v>
      </c>
      <c r="AV76" s="202">
        <v>-55.7848308</v>
      </c>
      <c r="AW76" s="200">
        <v>-0.00775363828834985</v>
      </c>
      <c r="AX76" s="202">
        <v>-56.2173662</v>
      </c>
      <c r="AY76" s="201">
        <v>-44.129556</v>
      </c>
      <c r="AZ76" s="231" t="s">
        <v>161</v>
      </c>
      <c r="BA76" s="232" t="s">
        <v>161</v>
      </c>
      <c r="BB76" s="232" t="s">
        <v>161</v>
      </c>
      <c r="BC76" s="200" t="s">
        <v>161</v>
      </c>
      <c r="BD76" s="250" t="s">
        <v>161</v>
      </c>
      <c r="BE76" s="198">
        <v>4.33333333333333</v>
      </c>
      <c r="BF76" s="199">
        <v>2.16666666666667</v>
      </c>
      <c r="BG76" s="232">
        <v>2</v>
      </c>
      <c r="BH76" s="199">
        <v>2.16666666666667</v>
      </c>
      <c r="BI76" s="275">
        <v>4.66666667</v>
      </c>
      <c r="BJ76" s="198">
        <v>0</v>
      </c>
      <c r="BK76" s="199">
        <v>0</v>
      </c>
      <c r="BL76" s="232" t="s">
        <v>161</v>
      </c>
      <c r="BM76" s="275">
        <v>0</v>
      </c>
      <c r="BN76" s="231" t="s">
        <v>161</v>
      </c>
      <c r="BO76" s="232" t="s">
        <v>161</v>
      </c>
      <c r="BP76" s="232" t="s">
        <v>161</v>
      </c>
      <c r="BQ76" s="232" t="s">
        <v>161</v>
      </c>
      <c r="BR76" s="250" t="s">
        <v>161</v>
      </c>
      <c r="BS76" s="287">
        <v>0</v>
      </c>
      <c r="BT76" s="288">
        <v>0</v>
      </c>
      <c r="BU76" s="232" t="s">
        <v>161</v>
      </c>
      <c r="BV76" s="232">
        <v>0</v>
      </c>
      <c r="BW76" s="275">
        <v>0</v>
      </c>
      <c r="BX76" s="287">
        <v>-1.46876531190587</v>
      </c>
      <c r="BY76" s="288">
        <v>-1.27172650040405</v>
      </c>
      <c r="BZ76" s="232">
        <v>0.845061959911023</v>
      </c>
      <c r="CA76" s="232">
        <v>-0.197038811501817</v>
      </c>
      <c r="CB76" s="275">
        <v>-1.32310493667921</v>
      </c>
      <c r="CC76" s="159"/>
    </row>
    <row r="77" s="159" customFormat="1" ht="16.2" spans="1:80">
      <c r="A77" s="213" t="s">
        <v>75</v>
      </c>
      <c r="B77" s="214">
        <v>1596.14643</v>
      </c>
      <c r="C77" s="215">
        <v>2066.4392224</v>
      </c>
      <c r="D77" s="216">
        <v>0.772413924734842</v>
      </c>
      <c r="E77" s="215">
        <v>-470.2927924</v>
      </c>
      <c r="F77" s="217">
        <v>629.518446</v>
      </c>
      <c r="G77" s="214">
        <v>283.609828</v>
      </c>
      <c r="H77" s="215">
        <v>432.68910378</v>
      </c>
      <c r="I77" s="216">
        <v>0.655458678118691</v>
      </c>
      <c r="J77" s="215">
        <v>-149.07927578</v>
      </c>
      <c r="K77" s="217">
        <v>168.231672</v>
      </c>
      <c r="L77" s="214">
        <v>769.920139</v>
      </c>
      <c r="M77" s="215">
        <v>931.87397897</v>
      </c>
      <c r="N77" s="216">
        <v>0.826206285801641</v>
      </c>
      <c r="O77" s="215">
        <v>-161.95383997</v>
      </c>
      <c r="P77" s="217">
        <v>140.258253</v>
      </c>
      <c r="Q77" s="214">
        <v>417.7354</v>
      </c>
      <c r="R77" s="215">
        <v>513.36113965</v>
      </c>
      <c r="S77" s="216">
        <v>0.813726181698919</v>
      </c>
      <c r="T77" s="215">
        <v>-95.62573965</v>
      </c>
      <c r="U77" s="217">
        <v>254.685996</v>
      </c>
      <c r="V77" s="237"/>
      <c r="W77" s="238"/>
      <c r="X77" s="238"/>
      <c r="Y77" s="216"/>
      <c r="Z77" s="257"/>
      <c r="AA77" s="214">
        <v>463.72913</v>
      </c>
      <c r="AB77" s="215">
        <v>556.36709954</v>
      </c>
      <c r="AC77" s="216">
        <v>0.833494882036353</v>
      </c>
      <c r="AD77" s="215">
        <v>-92.63796954</v>
      </c>
      <c r="AE77" s="217">
        <v>235.290362</v>
      </c>
      <c r="AF77" s="214">
        <v>205.269179</v>
      </c>
      <c r="AG77" s="215">
        <v>128.04717161</v>
      </c>
      <c r="AH77" s="216">
        <v>1.60307468270521</v>
      </c>
      <c r="AI77" s="215">
        <v>77.22200739</v>
      </c>
      <c r="AJ77" s="217">
        <v>47.926509</v>
      </c>
      <c r="AK77" s="214">
        <v>0.549581</v>
      </c>
      <c r="AL77" s="215">
        <v>0.04</v>
      </c>
      <c r="AM77" s="238">
        <v>13.739525</v>
      </c>
      <c r="AN77" s="215">
        <v>0.509581</v>
      </c>
      <c r="AO77" s="217">
        <v>5.04638</v>
      </c>
      <c r="AP77" s="214">
        <v>0.079377</v>
      </c>
      <c r="AQ77" s="215">
        <v>0</v>
      </c>
      <c r="AR77" s="238" t="s">
        <v>161</v>
      </c>
      <c r="AS77" s="215">
        <v>0.079377</v>
      </c>
      <c r="AT77" s="217">
        <v>0</v>
      </c>
      <c r="AU77" s="214">
        <v>-125.911642</v>
      </c>
      <c r="AV77" s="215">
        <v>17.5018684999999</v>
      </c>
      <c r="AW77" s="216">
        <v>-7.19418283824956</v>
      </c>
      <c r="AX77" s="215">
        <v>-143.4135105</v>
      </c>
      <c r="AY77" s="217">
        <v>42.8580300000001</v>
      </c>
      <c r="AZ77" s="237">
        <v>-0.0788847687364122</v>
      </c>
      <c r="BA77" s="238">
        <v>0.00846957815660939</v>
      </c>
      <c r="BB77" s="238">
        <v>-9.31389583728595</v>
      </c>
      <c r="BC77" s="216">
        <v>-0.0873543468930216</v>
      </c>
      <c r="BD77" s="257">
        <v>0.0680806579574002</v>
      </c>
      <c r="BE77" s="214">
        <v>89.3333333333333</v>
      </c>
      <c r="BF77" s="215">
        <v>94.75</v>
      </c>
      <c r="BG77" s="238">
        <v>0.94283201407212</v>
      </c>
      <c r="BH77" s="215">
        <v>-5.41666666666667</v>
      </c>
      <c r="BI77" s="279">
        <v>136.91666666</v>
      </c>
      <c r="BJ77" s="214">
        <v>17.8673107835821</v>
      </c>
      <c r="BK77" s="215">
        <v>21.8093849329815</v>
      </c>
      <c r="BL77" s="238">
        <v>0.819248724275668</v>
      </c>
      <c r="BM77" s="279">
        <v>-3.94207414939944</v>
      </c>
      <c r="BN77" s="237">
        <v>0.290530443375424</v>
      </c>
      <c r="BO77" s="238">
        <v>0.26923951767322</v>
      </c>
      <c r="BP77" s="238">
        <v>1.07907801160172</v>
      </c>
      <c r="BQ77" s="238">
        <v>0.0212909257022038</v>
      </c>
      <c r="BR77" s="257">
        <v>0.373762458423657</v>
      </c>
      <c r="BS77" s="292">
        <v>3.4419800843652</v>
      </c>
      <c r="BT77" s="293">
        <v>3.71416502540951</v>
      </c>
      <c r="BU77" s="238">
        <v>0.926717057755316</v>
      </c>
      <c r="BV77" s="238">
        <v>-0.272184941044312</v>
      </c>
      <c r="BW77" s="279">
        <v>2.67549610043101</v>
      </c>
      <c r="BX77" s="292">
        <v>-0.271519802950485</v>
      </c>
      <c r="BY77" s="293">
        <v>0.0314574109692509</v>
      </c>
      <c r="BZ77" s="238">
        <v>-8.63134614656912</v>
      </c>
      <c r="CA77" s="238">
        <v>-0.302977213919736</v>
      </c>
      <c r="CB77" s="279">
        <v>0.182149534879801</v>
      </c>
    </row>
    <row r="78" s="159" customFormat="1" outlineLevel="2" spans="1:80">
      <c r="A78" s="203" t="s">
        <v>76</v>
      </c>
      <c r="B78" s="192">
        <v>0</v>
      </c>
      <c r="C78" s="193">
        <v>0</v>
      </c>
      <c r="D78" s="194" t="s">
        <v>161</v>
      </c>
      <c r="E78" s="195">
        <v>0</v>
      </c>
      <c r="F78" s="196">
        <v>-7.16869599999998</v>
      </c>
      <c r="G78" s="192">
        <v>0</v>
      </c>
      <c r="H78" s="193">
        <v>0</v>
      </c>
      <c r="I78" s="194" t="s">
        <v>161</v>
      </c>
      <c r="J78" s="195">
        <v>0</v>
      </c>
      <c r="K78" s="196">
        <v>0</v>
      </c>
      <c r="L78" s="192">
        <v>0</v>
      </c>
      <c r="M78" s="193">
        <v>0</v>
      </c>
      <c r="N78" s="194" t="s">
        <v>161</v>
      </c>
      <c r="O78" s="195">
        <v>0</v>
      </c>
      <c r="P78" s="196">
        <v>0</v>
      </c>
      <c r="Q78" s="192">
        <v>-1.487807</v>
      </c>
      <c r="R78" s="193">
        <v>0</v>
      </c>
      <c r="S78" s="194" t="s">
        <v>161</v>
      </c>
      <c r="T78" s="195">
        <v>-1.487807</v>
      </c>
      <c r="U78" s="196">
        <v>-68.680377</v>
      </c>
      <c r="V78" s="310" t="s">
        <v>161</v>
      </c>
      <c r="W78" s="177" t="s">
        <v>161</v>
      </c>
      <c r="X78" s="177" t="s">
        <v>161</v>
      </c>
      <c r="Y78" s="194" t="s">
        <v>161</v>
      </c>
      <c r="Z78" s="249">
        <v>9.58059555043206</v>
      </c>
      <c r="AA78" s="192">
        <v>1.487807</v>
      </c>
      <c r="AB78" s="193">
        <v>0</v>
      </c>
      <c r="AC78" s="194" t="s">
        <v>161</v>
      </c>
      <c r="AD78" s="195">
        <v>1.487807</v>
      </c>
      <c r="AE78" s="196">
        <v>61.511681</v>
      </c>
      <c r="AF78" s="192">
        <v>-0.007462</v>
      </c>
      <c r="AG78" s="193">
        <v>0</v>
      </c>
      <c r="AH78" s="194" t="s">
        <v>161</v>
      </c>
      <c r="AI78" s="195">
        <v>-0.007462</v>
      </c>
      <c r="AJ78" s="196">
        <v>0.538015</v>
      </c>
      <c r="AK78" s="192">
        <v>0</v>
      </c>
      <c r="AL78" s="193">
        <v>0</v>
      </c>
      <c r="AM78" s="177" t="s">
        <v>161</v>
      </c>
      <c r="AN78" s="195">
        <v>0</v>
      </c>
      <c r="AO78" s="196">
        <v>0</v>
      </c>
      <c r="AP78" s="192">
        <v>0</v>
      </c>
      <c r="AQ78" s="193">
        <v>0</v>
      </c>
      <c r="AR78" s="177" t="s">
        <v>161</v>
      </c>
      <c r="AS78" s="195">
        <v>0</v>
      </c>
      <c r="AT78" s="196">
        <v>0.731</v>
      </c>
      <c r="AU78" s="192">
        <v>-1.480345</v>
      </c>
      <c r="AV78" s="193">
        <v>0</v>
      </c>
      <c r="AW78" s="194" t="s">
        <v>161</v>
      </c>
      <c r="AX78" s="195">
        <v>-1.480345</v>
      </c>
      <c r="AY78" s="196">
        <v>-69.949392</v>
      </c>
      <c r="AZ78" s="310" t="s">
        <v>161</v>
      </c>
      <c r="BA78" s="177" t="s">
        <v>161</v>
      </c>
      <c r="BB78" s="177" t="s">
        <v>161</v>
      </c>
      <c r="BC78" s="194" t="s">
        <v>161</v>
      </c>
      <c r="BD78" s="249">
        <v>9.75761728492883</v>
      </c>
      <c r="BE78" s="318">
        <v>0</v>
      </c>
      <c r="BF78" s="193">
        <v>0</v>
      </c>
      <c r="BG78" s="177" t="s">
        <v>161</v>
      </c>
      <c r="BH78" s="193">
        <v>0</v>
      </c>
      <c r="BI78" s="274">
        <v>20.41666667</v>
      </c>
      <c r="BJ78" s="318" t="s">
        <v>161</v>
      </c>
      <c r="BK78" s="193" t="s">
        <v>161</v>
      </c>
      <c r="BL78" s="177" t="s">
        <v>161</v>
      </c>
      <c r="BM78" s="274" t="s">
        <v>161</v>
      </c>
      <c r="BN78" s="310" t="s">
        <v>161</v>
      </c>
      <c r="BO78" s="177" t="s">
        <v>161</v>
      </c>
      <c r="BP78" s="177" t="s">
        <v>161</v>
      </c>
      <c r="BQ78" s="177" t="s">
        <v>161</v>
      </c>
      <c r="BR78" s="249">
        <v>-8.58059555043206</v>
      </c>
      <c r="BS78" s="323">
        <v>0</v>
      </c>
      <c r="BT78" s="286" t="s">
        <v>161</v>
      </c>
      <c r="BU78" s="177" t="s">
        <v>161</v>
      </c>
      <c r="BV78" s="177" t="s">
        <v>161</v>
      </c>
      <c r="BW78" s="274">
        <v>-0.116542027196428</v>
      </c>
      <c r="BX78" s="323">
        <v>-0.994984564530211</v>
      </c>
      <c r="BY78" s="286" t="s">
        <v>161</v>
      </c>
      <c r="BZ78" s="177" t="s">
        <v>161</v>
      </c>
      <c r="CA78" s="177" t="s">
        <v>161</v>
      </c>
      <c r="CB78" s="274">
        <v>-1.13717249899251</v>
      </c>
    </row>
    <row r="79" s="159" customFormat="1" outlineLevel="2" spans="1:80">
      <c r="A79" s="203" t="s">
        <v>77</v>
      </c>
      <c r="B79" s="192">
        <v>56.222405</v>
      </c>
      <c r="C79" s="193">
        <v>125.96</v>
      </c>
      <c r="D79" s="194">
        <v>0.446351262305494</v>
      </c>
      <c r="E79" s="195">
        <v>-69.737595</v>
      </c>
      <c r="F79" s="196">
        <v>121.60934</v>
      </c>
      <c r="G79" s="192">
        <v>28.37196</v>
      </c>
      <c r="H79" s="193">
        <v>63.12764</v>
      </c>
      <c r="I79" s="194">
        <v>0.449437995781246</v>
      </c>
      <c r="J79" s="195">
        <v>-34.75568</v>
      </c>
      <c r="K79" s="196">
        <v>55.337083</v>
      </c>
      <c r="L79" s="192">
        <v>0</v>
      </c>
      <c r="M79" s="193">
        <v>0</v>
      </c>
      <c r="N79" s="194" t="s">
        <v>161</v>
      </c>
      <c r="O79" s="195">
        <v>0</v>
      </c>
      <c r="P79" s="196">
        <v>0</v>
      </c>
      <c r="Q79" s="192">
        <v>27.850445</v>
      </c>
      <c r="R79" s="193">
        <v>62.83236</v>
      </c>
      <c r="S79" s="194">
        <v>0.443250022758973</v>
      </c>
      <c r="T79" s="195">
        <v>-34.981915</v>
      </c>
      <c r="U79" s="196">
        <v>66.272257</v>
      </c>
      <c r="V79" s="310">
        <v>0.495362035828955</v>
      </c>
      <c r="W79" s="177">
        <v>0.498827881867259</v>
      </c>
      <c r="X79" s="177">
        <v>0.993052020217212</v>
      </c>
      <c r="Y79" s="194">
        <v>-0.00346584603830485</v>
      </c>
      <c r="Z79" s="249">
        <v>0.544960255519847</v>
      </c>
      <c r="AA79" s="192">
        <v>15.788453</v>
      </c>
      <c r="AB79" s="193">
        <v>19.57370668</v>
      </c>
      <c r="AC79" s="194">
        <v>0.806615387576657</v>
      </c>
      <c r="AD79" s="195">
        <v>-3.78525368</v>
      </c>
      <c r="AE79" s="196">
        <v>20.063348</v>
      </c>
      <c r="AF79" s="192">
        <v>4.046625</v>
      </c>
      <c r="AG79" s="193">
        <v>6.28710268</v>
      </c>
      <c r="AH79" s="194">
        <v>0.64363908241435</v>
      </c>
      <c r="AI79" s="195">
        <v>-2.24047768</v>
      </c>
      <c r="AJ79" s="196">
        <v>0.167559</v>
      </c>
      <c r="AK79" s="192">
        <v>0</v>
      </c>
      <c r="AL79" s="193">
        <v>0</v>
      </c>
      <c r="AM79" s="177" t="s">
        <v>161</v>
      </c>
      <c r="AN79" s="195">
        <v>0</v>
      </c>
      <c r="AO79" s="196">
        <v>0.092446</v>
      </c>
      <c r="AP79" s="192">
        <v>0</v>
      </c>
      <c r="AQ79" s="193">
        <v>0</v>
      </c>
      <c r="AR79" s="177" t="s">
        <v>161</v>
      </c>
      <c r="AS79" s="195">
        <v>0</v>
      </c>
      <c r="AT79" s="196">
        <v>0</v>
      </c>
      <c r="AU79" s="192">
        <v>8.015367</v>
      </c>
      <c r="AV79" s="193">
        <v>36.97155064</v>
      </c>
      <c r="AW79" s="194">
        <v>0.216798237056578</v>
      </c>
      <c r="AX79" s="195">
        <v>-28.95618364</v>
      </c>
      <c r="AY79" s="196">
        <v>46.133796</v>
      </c>
      <c r="AZ79" s="310">
        <v>0.142565352727262</v>
      </c>
      <c r="BA79" s="177">
        <v>0.2935181854557</v>
      </c>
      <c r="BB79" s="177">
        <v>0.485712162965042</v>
      </c>
      <c r="BC79" s="194">
        <v>-0.150952832728438</v>
      </c>
      <c r="BD79" s="249">
        <v>0.379360631346244</v>
      </c>
      <c r="BE79" s="318">
        <v>2.08333333333333</v>
      </c>
      <c r="BF79" s="193">
        <v>3.33333333333333</v>
      </c>
      <c r="BG79" s="177">
        <v>0.625</v>
      </c>
      <c r="BH79" s="193">
        <v>-1.25</v>
      </c>
      <c r="BI79" s="274">
        <v>7.33333333333333</v>
      </c>
      <c r="BJ79" s="318">
        <v>26.9867544</v>
      </c>
      <c r="BK79" s="193">
        <v>37.788</v>
      </c>
      <c r="BL79" s="177">
        <v>0.71416201968879</v>
      </c>
      <c r="BM79" s="274">
        <v>-10.8012456</v>
      </c>
      <c r="BN79" s="310">
        <v>0.280821373614309</v>
      </c>
      <c r="BO79" s="177">
        <v>0.15539621054303</v>
      </c>
      <c r="BP79" s="177">
        <v>1.80713141352021</v>
      </c>
      <c r="BQ79" s="177">
        <v>0.12542516307128</v>
      </c>
      <c r="BR79" s="249">
        <v>0.164981966023333</v>
      </c>
      <c r="BS79" s="323">
        <v>3.56098251044608</v>
      </c>
      <c r="BT79" s="286">
        <v>6.43516335762318</v>
      </c>
      <c r="BU79" s="177">
        <v>0.553363187933326</v>
      </c>
      <c r="BV79" s="177">
        <v>-2.87418084717709</v>
      </c>
      <c r="BW79" s="274">
        <v>6.06126853803264</v>
      </c>
      <c r="BX79" s="323">
        <v>0.507672727657358</v>
      </c>
      <c r="BY79" s="286">
        <v>1.88883747184057</v>
      </c>
      <c r="BZ79" s="177">
        <v>0.268775230916326</v>
      </c>
      <c r="CA79" s="177">
        <v>-1.38116474418321</v>
      </c>
      <c r="CB79" s="274">
        <v>2.29940665934718</v>
      </c>
    </row>
    <row r="80" s="159" customFormat="1" outlineLevel="2" spans="1:80">
      <c r="A80" s="203" t="s">
        <v>78</v>
      </c>
      <c r="B80" s="192">
        <v>1.683234</v>
      </c>
      <c r="C80" s="193">
        <v>28</v>
      </c>
      <c r="D80" s="194">
        <v>0.0601155</v>
      </c>
      <c r="E80" s="195">
        <v>-26.316766</v>
      </c>
      <c r="F80" s="196">
        <v>10.063551</v>
      </c>
      <c r="G80" s="192">
        <v>0</v>
      </c>
      <c r="H80" s="193">
        <v>0</v>
      </c>
      <c r="I80" s="194" t="s">
        <v>161</v>
      </c>
      <c r="J80" s="195">
        <v>0</v>
      </c>
      <c r="K80" s="196">
        <v>0</v>
      </c>
      <c r="L80" s="192">
        <v>1.892446</v>
      </c>
      <c r="M80" s="193">
        <v>19.6</v>
      </c>
      <c r="N80" s="194">
        <v>0.0965533673469388</v>
      </c>
      <c r="O80" s="195">
        <v>-17.707554</v>
      </c>
      <c r="P80" s="196">
        <v>7.323515</v>
      </c>
      <c r="Q80" s="192">
        <v>-0.209212</v>
      </c>
      <c r="R80" s="193">
        <v>8.4</v>
      </c>
      <c r="S80" s="194">
        <v>-0.0249061904761905</v>
      </c>
      <c r="T80" s="195">
        <v>-8.609212</v>
      </c>
      <c r="U80" s="196">
        <v>2.740036</v>
      </c>
      <c r="V80" s="310">
        <v>-0.124291690876016</v>
      </c>
      <c r="W80" s="177">
        <v>0.3</v>
      </c>
      <c r="X80" s="177">
        <v>-0.414305636253386</v>
      </c>
      <c r="Y80" s="194">
        <v>-0.424291690876016</v>
      </c>
      <c r="Z80" s="249">
        <v>0.272273276103038</v>
      </c>
      <c r="AA80" s="192">
        <v>1.951672</v>
      </c>
      <c r="AB80" s="193">
        <v>1.8363</v>
      </c>
      <c r="AC80" s="194">
        <v>1.06282851385939</v>
      </c>
      <c r="AD80" s="195">
        <v>0.115372</v>
      </c>
      <c r="AE80" s="196">
        <v>3.59603</v>
      </c>
      <c r="AF80" s="192">
        <v>1.183362</v>
      </c>
      <c r="AG80" s="193">
        <v>1.78748</v>
      </c>
      <c r="AH80" s="194">
        <v>0.662028106608186</v>
      </c>
      <c r="AI80" s="195">
        <v>-0.604118</v>
      </c>
      <c r="AJ80" s="196">
        <v>0.288595</v>
      </c>
      <c r="AK80" s="192">
        <v>0.016195</v>
      </c>
      <c r="AL80" s="193">
        <v>0</v>
      </c>
      <c r="AM80" s="177" t="s">
        <v>161</v>
      </c>
      <c r="AN80" s="195">
        <v>0.016195</v>
      </c>
      <c r="AO80" s="196">
        <v>0</v>
      </c>
      <c r="AP80" s="192">
        <v>0</v>
      </c>
      <c r="AQ80" s="193">
        <v>0</v>
      </c>
      <c r="AR80" s="177" t="s">
        <v>161</v>
      </c>
      <c r="AS80" s="195">
        <v>0</v>
      </c>
      <c r="AT80" s="196">
        <v>0</v>
      </c>
      <c r="AU80" s="192">
        <v>-3.328051</v>
      </c>
      <c r="AV80" s="193">
        <v>4.77622</v>
      </c>
      <c r="AW80" s="194">
        <v>-0.696796001859211</v>
      </c>
      <c r="AX80" s="195">
        <v>-8.104271</v>
      </c>
      <c r="AY80" s="196">
        <v>-1.144589</v>
      </c>
      <c r="AZ80" s="310">
        <v>-1.97717667299971</v>
      </c>
      <c r="BA80" s="177">
        <v>0.170579285714286</v>
      </c>
      <c r="BB80" s="177">
        <v>-11.5909541109899</v>
      </c>
      <c r="BC80" s="194">
        <v>-2.147755958714</v>
      </c>
      <c r="BD80" s="249">
        <v>-0.113736095737975</v>
      </c>
      <c r="BE80" s="318">
        <v>0.333333333333333</v>
      </c>
      <c r="BF80" s="193">
        <v>0.333333333333333</v>
      </c>
      <c r="BG80" s="177">
        <v>1</v>
      </c>
      <c r="BH80" s="193">
        <v>0</v>
      </c>
      <c r="BI80" s="274">
        <v>1.41666666666667</v>
      </c>
      <c r="BJ80" s="318">
        <v>5.049702</v>
      </c>
      <c r="BK80" s="193">
        <v>84</v>
      </c>
      <c r="BL80" s="177">
        <v>0.0601155</v>
      </c>
      <c r="BM80" s="274">
        <v>-78.950298</v>
      </c>
      <c r="BN80" s="310">
        <v>1.15947752956511</v>
      </c>
      <c r="BO80" s="177">
        <v>0.0655821428571429</v>
      </c>
      <c r="BP80" s="177">
        <v>17.6797749974531</v>
      </c>
      <c r="BQ80" s="177">
        <v>1.09389538670797</v>
      </c>
      <c r="BR80" s="249">
        <v>0.35733211865275</v>
      </c>
      <c r="BS80" s="323">
        <v>0.862457421124041</v>
      </c>
      <c r="BT80" s="286">
        <v>15.2480531503567</v>
      </c>
      <c r="BU80" s="177">
        <v>0.0565618058003599</v>
      </c>
      <c r="BV80" s="177">
        <v>-14.3855957292327</v>
      </c>
      <c r="BW80" s="274">
        <v>2.79851697566483</v>
      </c>
      <c r="BX80" s="323">
        <v>-1.70523069450194</v>
      </c>
      <c r="BY80" s="286">
        <v>2.60100201492131</v>
      </c>
      <c r="BZ80" s="177">
        <v>-0.655605295466692</v>
      </c>
      <c r="CA80" s="177">
        <v>-4.30623270942325</v>
      </c>
      <c r="CB80" s="274">
        <v>-0.318292394668564</v>
      </c>
    </row>
    <row r="81" s="159" customFormat="1" outlineLevel="2" spans="1:80">
      <c r="A81" s="203" t="s">
        <v>79</v>
      </c>
      <c r="B81" s="192">
        <v>13.018869</v>
      </c>
      <c r="C81" s="193">
        <v>15.36</v>
      </c>
      <c r="D81" s="194">
        <v>0.8475826171875</v>
      </c>
      <c r="E81" s="195">
        <v>-2.341131</v>
      </c>
      <c r="F81" s="196">
        <v>31.682727</v>
      </c>
      <c r="G81" s="192">
        <v>0</v>
      </c>
      <c r="H81" s="193">
        <v>0</v>
      </c>
      <c r="I81" s="194" t="s">
        <v>161</v>
      </c>
      <c r="J81" s="195">
        <v>0</v>
      </c>
      <c r="K81" s="196">
        <v>0</v>
      </c>
      <c r="L81" s="192">
        <v>0</v>
      </c>
      <c r="M81" s="193">
        <v>0</v>
      </c>
      <c r="N81" s="194" t="s">
        <v>161</v>
      </c>
      <c r="O81" s="195">
        <v>0</v>
      </c>
      <c r="P81" s="196">
        <v>0</v>
      </c>
      <c r="Q81" s="192">
        <v>0.436402999999997</v>
      </c>
      <c r="R81" s="193">
        <v>0.204421280000002</v>
      </c>
      <c r="S81" s="194">
        <v>2.13482177589336</v>
      </c>
      <c r="T81" s="195">
        <v>0.231981719999995</v>
      </c>
      <c r="U81" s="196">
        <v>5.109654</v>
      </c>
      <c r="V81" s="310">
        <v>0.0335208073758171</v>
      </c>
      <c r="W81" s="177">
        <v>0.0133086770833335</v>
      </c>
      <c r="X81" s="177">
        <v>2.5187182141338</v>
      </c>
      <c r="Y81" s="194">
        <v>0.0202121302924837</v>
      </c>
      <c r="Z81" s="249">
        <v>0.161275700794316</v>
      </c>
      <c r="AA81" s="192">
        <v>12.582466</v>
      </c>
      <c r="AB81" s="193">
        <v>15.15557872</v>
      </c>
      <c r="AC81" s="194">
        <v>0.83022009468999</v>
      </c>
      <c r="AD81" s="195">
        <v>-2.57311272</v>
      </c>
      <c r="AE81" s="196">
        <v>26.573073</v>
      </c>
      <c r="AF81" s="192">
        <v>0</v>
      </c>
      <c r="AG81" s="193">
        <v>0</v>
      </c>
      <c r="AH81" s="194" t="s">
        <v>161</v>
      </c>
      <c r="AI81" s="195">
        <v>0</v>
      </c>
      <c r="AJ81" s="196">
        <v>0.228639</v>
      </c>
      <c r="AK81" s="192">
        <v>0</v>
      </c>
      <c r="AL81" s="193">
        <v>0</v>
      </c>
      <c r="AM81" s="177" t="s">
        <v>161</v>
      </c>
      <c r="AN81" s="195">
        <v>0</v>
      </c>
      <c r="AO81" s="196">
        <v>0</v>
      </c>
      <c r="AP81" s="192">
        <v>0</v>
      </c>
      <c r="AQ81" s="193">
        <v>0</v>
      </c>
      <c r="AR81" s="177" t="s">
        <v>161</v>
      </c>
      <c r="AS81" s="195">
        <v>0</v>
      </c>
      <c r="AT81" s="196">
        <v>0</v>
      </c>
      <c r="AU81" s="192">
        <v>0.436402999999997</v>
      </c>
      <c r="AV81" s="193">
        <v>0.204421280000002</v>
      </c>
      <c r="AW81" s="194">
        <v>2.13482177589336</v>
      </c>
      <c r="AX81" s="195">
        <v>0.231981719999995</v>
      </c>
      <c r="AY81" s="196">
        <v>4.881015</v>
      </c>
      <c r="AZ81" s="310">
        <v>0.0335208073758171</v>
      </c>
      <c r="BA81" s="177">
        <v>0.0133086770833335</v>
      </c>
      <c r="BB81" s="177">
        <v>2.5187182141338</v>
      </c>
      <c r="BC81" s="194">
        <v>0.0202121302924837</v>
      </c>
      <c r="BD81" s="249">
        <v>0.154059181837473</v>
      </c>
      <c r="BE81" s="318">
        <v>2.16666666666667</v>
      </c>
      <c r="BF81" s="193">
        <v>5.33333333333333</v>
      </c>
      <c r="BG81" s="177">
        <v>0.40625</v>
      </c>
      <c r="BH81" s="193">
        <v>-3.16666666666667</v>
      </c>
      <c r="BI81" s="274">
        <v>14</v>
      </c>
      <c r="BJ81" s="318">
        <v>6.00870876923077</v>
      </c>
      <c r="BK81" s="193">
        <v>2.88</v>
      </c>
      <c r="BL81" s="177">
        <v>2.08635721153846</v>
      </c>
      <c r="BM81" s="274">
        <v>3.12870876923077</v>
      </c>
      <c r="BN81" s="310">
        <v>0.966479192624183</v>
      </c>
      <c r="BO81" s="177">
        <v>0.986691322916667</v>
      </c>
      <c r="BP81" s="177">
        <v>0.979515244714288</v>
      </c>
      <c r="BQ81" s="177">
        <v>-0.0202121302924836</v>
      </c>
      <c r="BR81" s="249">
        <v>0.838724299205684</v>
      </c>
      <c r="BS81" s="323">
        <v>1.03468342374221</v>
      </c>
      <c r="BT81" s="286">
        <v>1.01348818700867</v>
      </c>
      <c r="BU81" s="177">
        <v>1.02091315617215</v>
      </c>
      <c r="BV81" s="177">
        <v>0.0211952367335424</v>
      </c>
      <c r="BW81" s="274">
        <v>1.19228690637323</v>
      </c>
      <c r="BX81" s="323">
        <v>0.0346834237422137</v>
      </c>
      <c r="BY81" s="286">
        <v>0.0134881870086715</v>
      </c>
      <c r="BZ81" s="177">
        <v>2.57139256149962</v>
      </c>
      <c r="CA81" s="177">
        <v>0.0211952367335422</v>
      </c>
      <c r="CB81" s="274">
        <v>0.183682745311391</v>
      </c>
    </row>
    <row r="82" s="159" customFormat="1" outlineLevel="2" spans="1:80">
      <c r="A82" s="203" t="s">
        <v>80</v>
      </c>
      <c r="B82" s="192">
        <v>464.249606</v>
      </c>
      <c r="C82" s="193">
        <v>493.0008</v>
      </c>
      <c r="D82" s="194">
        <v>0.941681242707923</v>
      </c>
      <c r="E82" s="195">
        <v>-28.7511940000001</v>
      </c>
      <c r="F82" s="196">
        <v>81.396357</v>
      </c>
      <c r="G82" s="192">
        <v>0</v>
      </c>
      <c r="H82" s="193">
        <v>0</v>
      </c>
      <c r="I82" s="194" t="s">
        <v>161</v>
      </c>
      <c r="J82" s="195">
        <v>0</v>
      </c>
      <c r="K82" s="196">
        <v>0</v>
      </c>
      <c r="L82" s="192">
        <v>425.874667</v>
      </c>
      <c r="M82" s="193">
        <v>427.1806848</v>
      </c>
      <c r="N82" s="194">
        <v>0.996942703997463</v>
      </c>
      <c r="O82" s="195">
        <v>-1.30601780000001</v>
      </c>
      <c r="P82" s="196">
        <v>74.802855</v>
      </c>
      <c r="Q82" s="192">
        <v>38.374939</v>
      </c>
      <c r="R82" s="193">
        <v>65.8201152</v>
      </c>
      <c r="S82" s="194">
        <v>0.583027527122893</v>
      </c>
      <c r="T82" s="195">
        <v>-27.4451762</v>
      </c>
      <c r="U82" s="196">
        <v>6.593502</v>
      </c>
      <c r="V82" s="310">
        <v>0.0826601433884685</v>
      </c>
      <c r="W82" s="177">
        <v>0.133509144812747</v>
      </c>
      <c r="X82" s="177">
        <v>0.619134693015998</v>
      </c>
      <c r="Y82" s="194">
        <v>-0.0508490014242784</v>
      </c>
      <c r="Z82" s="249">
        <v>0.081004878387862</v>
      </c>
      <c r="AA82" s="252">
        <v>34.942102</v>
      </c>
      <c r="AB82" s="193">
        <v>41.76463476</v>
      </c>
      <c r="AC82" s="194">
        <v>0.836643303617866</v>
      </c>
      <c r="AD82" s="195">
        <v>-6.82253276000002</v>
      </c>
      <c r="AE82" s="196">
        <v>9.585425</v>
      </c>
      <c r="AF82" s="252">
        <v>22.690942</v>
      </c>
      <c r="AG82" s="193">
        <v>21.098156</v>
      </c>
      <c r="AH82" s="194">
        <v>1.07549408583385</v>
      </c>
      <c r="AI82" s="195">
        <v>1.59278600000002</v>
      </c>
      <c r="AJ82" s="196">
        <v>9.140669</v>
      </c>
      <c r="AK82" s="192">
        <v>0</v>
      </c>
      <c r="AL82" s="193">
        <v>0</v>
      </c>
      <c r="AM82" s="177" t="s">
        <v>161</v>
      </c>
      <c r="AN82" s="195">
        <v>0</v>
      </c>
      <c r="AO82" s="196">
        <v>0</v>
      </c>
      <c r="AP82" s="192">
        <v>0</v>
      </c>
      <c r="AQ82" s="193">
        <v>0</v>
      </c>
      <c r="AR82" s="177" t="s">
        <v>161</v>
      </c>
      <c r="AS82" s="195">
        <v>0</v>
      </c>
      <c r="AT82" s="196">
        <v>0</v>
      </c>
      <c r="AU82" s="252">
        <v>-19.258105</v>
      </c>
      <c r="AV82" s="193">
        <v>2.95732444</v>
      </c>
      <c r="AW82" s="194">
        <v>-6.51200278857466</v>
      </c>
      <c r="AX82" s="195">
        <v>-22.21542944</v>
      </c>
      <c r="AY82" s="196">
        <v>-12.132592</v>
      </c>
      <c r="AZ82" s="310">
        <v>-0.0414822215271843</v>
      </c>
      <c r="BA82" s="177">
        <v>0.00599861996167147</v>
      </c>
      <c r="BB82" s="177">
        <v>-6.91529414969398</v>
      </c>
      <c r="BC82" s="194">
        <v>-0.0474808414888557</v>
      </c>
      <c r="BD82" s="249">
        <v>-0.149055712653086</v>
      </c>
      <c r="BE82" s="318">
        <v>5.5</v>
      </c>
      <c r="BF82" s="193">
        <v>6.33333333333333</v>
      </c>
      <c r="BG82" s="177">
        <v>0.868421052631579</v>
      </c>
      <c r="BH82" s="193">
        <v>-0.833333333333333</v>
      </c>
      <c r="BI82" s="274">
        <v>15.16666667</v>
      </c>
      <c r="BJ82" s="318">
        <v>84.4090192727273</v>
      </c>
      <c r="BK82" s="193">
        <v>77.8422315789474</v>
      </c>
      <c r="BL82" s="177">
        <v>1.08436021887579</v>
      </c>
      <c r="BM82" s="274">
        <v>6.56678769377989</v>
      </c>
      <c r="BN82" s="310">
        <v>0.0752657655459593</v>
      </c>
      <c r="BO82" s="177">
        <v>0.0847151460200471</v>
      </c>
      <c r="BP82" s="177">
        <v>0.888457012493945</v>
      </c>
      <c r="BQ82" s="177">
        <v>-0.00944938047408772</v>
      </c>
      <c r="BR82" s="249">
        <v>0.117762334252871</v>
      </c>
      <c r="BS82" s="323">
        <v>13.2862529563905</v>
      </c>
      <c r="BT82" s="286">
        <v>11.8042646088736</v>
      </c>
      <c r="BU82" s="177">
        <v>1.12554685925991</v>
      </c>
      <c r="BV82" s="177">
        <v>1.48198834751696</v>
      </c>
      <c r="BW82" s="274">
        <v>8.49167950299543</v>
      </c>
      <c r="BX82" s="323">
        <v>-0.551143288403199</v>
      </c>
      <c r="BY82" s="286">
        <v>0.0708092973156412</v>
      </c>
      <c r="BZ82" s="177">
        <v>-7.78348761104647</v>
      </c>
      <c r="CA82" s="177">
        <v>-0.621952585718841</v>
      </c>
      <c r="CB82" s="274">
        <v>-1.26573333994059</v>
      </c>
    </row>
    <row r="83" s="159" customFormat="1" outlineLevel="2" spans="1:80">
      <c r="A83" s="203" t="s">
        <v>81</v>
      </c>
      <c r="B83" s="192">
        <v>1761.643466</v>
      </c>
      <c r="C83" s="193">
        <v>690</v>
      </c>
      <c r="D83" s="194">
        <v>2.55310647246377</v>
      </c>
      <c r="E83" s="195">
        <v>1071.643466</v>
      </c>
      <c r="F83" s="196">
        <v>0</v>
      </c>
      <c r="G83" s="192">
        <v>0</v>
      </c>
      <c r="H83" s="193">
        <v>0</v>
      </c>
      <c r="I83" s="194" t="s">
        <v>161</v>
      </c>
      <c r="J83" s="195">
        <v>0</v>
      </c>
      <c r="K83" s="196">
        <v>0</v>
      </c>
      <c r="L83" s="192">
        <v>1601.334706</v>
      </c>
      <c r="M83" s="193">
        <v>552</v>
      </c>
      <c r="N83" s="194">
        <v>2.90096867028986</v>
      </c>
      <c r="O83" s="195">
        <v>1049.334706</v>
      </c>
      <c r="P83" s="196">
        <v>0</v>
      </c>
      <c r="Q83" s="192">
        <v>160.30876</v>
      </c>
      <c r="R83" s="193">
        <v>138</v>
      </c>
      <c r="S83" s="194">
        <v>1.16165768115942</v>
      </c>
      <c r="T83" s="195">
        <v>22.3087599999999</v>
      </c>
      <c r="U83" s="196">
        <v>0</v>
      </c>
      <c r="V83" s="310">
        <v>0.0909995484863904</v>
      </c>
      <c r="W83" s="177">
        <v>0.2</v>
      </c>
      <c r="X83" s="177">
        <v>0.454997742431952</v>
      </c>
      <c r="Y83" s="194">
        <v>-0.10900045151361</v>
      </c>
      <c r="Z83" s="249" t="s">
        <v>161</v>
      </c>
      <c r="AA83" s="252">
        <v>107.982965</v>
      </c>
      <c r="AB83" s="193">
        <v>94.4185444</v>
      </c>
      <c r="AC83" s="194">
        <v>1.14366267438455</v>
      </c>
      <c r="AD83" s="195">
        <v>13.5644206</v>
      </c>
      <c r="AE83" s="196">
        <v>0</v>
      </c>
      <c r="AF83" s="252">
        <v>145.982921</v>
      </c>
      <c r="AG83" s="193">
        <v>63.120064</v>
      </c>
      <c r="AH83" s="194">
        <v>2.3127815744927</v>
      </c>
      <c r="AI83" s="195">
        <v>82.8628569999999</v>
      </c>
      <c r="AJ83" s="196">
        <v>0</v>
      </c>
      <c r="AK83" s="192">
        <v>1.5805</v>
      </c>
      <c r="AL83" s="193">
        <v>0</v>
      </c>
      <c r="AM83" s="177" t="s">
        <v>161</v>
      </c>
      <c r="AN83" s="195">
        <v>1.5805</v>
      </c>
      <c r="AO83" s="196">
        <v>0</v>
      </c>
      <c r="AP83" s="192">
        <v>0.012768</v>
      </c>
      <c r="AQ83" s="193">
        <v>0</v>
      </c>
      <c r="AR83" s="177" t="s">
        <v>161</v>
      </c>
      <c r="AS83" s="195">
        <v>0.012768</v>
      </c>
      <c r="AT83" s="196">
        <v>0</v>
      </c>
      <c r="AU83" s="252">
        <v>-92.0893940000002</v>
      </c>
      <c r="AV83" s="193">
        <v>-19.5386084000001</v>
      </c>
      <c r="AW83" s="194">
        <v>-2.71320127384301</v>
      </c>
      <c r="AX83" s="195">
        <v>-72.5507856000001</v>
      </c>
      <c r="AY83" s="196">
        <v>0</v>
      </c>
      <c r="AZ83" s="266">
        <v>-0.0522747058512918</v>
      </c>
      <c r="BA83" s="177">
        <v>-0.0283168237681161</v>
      </c>
      <c r="BB83" s="177">
        <v>0.153934696936185</v>
      </c>
      <c r="BC83" s="194">
        <v>-0.0239578820831758</v>
      </c>
      <c r="BD83" s="249" t="s">
        <v>161</v>
      </c>
      <c r="BE83" s="318">
        <v>22.25</v>
      </c>
      <c r="BF83" s="193">
        <v>20.6666666666667</v>
      </c>
      <c r="BG83" s="177">
        <v>1.07661290322581</v>
      </c>
      <c r="BH83" s="193">
        <v>1.58333333333333</v>
      </c>
      <c r="BI83" s="274">
        <v>18.58333333</v>
      </c>
      <c r="BJ83" s="318">
        <v>79.1749872359551</v>
      </c>
      <c r="BK83" s="193">
        <v>33.3870967741935</v>
      </c>
      <c r="BL83" s="177">
        <v>2.37142473846822</v>
      </c>
      <c r="BM83" s="274">
        <v>45.7878904617615</v>
      </c>
      <c r="BN83" s="310">
        <v>0.0612967192761126</v>
      </c>
      <c r="BO83" s="177">
        <v>0.136838470144928</v>
      </c>
      <c r="BP83" s="177">
        <v>0.44794946341619</v>
      </c>
      <c r="BQ83" s="177">
        <v>-0.075541750868815</v>
      </c>
      <c r="BR83" s="249" t="s">
        <v>161</v>
      </c>
      <c r="BS83" s="323">
        <v>16.3140868191571</v>
      </c>
      <c r="BT83" s="286">
        <v>7.30788643676654</v>
      </c>
      <c r="BU83" s="177">
        <v>2.23239468214498</v>
      </c>
      <c r="BV83" s="177">
        <v>9.00620038239052</v>
      </c>
      <c r="BW83" s="274" t="s">
        <v>161</v>
      </c>
      <c r="BX83" s="323">
        <v>-0.852814089703873</v>
      </c>
      <c r="BY83" s="286">
        <v>-0.206936132347324</v>
      </c>
      <c r="BZ83" s="177">
        <v>-2.12114636545202</v>
      </c>
      <c r="CA83" s="177">
        <v>-0.645877957356549</v>
      </c>
      <c r="CB83" s="274" t="s">
        <v>161</v>
      </c>
    </row>
    <row r="84" s="163" customFormat="1" spans="1:81">
      <c r="A84" s="197" t="s">
        <v>82</v>
      </c>
      <c r="B84" s="198">
        <v>2296.81758</v>
      </c>
      <c r="C84" s="199">
        <v>1352.3208</v>
      </c>
      <c r="D84" s="232">
        <v>1.69842657156497</v>
      </c>
      <c r="E84" s="199">
        <v>944.49678</v>
      </c>
      <c r="F84" s="201">
        <v>237.583279</v>
      </c>
      <c r="G84" s="198">
        <v>28.37196</v>
      </c>
      <c r="H84" s="199">
        <v>63.12764</v>
      </c>
      <c r="I84" s="232">
        <v>0.449437995781246</v>
      </c>
      <c r="J84" s="199">
        <v>-34.75568</v>
      </c>
      <c r="K84" s="201">
        <v>55.337083</v>
      </c>
      <c r="L84" s="198">
        <v>2029.101819</v>
      </c>
      <c r="M84" s="199">
        <v>998.7806848</v>
      </c>
      <c r="N84" s="232">
        <v>2.03157895409873</v>
      </c>
      <c r="O84" s="199">
        <v>1030.3211342</v>
      </c>
      <c r="P84" s="201">
        <v>82.12637</v>
      </c>
      <c r="Q84" s="198">
        <v>225.273528</v>
      </c>
      <c r="R84" s="199">
        <v>275.25689648</v>
      </c>
      <c r="S84" s="232">
        <v>0.818411930385069</v>
      </c>
      <c r="T84" s="199">
        <v>-49.9833684800001</v>
      </c>
      <c r="U84" s="201">
        <v>12.035072</v>
      </c>
      <c r="V84" s="231">
        <v>0.0980807226318774</v>
      </c>
      <c r="W84" s="232">
        <v>0.203544082498768</v>
      </c>
      <c r="X84" s="232">
        <v>0.481864770657094</v>
      </c>
      <c r="Y84" s="200">
        <v>-0.105463359866891</v>
      </c>
      <c r="Z84" s="250">
        <v>0.0506562248431634</v>
      </c>
      <c r="AA84" s="198">
        <v>174.735465</v>
      </c>
      <c r="AB84" s="199">
        <v>172.74876456</v>
      </c>
      <c r="AC84" s="232">
        <v>1.01150051894762</v>
      </c>
      <c r="AD84" s="199">
        <v>1.98670043999999</v>
      </c>
      <c r="AE84" s="201">
        <v>121.329557</v>
      </c>
      <c r="AF84" s="198">
        <v>173.896388</v>
      </c>
      <c r="AG84" s="199">
        <v>92.29280268</v>
      </c>
      <c r="AH84" s="232">
        <v>1.88418146323867</v>
      </c>
      <c r="AI84" s="199">
        <v>81.60358532</v>
      </c>
      <c r="AJ84" s="201">
        <v>10.363477</v>
      </c>
      <c r="AK84" s="198">
        <v>1.596695</v>
      </c>
      <c r="AL84" s="199">
        <v>0</v>
      </c>
      <c r="AM84" s="232" t="s">
        <v>161</v>
      </c>
      <c r="AN84" s="199">
        <v>1.596695</v>
      </c>
      <c r="AO84" s="201">
        <v>0.092446</v>
      </c>
      <c r="AP84" s="198">
        <v>0.012768</v>
      </c>
      <c r="AQ84" s="199">
        <v>0</v>
      </c>
      <c r="AR84" s="232" t="s">
        <v>161</v>
      </c>
      <c r="AS84" s="199">
        <v>0.012768</v>
      </c>
      <c r="AT84" s="201">
        <v>0.731</v>
      </c>
      <c r="AU84" s="198">
        <v>-107.704125</v>
      </c>
      <c r="AV84" s="199">
        <v>25.3709079599999</v>
      </c>
      <c r="AW84" s="232">
        <v>-4.24518212630812</v>
      </c>
      <c r="AX84" s="199">
        <v>-133.07503296</v>
      </c>
      <c r="AY84" s="201">
        <v>-32.211762</v>
      </c>
      <c r="AZ84" s="231">
        <v>-0.0468927641175579</v>
      </c>
      <c r="BA84" s="232">
        <v>0.0187610128898409</v>
      </c>
      <c r="BB84" s="232">
        <v>-2.49947934010271</v>
      </c>
      <c r="BC84" s="200">
        <v>-0.0656537770073988</v>
      </c>
      <c r="BD84" s="250">
        <v>-0.135580930339799</v>
      </c>
      <c r="BE84" s="198">
        <v>32.3333333333333</v>
      </c>
      <c r="BF84" s="199">
        <v>36</v>
      </c>
      <c r="BG84" s="232">
        <v>0.898148148148148</v>
      </c>
      <c r="BH84" s="199">
        <v>-3.66666666666666</v>
      </c>
      <c r="BI84" s="275">
        <v>76.91666667</v>
      </c>
      <c r="BJ84" s="198">
        <v>71.035595257732</v>
      </c>
      <c r="BK84" s="199">
        <v>37.5644666666667</v>
      </c>
      <c r="BL84" s="232">
        <v>1.8910316466909</v>
      </c>
      <c r="BM84" s="275">
        <v>33.4711285910653</v>
      </c>
      <c r="BN84" s="231">
        <v>0.076077206357851</v>
      </c>
      <c r="BO84" s="232">
        <v>0.127742444366751</v>
      </c>
      <c r="BP84" s="232">
        <v>0.595551515668762</v>
      </c>
      <c r="BQ84" s="232">
        <v>-0.0516652380088999</v>
      </c>
      <c r="BR84" s="250">
        <v>0.510682222716524</v>
      </c>
      <c r="BS84" s="287">
        <v>13.14454155028</v>
      </c>
      <c r="BT84" s="288">
        <v>7.82825164304029</v>
      </c>
      <c r="BU84" s="232">
        <v>1.67911586771309</v>
      </c>
      <c r="BV84" s="232">
        <v>5.31628990723973</v>
      </c>
      <c r="BW84" s="275">
        <v>1.95816489299471</v>
      </c>
      <c r="BX84" s="287">
        <v>-0.61638388635072</v>
      </c>
      <c r="BY84" s="288">
        <v>0.146865929979997</v>
      </c>
      <c r="BZ84" s="232">
        <v>-4.1969154209875</v>
      </c>
      <c r="CA84" s="232">
        <v>-0.763249816330717</v>
      </c>
      <c r="CB84" s="275">
        <v>-0.265489817950955</v>
      </c>
      <c r="CC84" s="159"/>
    </row>
    <row r="85" s="159" customFormat="1" outlineLevel="2" spans="1:80">
      <c r="A85" s="203" t="s">
        <v>83</v>
      </c>
      <c r="B85" s="192">
        <v>124.485621</v>
      </c>
      <c r="C85" s="193">
        <v>160</v>
      </c>
      <c r="D85" s="194">
        <v>0.77803513125</v>
      </c>
      <c r="E85" s="195">
        <v>-35.514379</v>
      </c>
      <c r="F85" s="196">
        <v>0</v>
      </c>
      <c r="G85" s="192">
        <v>0.9079</v>
      </c>
      <c r="H85" s="193">
        <v>0</v>
      </c>
      <c r="I85" s="194" t="s">
        <v>161</v>
      </c>
      <c r="J85" s="195">
        <v>0.9079</v>
      </c>
      <c r="K85" s="196">
        <v>0</v>
      </c>
      <c r="L85" s="192">
        <v>0</v>
      </c>
      <c r="M85" s="193">
        <v>0</v>
      </c>
      <c r="N85" s="194" t="s">
        <v>161</v>
      </c>
      <c r="O85" s="195">
        <v>0</v>
      </c>
      <c r="P85" s="196">
        <v>0</v>
      </c>
      <c r="Q85" s="192">
        <v>-26.910563</v>
      </c>
      <c r="R85" s="193">
        <v>38.57866709</v>
      </c>
      <c r="S85" s="194">
        <v>-0.69755035696854</v>
      </c>
      <c r="T85" s="195">
        <v>-65.48923009</v>
      </c>
      <c r="U85" s="196">
        <v>0</v>
      </c>
      <c r="V85" s="230">
        <v>-0.216174067204115</v>
      </c>
      <c r="W85" s="177">
        <v>0.2411166693125</v>
      </c>
      <c r="X85" s="177">
        <v>-0.896553804515032</v>
      </c>
      <c r="Y85" s="248">
        <v>-0.457290736516615</v>
      </c>
      <c r="Z85" s="249" t="s">
        <v>161</v>
      </c>
      <c r="AA85" s="192">
        <v>151.396184</v>
      </c>
      <c r="AB85" s="193">
        <v>121.42133291</v>
      </c>
      <c r="AC85" s="194">
        <v>1.24686643089496</v>
      </c>
      <c r="AD85" s="195">
        <v>29.97485109</v>
      </c>
      <c r="AE85" s="196">
        <v>0</v>
      </c>
      <c r="AF85" s="192">
        <v>10.626387</v>
      </c>
      <c r="AG85" s="193">
        <v>14.33333332</v>
      </c>
      <c r="AH85" s="194">
        <v>0.741375837898954</v>
      </c>
      <c r="AI85" s="195">
        <v>-3.70694632</v>
      </c>
      <c r="AJ85" s="196">
        <v>0</v>
      </c>
      <c r="AK85" s="192">
        <v>0</v>
      </c>
      <c r="AL85" s="193">
        <v>0</v>
      </c>
      <c r="AM85" s="177" t="s">
        <v>161</v>
      </c>
      <c r="AN85" s="195">
        <v>0</v>
      </c>
      <c r="AO85" s="196">
        <v>0</v>
      </c>
      <c r="AP85" s="192">
        <v>0</v>
      </c>
      <c r="AQ85" s="193">
        <v>0</v>
      </c>
      <c r="AR85" s="177" t="s">
        <v>161</v>
      </c>
      <c r="AS85" s="195">
        <v>0</v>
      </c>
      <c r="AT85" s="196">
        <v>0</v>
      </c>
      <c r="AU85" s="192">
        <v>-38.44485</v>
      </c>
      <c r="AV85" s="193">
        <v>24.24533377</v>
      </c>
      <c r="AW85" s="194">
        <v>-1.58565975476773</v>
      </c>
      <c r="AX85" s="195">
        <v>-62.69018377</v>
      </c>
      <c r="AY85" s="196">
        <v>0</v>
      </c>
      <c r="AZ85" s="230">
        <v>-0.308829643867061</v>
      </c>
      <c r="BA85" s="177">
        <v>0.1515333360625</v>
      </c>
      <c r="BB85" s="177">
        <v>-2.03803104908668</v>
      </c>
      <c r="BC85" s="248">
        <v>-0.460362979929561</v>
      </c>
      <c r="BD85" s="249" t="s">
        <v>161</v>
      </c>
      <c r="BE85" s="192">
        <v>43.25</v>
      </c>
      <c r="BF85" s="193">
        <v>20.0833333333333</v>
      </c>
      <c r="BG85" s="177">
        <v>2.15352697095436</v>
      </c>
      <c r="BH85" s="193">
        <v>23.1666666666667</v>
      </c>
      <c r="BI85" s="274">
        <v>4.99999999666667</v>
      </c>
      <c r="BJ85" s="192">
        <v>2.87828025433526</v>
      </c>
      <c r="BK85" s="193">
        <v>7.96680497925311</v>
      </c>
      <c r="BL85" s="177">
        <v>0.36128413609104</v>
      </c>
      <c r="BM85" s="274">
        <v>-5.08852472491785</v>
      </c>
      <c r="BN85" s="230">
        <v>1.21617406720411</v>
      </c>
      <c r="BO85" s="177">
        <v>0.7588833306875</v>
      </c>
      <c r="BP85" s="177">
        <v>1.60258371481469</v>
      </c>
      <c r="BQ85" s="177">
        <v>0.457290736516615</v>
      </c>
      <c r="BR85" s="249" t="s">
        <v>161</v>
      </c>
      <c r="BS85" s="285">
        <v>0.822250718023382</v>
      </c>
      <c r="BT85" s="286">
        <v>1.31772561019895</v>
      </c>
      <c r="BU85" s="177">
        <v>0.623992363553772</v>
      </c>
      <c r="BV85" s="299">
        <v>-0.495474892175572</v>
      </c>
      <c r="BW85" s="274" t="s">
        <v>161</v>
      </c>
      <c r="BX85" s="285">
        <v>-0.253935396416596</v>
      </c>
      <c r="BY85" s="286">
        <v>0.199679357728441</v>
      </c>
      <c r="BZ85" s="177">
        <v>-1.27171581131557</v>
      </c>
      <c r="CA85" s="299">
        <v>-0.453614754145037</v>
      </c>
      <c r="CB85" s="274" t="s">
        <v>161</v>
      </c>
    </row>
    <row r="86" s="164" customFormat="1" outlineLevel="2" spans="1:81">
      <c r="A86" s="203" t="s">
        <v>84</v>
      </c>
      <c r="B86" s="192">
        <v>205.756263</v>
      </c>
      <c r="C86" s="193">
        <v>150</v>
      </c>
      <c r="D86" s="194">
        <v>1.37170842</v>
      </c>
      <c r="E86" s="195">
        <v>55.756263</v>
      </c>
      <c r="F86" s="196">
        <v>0</v>
      </c>
      <c r="G86" s="192">
        <v>0.111987</v>
      </c>
      <c r="H86" s="193">
        <v>0</v>
      </c>
      <c r="I86" s="194" t="s">
        <v>161</v>
      </c>
      <c r="J86" s="195">
        <v>0.111987</v>
      </c>
      <c r="K86" s="196">
        <v>0</v>
      </c>
      <c r="L86" s="192">
        <v>178.166745</v>
      </c>
      <c r="M86" s="193">
        <v>135</v>
      </c>
      <c r="N86" s="194">
        <v>1.31975366666667</v>
      </c>
      <c r="O86" s="195">
        <v>43.166745</v>
      </c>
      <c r="P86" s="196">
        <v>0</v>
      </c>
      <c r="Q86" s="192">
        <v>27.589518</v>
      </c>
      <c r="R86" s="193">
        <v>15</v>
      </c>
      <c r="S86" s="194">
        <v>1.8393012</v>
      </c>
      <c r="T86" s="195">
        <v>12.589518</v>
      </c>
      <c r="U86" s="196">
        <v>0</v>
      </c>
      <c r="V86" s="230">
        <v>0.13408835093394</v>
      </c>
      <c r="W86" s="177">
        <v>0.1</v>
      </c>
      <c r="X86" s="177">
        <v>1.3408835093394</v>
      </c>
      <c r="Y86" s="248">
        <v>0.0340883509339397</v>
      </c>
      <c r="Z86" s="249" t="s">
        <v>161</v>
      </c>
      <c r="AA86" s="256">
        <v>24.550919</v>
      </c>
      <c r="AB86" s="193">
        <v>6.66666667</v>
      </c>
      <c r="AC86" s="194">
        <v>3.68263784815868</v>
      </c>
      <c r="AD86" s="195">
        <v>17.88425233</v>
      </c>
      <c r="AE86" s="196">
        <v>0</v>
      </c>
      <c r="AF86" s="256">
        <v>29.624884</v>
      </c>
      <c r="AG86" s="193">
        <v>0.33333333</v>
      </c>
      <c r="AH86" s="194">
        <v>88.8746528887465</v>
      </c>
      <c r="AI86" s="195">
        <v>29.29155067</v>
      </c>
      <c r="AJ86" s="196">
        <v>0</v>
      </c>
      <c r="AK86" s="192">
        <v>0</v>
      </c>
      <c r="AL86" s="193">
        <v>0</v>
      </c>
      <c r="AM86" s="177" t="s">
        <v>161</v>
      </c>
      <c r="AN86" s="195">
        <v>0</v>
      </c>
      <c r="AO86" s="196">
        <v>0</v>
      </c>
      <c r="AP86" s="192">
        <v>0</v>
      </c>
      <c r="AQ86" s="193">
        <v>0</v>
      </c>
      <c r="AR86" s="177" t="s">
        <v>161</v>
      </c>
      <c r="AS86" s="195">
        <v>0</v>
      </c>
      <c r="AT86" s="196">
        <v>0</v>
      </c>
      <c r="AU86" s="256">
        <v>-26.698272</v>
      </c>
      <c r="AV86" s="193">
        <v>7.99999999999999</v>
      </c>
      <c r="AW86" s="194">
        <v>-3.337284</v>
      </c>
      <c r="AX86" s="195">
        <v>-34.698272</v>
      </c>
      <c r="AY86" s="196">
        <v>0</v>
      </c>
      <c r="AZ86" s="230">
        <v>-0.129756788982895</v>
      </c>
      <c r="BA86" s="177">
        <v>0.0533333333333333</v>
      </c>
      <c r="BB86" s="177">
        <v>-2.43293979342928</v>
      </c>
      <c r="BC86" s="248">
        <v>-0.183090122316228</v>
      </c>
      <c r="BD86" s="249" t="s">
        <v>161</v>
      </c>
      <c r="BE86" s="192">
        <v>5.66666666666667</v>
      </c>
      <c r="BF86" s="193">
        <v>0</v>
      </c>
      <c r="BG86" s="177" t="s">
        <v>161</v>
      </c>
      <c r="BH86" s="193">
        <v>5.66666666666667</v>
      </c>
      <c r="BI86" s="274">
        <v>0</v>
      </c>
      <c r="BJ86" s="192">
        <v>36.3099287647059</v>
      </c>
      <c r="BK86" s="193" t="s">
        <v>161</v>
      </c>
      <c r="BL86" s="177" t="s">
        <v>161</v>
      </c>
      <c r="BM86" s="274" t="s">
        <v>161</v>
      </c>
      <c r="BN86" s="230">
        <v>0.119320397066115</v>
      </c>
      <c r="BO86" s="177">
        <v>0.0444444444666667</v>
      </c>
      <c r="BP86" s="177">
        <v>2.68470893264524</v>
      </c>
      <c r="BQ86" s="177">
        <v>0.0748759525994484</v>
      </c>
      <c r="BR86" s="249" t="s">
        <v>161</v>
      </c>
      <c r="BS86" s="285">
        <v>8.38079678402263</v>
      </c>
      <c r="BT86" s="286">
        <v>22.49999998875</v>
      </c>
      <c r="BU86" s="177">
        <v>0.372479857253912</v>
      </c>
      <c r="BV86" s="299">
        <v>-14.1192032047274</v>
      </c>
      <c r="BW86" s="274" t="s">
        <v>161</v>
      </c>
      <c r="BX86" s="285">
        <v>-1.08746527981295</v>
      </c>
      <c r="BY86" s="286">
        <v>1.1999999994</v>
      </c>
      <c r="BZ86" s="177">
        <v>-0.906221066963901</v>
      </c>
      <c r="CA86" s="299">
        <v>-2.28746527921294</v>
      </c>
      <c r="CB86" s="274" t="s">
        <v>161</v>
      </c>
      <c r="CC86" s="159"/>
    </row>
    <row r="87" s="159" customFormat="1" outlineLevel="2" spans="1:80">
      <c r="A87" s="203" t="s">
        <v>85</v>
      </c>
      <c r="B87" s="192">
        <v>10.122851</v>
      </c>
      <c r="C87" s="193">
        <v>0</v>
      </c>
      <c r="D87" s="194" t="s">
        <v>161</v>
      </c>
      <c r="E87" s="195">
        <v>10.122851</v>
      </c>
      <c r="F87" s="196">
        <v>0</v>
      </c>
      <c r="G87" s="192">
        <v>0</v>
      </c>
      <c r="H87" s="193">
        <v>0</v>
      </c>
      <c r="I87" s="194" t="s">
        <v>161</v>
      </c>
      <c r="J87" s="195">
        <v>0</v>
      </c>
      <c r="K87" s="196">
        <v>0</v>
      </c>
      <c r="L87" s="192">
        <v>9.482885</v>
      </c>
      <c r="M87" s="193">
        <v>0</v>
      </c>
      <c r="N87" s="194" t="s">
        <v>161</v>
      </c>
      <c r="O87" s="195">
        <v>9.482885</v>
      </c>
      <c r="P87" s="196">
        <v>0</v>
      </c>
      <c r="Q87" s="192">
        <v>0.639966000000001</v>
      </c>
      <c r="R87" s="193">
        <v>0</v>
      </c>
      <c r="S87" s="194" t="s">
        <v>161</v>
      </c>
      <c r="T87" s="195">
        <v>0.639966000000001</v>
      </c>
      <c r="U87" s="196">
        <v>0</v>
      </c>
      <c r="V87" s="230">
        <v>0.0632199367549716</v>
      </c>
      <c r="W87" s="177" t="s">
        <v>161</v>
      </c>
      <c r="X87" s="177" t="s">
        <v>161</v>
      </c>
      <c r="Y87" s="248" t="s">
        <v>161</v>
      </c>
      <c r="Z87" s="249" t="s">
        <v>161</v>
      </c>
      <c r="AA87" s="192">
        <v>3.8658</v>
      </c>
      <c r="AB87" s="193">
        <v>0</v>
      </c>
      <c r="AC87" s="194" t="s">
        <v>161</v>
      </c>
      <c r="AD87" s="195">
        <v>3.8658</v>
      </c>
      <c r="AE87" s="196">
        <v>0</v>
      </c>
      <c r="AF87" s="192">
        <v>0.118296</v>
      </c>
      <c r="AG87" s="193">
        <v>0</v>
      </c>
      <c r="AH87" s="194" t="s">
        <v>161</v>
      </c>
      <c r="AI87" s="195">
        <v>0.118296</v>
      </c>
      <c r="AJ87" s="196">
        <v>0</v>
      </c>
      <c r="AK87" s="192">
        <v>0</v>
      </c>
      <c r="AL87" s="193">
        <v>0</v>
      </c>
      <c r="AM87" s="177" t="s">
        <v>161</v>
      </c>
      <c r="AN87" s="195">
        <v>0</v>
      </c>
      <c r="AO87" s="196">
        <v>0</v>
      </c>
      <c r="AP87" s="192">
        <v>0</v>
      </c>
      <c r="AQ87" s="193">
        <v>0</v>
      </c>
      <c r="AR87" s="177" t="s">
        <v>161</v>
      </c>
      <c r="AS87" s="195">
        <v>0</v>
      </c>
      <c r="AT87" s="196">
        <v>0</v>
      </c>
      <c r="AU87" s="192">
        <v>-3.34413</v>
      </c>
      <c r="AV87" s="193">
        <v>0</v>
      </c>
      <c r="AW87" s="194" t="s">
        <v>161</v>
      </c>
      <c r="AX87" s="195">
        <v>-3.34413</v>
      </c>
      <c r="AY87" s="196">
        <v>0</v>
      </c>
      <c r="AZ87" s="230">
        <v>-0.330354561180442</v>
      </c>
      <c r="BA87" s="177" t="s">
        <v>161</v>
      </c>
      <c r="BB87" s="177" t="s">
        <v>161</v>
      </c>
      <c r="BC87" s="248" t="s">
        <v>161</v>
      </c>
      <c r="BD87" s="249" t="s">
        <v>161</v>
      </c>
      <c r="BE87" s="192">
        <v>0</v>
      </c>
      <c r="BF87" s="193">
        <v>0</v>
      </c>
      <c r="BG87" s="177" t="s">
        <v>161</v>
      </c>
      <c r="BH87" s="193">
        <v>0</v>
      </c>
      <c r="BI87" s="274">
        <v>0</v>
      </c>
      <c r="BJ87" s="192" t="s">
        <v>161</v>
      </c>
      <c r="BK87" s="193" t="s">
        <v>161</v>
      </c>
      <c r="BL87" s="177" t="s">
        <v>161</v>
      </c>
      <c r="BM87" s="274" t="s">
        <v>161</v>
      </c>
      <c r="BN87" s="230">
        <v>0.38188846205481</v>
      </c>
      <c r="BO87" s="177" t="s">
        <v>161</v>
      </c>
      <c r="BP87" s="177" t="s">
        <v>161</v>
      </c>
      <c r="BQ87" s="177" t="s">
        <v>161</v>
      </c>
      <c r="BR87" s="249" t="s">
        <v>161</v>
      </c>
      <c r="BS87" s="285">
        <v>2.61856562677842</v>
      </c>
      <c r="BT87" s="286" t="s">
        <v>161</v>
      </c>
      <c r="BU87" s="177" t="s">
        <v>161</v>
      </c>
      <c r="BV87" s="299" t="s">
        <v>161</v>
      </c>
      <c r="BW87" s="274" t="s">
        <v>161</v>
      </c>
      <c r="BX87" s="285">
        <v>-0.865055098556573</v>
      </c>
      <c r="BY87" s="286" t="s">
        <v>161</v>
      </c>
      <c r="BZ87" s="177" t="s">
        <v>161</v>
      </c>
      <c r="CA87" s="299" t="s">
        <v>161</v>
      </c>
      <c r="CB87" s="274" t="s">
        <v>161</v>
      </c>
    </row>
    <row r="88" s="159" customFormat="1" outlineLevel="2" spans="1:80">
      <c r="A88" s="203" t="s">
        <v>88</v>
      </c>
      <c r="B88" s="192">
        <v>0</v>
      </c>
      <c r="C88" s="193">
        <v>427.7777778</v>
      </c>
      <c r="D88" s="194">
        <v>0</v>
      </c>
      <c r="E88" s="195">
        <v>-427.7777778</v>
      </c>
      <c r="F88" s="196">
        <v>0</v>
      </c>
      <c r="G88" s="192">
        <v>0</v>
      </c>
      <c r="H88" s="193">
        <v>0</v>
      </c>
      <c r="I88" s="194" t="s">
        <v>161</v>
      </c>
      <c r="J88" s="195">
        <v>0</v>
      </c>
      <c r="K88" s="196">
        <v>0</v>
      </c>
      <c r="L88" s="192">
        <v>0</v>
      </c>
      <c r="M88" s="193">
        <v>296.5555556</v>
      </c>
      <c r="N88" s="194">
        <v>0</v>
      </c>
      <c r="O88" s="195">
        <v>-296.5555556</v>
      </c>
      <c r="P88" s="196">
        <v>0</v>
      </c>
      <c r="Q88" s="192">
        <v>0</v>
      </c>
      <c r="R88" s="193">
        <v>131.2222222</v>
      </c>
      <c r="S88" s="194">
        <v>0</v>
      </c>
      <c r="T88" s="195">
        <v>-131.2222222</v>
      </c>
      <c r="U88" s="196">
        <v>0</v>
      </c>
      <c r="V88" s="230" t="s">
        <v>161</v>
      </c>
      <c r="W88" s="177">
        <v>0.306753246685364</v>
      </c>
      <c r="X88" s="177" t="s">
        <v>161</v>
      </c>
      <c r="Y88" s="248" t="s">
        <v>161</v>
      </c>
      <c r="Z88" s="249" t="s">
        <v>161</v>
      </c>
      <c r="AA88" s="192">
        <v>0</v>
      </c>
      <c r="AB88" s="193">
        <v>51.59302734</v>
      </c>
      <c r="AC88" s="194">
        <v>0</v>
      </c>
      <c r="AD88" s="195">
        <v>-51.59302734</v>
      </c>
      <c r="AE88" s="196">
        <v>0</v>
      </c>
      <c r="AF88" s="192">
        <v>0</v>
      </c>
      <c r="AG88" s="193">
        <v>46.96666667</v>
      </c>
      <c r="AH88" s="194">
        <v>0</v>
      </c>
      <c r="AI88" s="195">
        <v>-46.96666667</v>
      </c>
      <c r="AJ88" s="196">
        <v>0</v>
      </c>
      <c r="AK88" s="192">
        <v>0</v>
      </c>
      <c r="AL88" s="193">
        <v>0</v>
      </c>
      <c r="AM88" s="177" t="s">
        <v>161</v>
      </c>
      <c r="AN88" s="195">
        <v>0</v>
      </c>
      <c r="AO88" s="196">
        <v>0</v>
      </c>
      <c r="AP88" s="192">
        <v>0</v>
      </c>
      <c r="AQ88" s="193">
        <v>0</v>
      </c>
      <c r="AR88" s="177" t="s">
        <v>161</v>
      </c>
      <c r="AS88" s="195">
        <v>0</v>
      </c>
      <c r="AT88" s="196">
        <v>0</v>
      </c>
      <c r="AU88" s="192">
        <v>0</v>
      </c>
      <c r="AV88" s="193">
        <v>32.66252819</v>
      </c>
      <c r="AW88" s="194">
        <v>0</v>
      </c>
      <c r="AX88" s="195">
        <v>-32.66252819</v>
      </c>
      <c r="AY88" s="196">
        <v>0</v>
      </c>
      <c r="AZ88" s="230" t="s">
        <v>161</v>
      </c>
      <c r="BA88" s="177">
        <v>0.0763539619986311</v>
      </c>
      <c r="BB88" s="177" t="s">
        <v>161</v>
      </c>
      <c r="BC88" s="248" t="s">
        <v>161</v>
      </c>
      <c r="BD88" s="249" t="s">
        <v>161</v>
      </c>
      <c r="BE88" s="192">
        <v>0</v>
      </c>
      <c r="BF88" s="193">
        <v>7.66666666666667</v>
      </c>
      <c r="BG88" s="177">
        <v>0</v>
      </c>
      <c r="BH88" s="193">
        <v>-7.66666666666667</v>
      </c>
      <c r="BI88" s="274">
        <v>0</v>
      </c>
      <c r="BJ88" s="192" t="s">
        <v>161</v>
      </c>
      <c r="BK88" s="193">
        <v>55.7971014521739</v>
      </c>
      <c r="BL88" s="177" t="s">
        <v>161</v>
      </c>
      <c r="BM88" s="274" t="s">
        <v>161</v>
      </c>
      <c r="BN88" s="230" t="s">
        <v>161</v>
      </c>
      <c r="BO88" s="177">
        <v>0.120607076892436</v>
      </c>
      <c r="BP88" s="177" t="s">
        <v>161</v>
      </c>
      <c r="BQ88" s="177" t="s">
        <v>161</v>
      </c>
      <c r="BR88" s="249" t="s">
        <v>161</v>
      </c>
      <c r="BS88" s="285" t="s">
        <v>161</v>
      </c>
      <c r="BT88" s="286">
        <v>8.29138741909693</v>
      </c>
      <c r="BU88" s="177" t="s">
        <v>161</v>
      </c>
      <c r="BV88" s="299" t="s">
        <v>161</v>
      </c>
      <c r="BW88" s="274" t="s">
        <v>161</v>
      </c>
      <c r="BX88" s="285" t="s">
        <v>161</v>
      </c>
      <c r="BY88" s="286">
        <v>0.633080279913655</v>
      </c>
      <c r="BZ88" s="177" t="s">
        <v>161</v>
      </c>
      <c r="CA88" s="299" t="s">
        <v>161</v>
      </c>
      <c r="CB88" s="274" t="s">
        <v>161</v>
      </c>
    </row>
    <row r="89" s="159" customFormat="1" outlineLevel="2" spans="1:80">
      <c r="A89" s="203" t="s">
        <v>89</v>
      </c>
      <c r="B89" s="192">
        <v>0</v>
      </c>
      <c r="C89" s="193">
        <v>1240</v>
      </c>
      <c r="D89" s="194">
        <v>0</v>
      </c>
      <c r="E89" s="195">
        <v>-1240</v>
      </c>
      <c r="F89" s="196">
        <v>0</v>
      </c>
      <c r="G89" s="192">
        <v>0</v>
      </c>
      <c r="H89" s="193">
        <v>0</v>
      </c>
      <c r="I89" s="194" t="s">
        <v>161</v>
      </c>
      <c r="J89" s="195">
        <v>0</v>
      </c>
      <c r="K89" s="196">
        <v>0</v>
      </c>
      <c r="L89" s="192">
        <v>0</v>
      </c>
      <c r="M89" s="193">
        <v>1016.8</v>
      </c>
      <c r="N89" s="194">
        <v>0</v>
      </c>
      <c r="O89" s="195">
        <v>-1016.8</v>
      </c>
      <c r="P89" s="196">
        <v>0</v>
      </c>
      <c r="Q89" s="192">
        <v>0</v>
      </c>
      <c r="R89" s="193">
        <v>223.2</v>
      </c>
      <c r="S89" s="194">
        <v>0</v>
      </c>
      <c r="T89" s="195">
        <v>-223.2</v>
      </c>
      <c r="U89" s="196">
        <v>0</v>
      </c>
      <c r="V89" s="230" t="s">
        <v>161</v>
      </c>
      <c r="W89" s="177">
        <v>0.18</v>
      </c>
      <c r="X89" s="177" t="s">
        <v>161</v>
      </c>
      <c r="Y89" s="248" t="s">
        <v>161</v>
      </c>
      <c r="Z89" s="249" t="s">
        <v>161</v>
      </c>
      <c r="AA89" s="192">
        <v>0</v>
      </c>
      <c r="AB89" s="193">
        <v>72</v>
      </c>
      <c r="AC89" s="194">
        <v>0</v>
      </c>
      <c r="AD89" s="195">
        <v>-72</v>
      </c>
      <c r="AE89" s="196">
        <v>0</v>
      </c>
      <c r="AF89" s="192">
        <v>0</v>
      </c>
      <c r="AG89" s="193">
        <v>68</v>
      </c>
      <c r="AH89" s="194">
        <v>0</v>
      </c>
      <c r="AI89" s="195">
        <v>-68</v>
      </c>
      <c r="AJ89" s="196">
        <v>0</v>
      </c>
      <c r="AK89" s="192">
        <v>0</v>
      </c>
      <c r="AL89" s="193">
        <v>0</v>
      </c>
      <c r="AM89" s="177" t="s">
        <v>161</v>
      </c>
      <c r="AN89" s="195">
        <v>0</v>
      </c>
      <c r="AO89" s="196">
        <v>0</v>
      </c>
      <c r="AP89" s="192">
        <v>0</v>
      </c>
      <c r="AQ89" s="193">
        <v>0</v>
      </c>
      <c r="AR89" s="177" t="s">
        <v>161</v>
      </c>
      <c r="AS89" s="195">
        <v>0</v>
      </c>
      <c r="AT89" s="196">
        <v>0</v>
      </c>
      <c r="AU89" s="192">
        <v>0</v>
      </c>
      <c r="AV89" s="193">
        <v>83.2</v>
      </c>
      <c r="AW89" s="194">
        <v>0</v>
      </c>
      <c r="AX89" s="195">
        <v>-83.2</v>
      </c>
      <c r="AY89" s="196">
        <v>0</v>
      </c>
      <c r="AZ89" s="230" t="s">
        <v>161</v>
      </c>
      <c r="BA89" s="177">
        <v>0.0670967741935484</v>
      </c>
      <c r="BB89" s="177" t="s">
        <v>161</v>
      </c>
      <c r="BC89" s="248" t="s">
        <v>161</v>
      </c>
      <c r="BD89" s="249" t="s">
        <v>161</v>
      </c>
      <c r="BE89" s="192">
        <v>0</v>
      </c>
      <c r="BF89" s="193">
        <v>0</v>
      </c>
      <c r="BG89" s="177" t="s">
        <v>161</v>
      </c>
      <c r="BH89" s="193">
        <v>0</v>
      </c>
      <c r="BI89" s="274">
        <v>0</v>
      </c>
      <c r="BJ89" s="192" t="s">
        <v>161</v>
      </c>
      <c r="BK89" s="193" t="s">
        <v>161</v>
      </c>
      <c r="BL89" s="177" t="s">
        <v>161</v>
      </c>
      <c r="BM89" s="274" t="s">
        <v>161</v>
      </c>
      <c r="BN89" s="230" t="s">
        <v>161</v>
      </c>
      <c r="BO89" s="177">
        <v>0.0580645161290323</v>
      </c>
      <c r="BP89" s="177" t="s">
        <v>161</v>
      </c>
      <c r="BQ89" s="177" t="s">
        <v>161</v>
      </c>
      <c r="BR89" s="249" t="s">
        <v>161</v>
      </c>
      <c r="BS89" s="285" t="s">
        <v>161</v>
      </c>
      <c r="BT89" s="286">
        <v>17.2222222222222</v>
      </c>
      <c r="BU89" s="177" t="s">
        <v>161</v>
      </c>
      <c r="BV89" s="299" t="s">
        <v>161</v>
      </c>
      <c r="BW89" s="274" t="s">
        <v>161</v>
      </c>
      <c r="BX89" s="285" t="s">
        <v>161</v>
      </c>
      <c r="BY89" s="286">
        <v>1.15555555555556</v>
      </c>
      <c r="BZ89" s="177" t="s">
        <v>161</v>
      </c>
      <c r="CA89" s="299" t="s">
        <v>161</v>
      </c>
      <c r="CB89" s="274" t="s">
        <v>161</v>
      </c>
    </row>
    <row r="90" s="159" customFormat="1" outlineLevel="2" spans="1:80">
      <c r="A90" s="203" t="s">
        <v>90</v>
      </c>
      <c r="B90" s="192">
        <v>0</v>
      </c>
      <c r="C90" s="193">
        <v>0</v>
      </c>
      <c r="D90" s="194" t="s">
        <v>161</v>
      </c>
      <c r="E90" s="195">
        <v>0</v>
      </c>
      <c r="F90" s="196">
        <v>0</v>
      </c>
      <c r="G90" s="192">
        <v>0</v>
      </c>
      <c r="H90" s="193">
        <v>0</v>
      </c>
      <c r="I90" s="194" t="s">
        <v>161</v>
      </c>
      <c r="J90" s="195">
        <v>0</v>
      </c>
      <c r="K90" s="196">
        <v>0</v>
      </c>
      <c r="L90" s="192">
        <v>0</v>
      </c>
      <c r="M90" s="193">
        <v>0</v>
      </c>
      <c r="N90" s="194" t="s">
        <v>161</v>
      </c>
      <c r="O90" s="195">
        <v>0</v>
      </c>
      <c r="P90" s="196">
        <v>0</v>
      </c>
      <c r="Q90" s="192">
        <v>0</v>
      </c>
      <c r="R90" s="193">
        <v>0</v>
      </c>
      <c r="S90" s="194" t="s">
        <v>161</v>
      </c>
      <c r="T90" s="195">
        <v>0</v>
      </c>
      <c r="U90" s="196">
        <v>0</v>
      </c>
      <c r="V90" s="230" t="s">
        <v>161</v>
      </c>
      <c r="W90" s="177" t="s">
        <v>161</v>
      </c>
      <c r="X90" s="177" t="s">
        <v>161</v>
      </c>
      <c r="Y90" s="248" t="s">
        <v>161</v>
      </c>
      <c r="Z90" s="249" t="s">
        <v>161</v>
      </c>
      <c r="AA90" s="192">
        <v>0</v>
      </c>
      <c r="AB90" s="193">
        <v>0</v>
      </c>
      <c r="AC90" s="194" t="s">
        <v>161</v>
      </c>
      <c r="AD90" s="195">
        <v>0</v>
      </c>
      <c r="AE90" s="196">
        <v>0</v>
      </c>
      <c r="AF90" s="192">
        <v>0</v>
      </c>
      <c r="AG90" s="193">
        <v>0</v>
      </c>
      <c r="AH90" s="194" t="s">
        <v>161</v>
      </c>
      <c r="AI90" s="195">
        <v>0</v>
      </c>
      <c r="AJ90" s="196">
        <v>0</v>
      </c>
      <c r="AK90" s="192">
        <v>0</v>
      </c>
      <c r="AL90" s="193">
        <v>0</v>
      </c>
      <c r="AM90" s="177" t="s">
        <v>161</v>
      </c>
      <c r="AN90" s="195">
        <v>0</v>
      </c>
      <c r="AO90" s="196">
        <v>0</v>
      </c>
      <c r="AP90" s="192">
        <v>0</v>
      </c>
      <c r="AQ90" s="193">
        <v>0</v>
      </c>
      <c r="AR90" s="177" t="s">
        <v>161</v>
      </c>
      <c r="AS90" s="195">
        <v>0</v>
      </c>
      <c r="AT90" s="196">
        <v>0</v>
      </c>
      <c r="AU90" s="192">
        <v>0</v>
      </c>
      <c r="AV90" s="193">
        <v>0</v>
      </c>
      <c r="AW90" s="194" t="s">
        <v>161</v>
      </c>
      <c r="AX90" s="195">
        <v>0</v>
      </c>
      <c r="AY90" s="196">
        <v>0</v>
      </c>
      <c r="AZ90" s="230" t="s">
        <v>161</v>
      </c>
      <c r="BA90" s="177" t="s">
        <v>161</v>
      </c>
      <c r="BB90" s="177" t="s">
        <v>161</v>
      </c>
      <c r="BC90" s="248" t="s">
        <v>161</v>
      </c>
      <c r="BD90" s="249" t="s">
        <v>161</v>
      </c>
      <c r="BE90" s="192">
        <v>0</v>
      </c>
      <c r="BF90" s="193">
        <v>0</v>
      </c>
      <c r="BG90" s="177" t="s">
        <v>161</v>
      </c>
      <c r="BH90" s="193">
        <v>0</v>
      </c>
      <c r="BI90" s="274">
        <v>0</v>
      </c>
      <c r="BJ90" s="192" t="s">
        <v>161</v>
      </c>
      <c r="BK90" s="193" t="s">
        <v>161</v>
      </c>
      <c r="BL90" s="177" t="s">
        <v>161</v>
      </c>
      <c r="BM90" s="274" t="s">
        <v>161</v>
      </c>
      <c r="BN90" s="230" t="s">
        <v>161</v>
      </c>
      <c r="BO90" s="177" t="s">
        <v>161</v>
      </c>
      <c r="BP90" s="177" t="s">
        <v>161</v>
      </c>
      <c r="BQ90" s="177" t="s">
        <v>161</v>
      </c>
      <c r="BR90" s="249" t="s">
        <v>161</v>
      </c>
      <c r="BS90" s="285" t="s">
        <v>161</v>
      </c>
      <c r="BT90" s="286" t="s">
        <v>161</v>
      </c>
      <c r="BU90" s="177" t="s">
        <v>161</v>
      </c>
      <c r="BV90" s="299" t="s">
        <v>161</v>
      </c>
      <c r="BW90" s="274" t="s">
        <v>161</v>
      </c>
      <c r="BX90" s="285" t="s">
        <v>161</v>
      </c>
      <c r="BY90" s="286" t="s">
        <v>161</v>
      </c>
      <c r="BZ90" s="177" t="s">
        <v>161</v>
      </c>
      <c r="CA90" s="299" t="s">
        <v>161</v>
      </c>
      <c r="CB90" s="274" t="s">
        <v>161</v>
      </c>
    </row>
    <row r="91" s="163" customFormat="1" spans="1:81">
      <c r="A91" s="197" t="s">
        <v>91</v>
      </c>
      <c r="B91" s="198">
        <v>340.364735</v>
      </c>
      <c r="C91" s="199">
        <v>1977.7777778</v>
      </c>
      <c r="D91" s="200">
        <v>0.172094528930651</v>
      </c>
      <c r="E91" s="199">
        <v>-1637.4130428</v>
      </c>
      <c r="F91" s="201">
        <v>0</v>
      </c>
      <c r="G91" s="198">
        <v>1.019887</v>
      </c>
      <c r="H91" s="199">
        <v>0</v>
      </c>
      <c r="I91" s="200" t="s">
        <v>161</v>
      </c>
      <c r="J91" s="199">
        <v>1.019887</v>
      </c>
      <c r="K91" s="201">
        <v>0</v>
      </c>
      <c r="L91" s="198">
        <v>187.64963</v>
      </c>
      <c r="M91" s="199">
        <v>1448.3555556</v>
      </c>
      <c r="N91" s="200">
        <v>0.129560472409183</v>
      </c>
      <c r="O91" s="199">
        <v>-1260.7059256</v>
      </c>
      <c r="P91" s="201">
        <v>0</v>
      </c>
      <c r="Q91" s="198">
        <v>1.31892100000003</v>
      </c>
      <c r="R91" s="199">
        <v>408.00088929</v>
      </c>
      <c r="S91" s="200">
        <v>0.00323264246383193</v>
      </c>
      <c r="T91" s="199">
        <v>-406.68196829</v>
      </c>
      <c r="U91" s="201">
        <v>0</v>
      </c>
      <c r="V91" s="231">
        <v>0.00387502248139788</v>
      </c>
      <c r="W91" s="232">
        <v>0.206292584470154</v>
      </c>
      <c r="X91" s="232">
        <v>0.0187841094305476</v>
      </c>
      <c r="Y91" s="200">
        <v>-0.202417561988756</v>
      </c>
      <c r="Z91" s="250" t="s">
        <v>161</v>
      </c>
      <c r="AA91" s="198">
        <v>179.812903</v>
      </c>
      <c r="AB91" s="199">
        <v>251.68102692</v>
      </c>
      <c r="AC91" s="200">
        <v>0.714447589476643</v>
      </c>
      <c r="AD91" s="199">
        <v>-71.86812392</v>
      </c>
      <c r="AE91" s="201">
        <v>0</v>
      </c>
      <c r="AF91" s="198">
        <v>40.369567</v>
      </c>
      <c r="AG91" s="199">
        <v>129.63333332</v>
      </c>
      <c r="AH91" s="200">
        <v>0.311413476504131</v>
      </c>
      <c r="AI91" s="199">
        <v>-89.26376632</v>
      </c>
      <c r="AJ91" s="201">
        <v>0</v>
      </c>
      <c r="AK91" s="198">
        <v>0</v>
      </c>
      <c r="AL91" s="199">
        <v>0</v>
      </c>
      <c r="AM91" s="232" t="s">
        <v>161</v>
      </c>
      <c r="AN91" s="199">
        <v>0</v>
      </c>
      <c r="AO91" s="201">
        <v>0</v>
      </c>
      <c r="AP91" s="198">
        <v>0</v>
      </c>
      <c r="AQ91" s="199">
        <v>0</v>
      </c>
      <c r="AR91" s="232" t="s">
        <v>161</v>
      </c>
      <c r="AS91" s="199">
        <v>0</v>
      </c>
      <c r="AT91" s="201">
        <v>0</v>
      </c>
      <c r="AU91" s="198">
        <v>-68.487252</v>
      </c>
      <c r="AV91" s="199">
        <v>148.10786196</v>
      </c>
      <c r="AW91" s="200">
        <v>-0.462414696246824</v>
      </c>
      <c r="AX91" s="199">
        <v>-216.59511396</v>
      </c>
      <c r="AY91" s="201">
        <v>0</v>
      </c>
      <c r="AZ91" s="231">
        <v>-0.201217238325233</v>
      </c>
      <c r="BA91" s="232">
        <v>0.0748859976193833</v>
      </c>
      <c r="BB91" s="232">
        <v>-2.68698080711888</v>
      </c>
      <c r="BC91" s="200">
        <v>-0.276103235944617</v>
      </c>
      <c r="BD91" s="250" t="s">
        <v>161</v>
      </c>
      <c r="BE91" s="198">
        <v>48.9166666666667</v>
      </c>
      <c r="BF91" s="199">
        <v>27.75</v>
      </c>
      <c r="BG91" s="232">
        <v>1.76276276276276</v>
      </c>
      <c r="BH91" s="199">
        <v>21.1666666666667</v>
      </c>
      <c r="BI91" s="275">
        <v>4.99999999666667</v>
      </c>
      <c r="BJ91" s="198">
        <v>6.95805250425895</v>
      </c>
      <c r="BK91" s="199">
        <v>71.2712712720721</v>
      </c>
      <c r="BL91" s="232">
        <v>0.0976277310628734</v>
      </c>
      <c r="BM91" s="275">
        <v>-64.3132187678131</v>
      </c>
      <c r="BN91" s="231">
        <v>0.528294751217396</v>
      </c>
      <c r="BO91" s="232">
        <v>0.127254451812053</v>
      </c>
      <c r="BP91" s="232">
        <v>4.15148345456435</v>
      </c>
      <c r="BQ91" s="232">
        <v>0.401040299405343</v>
      </c>
      <c r="BR91" s="250" t="s">
        <v>161</v>
      </c>
      <c r="BS91" s="287">
        <v>1.89288270931258</v>
      </c>
      <c r="BT91" s="288">
        <v>7.85827124914212</v>
      </c>
      <c r="BU91" s="232">
        <v>0.240877751518087</v>
      </c>
      <c r="BV91" s="232">
        <v>-5.96538853982954</v>
      </c>
      <c r="BW91" s="275" t="s">
        <v>161</v>
      </c>
      <c r="BX91" s="287">
        <v>-0.380880631241463</v>
      </c>
      <c r="BY91" s="288">
        <v>0.588474482055726</v>
      </c>
      <c r="BZ91" s="232">
        <v>-0.64723389519105</v>
      </c>
      <c r="CA91" s="232">
        <v>-0.969355113297188</v>
      </c>
      <c r="CB91" s="275" t="s">
        <v>161</v>
      </c>
      <c r="CC91" s="159"/>
    </row>
    <row r="92" s="163" customFormat="1" spans="1:81">
      <c r="A92" s="197" t="s">
        <v>92</v>
      </c>
      <c r="B92" s="198">
        <v>0</v>
      </c>
      <c r="C92" s="202">
        <v>0</v>
      </c>
      <c r="D92" s="200" t="s">
        <v>161</v>
      </c>
      <c r="E92" s="202">
        <v>0</v>
      </c>
      <c r="F92" s="201">
        <v>0</v>
      </c>
      <c r="G92" s="198">
        <v>0</v>
      </c>
      <c r="H92" s="202">
        <v>0</v>
      </c>
      <c r="I92" s="200" t="s">
        <v>161</v>
      </c>
      <c r="J92" s="202">
        <v>0</v>
      </c>
      <c r="K92" s="201">
        <v>0</v>
      </c>
      <c r="L92" s="198">
        <v>0</v>
      </c>
      <c r="M92" s="202">
        <v>0</v>
      </c>
      <c r="N92" s="200" t="s">
        <v>161</v>
      </c>
      <c r="O92" s="202">
        <v>0</v>
      </c>
      <c r="P92" s="201">
        <v>0</v>
      </c>
      <c r="Q92" s="198">
        <v>0</v>
      </c>
      <c r="R92" s="202">
        <v>0</v>
      </c>
      <c r="S92" s="200" t="s">
        <v>161</v>
      </c>
      <c r="T92" s="202">
        <v>0</v>
      </c>
      <c r="U92" s="201">
        <v>0</v>
      </c>
      <c r="V92" s="231" t="s">
        <v>161</v>
      </c>
      <c r="W92" s="232" t="s">
        <v>161</v>
      </c>
      <c r="X92" s="232" t="s">
        <v>161</v>
      </c>
      <c r="Y92" s="200" t="s">
        <v>161</v>
      </c>
      <c r="Z92" s="250" t="s">
        <v>161</v>
      </c>
      <c r="AA92" s="198">
        <v>64.357368</v>
      </c>
      <c r="AB92" s="202">
        <v>40.86779902</v>
      </c>
      <c r="AC92" s="200">
        <v>1.57476961185271</v>
      </c>
      <c r="AD92" s="202">
        <v>23.48956898</v>
      </c>
      <c r="AE92" s="201">
        <v>30.148052</v>
      </c>
      <c r="AF92" s="198">
        <v>33.854287</v>
      </c>
      <c r="AG92" s="202">
        <v>14.5504</v>
      </c>
      <c r="AH92" s="200">
        <v>2.32669115625687</v>
      </c>
      <c r="AI92" s="202">
        <v>19.303887</v>
      </c>
      <c r="AJ92" s="201">
        <v>11.434083</v>
      </c>
      <c r="AK92" s="192">
        <v>0</v>
      </c>
      <c r="AL92" s="193">
        <v>0</v>
      </c>
      <c r="AM92" s="177" t="s">
        <v>161</v>
      </c>
      <c r="AN92" s="195">
        <v>0</v>
      </c>
      <c r="AO92" s="196">
        <v>0</v>
      </c>
      <c r="AP92" s="192">
        <v>0</v>
      </c>
      <c r="AQ92" s="193">
        <v>0</v>
      </c>
      <c r="AR92" s="177" t="s">
        <v>161</v>
      </c>
      <c r="AS92" s="195">
        <v>0</v>
      </c>
      <c r="AT92" s="196">
        <v>0</v>
      </c>
      <c r="AU92" s="198">
        <v>-98.211655</v>
      </c>
      <c r="AV92" s="202">
        <v>-55.41819902</v>
      </c>
      <c r="AW92" s="200">
        <v>0.227808612752713</v>
      </c>
      <c r="AX92" s="202">
        <v>-42.79345598</v>
      </c>
      <c r="AY92" s="201">
        <v>-41.582135</v>
      </c>
      <c r="AZ92" s="231" t="s">
        <v>161</v>
      </c>
      <c r="BA92" s="232" t="s">
        <v>161</v>
      </c>
      <c r="BB92" s="232" t="s">
        <v>161</v>
      </c>
      <c r="BC92" s="200" t="s">
        <v>161</v>
      </c>
      <c r="BD92" s="250" t="s">
        <v>161</v>
      </c>
      <c r="BE92" s="198">
        <v>3.83333333333333</v>
      </c>
      <c r="BF92" s="199">
        <v>2.08333333333333</v>
      </c>
      <c r="BG92" s="232">
        <v>1.84</v>
      </c>
      <c r="BH92" s="199">
        <v>1.75</v>
      </c>
      <c r="BI92" s="275">
        <v>4.41666667</v>
      </c>
      <c r="BJ92" s="198">
        <v>0</v>
      </c>
      <c r="BK92" s="199">
        <v>0</v>
      </c>
      <c r="BL92" s="232" t="s">
        <v>161</v>
      </c>
      <c r="BM92" s="275">
        <v>0</v>
      </c>
      <c r="BN92" s="231" t="s">
        <v>161</v>
      </c>
      <c r="BO92" s="232" t="s">
        <v>161</v>
      </c>
      <c r="BP92" s="232" t="s">
        <v>161</v>
      </c>
      <c r="BQ92" s="232" t="s">
        <v>161</v>
      </c>
      <c r="BR92" s="250" t="s">
        <v>161</v>
      </c>
      <c r="BS92" s="287">
        <v>0</v>
      </c>
      <c r="BT92" s="288">
        <v>0</v>
      </c>
      <c r="BU92" s="232" t="s">
        <v>161</v>
      </c>
      <c r="BV92" s="232">
        <v>0</v>
      </c>
      <c r="BW92" s="275">
        <v>0</v>
      </c>
      <c r="BX92" s="287">
        <v>-1.52603591557691</v>
      </c>
      <c r="BY92" s="288">
        <v>-1.35603581178618</v>
      </c>
      <c r="BZ92" s="232">
        <v>0.874634502781452</v>
      </c>
      <c r="CA92" s="232">
        <v>-0.170000103790732</v>
      </c>
      <c r="CB92" s="275">
        <v>-1.37926440487764</v>
      </c>
      <c r="CC92" s="159"/>
    </row>
    <row r="93" s="159" customFormat="1" ht="16.2" spans="1:80">
      <c r="A93" s="213" t="s">
        <v>93</v>
      </c>
      <c r="B93" s="214">
        <v>2637.182315</v>
      </c>
      <c r="C93" s="215">
        <v>3330.0985778</v>
      </c>
      <c r="D93" s="216">
        <v>0.791923197883899</v>
      </c>
      <c r="E93" s="215">
        <v>-692.9162628</v>
      </c>
      <c r="F93" s="217">
        <v>237.583279</v>
      </c>
      <c r="G93" s="214">
        <v>29.391847</v>
      </c>
      <c r="H93" s="215">
        <v>63.12764</v>
      </c>
      <c r="I93" s="216">
        <v>0.465593945853195</v>
      </c>
      <c r="J93" s="215">
        <v>-33.735793</v>
      </c>
      <c r="K93" s="217">
        <v>55.337083</v>
      </c>
      <c r="L93" s="214">
        <v>2216.751449</v>
      </c>
      <c r="M93" s="215">
        <v>2447.1362404</v>
      </c>
      <c r="N93" s="216">
        <v>0.905855347325353</v>
      </c>
      <c r="O93" s="215">
        <v>-230.3847914</v>
      </c>
      <c r="P93" s="217">
        <v>82.12637</v>
      </c>
      <c r="Q93" s="214">
        <v>226.592449</v>
      </c>
      <c r="R93" s="215">
        <v>683.25778577</v>
      </c>
      <c r="S93" s="216">
        <v>0.331635370601216</v>
      </c>
      <c r="T93" s="215">
        <v>-456.66533677</v>
      </c>
      <c r="U93" s="217">
        <v>12.035072</v>
      </c>
      <c r="V93" s="237">
        <v>0.0859221782700298</v>
      </c>
      <c r="W93" s="238">
        <v>0.205176444422672</v>
      </c>
      <c r="X93" s="238">
        <v>0.41877213786309</v>
      </c>
      <c r="Y93" s="216">
        <v>-0.119254266152642</v>
      </c>
      <c r="Z93" s="257">
        <v>0.0506562248431634</v>
      </c>
      <c r="AA93" s="214">
        <v>418.905736</v>
      </c>
      <c r="AB93" s="215">
        <v>465.2975905</v>
      </c>
      <c r="AC93" s="216">
        <v>0.900296379248067</v>
      </c>
      <c r="AD93" s="215">
        <v>-46.3918545000001</v>
      </c>
      <c r="AE93" s="217">
        <v>151.477609</v>
      </c>
      <c r="AF93" s="214">
        <v>248.120242</v>
      </c>
      <c r="AG93" s="215">
        <v>236.476536</v>
      </c>
      <c r="AH93" s="216">
        <v>1.04923831428248</v>
      </c>
      <c r="AI93" s="215">
        <v>11.643706</v>
      </c>
      <c r="AJ93" s="217">
        <v>21.79756</v>
      </c>
      <c r="AK93" s="214">
        <v>1.596695</v>
      </c>
      <c r="AL93" s="215">
        <v>0</v>
      </c>
      <c r="AM93" s="238" t="s">
        <v>161</v>
      </c>
      <c r="AN93" s="215">
        <v>1.596695</v>
      </c>
      <c r="AO93" s="217">
        <v>0.092446</v>
      </c>
      <c r="AP93" s="214">
        <v>0.012768</v>
      </c>
      <c r="AQ93" s="215">
        <v>0</v>
      </c>
      <c r="AR93" s="238" t="s">
        <v>161</v>
      </c>
      <c r="AS93" s="215">
        <v>0.012768</v>
      </c>
      <c r="AT93" s="217">
        <v>0.731</v>
      </c>
      <c r="AU93" s="214">
        <v>-274.403032</v>
      </c>
      <c r="AV93" s="215">
        <v>118.0605709</v>
      </c>
      <c r="AW93" s="216">
        <v>-2.32425635339698</v>
      </c>
      <c r="AX93" s="215">
        <v>-392.4636029</v>
      </c>
      <c r="AY93" s="217">
        <v>-73.793897</v>
      </c>
      <c r="AZ93" s="237">
        <v>-0.104051597206316</v>
      </c>
      <c r="BA93" s="238">
        <v>0.0354525753943283</v>
      </c>
      <c r="BB93" s="238">
        <v>-2.93495172209583</v>
      </c>
      <c r="BC93" s="216">
        <v>-0.139504172600644</v>
      </c>
      <c r="BD93" s="257">
        <v>-0.310602233080553</v>
      </c>
      <c r="BE93" s="214">
        <v>85.0833333333333</v>
      </c>
      <c r="BF93" s="215">
        <v>65.8333333333333</v>
      </c>
      <c r="BG93" s="238">
        <v>1.29240506329114</v>
      </c>
      <c r="BH93" s="215">
        <v>19.25</v>
      </c>
      <c r="BI93" s="279">
        <v>86.3333333366667</v>
      </c>
      <c r="BJ93" s="214">
        <v>30.9952867580803</v>
      </c>
      <c r="BK93" s="215">
        <v>50.5837758653165</v>
      </c>
      <c r="BL93" s="238">
        <v>0.612751543906249</v>
      </c>
      <c r="BM93" s="279">
        <v>-19.5884891072361</v>
      </c>
      <c r="BN93" s="237">
        <v>0.158845952218514</v>
      </c>
      <c r="BO93" s="238">
        <v>0.139724869888805</v>
      </c>
      <c r="BP93" s="238">
        <v>1.13684809543874</v>
      </c>
      <c r="BQ93" s="238">
        <v>0.0191210823297088</v>
      </c>
      <c r="BR93" s="257">
        <v>0.637576893616322</v>
      </c>
      <c r="BS93" s="292">
        <v>6.29540750666637</v>
      </c>
      <c r="BT93" s="293">
        <v>7.15692203396441</v>
      </c>
      <c r="BU93" s="238">
        <v>0.879624994765966</v>
      </c>
      <c r="BV93" s="238">
        <v>-0.861514527298042</v>
      </c>
      <c r="BW93" s="279">
        <v>1.5684382699756</v>
      </c>
      <c r="BX93" s="292">
        <v>-0.655047206133268</v>
      </c>
      <c r="BY93" s="293">
        <v>0.253731318000453</v>
      </c>
      <c r="BZ93" s="238">
        <v>-2.5816568931869</v>
      </c>
      <c r="CA93" s="238">
        <v>-0.908778524133721</v>
      </c>
      <c r="CB93" s="279">
        <v>-0.487160429103419</v>
      </c>
    </row>
    <row r="94" s="159" customFormat="1" outlineLevel="1" spans="1:16384">
      <c r="A94" s="203" t="s">
        <v>95</v>
      </c>
      <c r="B94" s="192">
        <v>0</v>
      </c>
      <c r="C94" s="193">
        <v>0</v>
      </c>
      <c r="D94" s="194" t="s">
        <v>161</v>
      </c>
      <c r="E94" s="195">
        <v>0</v>
      </c>
      <c r="F94" s="196">
        <v>0</v>
      </c>
      <c r="G94" s="192">
        <v>0</v>
      </c>
      <c r="H94" s="193">
        <v>0</v>
      </c>
      <c r="I94" s="194" t="s">
        <v>161</v>
      </c>
      <c r="J94" s="195">
        <v>0</v>
      </c>
      <c r="K94" s="196">
        <v>0</v>
      </c>
      <c r="L94" s="192">
        <v>0</v>
      </c>
      <c r="M94" s="193">
        <v>0</v>
      </c>
      <c r="N94" s="194" t="s">
        <v>161</v>
      </c>
      <c r="O94" s="195">
        <v>0</v>
      </c>
      <c r="P94" s="196">
        <v>0</v>
      </c>
      <c r="Q94" s="192"/>
      <c r="R94" s="193"/>
      <c r="S94" s="194"/>
      <c r="T94" s="195"/>
      <c r="U94" s="196"/>
      <c r="V94" s="230"/>
      <c r="W94" s="177"/>
      <c r="X94" s="177"/>
      <c r="Y94" s="248"/>
      <c r="Z94" s="249"/>
      <c r="AA94" s="192">
        <v>43.274164</v>
      </c>
      <c r="AB94" s="193">
        <v>45.97833684</v>
      </c>
      <c r="AC94" s="194">
        <v>0.941185936120085</v>
      </c>
      <c r="AD94" s="195">
        <v>-2.70417284</v>
      </c>
      <c r="AE94" s="196">
        <v>27.507531</v>
      </c>
      <c r="AF94" s="192">
        <v>22.593979</v>
      </c>
      <c r="AG94" s="193">
        <v>37.625812</v>
      </c>
      <c r="AH94" s="194">
        <v>0.600491465805442</v>
      </c>
      <c r="AI94" s="195">
        <v>-15.031833</v>
      </c>
      <c r="AJ94" s="196">
        <v>-36.881325</v>
      </c>
      <c r="AK94" s="192">
        <v>0</v>
      </c>
      <c r="AL94" s="193">
        <v>0</v>
      </c>
      <c r="AM94" s="177" t="s">
        <v>161</v>
      </c>
      <c r="AN94" s="195">
        <v>0</v>
      </c>
      <c r="AO94" s="196">
        <v>0.279071</v>
      </c>
      <c r="AP94" s="192">
        <v>0</v>
      </c>
      <c r="AQ94" s="193">
        <v>0</v>
      </c>
      <c r="AR94" s="177" t="s">
        <v>161</v>
      </c>
      <c r="AS94" s="195">
        <v>0</v>
      </c>
      <c r="AT94" s="196">
        <v>0</v>
      </c>
      <c r="AU94" s="192">
        <v>-65.868143</v>
      </c>
      <c r="AV94" s="193">
        <v>-83.60414884</v>
      </c>
      <c r="AW94" s="194">
        <v>1.21214265184307</v>
      </c>
      <c r="AX94" s="195">
        <v>17.73600584</v>
      </c>
      <c r="AY94" s="196">
        <v>9.65286499999999</v>
      </c>
      <c r="AZ94" s="230" t="s">
        <v>161</v>
      </c>
      <c r="BA94" s="177" t="s">
        <v>161</v>
      </c>
      <c r="BB94" s="177" t="s">
        <v>161</v>
      </c>
      <c r="BC94" s="248" t="s">
        <v>161</v>
      </c>
      <c r="BD94" s="249" t="s">
        <v>161</v>
      </c>
      <c r="BE94" s="192">
        <v>3</v>
      </c>
      <c r="BF94" s="193">
        <v>2.75</v>
      </c>
      <c r="BG94" s="177">
        <v>1.09090909090909</v>
      </c>
      <c r="BH94" s="193">
        <v>0.25</v>
      </c>
      <c r="BI94" s="274">
        <v>7.16666667</v>
      </c>
      <c r="BJ94" s="192">
        <v>0</v>
      </c>
      <c r="BK94" s="193">
        <v>0</v>
      </c>
      <c r="BL94" s="177" t="s">
        <v>161</v>
      </c>
      <c r="BM94" s="274">
        <v>0</v>
      </c>
      <c r="BN94" s="230" t="s">
        <v>161</v>
      </c>
      <c r="BO94" s="177" t="s">
        <v>161</v>
      </c>
      <c r="BP94" s="177" t="s">
        <v>161</v>
      </c>
      <c r="BQ94" s="177" t="s">
        <v>161</v>
      </c>
      <c r="BR94" s="249" t="s">
        <v>161</v>
      </c>
      <c r="BS94" s="285">
        <v>0</v>
      </c>
      <c r="BT94" s="286">
        <v>0</v>
      </c>
      <c r="BU94" s="177" t="s">
        <v>161</v>
      </c>
      <c r="BV94" s="299">
        <v>0</v>
      </c>
      <c r="BW94" s="274">
        <v>0</v>
      </c>
      <c r="BX94" s="285">
        <v>-1.52211243179649</v>
      </c>
      <c r="BY94" s="286">
        <v>-1.81833782137301</v>
      </c>
      <c r="BZ94" s="177">
        <v>1.16290998630433</v>
      </c>
      <c r="CA94" s="299">
        <v>0.296225389576523</v>
      </c>
      <c r="CB94" s="274">
        <v>0.350917172464515</v>
      </c>
      <c r="XEI94" s="172"/>
      <c r="XEJ94" s="172"/>
      <c r="XEK94" s="172"/>
      <c r="XEL94" s="172"/>
      <c r="XEM94" s="172"/>
      <c r="XEN94" s="172"/>
      <c r="XEO94" s="172"/>
      <c r="XEP94" s="172"/>
      <c r="XEQ94" s="172"/>
      <c r="XER94" s="172"/>
      <c r="XES94" s="164"/>
      <c r="XET94" s="164"/>
      <c r="XEU94" s="164"/>
      <c r="XEV94" s="164"/>
      <c r="XEW94" s="164"/>
      <c r="XEX94" s="164"/>
      <c r="XEY94" s="164"/>
      <c r="XEZ94" s="164"/>
      <c r="XFA94" s="164"/>
      <c r="XFB94" s="164"/>
      <c r="XFC94" s="164"/>
      <c r="XFD94" s="164"/>
    </row>
    <row r="95" s="159" customFormat="1" outlineLevel="1" spans="1:16384">
      <c r="A95" s="203" t="s">
        <v>96</v>
      </c>
      <c r="B95" s="192">
        <v>0</v>
      </c>
      <c r="C95" s="193">
        <v>0</v>
      </c>
      <c r="D95" s="194" t="s">
        <v>161</v>
      </c>
      <c r="E95" s="195">
        <v>0</v>
      </c>
      <c r="F95" s="196">
        <v>0</v>
      </c>
      <c r="G95" s="192">
        <v>0</v>
      </c>
      <c r="H95" s="193">
        <v>0</v>
      </c>
      <c r="I95" s="194" t="s">
        <v>161</v>
      </c>
      <c r="J95" s="195">
        <v>0</v>
      </c>
      <c r="K95" s="196">
        <v>0</v>
      </c>
      <c r="L95" s="192">
        <v>0</v>
      </c>
      <c r="M95" s="193">
        <v>0</v>
      </c>
      <c r="N95" s="194" t="s">
        <v>161</v>
      </c>
      <c r="O95" s="195">
        <v>0</v>
      </c>
      <c r="P95" s="196">
        <v>0</v>
      </c>
      <c r="Q95" s="192"/>
      <c r="R95" s="193"/>
      <c r="S95" s="194"/>
      <c r="T95" s="195"/>
      <c r="U95" s="196"/>
      <c r="V95" s="230"/>
      <c r="W95" s="177"/>
      <c r="X95" s="177"/>
      <c r="Y95" s="248"/>
      <c r="Z95" s="249"/>
      <c r="AA95" s="192">
        <v>46.604461</v>
      </c>
      <c r="AB95" s="193">
        <v>46.75402509</v>
      </c>
      <c r="AC95" s="194">
        <v>0.996801043552676</v>
      </c>
      <c r="AD95" s="195">
        <v>-0.149564089999984</v>
      </c>
      <c r="AE95" s="196">
        <v>33.811352</v>
      </c>
      <c r="AF95" s="192">
        <v>7.213398</v>
      </c>
      <c r="AG95" s="193">
        <v>8.2537</v>
      </c>
      <c r="AH95" s="194">
        <v>0.873959315216206</v>
      </c>
      <c r="AI95" s="195">
        <v>-1.040302</v>
      </c>
      <c r="AJ95" s="196">
        <v>-27.754251</v>
      </c>
      <c r="AK95" s="192">
        <v>0.831959</v>
      </c>
      <c r="AL95" s="193">
        <v>0</v>
      </c>
      <c r="AM95" s="177" t="s">
        <v>161</v>
      </c>
      <c r="AN95" s="195">
        <v>0.831959</v>
      </c>
      <c r="AO95" s="196">
        <v>0.078326</v>
      </c>
      <c r="AP95" s="192">
        <v>0.072314</v>
      </c>
      <c r="AQ95" s="193">
        <v>0</v>
      </c>
      <c r="AR95" s="177" t="s">
        <v>161</v>
      </c>
      <c r="AS95" s="195">
        <v>0.072314</v>
      </c>
      <c r="AT95" s="196">
        <v>0</v>
      </c>
      <c r="AU95" s="192">
        <v>-53.058214</v>
      </c>
      <c r="AV95" s="193">
        <v>-55.00772509</v>
      </c>
      <c r="AW95" s="194">
        <v>1.03544067831946</v>
      </c>
      <c r="AX95" s="195">
        <v>1.94951108999999</v>
      </c>
      <c r="AY95" s="196">
        <v>-5.978775</v>
      </c>
      <c r="AZ95" s="230" t="s">
        <v>161</v>
      </c>
      <c r="BA95" s="177" t="s">
        <v>161</v>
      </c>
      <c r="BB95" s="177" t="s">
        <v>161</v>
      </c>
      <c r="BC95" s="248" t="s">
        <v>161</v>
      </c>
      <c r="BD95" s="249" t="s">
        <v>161</v>
      </c>
      <c r="BE95" s="192">
        <v>2.33333333333333</v>
      </c>
      <c r="BF95" s="193">
        <v>2.41666666666667</v>
      </c>
      <c r="BG95" s="177">
        <v>0.96551724137931</v>
      </c>
      <c r="BH95" s="193">
        <v>-0.083333333333333</v>
      </c>
      <c r="BI95" s="274">
        <v>6.83333333</v>
      </c>
      <c r="BJ95" s="192">
        <v>0</v>
      </c>
      <c r="BK95" s="193">
        <v>0</v>
      </c>
      <c r="BL95" s="177" t="s">
        <v>161</v>
      </c>
      <c r="BM95" s="274">
        <v>0</v>
      </c>
      <c r="BN95" s="230" t="s">
        <v>161</v>
      </c>
      <c r="BO95" s="177" t="s">
        <v>161</v>
      </c>
      <c r="BP95" s="177" t="s">
        <v>161</v>
      </c>
      <c r="BQ95" s="177" t="s">
        <v>161</v>
      </c>
      <c r="BR95" s="249" t="s">
        <v>161</v>
      </c>
      <c r="BS95" s="285">
        <v>0</v>
      </c>
      <c r="BT95" s="286">
        <v>0</v>
      </c>
      <c r="BU95" s="177" t="s">
        <v>161</v>
      </c>
      <c r="BV95" s="299">
        <v>0</v>
      </c>
      <c r="BW95" s="274">
        <v>0</v>
      </c>
      <c r="BX95" s="285">
        <v>-1.13847929707845</v>
      </c>
      <c r="BY95" s="286">
        <v>-1.17653453331797</v>
      </c>
      <c r="BZ95" s="177">
        <v>1.03234519273498</v>
      </c>
      <c r="CA95" s="299">
        <v>0.038055236239525</v>
      </c>
      <c r="CB95" s="274">
        <v>-0.176827445409459</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203" t="s">
        <v>97</v>
      </c>
      <c r="B96" s="192">
        <v>0</v>
      </c>
      <c r="C96" s="193">
        <v>0</v>
      </c>
      <c r="D96" s="194" t="s">
        <v>161</v>
      </c>
      <c r="E96" s="195">
        <v>0</v>
      </c>
      <c r="F96" s="196">
        <v>0</v>
      </c>
      <c r="G96" s="192">
        <v>0</v>
      </c>
      <c r="H96" s="193">
        <v>0</v>
      </c>
      <c r="I96" s="194" t="s">
        <v>161</v>
      </c>
      <c r="J96" s="195">
        <v>0</v>
      </c>
      <c r="K96" s="196">
        <v>0</v>
      </c>
      <c r="L96" s="192">
        <v>0</v>
      </c>
      <c r="M96" s="193">
        <v>0</v>
      </c>
      <c r="N96" s="194" t="s">
        <v>161</v>
      </c>
      <c r="O96" s="195">
        <v>0</v>
      </c>
      <c r="P96" s="196">
        <v>0</v>
      </c>
      <c r="Q96" s="192"/>
      <c r="R96" s="193"/>
      <c r="S96" s="194"/>
      <c r="T96" s="195"/>
      <c r="U96" s="196"/>
      <c r="V96" s="230"/>
      <c r="W96" s="177"/>
      <c r="X96" s="177"/>
      <c r="Y96" s="248"/>
      <c r="Z96" s="249"/>
      <c r="AA96" s="192">
        <v>66.160045</v>
      </c>
      <c r="AB96" s="193">
        <v>61.10716964</v>
      </c>
      <c r="AC96" s="194">
        <v>1.08268874814147</v>
      </c>
      <c r="AD96" s="195">
        <v>5.05287535999999</v>
      </c>
      <c r="AE96" s="196">
        <v>49.447084</v>
      </c>
      <c r="AF96" s="192">
        <v>11.493201</v>
      </c>
      <c r="AG96" s="193">
        <v>23.877192</v>
      </c>
      <c r="AH96" s="194">
        <v>0.48134642465496</v>
      </c>
      <c r="AI96" s="195">
        <v>-12.383991</v>
      </c>
      <c r="AJ96" s="196">
        <v>-5.412913</v>
      </c>
      <c r="AK96" s="192">
        <v>0</v>
      </c>
      <c r="AL96" s="193">
        <v>0</v>
      </c>
      <c r="AM96" s="177" t="s">
        <v>161</v>
      </c>
      <c r="AN96" s="195">
        <v>0</v>
      </c>
      <c r="AO96" s="196">
        <v>-0.003498</v>
      </c>
      <c r="AP96" s="192">
        <v>0</v>
      </c>
      <c r="AQ96" s="193">
        <v>0</v>
      </c>
      <c r="AR96" s="177" t="s">
        <v>161</v>
      </c>
      <c r="AS96" s="195">
        <v>0</v>
      </c>
      <c r="AT96" s="196">
        <v>0</v>
      </c>
      <c r="AU96" s="192">
        <v>-77.653246</v>
      </c>
      <c r="AV96" s="193">
        <v>-84.98436164</v>
      </c>
      <c r="AW96" s="194">
        <v>1.08626429025913</v>
      </c>
      <c r="AX96" s="195">
        <v>7.33111564000001</v>
      </c>
      <c r="AY96" s="196">
        <v>-44.037669</v>
      </c>
      <c r="AZ96" s="230" t="s">
        <v>161</v>
      </c>
      <c r="BA96" s="177" t="s">
        <v>161</v>
      </c>
      <c r="BB96" s="177" t="s">
        <v>161</v>
      </c>
      <c r="BC96" s="248" t="s">
        <v>161</v>
      </c>
      <c r="BD96" s="249" t="s">
        <v>161</v>
      </c>
      <c r="BE96" s="192">
        <v>3.66666666666667</v>
      </c>
      <c r="BF96" s="193">
        <v>4</v>
      </c>
      <c r="BG96" s="177">
        <v>0.916666666666667</v>
      </c>
      <c r="BH96" s="193">
        <v>-0.333333333333333</v>
      </c>
      <c r="BI96" s="274">
        <v>9.75</v>
      </c>
      <c r="BJ96" s="192">
        <v>0</v>
      </c>
      <c r="BK96" s="193">
        <v>0</v>
      </c>
      <c r="BL96" s="177" t="s">
        <v>161</v>
      </c>
      <c r="BM96" s="274">
        <v>0</v>
      </c>
      <c r="BN96" s="230" t="s">
        <v>161</v>
      </c>
      <c r="BO96" s="177" t="s">
        <v>161</v>
      </c>
      <c r="BP96" s="177" t="s">
        <v>161</v>
      </c>
      <c r="BQ96" s="177" t="s">
        <v>161</v>
      </c>
      <c r="BR96" s="249" t="s">
        <v>161</v>
      </c>
      <c r="BS96" s="285">
        <v>0</v>
      </c>
      <c r="BT96" s="286">
        <v>0</v>
      </c>
      <c r="BU96" s="177" t="s">
        <v>161</v>
      </c>
      <c r="BV96" s="299">
        <v>0</v>
      </c>
      <c r="BW96" s="274">
        <v>0</v>
      </c>
      <c r="BX96" s="285">
        <v>-1.17371815572375</v>
      </c>
      <c r="BY96" s="286">
        <v>-1.39074288893869</v>
      </c>
      <c r="BZ96" s="177">
        <v>1.15604950055187</v>
      </c>
      <c r="CA96" s="299">
        <v>0.217024733214941</v>
      </c>
      <c r="CB96" s="274">
        <v>-0.890601941259064</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203" t="s">
        <v>98</v>
      </c>
      <c r="B97" s="192">
        <v>0</v>
      </c>
      <c r="C97" s="193">
        <v>0</v>
      </c>
      <c r="D97" s="194" t="s">
        <v>161</v>
      </c>
      <c r="E97" s="195">
        <v>0</v>
      </c>
      <c r="F97" s="196">
        <v>11.32566</v>
      </c>
      <c r="G97" s="192">
        <v>0</v>
      </c>
      <c r="H97" s="193">
        <v>0</v>
      </c>
      <c r="I97" s="194" t="s">
        <v>161</v>
      </c>
      <c r="J97" s="195">
        <v>0</v>
      </c>
      <c r="K97" s="196">
        <v>0</v>
      </c>
      <c r="L97" s="192">
        <v>0</v>
      </c>
      <c r="M97" s="193">
        <v>0</v>
      </c>
      <c r="N97" s="194" t="s">
        <v>161</v>
      </c>
      <c r="O97" s="195">
        <v>0</v>
      </c>
      <c r="P97" s="196">
        <v>0</v>
      </c>
      <c r="Q97" s="192"/>
      <c r="R97" s="193"/>
      <c r="S97" s="194"/>
      <c r="T97" s="195"/>
      <c r="U97" s="196"/>
      <c r="V97" s="230"/>
      <c r="W97" s="177"/>
      <c r="X97" s="177"/>
      <c r="Y97" s="248"/>
      <c r="Z97" s="249"/>
      <c r="AA97" s="192">
        <v>36.520852</v>
      </c>
      <c r="AB97" s="193">
        <v>38.55825872</v>
      </c>
      <c r="AC97" s="194">
        <v>0.947160302678731</v>
      </c>
      <c r="AD97" s="195">
        <v>-2.03740671999997</v>
      </c>
      <c r="AE97" s="196">
        <v>40.020436</v>
      </c>
      <c r="AF97" s="192">
        <v>4.235301</v>
      </c>
      <c r="AG97" s="193">
        <v>27.55144</v>
      </c>
      <c r="AH97" s="194">
        <v>0.15372339884957</v>
      </c>
      <c r="AI97" s="195">
        <v>-23.316139</v>
      </c>
      <c r="AJ97" s="196">
        <v>12.0144</v>
      </c>
      <c r="AK97" s="192">
        <v>0</v>
      </c>
      <c r="AL97" s="193">
        <v>0</v>
      </c>
      <c r="AM97" s="177" t="s">
        <v>161</v>
      </c>
      <c r="AN97" s="195">
        <v>0</v>
      </c>
      <c r="AO97" s="196">
        <v>0</v>
      </c>
      <c r="AP97" s="192">
        <v>0.041417</v>
      </c>
      <c r="AQ97" s="193">
        <v>0</v>
      </c>
      <c r="AR97" s="177" t="s">
        <v>161</v>
      </c>
      <c r="AS97" s="195">
        <v>0.041417</v>
      </c>
      <c r="AT97" s="196">
        <v>0</v>
      </c>
      <c r="AU97" s="192">
        <v>-40.79757</v>
      </c>
      <c r="AV97" s="193">
        <v>-66.10969872</v>
      </c>
      <c r="AW97" s="194">
        <v>1.38288071508549</v>
      </c>
      <c r="AX97" s="195">
        <v>25.31212872</v>
      </c>
      <c r="AY97" s="196">
        <v>-40.709176</v>
      </c>
      <c r="AZ97" s="230" t="s">
        <v>161</v>
      </c>
      <c r="BA97" s="177" t="s">
        <v>161</v>
      </c>
      <c r="BB97" s="177" t="s">
        <v>161</v>
      </c>
      <c r="BC97" s="248" t="s">
        <v>161</v>
      </c>
      <c r="BD97" s="249">
        <v>-3.59441975125511</v>
      </c>
      <c r="BE97" s="192">
        <v>1.33333333333333</v>
      </c>
      <c r="BF97" s="193">
        <v>1.33333333333333</v>
      </c>
      <c r="BG97" s="177">
        <v>1</v>
      </c>
      <c r="BH97" s="193">
        <v>0</v>
      </c>
      <c r="BI97" s="274">
        <v>4</v>
      </c>
      <c r="BJ97" s="192">
        <v>0</v>
      </c>
      <c r="BK97" s="193">
        <v>0</v>
      </c>
      <c r="BL97" s="177" t="s">
        <v>161</v>
      </c>
      <c r="BM97" s="274">
        <v>0</v>
      </c>
      <c r="BN97" s="230" t="s">
        <v>161</v>
      </c>
      <c r="BO97" s="177" t="s">
        <v>161</v>
      </c>
      <c r="BP97" s="177" t="s">
        <v>161</v>
      </c>
      <c r="BQ97" s="177" t="s">
        <v>161</v>
      </c>
      <c r="BR97" s="249">
        <v>3.53360740124637</v>
      </c>
      <c r="BS97" s="285">
        <v>0</v>
      </c>
      <c r="BT97" s="286">
        <v>0</v>
      </c>
      <c r="BU97" s="177" t="s">
        <v>161</v>
      </c>
      <c r="BV97" s="299">
        <v>0</v>
      </c>
      <c r="BW97" s="274">
        <v>0.282996916875169</v>
      </c>
      <c r="BX97" s="285">
        <v>-1.11710345640348</v>
      </c>
      <c r="BY97" s="286">
        <v>-1.71454056574679</v>
      </c>
      <c r="BZ97" s="177">
        <v>1.34845317823267</v>
      </c>
      <c r="CA97" s="299">
        <v>0.597437109343311</v>
      </c>
      <c r="CB97" s="274">
        <v>-1.01720970756041</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203" t="s">
        <v>102</v>
      </c>
      <c r="B98" s="192">
        <v>0</v>
      </c>
      <c r="C98" s="193">
        <v>0</v>
      </c>
      <c r="D98" s="194" t="s">
        <v>161</v>
      </c>
      <c r="E98" s="195">
        <v>0</v>
      </c>
      <c r="F98" s="196">
        <v>10.989558</v>
      </c>
      <c r="G98" s="192">
        <v>0</v>
      </c>
      <c r="H98" s="193">
        <v>0</v>
      </c>
      <c r="I98" s="194" t="s">
        <v>161</v>
      </c>
      <c r="J98" s="195">
        <v>0</v>
      </c>
      <c r="K98" s="196">
        <v>0</v>
      </c>
      <c r="L98" s="192">
        <v>0</v>
      </c>
      <c r="M98" s="193">
        <v>0</v>
      </c>
      <c r="N98" s="194" t="s">
        <v>161</v>
      </c>
      <c r="O98" s="195">
        <v>0</v>
      </c>
      <c r="P98" s="196">
        <v>0</v>
      </c>
      <c r="Q98" s="192"/>
      <c r="R98" s="193"/>
      <c r="S98" s="194"/>
      <c r="T98" s="195"/>
      <c r="U98" s="196"/>
      <c r="V98" s="230"/>
      <c r="W98" s="177"/>
      <c r="X98" s="177"/>
      <c r="Y98" s="248"/>
      <c r="Z98" s="249"/>
      <c r="AA98" s="192">
        <v>108.580671</v>
      </c>
      <c r="AB98" s="193">
        <v>118.96447496</v>
      </c>
      <c r="AC98" s="194">
        <v>0.91271508604992</v>
      </c>
      <c r="AD98" s="195">
        <v>-10.3838039600001</v>
      </c>
      <c r="AE98" s="196">
        <v>87.391744</v>
      </c>
      <c r="AF98" s="192">
        <v>19.419826</v>
      </c>
      <c r="AG98" s="193">
        <v>18.58638266</v>
      </c>
      <c r="AH98" s="194">
        <v>1.04484161093883</v>
      </c>
      <c r="AI98" s="195">
        <v>0.833443340000006</v>
      </c>
      <c r="AJ98" s="196">
        <v>25.144722</v>
      </c>
      <c r="AK98" s="192">
        <v>0</v>
      </c>
      <c r="AL98" s="193">
        <v>0</v>
      </c>
      <c r="AM98" s="177" t="s">
        <v>161</v>
      </c>
      <c r="AN98" s="195">
        <v>0</v>
      </c>
      <c r="AO98" s="196">
        <v>0</v>
      </c>
      <c r="AP98" s="192">
        <v>0</v>
      </c>
      <c r="AQ98" s="193">
        <v>0</v>
      </c>
      <c r="AR98" s="177" t="s">
        <v>161</v>
      </c>
      <c r="AS98" s="195">
        <v>0</v>
      </c>
      <c r="AT98" s="196">
        <v>0</v>
      </c>
      <c r="AU98" s="192">
        <v>-128.000497</v>
      </c>
      <c r="AV98" s="193">
        <v>-137.55085762</v>
      </c>
      <c r="AW98" s="194">
        <v>1.0694314872713</v>
      </c>
      <c r="AX98" s="195">
        <v>9.55036062000005</v>
      </c>
      <c r="AY98" s="196">
        <v>-101.546908</v>
      </c>
      <c r="AZ98" s="230" t="s">
        <v>161</v>
      </c>
      <c r="BA98" s="177" t="s">
        <v>161</v>
      </c>
      <c r="BB98" s="177" t="s">
        <v>161</v>
      </c>
      <c r="BC98" s="248" t="s">
        <v>161</v>
      </c>
      <c r="BD98" s="249">
        <v>-9.24030866391533</v>
      </c>
      <c r="BE98" s="192">
        <v>4.33333333333333</v>
      </c>
      <c r="BF98" s="193">
        <v>4.66666666666667</v>
      </c>
      <c r="BG98" s="177">
        <v>0.928571428571428</v>
      </c>
      <c r="BH98" s="193">
        <v>-0.333333333333334</v>
      </c>
      <c r="BI98" s="274">
        <v>11.66666667</v>
      </c>
      <c r="BJ98" s="192">
        <v>0</v>
      </c>
      <c r="BK98" s="193">
        <v>0</v>
      </c>
      <c r="BL98" s="177" t="s">
        <v>161</v>
      </c>
      <c r="BM98" s="274">
        <v>0</v>
      </c>
      <c r="BN98" s="230" t="s">
        <v>161</v>
      </c>
      <c r="BO98" s="177" t="s">
        <v>161</v>
      </c>
      <c r="BP98" s="177" t="s">
        <v>161</v>
      </c>
      <c r="BQ98" s="177" t="s">
        <v>161</v>
      </c>
      <c r="BR98" s="249">
        <v>7.95225285675729</v>
      </c>
      <c r="BS98" s="285">
        <v>0</v>
      </c>
      <c r="BT98" s="286">
        <v>0</v>
      </c>
      <c r="BU98" s="177" t="s">
        <v>161</v>
      </c>
      <c r="BV98" s="299">
        <v>0</v>
      </c>
      <c r="BW98" s="274">
        <v>0.125750528562515</v>
      </c>
      <c r="BX98" s="285">
        <v>-1.17885159320852</v>
      </c>
      <c r="BY98" s="286">
        <v>-1.15623473029448</v>
      </c>
      <c r="BZ98" s="177">
        <v>0.980439211587876</v>
      </c>
      <c r="CA98" s="299">
        <v>-0.0226168629140391</v>
      </c>
      <c r="CB98" s="274">
        <v>-1.16197369856814</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203" t="s">
        <v>100</v>
      </c>
      <c r="B99" s="192">
        <v>0</v>
      </c>
      <c r="C99" s="193">
        <v>0</v>
      </c>
      <c r="D99" s="194" t="s">
        <v>161</v>
      </c>
      <c r="E99" s="195">
        <v>0</v>
      </c>
      <c r="F99" s="196">
        <v>0</v>
      </c>
      <c r="G99" s="192">
        <v>0</v>
      </c>
      <c r="H99" s="193">
        <v>0</v>
      </c>
      <c r="I99" s="194" t="s">
        <v>161</v>
      </c>
      <c r="J99" s="195">
        <v>0</v>
      </c>
      <c r="K99" s="196">
        <v>0</v>
      </c>
      <c r="L99" s="192">
        <v>0</v>
      </c>
      <c r="M99" s="193">
        <v>0</v>
      </c>
      <c r="N99" s="194" t="s">
        <v>161</v>
      </c>
      <c r="O99" s="195">
        <v>0</v>
      </c>
      <c r="P99" s="196">
        <v>0</v>
      </c>
      <c r="Q99" s="192"/>
      <c r="R99" s="193"/>
      <c r="S99" s="194"/>
      <c r="T99" s="195"/>
      <c r="U99" s="196"/>
      <c r="V99" s="230"/>
      <c r="W99" s="177"/>
      <c r="X99" s="177"/>
      <c r="Y99" s="248"/>
      <c r="Z99" s="249"/>
      <c r="AA99" s="192">
        <v>53.753004</v>
      </c>
      <c r="AB99" s="193">
        <v>82.14240353</v>
      </c>
      <c r="AC99" s="194">
        <v>0.65438801021166</v>
      </c>
      <c r="AD99" s="195">
        <v>-28.38939953</v>
      </c>
      <c r="AE99" s="196">
        <v>63.510546</v>
      </c>
      <c r="AF99" s="192">
        <v>29.915312</v>
      </c>
      <c r="AG99" s="193">
        <v>17.336408</v>
      </c>
      <c r="AH99" s="194">
        <v>1.72557729375081</v>
      </c>
      <c r="AI99" s="195">
        <v>12.578904</v>
      </c>
      <c r="AJ99" s="196">
        <v>9.407476</v>
      </c>
      <c r="AK99" s="192">
        <v>0</v>
      </c>
      <c r="AL99" s="193">
        <v>0</v>
      </c>
      <c r="AM99" s="177" t="s">
        <v>161</v>
      </c>
      <c r="AN99" s="195">
        <v>0</v>
      </c>
      <c r="AO99" s="196">
        <v>0</v>
      </c>
      <c r="AP99" s="192">
        <v>0</v>
      </c>
      <c r="AQ99" s="193">
        <v>0</v>
      </c>
      <c r="AR99" s="177" t="s">
        <v>161</v>
      </c>
      <c r="AS99" s="195">
        <v>0</v>
      </c>
      <c r="AT99" s="196">
        <v>0</v>
      </c>
      <c r="AU99" s="192">
        <v>-83.668316</v>
      </c>
      <c r="AV99" s="193">
        <v>-99.47881153</v>
      </c>
      <c r="AW99" s="194">
        <v>1.15893329732063</v>
      </c>
      <c r="AX99" s="195">
        <v>15.8104955300001</v>
      </c>
      <c r="AY99" s="196">
        <v>-72.918022</v>
      </c>
      <c r="AZ99" s="230" t="s">
        <v>161</v>
      </c>
      <c r="BA99" s="177" t="s">
        <v>161</v>
      </c>
      <c r="BB99" s="177" t="s">
        <v>161</v>
      </c>
      <c r="BC99" s="248" t="s">
        <v>161</v>
      </c>
      <c r="BD99" s="249" t="s">
        <v>161</v>
      </c>
      <c r="BE99" s="192">
        <v>2.41666666666667</v>
      </c>
      <c r="BF99" s="193">
        <v>3.58333333333333</v>
      </c>
      <c r="BG99" s="177">
        <v>0.674418604651163</v>
      </c>
      <c r="BH99" s="193">
        <v>-1.16666666666667</v>
      </c>
      <c r="BI99" s="274">
        <v>10.83333333</v>
      </c>
      <c r="BJ99" s="192">
        <v>0</v>
      </c>
      <c r="BK99" s="193">
        <v>0</v>
      </c>
      <c r="BL99" s="177" t="s">
        <v>161</v>
      </c>
      <c r="BM99" s="274">
        <v>0</v>
      </c>
      <c r="BN99" s="230" t="s">
        <v>161</v>
      </c>
      <c r="BO99" s="177" t="s">
        <v>161</v>
      </c>
      <c r="BP99" s="177" t="s">
        <v>161</v>
      </c>
      <c r="BQ99" s="177" t="s">
        <v>161</v>
      </c>
      <c r="BR99" s="249" t="s">
        <v>161</v>
      </c>
      <c r="BS99" s="285">
        <v>0</v>
      </c>
      <c r="BT99" s="286">
        <v>0</v>
      </c>
      <c r="BU99" s="177" t="s">
        <v>161</v>
      </c>
      <c r="BV99" s="299">
        <v>0</v>
      </c>
      <c r="BW99" s="274">
        <v>0</v>
      </c>
      <c r="BX99" s="285">
        <v>-1.55653284047158</v>
      </c>
      <c r="BY99" s="286">
        <v>-1.21105308896481</v>
      </c>
      <c r="BZ99" s="177">
        <v>0.714727822706696</v>
      </c>
      <c r="CA99" s="299">
        <v>-0.345479751506771</v>
      </c>
      <c r="CB99" s="274">
        <v>-1.14812462799485</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203" t="s">
        <v>101</v>
      </c>
      <c r="B100" s="192">
        <v>0</v>
      </c>
      <c r="C100" s="193">
        <v>0</v>
      </c>
      <c r="D100" s="194" t="s">
        <v>161</v>
      </c>
      <c r="E100" s="195">
        <v>0</v>
      </c>
      <c r="F100" s="196">
        <v>0</v>
      </c>
      <c r="G100" s="192">
        <v>0</v>
      </c>
      <c r="H100" s="193">
        <v>0</v>
      </c>
      <c r="I100" s="194" t="s">
        <v>161</v>
      </c>
      <c r="J100" s="195">
        <v>0</v>
      </c>
      <c r="K100" s="196">
        <v>0</v>
      </c>
      <c r="L100" s="192">
        <v>0</v>
      </c>
      <c r="M100" s="193">
        <v>0</v>
      </c>
      <c r="N100" s="194" t="s">
        <v>161</v>
      </c>
      <c r="O100" s="195">
        <v>0</v>
      </c>
      <c r="P100" s="196">
        <v>0</v>
      </c>
      <c r="Q100" s="192"/>
      <c r="R100" s="193"/>
      <c r="S100" s="194"/>
      <c r="T100" s="195"/>
      <c r="U100" s="196"/>
      <c r="V100" s="230"/>
      <c r="W100" s="177"/>
      <c r="X100" s="177"/>
      <c r="Y100" s="248"/>
      <c r="Z100" s="249"/>
      <c r="AA100" s="192">
        <v>32.06746</v>
      </c>
      <c r="AB100" s="193">
        <v>35.80618012</v>
      </c>
      <c r="AC100" s="194">
        <v>0.895584502243185</v>
      </c>
      <c r="AD100" s="195">
        <v>-3.73872011999999</v>
      </c>
      <c r="AE100" s="196">
        <v>14.089129</v>
      </c>
      <c r="AF100" s="192">
        <v>17.547013</v>
      </c>
      <c r="AG100" s="193">
        <v>42.218292</v>
      </c>
      <c r="AH100" s="194">
        <v>0.415625838203023</v>
      </c>
      <c r="AI100" s="195">
        <v>-24.671279</v>
      </c>
      <c r="AJ100" s="196">
        <v>12.793088</v>
      </c>
      <c r="AK100" s="192">
        <v>0</v>
      </c>
      <c r="AL100" s="193">
        <v>0</v>
      </c>
      <c r="AM100" s="177" t="s">
        <v>161</v>
      </c>
      <c r="AN100" s="195">
        <v>0</v>
      </c>
      <c r="AO100" s="196">
        <v>0</v>
      </c>
      <c r="AP100" s="192">
        <v>0</v>
      </c>
      <c r="AQ100" s="193">
        <v>0</v>
      </c>
      <c r="AR100" s="177" t="s">
        <v>161</v>
      </c>
      <c r="AS100" s="195">
        <v>0</v>
      </c>
      <c r="AT100" s="196">
        <v>0</v>
      </c>
      <c r="AU100" s="192">
        <v>-49.614473</v>
      </c>
      <c r="AV100" s="193">
        <v>-78.02447212</v>
      </c>
      <c r="AW100" s="194">
        <v>1.36411651816504</v>
      </c>
      <c r="AX100" s="195">
        <v>28.40999912</v>
      </c>
      <c r="AY100" s="196">
        <v>-26.882217</v>
      </c>
      <c r="AZ100" s="230" t="s">
        <v>161</v>
      </c>
      <c r="BA100" s="177" t="s">
        <v>161</v>
      </c>
      <c r="BB100" s="177" t="s">
        <v>161</v>
      </c>
      <c r="BC100" s="248" t="s">
        <v>161</v>
      </c>
      <c r="BD100" s="249" t="s">
        <v>161</v>
      </c>
      <c r="BE100" s="192">
        <v>1.33333333333333</v>
      </c>
      <c r="BF100" s="193">
        <v>1.41666666666667</v>
      </c>
      <c r="BG100" s="177">
        <v>0.941176470588235</v>
      </c>
      <c r="BH100" s="193">
        <v>-0.0833333333333335</v>
      </c>
      <c r="BI100" s="274">
        <v>3.41666667</v>
      </c>
      <c r="BJ100" s="192">
        <v>0</v>
      </c>
      <c r="BK100" s="193">
        <v>0</v>
      </c>
      <c r="BL100" s="177" t="s">
        <v>161</v>
      </c>
      <c r="BM100" s="274">
        <v>0</v>
      </c>
      <c r="BN100" s="230" t="s">
        <v>161</v>
      </c>
      <c r="BO100" s="177" t="s">
        <v>161</v>
      </c>
      <c r="BP100" s="177" t="s">
        <v>161</v>
      </c>
      <c r="BQ100" s="177" t="s">
        <v>161</v>
      </c>
      <c r="BR100" s="249" t="s">
        <v>161</v>
      </c>
      <c r="BS100" s="285">
        <v>0</v>
      </c>
      <c r="BT100" s="286">
        <v>0</v>
      </c>
      <c r="BU100" s="177" t="s">
        <v>161</v>
      </c>
      <c r="BV100" s="299">
        <v>0</v>
      </c>
      <c r="BW100" s="274">
        <v>0</v>
      </c>
      <c r="BX100" s="285">
        <v>-1.5471906100452</v>
      </c>
      <c r="BY100" s="286">
        <v>-2.1790783562645</v>
      </c>
      <c r="BZ100" s="177">
        <v>1.28997935957774</v>
      </c>
      <c r="CA100" s="299">
        <v>0.631887746219297</v>
      </c>
      <c r="CB100" s="274">
        <v>-1.9080112759277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203" t="s">
        <v>99</v>
      </c>
      <c r="B101" s="192">
        <v>193.84</v>
      </c>
      <c r="C101" s="193">
        <v>193.84</v>
      </c>
      <c r="D101" s="194">
        <v>1</v>
      </c>
      <c r="E101" s="195">
        <v>0</v>
      </c>
      <c r="F101" s="196">
        <v>0</v>
      </c>
      <c r="G101" s="192">
        <v>0</v>
      </c>
      <c r="H101" s="193">
        <v>0</v>
      </c>
      <c r="I101" s="194" t="s">
        <v>161</v>
      </c>
      <c r="J101" s="195">
        <v>0</v>
      </c>
      <c r="K101" s="196">
        <v>0</v>
      </c>
      <c r="L101" s="192">
        <v>0</v>
      </c>
      <c r="M101" s="193">
        <v>0</v>
      </c>
      <c r="N101" s="194" t="s">
        <v>161</v>
      </c>
      <c r="O101" s="195">
        <v>0</v>
      </c>
      <c r="P101" s="196">
        <v>0</v>
      </c>
      <c r="Q101" s="192"/>
      <c r="R101" s="193"/>
      <c r="S101" s="194"/>
      <c r="T101" s="195"/>
      <c r="U101" s="196"/>
      <c r="V101" s="230"/>
      <c r="W101" s="177"/>
      <c r="X101" s="177"/>
      <c r="Y101" s="248"/>
      <c r="Z101" s="249"/>
      <c r="AA101" s="192">
        <v>135.842121</v>
      </c>
      <c r="AB101" s="193">
        <v>117.20565476</v>
      </c>
      <c r="AC101" s="194">
        <v>1.15900654518898</v>
      </c>
      <c r="AD101" s="195">
        <v>18.63646624</v>
      </c>
      <c r="AE101" s="196">
        <v>61.029739</v>
      </c>
      <c r="AF101" s="192">
        <v>27.027102</v>
      </c>
      <c r="AG101" s="193">
        <v>35.067804</v>
      </c>
      <c r="AH101" s="194">
        <v>0.770709851121559</v>
      </c>
      <c r="AI101" s="195">
        <v>-8.04070200000001</v>
      </c>
      <c r="AJ101" s="196">
        <v>-6.37210899999998</v>
      </c>
      <c r="AK101" s="192">
        <v>0</v>
      </c>
      <c r="AL101" s="193">
        <v>0</v>
      </c>
      <c r="AM101" s="177" t="s">
        <v>161</v>
      </c>
      <c r="AN101" s="195">
        <v>0</v>
      </c>
      <c r="AO101" s="196">
        <v>0</v>
      </c>
      <c r="AP101" s="192">
        <v>0.12014</v>
      </c>
      <c r="AQ101" s="193">
        <v>0</v>
      </c>
      <c r="AR101" s="177" t="s">
        <v>161</v>
      </c>
      <c r="AS101" s="195">
        <v>0.12014</v>
      </c>
      <c r="AT101" s="196">
        <v>0</v>
      </c>
      <c r="AU101" s="192">
        <v>30.850637</v>
      </c>
      <c r="AV101" s="193">
        <v>41.56654124</v>
      </c>
      <c r="AW101" s="194">
        <v>0.742198799314869</v>
      </c>
      <c r="AX101" s="195">
        <v>-10.71590424</v>
      </c>
      <c r="AY101" s="196">
        <v>-54.65763</v>
      </c>
      <c r="AZ101" s="230">
        <v>0.159155164052827</v>
      </c>
      <c r="BA101" s="177">
        <v>0.21443737742468</v>
      </c>
      <c r="BB101" s="177">
        <v>0.742198799314869</v>
      </c>
      <c r="BC101" s="248">
        <v>-0.055282213371853</v>
      </c>
      <c r="BD101" s="249" t="s">
        <v>161</v>
      </c>
      <c r="BE101" s="192">
        <v>0.833333333333333</v>
      </c>
      <c r="BF101" s="193">
        <v>1.16666666666667</v>
      </c>
      <c r="BG101" s="177">
        <v>0.714285714285714</v>
      </c>
      <c r="BH101" s="193">
        <v>-0.333333333333333</v>
      </c>
      <c r="BI101" s="274">
        <v>3.83333333</v>
      </c>
      <c r="BJ101" s="192">
        <v>232.608</v>
      </c>
      <c r="BK101" s="193">
        <v>166.148571428571</v>
      </c>
      <c r="BL101" s="177">
        <v>1.4</v>
      </c>
      <c r="BM101" s="274">
        <v>66.4594285714286</v>
      </c>
      <c r="BN101" s="230">
        <v>0.70079509389187</v>
      </c>
      <c r="BO101" s="177">
        <v>0.604651541271152</v>
      </c>
      <c r="BP101" s="177">
        <v>1.15900654518898</v>
      </c>
      <c r="BQ101" s="177">
        <v>0.0961435526207182</v>
      </c>
      <c r="BR101" s="249" t="s">
        <v>161</v>
      </c>
      <c r="BS101" s="285">
        <v>1.42695062895845</v>
      </c>
      <c r="BT101" s="286">
        <v>1.65384511862438</v>
      </c>
      <c r="BU101" s="177">
        <v>0.862807897117566</v>
      </c>
      <c r="BV101" s="299">
        <v>-0.226894489665926</v>
      </c>
      <c r="BW101" s="274">
        <v>0</v>
      </c>
      <c r="BX101" s="285">
        <v>0.227106561447167</v>
      </c>
      <c r="BY101" s="286">
        <v>0.35464620990442</v>
      </c>
      <c r="BZ101" s="177">
        <v>0.640374985280045</v>
      </c>
      <c r="CA101" s="299">
        <v>-0.127539648457253</v>
      </c>
      <c r="CB101" s="274">
        <v>-0.89559009911545</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203" t="s">
        <v>103</v>
      </c>
      <c r="B102" s="192">
        <v>0</v>
      </c>
      <c r="C102" s="193">
        <v>0</v>
      </c>
      <c r="D102" s="194" t="s">
        <v>161</v>
      </c>
      <c r="E102" s="195">
        <v>0</v>
      </c>
      <c r="F102" s="196">
        <v>0</v>
      </c>
      <c r="G102" s="192">
        <v>0</v>
      </c>
      <c r="H102" s="193">
        <v>0</v>
      </c>
      <c r="I102" s="194" t="s">
        <v>161</v>
      </c>
      <c r="J102" s="195">
        <v>0</v>
      </c>
      <c r="K102" s="196">
        <v>0</v>
      </c>
      <c r="L102" s="192">
        <v>0</v>
      </c>
      <c r="M102" s="193">
        <v>0</v>
      </c>
      <c r="N102" s="194" t="s">
        <v>161</v>
      </c>
      <c r="O102" s="195">
        <v>0</v>
      </c>
      <c r="P102" s="196">
        <v>0</v>
      </c>
      <c r="Q102" s="192"/>
      <c r="R102" s="193"/>
      <c r="S102" s="194"/>
      <c r="T102" s="195"/>
      <c r="U102" s="196"/>
      <c r="V102" s="230"/>
      <c r="W102" s="177"/>
      <c r="X102" s="177"/>
      <c r="Y102" s="248"/>
      <c r="Z102" s="249"/>
      <c r="AA102" s="192">
        <v>0</v>
      </c>
      <c r="AB102" s="193">
        <v>2.082222</v>
      </c>
      <c r="AC102" s="194">
        <v>0</v>
      </c>
      <c r="AD102" s="195">
        <v>-2.082222</v>
      </c>
      <c r="AE102" s="196">
        <v>0</v>
      </c>
      <c r="AF102" s="192">
        <v>0</v>
      </c>
      <c r="AG102" s="193">
        <v>0</v>
      </c>
      <c r="AH102" s="194" t="s">
        <v>161</v>
      </c>
      <c r="AI102" s="195">
        <v>0</v>
      </c>
      <c r="AJ102" s="196">
        <v>0</v>
      </c>
      <c r="AK102" s="192">
        <v>0</v>
      </c>
      <c r="AL102" s="193">
        <v>0</v>
      </c>
      <c r="AM102" s="177" t="s">
        <v>161</v>
      </c>
      <c r="AN102" s="195">
        <v>0</v>
      </c>
      <c r="AO102" s="196">
        <v>0</v>
      </c>
      <c r="AP102" s="192">
        <v>0</v>
      </c>
      <c r="AQ102" s="193">
        <v>0</v>
      </c>
      <c r="AR102" s="177" t="s">
        <v>161</v>
      </c>
      <c r="AS102" s="195">
        <v>0</v>
      </c>
      <c r="AT102" s="196">
        <v>0</v>
      </c>
      <c r="AU102" s="192">
        <v>0</v>
      </c>
      <c r="AV102" s="193">
        <v>-2.082222</v>
      </c>
      <c r="AW102" s="194">
        <v>2</v>
      </c>
      <c r="AX102" s="195">
        <v>2.082222</v>
      </c>
      <c r="AY102" s="196">
        <v>0</v>
      </c>
      <c r="AZ102" s="230" t="s">
        <v>161</v>
      </c>
      <c r="BA102" s="177" t="s">
        <v>161</v>
      </c>
      <c r="BB102" s="177" t="s">
        <v>161</v>
      </c>
      <c r="BC102" s="248" t="s">
        <v>161</v>
      </c>
      <c r="BD102" s="249" t="s">
        <v>161</v>
      </c>
      <c r="BE102" s="192">
        <v>0</v>
      </c>
      <c r="BF102" s="193">
        <v>0</v>
      </c>
      <c r="BG102" s="177" t="s">
        <v>161</v>
      </c>
      <c r="BH102" s="193">
        <v>0</v>
      </c>
      <c r="BI102" s="274">
        <v>0</v>
      </c>
      <c r="BJ102" s="192" t="s">
        <v>161</v>
      </c>
      <c r="BK102" s="193" t="s">
        <v>161</v>
      </c>
      <c r="BL102" s="177" t="s">
        <v>161</v>
      </c>
      <c r="BM102" s="274" t="s">
        <v>161</v>
      </c>
      <c r="BN102" s="230" t="s">
        <v>161</v>
      </c>
      <c r="BO102" s="177" t="s">
        <v>161</v>
      </c>
      <c r="BP102" s="177" t="s">
        <v>161</v>
      </c>
      <c r="BQ102" s="177" t="s">
        <v>161</v>
      </c>
      <c r="BR102" s="249" t="s">
        <v>161</v>
      </c>
      <c r="BS102" s="285" t="s">
        <v>161</v>
      </c>
      <c r="BT102" s="286">
        <v>0</v>
      </c>
      <c r="BU102" s="177" t="s">
        <v>161</v>
      </c>
      <c r="BV102" s="299" t="s">
        <v>161</v>
      </c>
      <c r="BW102" s="274" t="s">
        <v>161</v>
      </c>
      <c r="BX102" s="285" t="s">
        <v>161</v>
      </c>
      <c r="BY102" s="286">
        <v>-1</v>
      </c>
      <c r="BZ102" s="177" t="s">
        <v>161</v>
      </c>
      <c r="CA102" s="299" t="s">
        <v>161</v>
      </c>
      <c r="CB102" s="274" t="s">
        <v>161</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203" t="s">
        <v>104</v>
      </c>
      <c r="B103" s="192">
        <v>0</v>
      </c>
      <c r="C103" s="193">
        <v>0</v>
      </c>
      <c r="D103" s="194" t="s">
        <v>161</v>
      </c>
      <c r="E103" s="195">
        <v>0</v>
      </c>
      <c r="F103" s="196">
        <v>0</v>
      </c>
      <c r="G103" s="192">
        <v>0</v>
      </c>
      <c r="H103" s="193">
        <v>0</v>
      </c>
      <c r="I103" s="194" t="s">
        <v>161</v>
      </c>
      <c r="J103" s="195">
        <v>0</v>
      </c>
      <c r="K103" s="196">
        <v>0</v>
      </c>
      <c r="L103" s="192">
        <v>0</v>
      </c>
      <c r="M103" s="193">
        <v>0</v>
      </c>
      <c r="N103" s="194" t="s">
        <v>161</v>
      </c>
      <c r="O103" s="195">
        <v>0</v>
      </c>
      <c r="P103" s="196">
        <v>0</v>
      </c>
      <c r="Q103" s="192"/>
      <c r="R103" s="193"/>
      <c r="S103" s="194"/>
      <c r="T103" s="195"/>
      <c r="U103" s="196"/>
      <c r="V103" s="230"/>
      <c r="W103" s="177"/>
      <c r="X103" s="177"/>
      <c r="Y103" s="248"/>
      <c r="Z103" s="249"/>
      <c r="AA103" s="192">
        <v>0</v>
      </c>
      <c r="AB103" s="193">
        <v>0</v>
      </c>
      <c r="AC103" s="194" t="s">
        <v>161</v>
      </c>
      <c r="AD103" s="195">
        <v>0</v>
      </c>
      <c r="AE103" s="196">
        <v>0</v>
      </c>
      <c r="AF103" s="192">
        <v>0</v>
      </c>
      <c r="AG103" s="193">
        <v>0</v>
      </c>
      <c r="AH103" s="194" t="s">
        <v>161</v>
      </c>
      <c r="AI103" s="195">
        <v>0</v>
      </c>
      <c r="AJ103" s="196">
        <v>0</v>
      </c>
      <c r="AK103" s="192">
        <v>0</v>
      </c>
      <c r="AL103" s="193">
        <v>0</v>
      </c>
      <c r="AM103" s="177" t="s">
        <v>161</v>
      </c>
      <c r="AN103" s="195">
        <v>0</v>
      </c>
      <c r="AO103" s="196">
        <v>0</v>
      </c>
      <c r="AP103" s="192">
        <v>0</v>
      </c>
      <c r="AQ103" s="193">
        <v>0</v>
      </c>
      <c r="AR103" s="177" t="s">
        <v>161</v>
      </c>
      <c r="AS103" s="195">
        <v>0</v>
      </c>
      <c r="AT103" s="196">
        <v>0</v>
      </c>
      <c r="AU103" s="192">
        <v>0</v>
      </c>
      <c r="AV103" s="193">
        <v>0</v>
      </c>
      <c r="AW103" s="194" t="s">
        <v>161</v>
      </c>
      <c r="AX103" s="195">
        <v>0</v>
      </c>
      <c r="AY103" s="196">
        <v>0</v>
      </c>
      <c r="AZ103" s="230" t="s">
        <v>161</v>
      </c>
      <c r="BA103" s="177" t="s">
        <v>161</v>
      </c>
      <c r="BB103" s="177" t="s">
        <v>161</v>
      </c>
      <c r="BC103" s="248" t="s">
        <v>161</v>
      </c>
      <c r="BD103" s="249" t="s">
        <v>161</v>
      </c>
      <c r="BE103" s="192">
        <v>0</v>
      </c>
      <c r="BF103" s="193">
        <v>0</v>
      </c>
      <c r="BG103" s="177" t="s">
        <v>161</v>
      </c>
      <c r="BH103" s="193">
        <v>0</v>
      </c>
      <c r="BI103" s="274">
        <v>0</v>
      </c>
      <c r="BJ103" s="192" t="s">
        <v>161</v>
      </c>
      <c r="BK103" s="193" t="s">
        <v>161</v>
      </c>
      <c r="BL103" s="177" t="s">
        <v>161</v>
      </c>
      <c r="BM103" s="274" t="s">
        <v>161</v>
      </c>
      <c r="BN103" s="230" t="s">
        <v>161</v>
      </c>
      <c r="BO103" s="177" t="s">
        <v>161</v>
      </c>
      <c r="BP103" s="177" t="s">
        <v>161</v>
      </c>
      <c r="BQ103" s="177" t="s">
        <v>161</v>
      </c>
      <c r="BR103" s="249" t="s">
        <v>161</v>
      </c>
      <c r="BS103" s="285" t="s">
        <v>161</v>
      </c>
      <c r="BT103" s="286" t="s">
        <v>161</v>
      </c>
      <c r="BU103" s="177" t="s">
        <v>161</v>
      </c>
      <c r="BV103" s="299" t="s">
        <v>161</v>
      </c>
      <c r="BW103" s="274" t="s">
        <v>161</v>
      </c>
      <c r="BX103" s="285" t="s">
        <v>161</v>
      </c>
      <c r="BY103" s="286" t="s">
        <v>161</v>
      </c>
      <c r="BZ103" s="177" t="s">
        <v>161</v>
      </c>
      <c r="CA103" s="299" t="s">
        <v>161</v>
      </c>
      <c r="CB103" s="274" t="s">
        <v>161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t="16.2" spans="1:80">
      <c r="A104" s="213" t="s">
        <v>105</v>
      </c>
      <c r="B104" s="214">
        <v>193.84</v>
      </c>
      <c r="C104" s="215">
        <v>193.84</v>
      </c>
      <c r="D104" s="216">
        <v>1</v>
      </c>
      <c r="E104" s="215">
        <v>0</v>
      </c>
      <c r="F104" s="217">
        <v>22.315218</v>
      </c>
      <c r="G104" s="214">
        <v>0</v>
      </c>
      <c r="H104" s="215">
        <v>0</v>
      </c>
      <c r="I104" s="216" t="s">
        <v>161</v>
      </c>
      <c r="J104" s="215">
        <v>0</v>
      </c>
      <c r="K104" s="217">
        <v>0</v>
      </c>
      <c r="L104" s="214">
        <v>0</v>
      </c>
      <c r="M104" s="215">
        <v>0</v>
      </c>
      <c r="N104" s="216" t="s">
        <v>161</v>
      </c>
      <c r="O104" s="215">
        <v>0</v>
      </c>
      <c r="P104" s="217">
        <v>0</v>
      </c>
      <c r="Q104" s="214"/>
      <c r="R104" s="215"/>
      <c r="S104" s="216"/>
      <c r="T104" s="215"/>
      <c r="U104" s="217"/>
      <c r="V104" s="237"/>
      <c r="W104" s="238"/>
      <c r="X104" s="238"/>
      <c r="Y104" s="216"/>
      <c r="Z104" s="257"/>
      <c r="AA104" s="214">
        <v>522.802778</v>
      </c>
      <c r="AB104" s="215">
        <v>548.59872566</v>
      </c>
      <c r="AC104" s="216">
        <v>0.952978476884054</v>
      </c>
      <c r="AD104" s="215">
        <v>-25.7959476600001</v>
      </c>
      <c r="AE104" s="217">
        <v>376.807561</v>
      </c>
      <c r="AF104" s="214">
        <v>139.445132</v>
      </c>
      <c r="AG104" s="215">
        <v>210.51703066</v>
      </c>
      <c r="AH104" s="216">
        <v>0.662393591448731</v>
      </c>
      <c r="AI104" s="215">
        <v>-71.07189866</v>
      </c>
      <c r="AJ104" s="217">
        <v>-17.060912</v>
      </c>
      <c r="AK104" s="214">
        <v>0.831959</v>
      </c>
      <c r="AL104" s="215">
        <v>0</v>
      </c>
      <c r="AM104" s="238" t="s">
        <v>161</v>
      </c>
      <c r="AN104" s="215">
        <v>0.831959</v>
      </c>
      <c r="AO104" s="217">
        <v>0.353899</v>
      </c>
      <c r="AP104" s="214">
        <v>0.233871</v>
      </c>
      <c r="AQ104" s="215">
        <v>0</v>
      </c>
      <c r="AR104" s="238" t="s">
        <v>161</v>
      </c>
      <c r="AS104" s="215">
        <v>0.233871</v>
      </c>
      <c r="AT104" s="217">
        <v>0</v>
      </c>
      <c r="AU104" s="214">
        <v>-467.809822</v>
      </c>
      <c r="AV104" s="215">
        <v>-565.27575632</v>
      </c>
      <c r="AW104" s="216">
        <v>1.17242192545902</v>
      </c>
      <c r="AX104" s="215">
        <v>97.4659343200002</v>
      </c>
      <c r="AY104" s="217">
        <v>-337.077532</v>
      </c>
      <c r="AZ104" s="237">
        <v>-2.41338125257945</v>
      </c>
      <c r="BA104" s="238">
        <v>-2.91619766983079</v>
      </c>
      <c r="BB104" s="238">
        <v>1.17242192545902</v>
      </c>
      <c r="BC104" s="216">
        <v>0.502816417251343</v>
      </c>
      <c r="BD104" s="257">
        <v>-15.1052762289842</v>
      </c>
      <c r="BE104" s="214">
        <v>19.25</v>
      </c>
      <c r="BF104" s="215">
        <v>21.3333333333333</v>
      </c>
      <c r="BG104" s="238">
        <v>0.90234375</v>
      </c>
      <c r="BH104" s="215">
        <v>-2.08333333333334</v>
      </c>
      <c r="BI104" s="279">
        <v>57.5</v>
      </c>
      <c r="BJ104" s="214">
        <v>10.0696103896104</v>
      </c>
      <c r="BK104" s="215">
        <v>9.08625</v>
      </c>
      <c r="BL104" s="238">
        <v>1.10822510822511</v>
      </c>
      <c r="BM104" s="279">
        <v>0.98336038961039</v>
      </c>
      <c r="BN104" s="237">
        <v>2.69708407965332</v>
      </c>
      <c r="BO104" s="238">
        <v>2.83016263753611</v>
      </c>
      <c r="BP104" s="238">
        <v>0.952978476884054</v>
      </c>
      <c r="BQ104" s="238">
        <v>-0.13307855788279</v>
      </c>
      <c r="BR104" s="257">
        <v>16.8856768954711</v>
      </c>
      <c r="BS104" s="292">
        <v>0.370770791887414</v>
      </c>
      <c r="BT104" s="293">
        <v>0.353336584525963</v>
      </c>
      <c r="BU104" s="238">
        <v>1.04934164228944</v>
      </c>
      <c r="BV104" s="238">
        <v>0.0174342073614516</v>
      </c>
      <c r="BW104" s="279">
        <v>0.0592217893419607</v>
      </c>
      <c r="BX104" s="292">
        <v>-0.894811278145121</v>
      </c>
      <c r="BY104" s="293">
        <v>-1.03039932446058</v>
      </c>
      <c r="BZ104" s="238">
        <v>1.13158786413844</v>
      </c>
      <c r="CA104" s="238">
        <v>0.135588046315461</v>
      </c>
      <c r="CB104" s="279">
        <v>-0.894561486785028</v>
      </c>
    </row>
    <row r="105" s="159" customFormat="1" ht="16.2" spans="1:16384">
      <c r="A105" s="302" t="s">
        <v>205</v>
      </c>
      <c r="B105" s="303">
        <v>8684.451279</v>
      </c>
      <c r="C105" s="304">
        <v>10163.21856411</v>
      </c>
      <c r="D105" s="305">
        <v>0.854498132084647</v>
      </c>
      <c r="E105" s="306">
        <v>-1478.76728511</v>
      </c>
      <c r="F105" s="307">
        <v>3551.873526</v>
      </c>
      <c r="G105" s="303">
        <v>609.663553</v>
      </c>
      <c r="H105" s="304">
        <v>801.84723521</v>
      </c>
      <c r="I105" s="305">
        <v>0.76032382008567</v>
      </c>
      <c r="J105" s="306">
        <v>-192.18368221</v>
      </c>
      <c r="K105" s="307">
        <v>612.194561</v>
      </c>
      <c r="L105" s="303">
        <v>6099.498607</v>
      </c>
      <c r="M105" s="304">
        <v>6646.56826902</v>
      </c>
      <c r="N105" s="305">
        <v>0.917691410081512</v>
      </c>
      <c r="O105" s="306">
        <v>-547.069662020001</v>
      </c>
      <c r="P105" s="307">
        <v>1893.676423</v>
      </c>
      <c r="Q105" s="303">
        <v>1243.52584</v>
      </c>
      <c r="R105" s="304">
        <v>2071.51337047</v>
      </c>
      <c r="S105" s="305">
        <v>0.60029824462</v>
      </c>
      <c r="T105" s="306">
        <v>-827.98753047</v>
      </c>
      <c r="U105" s="307">
        <v>866.074263</v>
      </c>
      <c r="V105" s="311">
        <v>0.143189914946842</v>
      </c>
      <c r="W105" s="312">
        <v>0.203824542137199</v>
      </c>
      <c r="X105" s="312">
        <v>0.702515572685341</v>
      </c>
      <c r="Y105" s="305">
        <v>-0.0606346271903573</v>
      </c>
      <c r="Z105" s="315">
        <v>0.243835895805486</v>
      </c>
      <c r="AA105" s="303">
        <v>2065.428071</v>
      </c>
      <c r="AB105" s="304">
        <v>2175.2900039</v>
      </c>
      <c r="AC105" s="305">
        <v>0.949495500506584</v>
      </c>
      <c r="AD105" s="306">
        <v>-109.861932900001</v>
      </c>
      <c r="AE105" s="307">
        <v>1076.529498</v>
      </c>
      <c r="AF105" s="303">
        <v>1114.291951</v>
      </c>
      <c r="AG105" s="304">
        <v>1055.13900964</v>
      </c>
      <c r="AH105" s="305">
        <v>1.05606175188251</v>
      </c>
      <c r="AI105" s="306">
        <v>59.1529413600001</v>
      </c>
      <c r="AJ105" s="307">
        <v>181.876043</v>
      </c>
      <c r="AK105" s="303">
        <v>26.000906</v>
      </c>
      <c r="AL105" s="304">
        <v>0.35</v>
      </c>
      <c r="AM105" s="312">
        <v>74.2883028571429</v>
      </c>
      <c r="AN105" s="304">
        <v>25.650906</v>
      </c>
      <c r="AO105" s="317">
        <v>9.31268</v>
      </c>
      <c r="AP105" s="303">
        <v>19.431675</v>
      </c>
      <c r="AQ105" s="304">
        <v>1</v>
      </c>
      <c r="AR105" s="312">
        <v>19.431675</v>
      </c>
      <c r="AS105" s="304">
        <v>18.431675</v>
      </c>
      <c r="AT105" s="317">
        <v>0.744172</v>
      </c>
      <c r="AU105" s="303">
        <v>-1197.861672</v>
      </c>
      <c r="AV105" s="304">
        <v>-516.27595366</v>
      </c>
      <c r="AW105" s="305">
        <v>-0.320196521856345</v>
      </c>
      <c r="AX105" s="306">
        <v>-681.58571834</v>
      </c>
      <c r="AY105" s="307">
        <v>-203.834491</v>
      </c>
      <c r="AZ105" s="311">
        <v>-0.137931762585457</v>
      </c>
      <c r="BA105" s="312">
        <v>-0.0507984700322354</v>
      </c>
      <c r="BB105" s="312">
        <v>-0.715273954076362</v>
      </c>
      <c r="BC105" s="305">
        <v>-0.087133292553222</v>
      </c>
      <c r="BD105" s="315">
        <v>-0.0573878798070694</v>
      </c>
      <c r="BE105" s="303">
        <v>327.083333333333</v>
      </c>
      <c r="BF105" s="306">
        <v>274.583333333333</v>
      </c>
      <c r="BG105" s="312">
        <v>1.19119878603945</v>
      </c>
      <c r="BH105" s="304">
        <v>52.5</v>
      </c>
      <c r="BI105" s="319">
        <v>473.416666656667</v>
      </c>
      <c r="BJ105" s="303">
        <v>26.5511886236943</v>
      </c>
      <c r="BK105" s="306">
        <v>37.0132390802185</v>
      </c>
      <c r="BL105" s="312">
        <v>0.717343017890169</v>
      </c>
      <c r="BM105" s="319">
        <v>-10.4620504565242</v>
      </c>
      <c r="BN105" s="311">
        <v>0.237830578426347</v>
      </c>
      <c r="BO105" s="312">
        <v>0.214035542990459</v>
      </c>
      <c r="BP105" s="312">
        <v>1.11117328974164</v>
      </c>
      <c r="BQ105" s="312">
        <v>0.0237950354358877</v>
      </c>
      <c r="BR105" s="315">
        <v>0.303087790181637</v>
      </c>
      <c r="BS105" s="324">
        <v>4.20467379180885</v>
      </c>
      <c r="BT105" s="325">
        <v>4.67212120953469</v>
      </c>
      <c r="BU105" s="312">
        <v>0.89994963812756</v>
      </c>
      <c r="BV105" s="312">
        <v>-0.467447417725847</v>
      </c>
      <c r="BW105" s="319">
        <v>3.29937408366306</v>
      </c>
      <c r="BX105" s="324">
        <v>-0.579958067201073</v>
      </c>
      <c r="BY105" s="325">
        <v>-0.23733660924952</v>
      </c>
      <c r="BZ105" s="312">
        <v>-0.443609812388212</v>
      </c>
      <c r="CA105" s="312">
        <v>-0.342621457951553</v>
      </c>
      <c r="CB105" s="319">
        <v>-0.189344083351815</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3" spans="1:80">
      <c r="A106" s="203" t="s">
        <v>107</v>
      </c>
      <c r="B106" s="192">
        <v>286.263728</v>
      </c>
      <c r="C106" s="193">
        <v>271.66673279</v>
      </c>
      <c r="D106" s="194">
        <v>1.05373125763353</v>
      </c>
      <c r="E106" s="195">
        <v>14.59699521</v>
      </c>
      <c r="F106" s="196">
        <v>280.868855</v>
      </c>
      <c r="G106" s="192">
        <v>0</v>
      </c>
      <c r="H106" s="193">
        <v>0</v>
      </c>
      <c r="I106" s="194" t="s">
        <v>161</v>
      </c>
      <c r="J106" s="195">
        <v>0</v>
      </c>
      <c r="K106" s="196">
        <v>0</v>
      </c>
      <c r="L106" s="192">
        <v>192.17215</v>
      </c>
      <c r="M106" s="193">
        <v>182.12537767</v>
      </c>
      <c r="N106" s="194">
        <v>1.05516404390499</v>
      </c>
      <c r="O106" s="195">
        <v>10.04677233</v>
      </c>
      <c r="P106" s="196">
        <v>185.565469</v>
      </c>
      <c r="Q106" s="192">
        <v>94.091578</v>
      </c>
      <c r="R106" s="193">
        <v>89.54135512</v>
      </c>
      <c r="S106" s="194">
        <v>1.05081699817813</v>
      </c>
      <c r="T106" s="195">
        <v>4.55022287999995</v>
      </c>
      <c r="U106" s="196">
        <v>95.303386</v>
      </c>
      <c r="V106" s="230">
        <v>0.328688439354077</v>
      </c>
      <c r="W106" s="177">
        <v>0.329599999972084</v>
      </c>
      <c r="X106" s="177">
        <v>0.99723434278494</v>
      </c>
      <c r="Y106" s="248">
        <v>-0.000911560618006624</v>
      </c>
      <c r="Z106" s="249">
        <v>0.339316318998773</v>
      </c>
      <c r="AA106" s="192">
        <v>18.46093</v>
      </c>
      <c r="AB106" s="193">
        <v>18.00979744</v>
      </c>
      <c r="AC106" s="194">
        <v>1.02504928561817</v>
      </c>
      <c r="AD106" s="195">
        <v>0.451132559999994</v>
      </c>
      <c r="AE106" s="196">
        <v>14.810027</v>
      </c>
      <c r="AF106" s="192">
        <v>2.795656</v>
      </c>
      <c r="AG106" s="193">
        <v>1.95006542</v>
      </c>
      <c r="AH106" s="194">
        <v>1.43362164742145</v>
      </c>
      <c r="AI106" s="195">
        <v>0.845590579999997</v>
      </c>
      <c r="AJ106" s="196">
        <v>1.838258</v>
      </c>
      <c r="AK106" s="192">
        <v>0</v>
      </c>
      <c r="AL106" s="193">
        <v>0</v>
      </c>
      <c r="AM106" s="177" t="s">
        <v>161</v>
      </c>
      <c r="AN106" s="195">
        <v>0</v>
      </c>
      <c r="AO106" s="196">
        <v>0</v>
      </c>
      <c r="AP106" s="192">
        <v>0</v>
      </c>
      <c r="AQ106" s="193">
        <v>0</v>
      </c>
      <c r="AR106" s="177" t="s">
        <v>161</v>
      </c>
      <c r="AS106" s="195">
        <v>0</v>
      </c>
      <c r="AT106" s="196">
        <v>0</v>
      </c>
      <c r="AU106" s="192">
        <v>72.834992</v>
      </c>
      <c r="AV106" s="193">
        <v>69.58149226</v>
      </c>
      <c r="AW106" s="194">
        <v>1.04675811964255</v>
      </c>
      <c r="AX106" s="195">
        <v>3.25349973999994</v>
      </c>
      <c r="AY106" s="196">
        <v>78.655101</v>
      </c>
      <c r="AZ106" s="230">
        <v>0.254433184772889</v>
      </c>
      <c r="BA106" s="177">
        <v>0.256128130026826</v>
      </c>
      <c r="BB106" s="177">
        <v>0.993382432246863</v>
      </c>
      <c r="BC106" s="248">
        <v>-0.00169494525393693</v>
      </c>
      <c r="BD106" s="249">
        <v>0.280042089394354</v>
      </c>
      <c r="BE106" s="192">
        <v>3</v>
      </c>
      <c r="BF106" s="193">
        <v>2.66666666666667</v>
      </c>
      <c r="BG106" s="177">
        <v>1.125</v>
      </c>
      <c r="BH106" s="193">
        <v>0.333333333333333</v>
      </c>
      <c r="BI106" s="274">
        <v>7.83333333</v>
      </c>
      <c r="BJ106" s="192">
        <v>95.4212426666667</v>
      </c>
      <c r="BK106" s="193">
        <v>101.87502479625</v>
      </c>
      <c r="BL106" s="177">
        <v>0.936650006785364</v>
      </c>
      <c r="BM106" s="274">
        <v>-6.45378212958335</v>
      </c>
      <c r="BN106" s="230">
        <v>0.0644892390977316</v>
      </c>
      <c r="BO106" s="177">
        <v>0.0662937167721662</v>
      </c>
      <c r="BP106" s="177">
        <v>0.972780562588819</v>
      </c>
      <c r="BQ106" s="177">
        <v>-0.00180447767443456</v>
      </c>
      <c r="BR106" s="249">
        <v>0.0527293316305932</v>
      </c>
      <c r="BS106" s="285">
        <v>15.5064630005097</v>
      </c>
      <c r="BT106" s="286">
        <v>15.0843858013985</v>
      </c>
      <c r="BU106" s="177">
        <v>1.02798106629387</v>
      </c>
      <c r="BV106" s="299">
        <v>0.422077199111177</v>
      </c>
      <c r="BW106" s="274">
        <v>18.9647767016225</v>
      </c>
      <c r="BX106" s="285">
        <v>3.94535876578265</v>
      </c>
      <c r="BY106" s="286">
        <v>3.86353552791541</v>
      </c>
      <c r="BZ106" s="177">
        <v>1.02117833193872</v>
      </c>
      <c r="CA106" s="299">
        <v>0.0818232378672437</v>
      </c>
      <c r="CB106" s="274">
        <v>5.31093569241974</v>
      </c>
    </row>
    <row r="107" s="159" customFormat="1" outlineLevel="3" spans="1:80">
      <c r="A107" s="203" t="s">
        <v>108</v>
      </c>
      <c r="B107" s="192">
        <v>279.578834</v>
      </c>
      <c r="C107" s="193">
        <v>264.08028</v>
      </c>
      <c r="D107" s="194">
        <v>1.0586887972097</v>
      </c>
      <c r="E107" s="195">
        <v>15.498554</v>
      </c>
      <c r="F107" s="196">
        <v>284.463239</v>
      </c>
      <c r="G107" s="192">
        <v>0</v>
      </c>
      <c r="H107" s="193">
        <v>0</v>
      </c>
      <c r="I107" s="194" t="s">
        <v>161</v>
      </c>
      <c r="J107" s="195">
        <v>0</v>
      </c>
      <c r="K107" s="196">
        <v>0</v>
      </c>
      <c r="L107" s="192">
        <v>186.121919</v>
      </c>
      <c r="M107" s="193">
        <v>177.46194816</v>
      </c>
      <c r="N107" s="194">
        <v>1.04879902948091</v>
      </c>
      <c r="O107" s="195">
        <v>8.65997084</v>
      </c>
      <c r="P107" s="196">
        <v>190.014431</v>
      </c>
      <c r="Q107" s="192">
        <v>93.456915</v>
      </c>
      <c r="R107" s="193">
        <v>86.61833184</v>
      </c>
      <c r="S107" s="194">
        <v>1.07895076036135</v>
      </c>
      <c r="T107" s="195">
        <v>6.83858315999996</v>
      </c>
      <c r="U107" s="196">
        <v>94.448808</v>
      </c>
      <c r="V107" s="230">
        <v>0.334277504712678</v>
      </c>
      <c r="W107" s="177">
        <v>0.328</v>
      </c>
      <c r="X107" s="177">
        <v>1.01913873388012</v>
      </c>
      <c r="Y107" s="248">
        <v>0.00627750471267785</v>
      </c>
      <c r="Z107" s="249">
        <v>0.332024652225801</v>
      </c>
      <c r="AA107" s="192">
        <v>14.271998</v>
      </c>
      <c r="AB107" s="193">
        <v>15.31858676</v>
      </c>
      <c r="AC107" s="194">
        <v>0.931678504264319</v>
      </c>
      <c r="AD107" s="195">
        <v>-1.04658876</v>
      </c>
      <c r="AE107" s="196">
        <v>14.99321</v>
      </c>
      <c r="AF107" s="192">
        <v>4.27836</v>
      </c>
      <c r="AG107" s="193">
        <v>2.47139411</v>
      </c>
      <c r="AH107" s="194">
        <v>1.73115246276928</v>
      </c>
      <c r="AI107" s="195">
        <v>1.80696589</v>
      </c>
      <c r="AJ107" s="196">
        <v>3.14559000000001</v>
      </c>
      <c r="AK107" s="192">
        <v>0</v>
      </c>
      <c r="AL107" s="193">
        <v>0</v>
      </c>
      <c r="AM107" s="177" t="s">
        <v>161</v>
      </c>
      <c r="AN107" s="195">
        <v>0</v>
      </c>
      <c r="AO107" s="196">
        <v>0</v>
      </c>
      <c r="AP107" s="192">
        <v>0</v>
      </c>
      <c r="AQ107" s="193">
        <v>0</v>
      </c>
      <c r="AR107" s="177" t="s">
        <v>161</v>
      </c>
      <c r="AS107" s="195">
        <v>0</v>
      </c>
      <c r="AT107" s="196">
        <v>0</v>
      </c>
      <c r="AU107" s="192">
        <v>74.906557</v>
      </c>
      <c r="AV107" s="193">
        <v>68.82835097</v>
      </c>
      <c r="AW107" s="194">
        <v>1.08830962741864</v>
      </c>
      <c r="AX107" s="195">
        <v>6.07820602999995</v>
      </c>
      <c r="AY107" s="196">
        <v>76.310008</v>
      </c>
      <c r="AZ107" s="230">
        <v>0.267926423214141</v>
      </c>
      <c r="BA107" s="177">
        <v>0.260634194154899</v>
      </c>
      <c r="BB107" s="177">
        <v>1.02797878874983</v>
      </c>
      <c r="BC107" s="248">
        <v>0.00729222905924193</v>
      </c>
      <c r="BD107" s="249">
        <v>0.268259646723632</v>
      </c>
      <c r="BE107" s="192">
        <v>2.33333333333333</v>
      </c>
      <c r="BF107" s="193">
        <v>2.33333333333333</v>
      </c>
      <c r="BG107" s="177">
        <v>1</v>
      </c>
      <c r="BH107" s="193">
        <v>0</v>
      </c>
      <c r="BI107" s="274">
        <v>7.08333333</v>
      </c>
      <c r="BJ107" s="192">
        <v>119.819500285714</v>
      </c>
      <c r="BK107" s="193">
        <v>113.177262857143</v>
      </c>
      <c r="BL107" s="177">
        <v>1.0586887972097</v>
      </c>
      <c r="BM107" s="274">
        <v>6.64223742857142</v>
      </c>
      <c r="BN107" s="230">
        <v>0.0510482063173638</v>
      </c>
      <c r="BO107" s="177">
        <v>0.0580073103527458</v>
      </c>
      <c r="BP107" s="177">
        <v>0.880030568680684</v>
      </c>
      <c r="BQ107" s="177">
        <v>-0.00695910403538196</v>
      </c>
      <c r="BR107" s="249">
        <v>0.0527070213104056</v>
      </c>
      <c r="BS107" s="285">
        <v>19.589326876307</v>
      </c>
      <c r="BT107" s="286">
        <v>17.2392064710283</v>
      </c>
      <c r="BU107" s="177">
        <v>1.13632416371532</v>
      </c>
      <c r="BV107" s="299">
        <v>2.35012040527874</v>
      </c>
      <c r="BW107" s="274">
        <v>18.9728042894083</v>
      </c>
      <c r="BX107" s="285">
        <v>5.24849828314157</v>
      </c>
      <c r="BY107" s="286">
        <v>4.49312668644637</v>
      </c>
      <c r="BZ107" s="177">
        <v>1.16811713744324</v>
      </c>
      <c r="CA107" s="299">
        <v>0.755371596695203</v>
      </c>
      <c r="CB107" s="274">
        <v>5.08963777603328</v>
      </c>
    </row>
    <row r="108" s="159" customFormat="1" outlineLevel="3" spans="1:80">
      <c r="A108" s="203" t="s">
        <v>109</v>
      </c>
      <c r="B108" s="192">
        <v>108.87209</v>
      </c>
      <c r="C108" s="193">
        <v>92.99992175</v>
      </c>
      <c r="D108" s="194">
        <v>1.17066861940666</v>
      </c>
      <c r="E108" s="195">
        <v>15.87216825</v>
      </c>
      <c r="F108" s="196">
        <v>103.043862</v>
      </c>
      <c r="G108" s="192">
        <v>0</v>
      </c>
      <c r="H108" s="193">
        <v>0</v>
      </c>
      <c r="I108" s="194" t="s">
        <v>161</v>
      </c>
      <c r="J108" s="195">
        <v>0</v>
      </c>
      <c r="K108" s="196">
        <v>0</v>
      </c>
      <c r="L108" s="192">
        <v>72.785532</v>
      </c>
      <c r="M108" s="193">
        <v>61.83564796</v>
      </c>
      <c r="N108" s="194">
        <v>1.17708044471505</v>
      </c>
      <c r="O108" s="195">
        <v>10.94988404</v>
      </c>
      <c r="P108" s="196">
        <v>68.480748</v>
      </c>
      <c r="Q108" s="192">
        <v>36.086558</v>
      </c>
      <c r="R108" s="193">
        <v>31.16427379</v>
      </c>
      <c r="S108" s="194">
        <v>1.1579463793435</v>
      </c>
      <c r="T108" s="195">
        <v>4.92228421000002</v>
      </c>
      <c r="U108" s="196">
        <v>34.563114</v>
      </c>
      <c r="V108" s="230">
        <v>0.331458301204652</v>
      </c>
      <c r="W108" s="177">
        <v>0.335100000124462</v>
      </c>
      <c r="X108" s="177">
        <v>0.989132500989384</v>
      </c>
      <c r="Y108" s="248">
        <v>-0.00364169891981014</v>
      </c>
      <c r="Z108" s="249">
        <v>0.335421376190267</v>
      </c>
      <c r="AA108" s="192">
        <v>10.14359</v>
      </c>
      <c r="AB108" s="193">
        <v>10.6308734</v>
      </c>
      <c r="AC108" s="194">
        <v>0.954163370998285</v>
      </c>
      <c r="AD108" s="195">
        <v>-0.487283400000003</v>
      </c>
      <c r="AE108" s="196">
        <v>9.185983</v>
      </c>
      <c r="AF108" s="192">
        <v>1.281984</v>
      </c>
      <c r="AG108" s="193">
        <v>1.49590268</v>
      </c>
      <c r="AH108" s="194">
        <v>0.856996927099563</v>
      </c>
      <c r="AI108" s="195">
        <v>-0.213918679999999</v>
      </c>
      <c r="AJ108" s="196">
        <v>1.152752</v>
      </c>
      <c r="AK108" s="192">
        <v>0</v>
      </c>
      <c r="AL108" s="193">
        <v>0</v>
      </c>
      <c r="AM108" s="177" t="s">
        <v>161</v>
      </c>
      <c r="AN108" s="195">
        <v>0</v>
      </c>
      <c r="AO108" s="196">
        <v>0</v>
      </c>
      <c r="AP108" s="192">
        <v>0</v>
      </c>
      <c r="AQ108" s="193">
        <v>0</v>
      </c>
      <c r="AR108" s="177" t="s">
        <v>161</v>
      </c>
      <c r="AS108" s="195">
        <v>0</v>
      </c>
      <c r="AT108" s="196">
        <v>0</v>
      </c>
      <c r="AU108" s="192">
        <v>24.660984</v>
      </c>
      <c r="AV108" s="193">
        <v>19.03749771</v>
      </c>
      <c r="AW108" s="194">
        <v>1.29538999167134</v>
      </c>
      <c r="AX108" s="195">
        <v>5.62348629000002</v>
      </c>
      <c r="AY108" s="196">
        <v>24.224379</v>
      </c>
      <c r="AZ108" s="230">
        <v>0.226513369955514</v>
      </c>
      <c r="BA108" s="177">
        <v>0.204704448689496</v>
      </c>
      <c r="BB108" s="177">
        <v>1.10653857991674</v>
      </c>
      <c r="BC108" s="248">
        <v>0.0218089212660182</v>
      </c>
      <c r="BD108" s="249">
        <v>0.235088034646838</v>
      </c>
      <c r="BE108" s="192">
        <v>1.66666666666667</v>
      </c>
      <c r="BF108" s="193">
        <v>1.66666666666667</v>
      </c>
      <c r="BG108" s="177">
        <v>1</v>
      </c>
      <c r="BH108" s="193">
        <v>0</v>
      </c>
      <c r="BI108" s="274">
        <v>5</v>
      </c>
      <c r="BJ108" s="192">
        <v>65.323254</v>
      </c>
      <c r="BK108" s="193">
        <v>55.79995305</v>
      </c>
      <c r="BL108" s="177">
        <v>1.17066861940666</v>
      </c>
      <c r="BM108" s="274">
        <v>9.52330095000001</v>
      </c>
      <c r="BN108" s="230">
        <v>0.0931697921845718</v>
      </c>
      <c r="BO108" s="177">
        <v>0.114310562847328</v>
      </c>
      <c r="BP108" s="177">
        <v>0.81505846759768</v>
      </c>
      <c r="BQ108" s="177">
        <v>-0.0211407706627566</v>
      </c>
      <c r="BR108" s="249">
        <v>0.0891463384786568</v>
      </c>
      <c r="BS108" s="285">
        <v>10.7330925244415</v>
      </c>
      <c r="BT108" s="286">
        <v>8.74809794555544</v>
      </c>
      <c r="BU108" s="177">
        <v>1.22690584756137</v>
      </c>
      <c r="BV108" s="299">
        <v>1.9849945788861</v>
      </c>
      <c r="BW108" s="274">
        <v>11.2175106354976</v>
      </c>
      <c r="BX108" s="285">
        <v>2.43118895775559</v>
      </c>
      <c r="BY108" s="286">
        <v>1.79077456702664</v>
      </c>
      <c r="BZ108" s="177">
        <v>1.3576186542521</v>
      </c>
      <c r="CA108" s="299">
        <v>0.640414390728952</v>
      </c>
      <c r="CB108" s="274">
        <v>2.63710252892913</v>
      </c>
    </row>
    <row r="109" s="159" customFormat="1" outlineLevel="3" spans="1:80">
      <c r="A109" s="203" t="s">
        <v>110</v>
      </c>
      <c r="B109" s="192">
        <v>75.498476</v>
      </c>
      <c r="C109" s="193">
        <v>48.13006</v>
      </c>
      <c r="D109" s="194">
        <v>1.56863457057814</v>
      </c>
      <c r="E109" s="195">
        <v>27.368416</v>
      </c>
      <c r="F109" s="196">
        <v>45.902529</v>
      </c>
      <c r="G109" s="192">
        <v>0</v>
      </c>
      <c r="H109" s="193">
        <v>0</v>
      </c>
      <c r="I109" s="194" t="s">
        <v>161</v>
      </c>
      <c r="J109" s="195">
        <v>0</v>
      </c>
      <c r="K109" s="196">
        <v>0.391892</v>
      </c>
      <c r="L109" s="192">
        <v>62.260303</v>
      </c>
      <c r="M109" s="193">
        <v>35.8568947</v>
      </c>
      <c r="N109" s="194">
        <v>1.73635512837647</v>
      </c>
      <c r="O109" s="195">
        <v>26.4034083</v>
      </c>
      <c r="P109" s="196">
        <v>33.987381</v>
      </c>
      <c r="Q109" s="192">
        <v>13.238173</v>
      </c>
      <c r="R109" s="193">
        <v>12.2731653</v>
      </c>
      <c r="S109" s="194">
        <v>1.07862745073596</v>
      </c>
      <c r="T109" s="195">
        <v>0.965007699999994</v>
      </c>
      <c r="U109" s="196">
        <v>11.915148</v>
      </c>
      <c r="V109" s="230">
        <v>0.175343579120723</v>
      </c>
      <c r="W109" s="177">
        <v>0.255</v>
      </c>
      <c r="X109" s="177">
        <v>0.687621878904795</v>
      </c>
      <c r="Y109" s="248">
        <v>-0.0796564208792772</v>
      </c>
      <c r="Z109" s="249">
        <v>0.259574978973381</v>
      </c>
      <c r="AA109" s="192">
        <v>10.10072</v>
      </c>
      <c r="AB109" s="193">
        <v>10.4420014</v>
      </c>
      <c r="AC109" s="194">
        <v>0.967316476322251</v>
      </c>
      <c r="AD109" s="195">
        <v>-0.341281399999993</v>
      </c>
      <c r="AE109" s="196">
        <v>10.449202</v>
      </c>
      <c r="AF109" s="192">
        <v>1.381303</v>
      </c>
      <c r="AG109" s="193">
        <v>1.00858267</v>
      </c>
      <c r="AH109" s="194">
        <v>1.36954861617838</v>
      </c>
      <c r="AI109" s="195">
        <v>0.37272033</v>
      </c>
      <c r="AJ109" s="196">
        <v>1.250584</v>
      </c>
      <c r="AK109" s="192">
        <v>0</v>
      </c>
      <c r="AL109" s="193">
        <v>0</v>
      </c>
      <c r="AM109" s="177" t="s">
        <v>161</v>
      </c>
      <c r="AN109" s="195">
        <v>0</v>
      </c>
      <c r="AO109" s="196">
        <v>0</v>
      </c>
      <c r="AP109" s="192">
        <v>0</v>
      </c>
      <c r="AQ109" s="193">
        <v>0</v>
      </c>
      <c r="AR109" s="177" t="s">
        <v>161</v>
      </c>
      <c r="AS109" s="195">
        <v>0</v>
      </c>
      <c r="AT109" s="196">
        <v>0</v>
      </c>
      <c r="AU109" s="192">
        <v>1.75614999999999</v>
      </c>
      <c r="AV109" s="193">
        <v>0.822581230000007</v>
      </c>
      <c r="AW109" s="194">
        <v>2.13492593308988</v>
      </c>
      <c r="AX109" s="195">
        <v>0.93356876999998</v>
      </c>
      <c r="AY109" s="196">
        <v>-0.176529999999996</v>
      </c>
      <c r="AZ109" s="230">
        <v>0.0232607344285994</v>
      </c>
      <c r="BA109" s="177">
        <v>0.0170908000114691</v>
      </c>
      <c r="BB109" s="177">
        <v>1.36100910507348</v>
      </c>
      <c r="BC109" s="248">
        <v>0.00616993441713035</v>
      </c>
      <c r="BD109" s="249">
        <v>-0.00384575760520724</v>
      </c>
      <c r="BE109" s="192">
        <v>1.66666666666667</v>
      </c>
      <c r="BF109" s="193">
        <v>1.66666666666667</v>
      </c>
      <c r="BG109" s="177">
        <v>1</v>
      </c>
      <c r="BH109" s="193">
        <v>0</v>
      </c>
      <c r="BI109" s="274">
        <v>5</v>
      </c>
      <c r="BJ109" s="192">
        <v>45.2990856</v>
      </c>
      <c r="BK109" s="193">
        <v>28.878036</v>
      </c>
      <c r="BL109" s="177">
        <v>1.56863457057814</v>
      </c>
      <c r="BM109" s="274">
        <v>16.4210496</v>
      </c>
      <c r="BN109" s="230">
        <v>0.133787071410554</v>
      </c>
      <c r="BO109" s="177">
        <v>0.216953841320788</v>
      </c>
      <c r="BP109" s="177">
        <v>0.616661454787226</v>
      </c>
      <c r="BQ109" s="177">
        <v>-0.0831667699102337</v>
      </c>
      <c r="BR109" s="249">
        <v>0.227638917237</v>
      </c>
      <c r="BS109" s="285">
        <v>7.47456379347214</v>
      </c>
      <c r="BT109" s="286">
        <v>4.60927538278246</v>
      </c>
      <c r="BU109" s="177">
        <v>1.62163532719106</v>
      </c>
      <c r="BV109" s="299">
        <v>2.86528841068968</v>
      </c>
      <c r="BW109" s="274">
        <v>4.39292196667267</v>
      </c>
      <c r="BX109" s="285">
        <v>0.17386384336958</v>
      </c>
      <c r="BY109" s="286">
        <v>0.0787762037649226</v>
      </c>
      <c r="BZ109" s="177">
        <v>2.20706044541585</v>
      </c>
      <c r="CA109" s="299">
        <v>0.0950876396046576</v>
      </c>
      <c r="CB109" s="274">
        <v>-0.0168941130624134</v>
      </c>
    </row>
    <row r="110" s="159" customFormat="1" outlineLevel="3" spans="1:80">
      <c r="A110" s="203" t="s">
        <v>111</v>
      </c>
      <c r="B110" s="192">
        <v>209.580692</v>
      </c>
      <c r="C110" s="193">
        <v>211.33708993</v>
      </c>
      <c r="D110" s="194">
        <v>0.991689116517211</v>
      </c>
      <c r="E110" s="195">
        <v>-1.75639793000002</v>
      </c>
      <c r="F110" s="196">
        <v>213.095177</v>
      </c>
      <c r="G110" s="192">
        <v>0</v>
      </c>
      <c r="H110" s="193">
        <v>0</v>
      </c>
      <c r="I110" s="194" t="s">
        <v>161</v>
      </c>
      <c r="J110" s="195">
        <v>0</v>
      </c>
      <c r="K110" s="196">
        <v>0</v>
      </c>
      <c r="L110" s="192">
        <v>139.161048</v>
      </c>
      <c r="M110" s="193">
        <v>141.93398958</v>
      </c>
      <c r="N110" s="194">
        <v>0.980463160457862</v>
      </c>
      <c r="O110" s="195">
        <v>-2.77294157999998</v>
      </c>
      <c r="P110" s="196">
        <v>141.699592</v>
      </c>
      <c r="Q110" s="192">
        <v>70.419644</v>
      </c>
      <c r="R110" s="193">
        <v>69.40310035</v>
      </c>
      <c r="S110" s="194">
        <v>1.01464694869355</v>
      </c>
      <c r="T110" s="195">
        <v>1.01654364999996</v>
      </c>
      <c r="U110" s="196">
        <v>71.395585</v>
      </c>
      <c r="V110" s="230">
        <v>0.336002535958799</v>
      </c>
      <c r="W110" s="177">
        <v>0.328400000080384</v>
      </c>
      <c r="X110" s="177">
        <v>1.02315023104919</v>
      </c>
      <c r="Y110" s="248">
        <v>0.00760253587841553</v>
      </c>
      <c r="Z110" s="249">
        <v>0.335040830135729</v>
      </c>
      <c r="AA110" s="192">
        <v>16.593893</v>
      </c>
      <c r="AB110" s="193">
        <v>19.4720028</v>
      </c>
      <c r="AC110" s="194">
        <v>0.85219241032566</v>
      </c>
      <c r="AD110" s="195">
        <v>-2.87810980000001</v>
      </c>
      <c r="AE110" s="196">
        <v>20.297432</v>
      </c>
      <c r="AF110" s="192">
        <v>3.599264</v>
      </c>
      <c r="AG110" s="193">
        <v>2.36730526</v>
      </c>
      <c r="AH110" s="194">
        <v>1.52040552640854</v>
      </c>
      <c r="AI110" s="195">
        <v>1.23195874</v>
      </c>
      <c r="AJ110" s="196">
        <v>3.234193</v>
      </c>
      <c r="AK110" s="192">
        <v>0</v>
      </c>
      <c r="AL110" s="193">
        <v>0</v>
      </c>
      <c r="AM110" s="177" t="s">
        <v>161</v>
      </c>
      <c r="AN110" s="195">
        <v>0</v>
      </c>
      <c r="AO110" s="196">
        <v>0</v>
      </c>
      <c r="AP110" s="192">
        <v>0</v>
      </c>
      <c r="AQ110" s="193">
        <v>0</v>
      </c>
      <c r="AR110" s="177" t="s">
        <v>161</v>
      </c>
      <c r="AS110" s="195">
        <v>0</v>
      </c>
      <c r="AT110" s="196">
        <v>0</v>
      </c>
      <c r="AU110" s="192">
        <v>50.226487</v>
      </c>
      <c r="AV110" s="193">
        <v>47.56379229</v>
      </c>
      <c r="AW110" s="194">
        <v>1.05598154776569</v>
      </c>
      <c r="AX110" s="195">
        <v>2.66269470999996</v>
      </c>
      <c r="AY110" s="196">
        <v>47.8639600000001</v>
      </c>
      <c r="AZ110" s="230">
        <v>0.239652262432648</v>
      </c>
      <c r="BA110" s="177">
        <v>0.225061262581757</v>
      </c>
      <c r="BB110" s="177">
        <v>1.06483123609773</v>
      </c>
      <c r="BC110" s="248">
        <v>0.0145909998508916</v>
      </c>
      <c r="BD110" s="249">
        <v>0.224613061045488</v>
      </c>
      <c r="BE110" s="192">
        <v>3</v>
      </c>
      <c r="BF110" s="193">
        <v>3.33333333333333</v>
      </c>
      <c r="BG110" s="177">
        <v>0.9</v>
      </c>
      <c r="BH110" s="193">
        <v>-0.333333333333333</v>
      </c>
      <c r="BI110" s="274">
        <v>9.91666667</v>
      </c>
      <c r="BJ110" s="192">
        <v>69.8602306666667</v>
      </c>
      <c r="BK110" s="193">
        <v>63.401126979</v>
      </c>
      <c r="BL110" s="177">
        <v>1.10187679613023</v>
      </c>
      <c r="BM110" s="274">
        <v>6.45910368766666</v>
      </c>
      <c r="BN110" s="230">
        <v>0.0791766304502897</v>
      </c>
      <c r="BO110" s="177">
        <v>0.0921371767087812</v>
      </c>
      <c r="BP110" s="177">
        <v>0.859334237042491</v>
      </c>
      <c r="BQ110" s="177">
        <v>-0.0129605462584915</v>
      </c>
      <c r="BR110" s="249">
        <v>0.0952505461913856</v>
      </c>
      <c r="BS110" s="285">
        <v>12.6299893581331</v>
      </c>
      <c r="BT110" s="286">
        <v>10.8533822689261</v>
      </c>
      <c r="BU110" s="177">
        <v>1.16369156132034</v>
      </c>
      <c r="BV110" s="299">
        <v>1.77660708920701</v>
      </c>
      <c r="BW110" s="274">
        <v>10.4986274618385</v>
      </c>
      <c r="BX110" s="285">
        <v>3.02680552417688</v>
      </c>
      <c r="BY110" s="286">
        <v>2.44267591672696</v>
      </c>
      <c r="BZ110" s="177">
        <v>1.23913512367724</v>
      </c>
      <c r="CA110" s="299">
        <v>0.584129607449912</v>
      </c>
      <c r="CB110" s="274">
        <v>2.35812885097977</v>
      </c>
    </row>
    <row r="111" s="159" customFormat="1" outlineLevel="3" spans="1:80">
      <c r="A111" s="203" t="s">
        <v>112</v>
      </c>
      <c r="B111" s="192">
        <v>528.740281</v>
      </c>
      <c r="C111" s="193">
        <v>410.00690881</v>
      </c>
      <c r="D111" s="194">
        <v>1.28958871091858</v>
      </c>
      <c r="E111" s="195">
        <v>118.73337219</v>
      </c>
      <c r="F111" s="196">
        <v>455.067354</v>
      </c>
      <c r="G111" s="192">
        <v>0</v>
      </c>
      <c r="H111" s="193">
        <v>0</v>
      </c>
      <c r="I111" s="194" t="s">
        <v>161</v>
      </c>
      <c r="J111" s="195">
        <v>0</v>
      </c>
      <c r="K111" s="196">
        <v>0</v>
      </c>
      <c r="L111" s="192">
        <v>353.078026</v>
      </c>
      <c r="M111" s="193">
        <v>268.96453216</v>
      </c>
      <c r="N111" s="194">
        <v>1.31273080195556</v>
      </c>
      <c r="O111" s="195">
        <v>84.1134938399999</v>
      </c>
      <c r="P111" s="196">
        <v>300.155598</v>
      </c>
      <c r="Q111" s="192">
        <v>175.662255</v>
      </c>
      <c r="R111" s="193">
        <v>141.04237665</v>
      </c>
      <c r="S111" s="194">
        <v>1.24545728150845</v>
      </c>
      <c r="T111" s="195">
        <v>34.6198783500002</v>
      </c>
      <c r="U111" s="196">
        <v>154.911756</v>
      </c>
      <c r="V111" s="230">
        <v>0.332227865574706</v>
      </c>
      <c r="W111" s="177">
        <v>0.344000000047219</v>
      </c>
      <c r="X111" s="177">
        <v>0.965778678863671</v>
      </c>
      <c r="Y111" s="248">
        <v>-0.0117721344725129</v>
      </c>
      <c r="Z111" s="249">
        <v>0.340415005907016</v>
      </c>
      <c r="AA111" s="192">
        <v>25.538621</v>
      </c>
      <c r="AB111" s="193">
        <v>23.34048548</v>
      </c>
      <c r="AC111" s="194">
        <v>1.09417694083028</v>
      </c>
      <c r="AD111" s="195">
        <v>2.19813552000001</v>
      </c>
      <c r="AE111" s="196">
        <v>21.213612</v>
      </c>
      <c r="AF111" s="192">
        <v>4.489051</v>
      </c>
      <c r="AG111" s="193">
        <v>1.74060439999999</v>
      </c>
      <c r="AH111" s="194">
        <v>2.57901852942576</v>
      </c>
      <c r="AI111" s="195">
        <v>2.7484466</v>
      </c>
      <c r="AJ111" s="196">
        <v>2.582186</v>
      </c>
      <c r="AK111" s="192">
        <v>0</v>
      </c>
      <c r="AL111" s="193">
        <v>0</v>
      </c>
      <c r="AM111" s="177" t="s">
        <v>161</v>
      </c>
      <c r="AN111" s="195">
        <v>0</v>
      </c>
      <c r="AO111" s="196">
        <v>0</v>
      </c>
      <c r="AP111" s="192">
        <v>0</v>
      </c>
      <c r="AQ111" s="193">
        <v>0</v>
      </c>
      <c r="AR111" s="177" t="s">
        <v>161</v>
      </c>
      <c r="AS111" s="195">
        <v>0</v>
      </c>
      <c r="AT111" s="196">
        <v>0</v>
      </c>
      <c r="AU111" s="192">
        <v>145.634583</v>
      </c>
      <c r="AV111" s="193">
        <v>115.96128677</v>
      </c>
      <c r="AW111" s="194">
        <v>1.25588967712004</v>
      </c>
      <c r="AX111" s="195">
        <v>29.6732962300001</v>
      </c>
      <c r="AY111" s="196">
        <v>131.115958</v>
      </c>
      <c r="AZ111" s="230">
        <v>0.275436898290713</v>
      </c>
      <c r="BA111" s="177">
        <v>0.282827640896503</v>
      </c>
      <c r="BB111" s="177">
        <v>0.973868386476078</v>
      </c>
      <c r="BC111" s="248">
        <v>-0.00739074260578998</v>
      </c>
      <c r="BD111" s="249">
        <v>0.288124289399147</v>
      </c>
      <c r="BE111" s="192">
        <v>3.66666666666667</v>
      </c>
      <c r="BF111" s="193">
        <v>3.66666666666667</v>
      </c>
      <c r="BG111" s="177">
        <v>1</v>
      </c>
      <c r="BH111" s="193">
        <v>0</v>
      </c>
      <c r="BI111" s="274">
        <v>11</v>
      </c>
      <c r="BJ111" s="192">
        <v>144.201894818182</v>
      </c>
      <c r="BK111" s="193">
        <v>111.820066039091</v>
      </c>
      <c r="BL111" s="177">
        <v>1.28958871091858</v>
      </c>
      <c r="BM111" s="274">
        <v>32.3818287790909</v>
      </c>
      <c r="BN111" s="230">
        <v>0.0483008802576931</v>
      </c>
      <c r="BO111" s="177">
        <v>0.0569270541019496</v>
      </c>
      <c r="BP111" s="177">
        <v>0.848469695466622</v>
      </c>
      <c r="BQ111" s="177">
        <v>-0.00862617384425653</v>
      </c>
      <c r="BR111" s="249">
        <v>0.0466164224120546</v>
      </c>
      <c r="BS111" s="285">
        <v>20.7035564292998</v>
      </c>
      <c r="BT111" s="286">
        <v>17.566340218644</v>
      </c>
      <c r="BU111" s="177">
        <v>1.17859247695351</v>
      </c>
      <c r="BV111" s="299">
        <v>3.13721621065578</v>
      </c>
      <c r="BW111" s="274">
        <v>21.4516676367985</v>
      </c>
      <c r="BX111" s="285">
        <v>5.70252336647308</v>
      </c>
      <c r="BY111" s="286">
        <v>4.96824656322444</v>
      </c>
      <c r="BZ111" s="177">
        <v>1.14779395384356</v>
      </c>
      <c r="CA111" s="299">
        <v>0.734276803248638</v>
      </c>
      <c r="CB111" s="274">
        <v>6.18074649427925</v>
      </c>
    </row>
    <row r="112" s="159" customFormat="1" outlineLevel="3" spans="1:80">
      <c r="A112" s="203" t="s">
        <v>113</v>
      </c>
      <c r="B112" s="192">
        <v>136.119533</v>
      </c>
      <c r="C112" s="193">
        <v>157.904904</v>
      </c>
      <c r="D112" s="194">
        <v>0.862034867517477</v>
      </c>
      <c r="E112" s="195">
        <v>-21.785371</v>
      </c>
      <c r="F112" s="196">
        <v>181.927896</v>
      </c>
      <c r="G112" s="192">
        <v>0</v>
      </c>
      <c r="H112" s="193">
        <v>0</v>
      </c>
      <c r="I112" s="194" t="s">
        <v>161</v>
      </c>
      <c r="J112" s="195">
        <v>0</v>
      </c>
      <c r="K112" s="196">
        <v>0</v>
      </c>
      <c r="L112" s="192">
        <v>91.767662</v>
      </c>
      <c r="M112" s="193">
        <v>106.15946695</v>
      </c>
      <c r="N112" s="194">
        <v>0.864432204084273</v>
      </c>
      <c r="O112" s="195">
        <v>-14.39180495</v>
      </c>
      <c r="P112" s="196">
        <v>121.16342</v>
      </c>
      <c r="Q112" s="192">
        <v>44.351871</v>
      </c>
      <c r="R112" s="193">
        <v>51.74543705</v>
      </c>
      <c r="S112" s="194">
        <v>0.857116560000144</v>
      </c>
      <c r="T112" s="195">
        <v>-7.39356604999999</v>
      </c>
      <c r="U112" s="196">
        <v>60.764476</v>
      </c>
      <c r="V112" s="230">
        <v>0.325830320032027</v>
      </c>
      <c r="W112" s="177">
        <v>0.327700000058263</v>
      </c>
      <c r="X112" s="177">
        <v>0.994294537607861</v>
      </c>
      <c r="Y112" s="248">
        <v>-0.00186968002623628</v>
      </c>
      <c r="Z112" s="249">
        <v>0.334003071194755</v>
      </c>
      <c r="AA112" s="192">
        <v>14.685074</v>
      </c>
      <c r="AB112" s="193">
        <v>15.14282276</v>
      </c>
      <c r="AC112" s="194">
        <v>0.969771239665491</v>
      </c>
      <c r="AD112" s="195">
        <v>-0.457748759999994</v>
      </c>
      <c r="AE112" s="196">
        <v>14.499831</v>
      </c>
      <c r="AF112" s="192">
        <v>1.783394</v>
      </c>
      <c r="AG112" s="193">
        <v>1.08974609</v>
      </c>
      <c r="AH112" s="194">
        <v>1.63652250406331</v>
      </c>
      <c r="AI112" s="195">
        <v>0.693647909999999</v>
      </c>
      <c r="AJ112" s="196">
        <v>1.417539</v>
      </c>
      <c r="AK112" s="192">
        <v>0</v>
      </c>
      <c r="AL112" s="193">
        <v>0</v>
      </c>
      <c r="AM112" s="177" t="s">
        <v>161</v>
      </c>
      <c r="AN112" s="195">
        <v>0</v>
      </c>
      <c r="AO112" s="196">
        <v>0</v>
      </c>
      <c r="AP112" s="192">
        <v>0</v>
      </c>
      <c r="AQ112" s="193">
        <v>0</v>
      </c>
      <c r="AR112" s="177" t="s">
        <v>161</v>
      </c>
      <c r="AS112" s="195">
        <v>0</v>
      </c>
      <c r="AT112" s="196">
        <v>0</v>
      </c>
      <c r="AU112" s="192">
        <v>27.883403</v>
      </c>
      <c r="AV112" s="193">
        <v>35.5128682</v>
      </c>
      <c r="AW112" s="194">
        <v>0.785163362276664</v>
      </c>
      <c r="AX112" s="195">
        <v>-7.62946519999999</v>
      </c>
      <c r="AY112" s="196">
        <v>44.847106</v>
      </c>
      <c r="AZ112" s="230">
        <v>0.204844979889844</v>
      </c>
      <c r="BA112" s="177">
        <v>0.224900350149986</v>
      </c>
      <c r="BB112" s="177">
        <v>0.910825526742101</v>
      </c>
      <c r="BC112" s="248">
        <v>-0.0200553702601421</v>
      </c>
      <c r="BD112" s="249">
        <v>0.246510331763525</v>
      </c>
      <c r="BE112" s="192">
        <v>2.33333333333333</v>
      </c>
      <c r="BF112" s="193">
        <v>2.33333333333333</v>
      </c>
      <c r="BG112" s="177">
        <v>1</v>
      </c>
      <c r="BH112" s="193">
        <v>0</v>
      </c>
      <c r="BI112" s="274">
        <v>7</v>
      </c>
      <c r="BJ112" s="192">
        <v>58.3369427142857</v>
      </c>
      <c r="BK112" s="193">
        <v>67.6735302857143</v>
      </c>
      <c r="BL112" s="177">
        <v>0.862034867517477</v>
      </c>
      <c r="BM112" s="274">
        <v>-9.33658757142857</v>
      </c>
      <c r="BN112" s="230">
        <v>0.107883664279101</v>
      </c>
      <c r="BO112" s="177">
        <v>0.0958983690588862</v>
      </c>
      <c r="BP112" s="177">
        <v>1.12497913507638</v>
      </c>
      <c r="BQ112" s="177">
        <v>0.0119852952202147</v>
      </c>
      <c r="BR112" s="249">
        <v>0.0797009766990324</v>
      </c>
      <c r="BS112" s="285">
        <v>9.26924392754166</v>
      </c>
      <c r="BT112" s="286">
        <v>10.4277060164178</v>
      </c>
      <c r="BU112" s="177">
        <v>0.88890537506023</v>
      </c>
      <c r="BV112" s="299">
        <v>-1.15846208887611</v>
      </c>
      <c r="BW112" s="274">
        <v>12.5468976845316</v>
      </c>
      <c r="BX112" s="285">
        <v>1.89875808593133</v>
      </c>
      <c r="BY112" s="286">
        <v>2.34519473435348</v>
      </c>
      <c r="BZ112" s="177">
        <v>0.809637706463119</v>
      </c>
      <c r="CA112" s="299">
        <v>-0.446436648422144</v>
      </c>
      <c r="CB112" s="274">
        <v>3.09293991081689</v>
      </c>
    </row>
    <row r="113" s="159" customFormat="1" outlineLevel="3" spans="1:80">
      <c r="A113" s="203" t="s">
        <v>114</v>
      </c>
      <c r="B113" s="192">
        <v>16.618957</v>
      </c>
      <c r="C113" s="193">
        <v>31.4828332</v>
      </c>
      <c r="D113" s="194">
        <v>0.527873615898076</v>
      </c>
      <c r="E113" s="195">
        <v>-14.8638762</v>
      </c>
      <c r="F113" s="196">
        <v>0</v>
      </c>
      <c r="G113" s="192">
        <v>0</v>
      </c>
      <c r="H113" s="193">
        <v>0</v>
      </c>
      <c r="I113" s="194" t="s">
        <v>161</v>
      </c>
      <c r="J113" s="195">
        <v>0</v>
      </c>
      <c r="K113" s="196">
        <v>0</v>
      </c>
      <c r="L113" s="192">
        <v>11.475175</v>
      </c>
      <c r="M113" s="193">
        <v>22.03798324</v>
      </c>
      <c r="N113" s="194">
        <v>0.520699869631083</v>
      </c>
      <c r="O113" s="195">
        <v>-10.56280824</v>
      </c>
      <c r="P113" s="196">
        <v>0</v>
      </c>
      <c r="Q113" s="192">
        <v>5.143782</v>
      </c>
      <c r="R113" s="193">
        <v>9.44484996</v>
      </c>
      <c r="S113" s="194">
        <v>0.544612357187726</v>
      </c>
      <c r="T113" s="195">
        <v>-4.30106796</v>
      </c>
      <c r="U113" s="196">
        <v>0</v>
      </c>
      <c r="V113" s="230">
        <v>0.309512925510307</v>
      </c>
      <c r="W113" s="177">
        <v>0.3</v>
      </c>
      <c r="X113" s="177">
        <v>1.03170975170102</v>
      </c>
      <c r="Y113" s="248">
        <v>0.0095129255103073</v>
      </c>
      <c r="Z113" s="249" t="s">
        <v>161</v>
      </c>
      <c r="AA113" s="192">
        <v>2.258257</v>
      </c>
      <c r="AB113" s="193">
        <v>3.30584008</v>
      </c>
      <c r="AC113" s="194">
        <v>0.683111386319692</v>
      </c>
      <c r="AD113" s="195">
        <v>-1.04758308</v>
      </c>
      <c r="AE113" s="196">
        <v>0</v>
      </c>
      <c r="AF113" s="192">
        <v>1.150068</v>
      </c>
      <c r="AG113" s="193">
        <v>0.6</v>
      </c>
      <c r="AH113" s="194">
        <v>1.91678</v>
      </c>
      <c r="AI113" s="195">
        <v>0.550068</v>
      </c>
      <c r="AJ113" s="196">
        <v>0</v>
      </c>
      <c r="AK113" s="192">
        <v>0</v>
      </c>
      <c r="AL113" s="193">
        <v>0</v>
      </c>
      <c r="AM113" s="177" t="s">
        <v>161</v>
      </c>
      <c r="AN113" s="195">
        <v>0</v>
      </c>
      <c r="AO113" s="196">
        <v>0</v>
      </c>
      <c r="AP113" s="192">
        <v>0</v>
      </c>
      <c r="AQ113" s="193">
        <v>0</v>
      </c>
      <c r="AR113" s="177" t="s">
        <v>161</v>
      </c>
      <c r="AS113" s="195">
        <v>0</v>
      </c>
      <c r="AT113" s="196">
        <v>0</v>
      </c>
      <c r="AU113" s="192">
        <v>1.735457</v>
      </c>
      <c r="AV113" s="193">
        <v>5.53900988</v>
      </c>
      <c r="AW113" s="194">
        <v>0.313315382640191</v>
      </c>
      <c r="AX113" s="195">
        <v>-3.80355288</v>
      </c>
      <c r="AY113" s="196">
        <v>0</v>
      </c>
      <c r="AZ113" s="230">
        <v>0.104426348777483</v>
      </c>
      <c r="BA113" s="177">
        <v>0.17593746550104</v>
      </c>
      <c r="BB113" s="177">
        <v>0.593542418495656</v>
      </c>
      <c r="BC113" s="248">
        <v>-0.0715111167235568</v>
      </c>
      <c r="BD113" s="249" t="s">
        <v>161</v>
      </c>
      <c r="BE113" s="192">
        <v>0.333333333333333</v>
      </c>
      <c r="BF113" s="193">
        <v>0.5</v>
      </c>
      <c r="BG113" s="177">
        <v>0.666666666666667</v>
      </c>
      <c r="BH113" s="193">
        <v>-0.166666666666667</v>
      </c>
      <c r="BI113" s="274">
        <v>0</v>
      </c>
      <c r="BJ113" s="192">
        <v>49.856871</v>
      </c>
      <c r="BK113" s="193">
        <v>62.9656664</v>
      </c>
      <c r="BL113" s="177">
        <v>0.791810423847114</v>
      </c>
      <c r="BM113" s="274">
        <v>-13.1087954</v>
      </c>
      <c r="BN113" s="230">
        <v>0.135884399965654</v>
      </c>
      <c r="BO113" s="177">
        <v>0.105004529261998</v>
      </c>
      <c r="BP113" s="177">
        <v>1.29408132126003</v>
      </c>
      <c r="BQ113" s="177">
        <v>0.0308798707036558</v>
      </c>
      <c r="BR113" s="249" t="s">
        <v>161</v>
      </c>
      <c r="BS113" s="285">
        <v>7.35919649535017</v>
      </c>
      <c r="BT113" s="286">
        <v>9.52339872411493</v>
      </c>
      <c r="BU113" s="177">
        <v>0.77274896374079</v>
      </c>
      <c r="BV113" s="299">
        <v>-2.16420222876476</v>
      </c>
      <c r="BW113" s="274" t="s">
        <v>161</v>
      </c>
      <c r="BX113" s="285">
        <v>0.76849401994547</v>
      </c>
      <c r="BY113" s="286">
        <v>1.67552263447662</v>
      </c>
      <c r="BZ113" s="177">
        <v>0.45865928882872</v>
      </c>
      <c r="CA113" s="299">
        <v>-0.90702861453115</v>
      </c>
      <c r="CB113" s="274" t="s">
        <v>161</v>
      </c>
    </row>
    <row r="114" s="163" customFormat="1" spans="1:82">
      <c r="A114" s="197" t="s">
        <v>115</v>
      </c>
      <c r="B114" s="198">
        <v>1641.272591</v>
      </c>
      <c r="C114" s="199">
        <v>1487.60873048</v>
      </c>
      <c r="D114" s="200">
        <v>1.10329588511518</v>
      </c>
      <c r="E114" s="199">
        <v>153.66386052</v>
      </c>
      <c r="F114" s="201">
        <v>1564.368912</v>
      </c>
      <c r="G114" s="198">
        <v>0</v>
      </c>
      <c r="H114" s="199">
        <v>0</v>
      </c>
      <c r="I114" s="200" t="s">
        <v>161</v>
      </c>
      <c r="J114" s="199">
        <v>0</v>
      </c>
      <c r="K114" s="201">
        <v>0.391892</v>
      </c>
      <c r="L114" s="198">
        <v>1108.821815</v>
      </c>
      <c r="M114" s="199">
        <v>996.37584042</v>
      </c>
      <c r="N114" s="200">
        <v>1.11285497903341</v>
      </c>
      <c r="O114" s="199">
        <v>112.44597458</v>
      </c>
      <c r="P114" s="201">
        <v>1041.066639</v>
      </c>
      <c r="Q114" s="198">
        <v>532.450776</v>
      </c>
      <c r="R114" s="199">
        <v>491.23289006</v>
      </c>
      <c r="S114" s="200">
        <v>1.08390701594709</v>
      </c>
      <c r="T114" s="199">
        <v>41.2178859400001</v>
      </c>
      <c r="U114" s="201">
        <v>523.302273</v>
      </c>
      <c r="V114" s="231">
        <v>0.324413372233059</v>
      </c>
      <c r="W114" s="232">
        <v>0.330216460817285</v>
      </c>
      <c r="X114" s="232">
        <v>0.982426410331383</v>
      </c>
      <c r="Y114" s="200">
        <v>-0.00580308858422601</v>
      </c>
      <c r="Z114" s="250">
        <v>0.334513342080528</v>
      </c>
      <c r="AA114" s="198">
        <v>112.053083</v>
      </c>
      <c r="AB114" s="199">
        <v>115.66241012</v>
      </c>
      <c r="AC114" s="200">
        <v>0.968794294393007</v>
      </c>
      <c r="AD114" s="199">
        <v>-3.60932711999997</v>
      </c>
      <c r="AE114" s="201">
        <v>105.449297</v>
      </c>
      <c r="AF114" s="198">
        <v>20.75908</v>
      </c>
      <c r="AG114" s="199">
        <v>12.72360063</v>
      </c>
      <c r="AH114" s="200">
        <v>1.63154130687298</v>
      </c>
      <c r="AI114" s="199">
        <v>8.03547937</v>
      </c>
      <c r="AJ114" s="201">
        <v>14.621102</v>
      </c>
      <c r="AK114" s="198">
        <v>0</v>
      </c>
      <c r="AL114" s="199">
        <v>0</v>
      </c>
      <c r="AM114" s="232" t="s">
        <v>161</v>
      </c>
      <c r="AN114" s="199">
        <v>0</v>
      </c>
      <c r="AO114" s="201">
        <v>0</v>
      </c>
      <c r="AP114" s="198">
        <v>0</v>
      </c>
      <c r="AQ114" s="199">
        <v>0</v>
      </c>
      <c r="AR114" s="232" t="s">
        <v>161</v>
      </c>
      <c r="AS114" s="199">
        <v>0</v>
      </c>
      <c r="AT114" s="201">
        <v>0</v>
      </c>
      <c r="AU114" s="198">
        <v>399.638613</v>
      </c>
      <c r="AV114" s="199">
        <v>362.84687931</v>
      </c>
      <c r="AW114" s="200">
        <v>1.10139740972821</v>
      </c>
      <c r="AX114" s="199">
        <v>36.7917336899999</v>
      </c>
      <c r="AY114" s="201">
        <v>402.839982</v>
      </c>
      <c r="AZ114" s="231">
        <v>0.243493137697807</v>
      </c>
      <c r="BA114" s="232">
        <v>0.243912846083474</v>
      </c>
      <c r="BB114" s="232">
        <v>0.998279269040537</v>
      </c>
      <c r="BC114" s="200">
        <v>-0.000419708385666462</v>
      </c>
      <c r="BD114" s="250">
        <v>0.25750958032334</v>
      </c>
      <c r="BE114" s="198">
        <v>18</v>
      </c>
      <c r="BF114" s="199">
        <v>18.1666666666667</v>
      </c>
      <c r="BG114" s="232">
        <v>0.990825688073394</v>
      </c>
      <c r="BH114" s="199">
        <v>-0.166666666666668</v>
      </c>
      <c r="BI114" s="275">
        <v>52.83333333</v>
      </c>
      <c r="BJ114" s="198">
        <v>91.1818106111111</v>
      </c>
      <c r="BK114" s="199">
        <v>81.8867191089908</v>
      </c>
      <c r="BL114" s="232">
        <v>1.11351158775513</v>
      </c>
      <c r="BM114" s="275">
        <v>9.2950915021203</v>
      </c>
      <c r="BN114" s="231">
        <v>0.0682720735205405</v>
      </c>
      <c r="BO114" s="232">
        <v>0.077750558833222</v>
      </c>
      <c r="BP114" s="232">
        <v>0.878091097286989</v>
      </c>
      <c r="BQ114" s="232">
        <v>-0.00947848531268153</v>
      </c>
      <c r="BR114" s="250">
        <v>0.0674069244096561</v>
      </c>
      <c r="BS114" s="287">
        <v>14.6472774069054</v>
      </c>
      <c r="BT114" s="288">
        <v>12.8616438904965</v>
      </c>
      <c r="BU114" s="232">
        <v>1.13883400377213</v>
      </c>
      <c r="BV114" s="232">
        <v>1.78563351640892</v>
      </c>
      <c r="BW114" s="275">
        <v>14.8352711350935</v>
      </c>
      <c r="BX114" s="287">
        <v>3.56651153453761</v>
      </c>
      <c r="BY114" s="288">
        <v>3.13712016664313</v>
      </c>
      <c r="BZ114" s="232">
        <v>1.13687437684415</v>
      </c>
      <c r="CA114" s="232">
        <v>0.429391367894481</v>
      </c>
      <c r="CB114" s="275">
        <v>3.82022444398088</v>
      </c>
      <c r="CC114" s="159"/>
      <c r="CD114" s="159"/>
    </row>
    <row r="115" s="164" customFormat="1" outlineLevel="1" spans="1:82">
      <c r="A115" s="203" t="s">
        <v>116</v>
      </c>
      <c r="B115" s="192">
        <v>225.790874</v>
      </c>
      <c r="C115" s="193">
        <v>159.4002432</v>
      </c>
      <c r="D115" s="194">
        <v>1.41650269452036</v>
      </c>
      <c r="E115" s="195">
        <v>66.3906308</v>
      </c>
      <c r="F115" s="196">
        <v>151.040257</v>
      </c>
      <c r="G115" s="192">
        <v>0</v>
      </c>
      <c r="H115" s="193">
        <v>0</v>
      </c>
      <c r="I115" s="194" t="s">
        <v>161</v>
      </c>
      <c r="J115" s="195">
        <v>0</v>
      </c>
      <c r="K115" s="196">
        <v>0</v>
      </c>
      <c r="L115" s="192">
        <v>149.937682</v>
      </c>
      <c r="M115" s="193">
        <v>107.53140406</v>
      </c>
      <c r="N115" s="194">
        <v>1.3943617988689</v>
      </c>
      <c r="O115" s="195">
        <v>42.40627794</v>
      </c>
      <c r="P115" s="196">
        <v>101.261372</v>
      </c>
      <c r="Q115" s="192">
        <v>75.853192</v>
      </c>
      <c r="R115" s="193">
        <v>51.86883914</v>
      </c>
      <c r="S115" s="194">
        <v>1.46240388752992</v>
      </c>
      <c r="T115" s="195">
        <v>23.98435286</v>
      </c>
      <c r="U115" s="196">
        <v>49.778885</v>
      </c>
      <c r="V115" s="230">
        <v>0.33594445451325</v>
      </c>
      <c r="W115" s="177">
        <v>0.325400000017064</v>
      </c>
      <c r="X115" s="177">
        <v>1.03240459279543</v>
      </c>
      <c r="Y115" s="248">
        <v>0.0105444544961861</v>
      </c>
      <c r="Z115" s="249">
        <v>0.329573624864794</v>
      </c>
      <c r="AA115" s="192">
        <v>8.160235</v>
      </c>
      <c r="AB115" s="193">
        <v>8.23731072</v>
      </c>
      <c r="AC115" s="194">
        <v>0.990643096682895</v>
      </c>
      <c r="AD115" s="195">
        <v>-0.0770757199999945</v>
      </c>
      <c r="AE115" s="196">
        <v>6.265574</v>
      </c>
      <c r="AF115" s="192">
        <v>3.475671</v>
      </c>
      <c r="AG115" s="193">
        <v>0.7052362</v>
      </c>
      <c r="AH115" s="194">
        <v>4.92837860563595</v>
      </c>
      <c r="AI115" s="195">
        <v>2.7704348</v>
      </c>
      <c r="AJ115" s="196">
        <v>2.6211</v>
      </c>
      <c r="AK115" s="192">
        <v>0.12608</v>
      </c>
      <c r="AL115" s="193">
        <v>0</v>
      </c>
      <c r="AM115" s="177" t="s">
        <v>161</v>
      </c>
      <c r="AN115" s="195">
        <v>0.12608</v>
      </c>
      <c r="AO115" s="196">
        <v>0.0751</v>
      </c>
      <c r="AP115" s="192">
        <v>0</v>
      </c>
      <c r="AQ115" s="193">
        <v>0</v>
      </c>
      <c r="AR115" s="177" t="s">
        <v>161</v>
      </c>
      <c r="AS115" s="195">
        <v>0</v>
      </c>
      <c r="AT115" s="196">
        <v>0</v>
      </c>
      <c r="AU115" s="192">
        <v>64.343366</v>
      </c>
      <c r="AV115" s="193">
        <v>42.92629222</v>
      </c>
      <c r="AW115" s="194">
        <v>1.49892671070299</v>
      </c>
      <c r="AX115" s="195">
        <v>21.41707378</v>
      </c>
      <c r="AY115" s="196">
        <v>40.967311</v>
      </c>
      <c r="AZ115" s="230">
        <v>0.28496885130973</v>
      </c>
      <c r="BA115" s="177">
        <v>0.269298787493945</v>
      </c>
      <c r="BB115" s="177">
        <v>1.05818839350005</v>
      </c>
      <c r="BC115" s="248">
        <v>0.0156700638157847</v>
      </c>
      <c r="BD115" s="249">
        <v>0.27123438355908</v>
      </c>
      <c r="BE115" s="192">
        <v>1.33333333333333</v>
      </c>
      <c r="BF115" s="193">
        <v>1.33333333333333</v>
      </c>
      <c r="BG115" s="177">
        <v>1</v>
      </c>
      <c r="BH115" s="193">
        <v>0</v>
      </c>
      <c r="BI115" s="274">
        <v>3.91666667</v>
      </c>
      <c r="BJ115" s="192">
        <v>169.3431555</v>
      </c>
      <c r="BK115" s="193">
        <v>119.5501824</v>
      </c>
      <c r="BL115" s="177">
        <v>1.41650269452036</v>
      </c>
      <c r="BM115" s="274">
        <v>49.7929731</v>
      </c>
      <c r="BN115" s="230">
        <v>0.0361406767928096</v>
      </c>
      <c r="BO115" s="177">
        <v>0.0516769018329829</v>
      </c>
      <c r="BP115" s="177">
        <v>0.699358427283711</v>
      </c>
      <c r="BQ115" s="177">
        <v>-0.0155362250401733</v>
      </c>
      <c r="BR115" s="249">
        <v>0.041482808123135</v>
      </c>
      <c r="BS115" s="285">
        <v>27.6696533862076</v>
      </c>
      <c r="BT115" s="286">
        <v>19.3510052756636</v>
      </c>
      <c r="BU115" s="177">
        <v>1.42988196179171</v>
      </c>
      <c r="BV115" s="299">
        <v>8.31864811054405</v>
      </c>
      <c r="BW115" s="274">
        <v>24.1063718982491</v>
      </c>
      <c r="BX115" s="285">
        <v>7.88498934160596</v>
      </c>
      <c r="BY115" s="286">
        <v>5.21120225752514</v>
      </c>
      <c r="BZ115" s="177">
        <v>1.51308449604308</v>
      </c>
      <c r="CA115" s="299">
        <v>2.67378708408083</v>
      </c>
      <c r="CB115" s="274">
        <v>6.53847692166751</v>
      </c>
      <c r="CC115" s="159"/>
      <c r="CD115" s="159"/>
    </row>
    <row r="116" s="159" customFormat="1" outlineLevel="1" spans="1:80">
      <c r="A116" s="203" t="s">
        <v>117</v>
      </c>
      <c r="B116" s="192">
        <v>43.982061</v>
      </c>
      <c r="C116" s="193">
        <v>38.83322688</v>
      </c>
      <c r="D116" s="194">
        <v>1.13258836655297</v>
      </c>
      <c r="E116" s="195">
        <v>5.14883412</v>
      </c>
      <c r="F116" s="196">
        <v>37.197237</v>
      </c>
      <c r="G116" s="192">
        <v>0</v>
      </c>
      <c r="H116" s="193">
        <v>0</v>
      </c>
      <c r="I116" s="194" t="s">
        <v>161</v>
      </c>
      <c r="J116" s="195">
        <v>0</v>
      </c>
      <c r="K116" s="196">
        <v>0</v>
      </c>
      <c r="L116" s="192">
        <v>32.426913</v>
      </c>
      <c r="M116" s="193">
        <v>25.82409587</v>
      </c>
      <c r="N116" s="194">
        <v>1.2556843485727</v>
      </c>
      <c r="O116" s="195">
        <v>6.60281713</v>
      </c>
      <c r="P116" s="196">
        <v>24.49471</v>
      </c>
      <c r="Q116" s="192">
        <v>11.555148</v>
      </c>
      <c r="R116" s="193">
        <v>13.00913101</v>
      </c>
      <c r="S116" s="194">
        <v>0.888233656123354</v>
      </c>
      <c r="T116" s="195">
        <v>-1.45398300999999</v>
      </c>
      <c r="U116" s="196">
        <v>12.702527</v>
      </c>
      <c r="V116" s="230">
        <v>0.262724113815403</v>
      </c>
      <c r="W116" s="177">
        <v>0.335000000133906</v>
      </c>
      <c r="X116" s="177">
        <v>0.784251085702649</v>
      </c>
      <c r="Y116" s="248">
        <v>-0.0722758863185028</v>
      </c>
      <c r="Z116" s="249">
        <v>0.341491143549183</v>
      </c>
      <c r="AA116" s="192">
        <v>7.862967</v>
      </c>
      <c r="AB116" s="193">
        <v>7.72211472</v>
      </c>
      <c r="AC116" s="194">
        <v>1.01824011752055</v>
      </c>
      <c r="AD116" s="195">
        <v>0.140852280000001</v>
      </c>
      <c r="AE116" s="196">
        <v>6.877472</v>
      </c>
      <c r="AF116" s="192">
        <v>0.463053</v>
      </c>
      <c r="AG116" s="193">
        <v>0.59820486</v>
      </c>
      <c r="AH116" s="194">
        <v>0.774070942853925</v>
      </c>
      <c r="AI116" s="195">
        <v>-0.13515186</v>
      </c>
      <c r="AJ116" s="196">
        <v>1.850786</v>
      </c>
      <c r="AK116" s="192">
        <v>0</v>
      </c>
      <c r="AL116" s="193">
        <v>0</v>
      </c>
      <c r="AM116" s="177" t="s">
        <v>161</v>
      </c>
      <c r="AN116" s="195">
        <v>0</v>
      </c>
      <c r="AO116" s="196">
        <v>0</v>
      </c>
      <c r="AP116" s="192">
        <v>0</v>
      </c>
      <c r="AQ116" s="193">
        <v>0</v>
      </c>
      <c r="AR116" s="177" t="s">
        <v>161</v>
      </c>
      <c r="AS116" s="195">
        <v>0</v>
      </c>
      <c r="AT116" s="196">
        <v>0</v>
      </c>
      <c r="AU116" s="192">
        <v>3.229128</v>
      </c>
      <c r="AV116" s="193">
        <v>4.68881143</v>
      </c>
      <c r="AW116" s="194">
        <v>0.688687964574427</v>
      </c>
      <c r="AX116" s="195">
        <v>-1.45968342999999</v>
      </c>
      <c r="AY116" s="196">
        <v>3.974269</v>
      </c>
      <c r="AZ116" s="266">
        <v>0.0734192060713118</v>
      </c>
      <c r="BA116" s="177">
        <v>0.120742256225296</v>
      </c>
      <c r="BB116" s="177">
        <v>0.608065546947518</v>
      </c>
      <c r="BC116" s="194">
        <v>-0.0473230501539838</v>
      </c>
      <c r="BD116" s="249">
        <v>0.106843123858904</v>
      </c>
      <c r="BE116" s="318">
        <v>1.33333333333333</v>
      </c>
      <c r="BF116" s="193">
        <v>1.33333333333333</v>
      </c>
      <c r="BG116" s="177">
        <v>1</v>
      </c>
      <c r="BH116" s="193">
        <v>0</v>
      </c>
      <c r="BI116" s="274">
        <v>3.41666667</v>
      </c>
      <c r="BJ116" s="318">
        <v>32.98654575</v>
      </c>
      <c r="BK116" s="193">
        <v>29.12492016</v>
      </c>
      <c r="BL116" s="177">
        <v>1.13258836655297</v>
      </c>
      <c r="BM116" s="274">
        <v>3.86162559000001</v>
      </c>
      <c r="BN116" s="310">
        <v>0.178776683521038</v>
      </c>
      <c r="BO116" s="177">
        <v>0.19885328468485</v>
      </c>
      <c r="BP116" s="177">
        <v>0.899038121519443</v>
      </c>
      <c r="BQ116" s="177">
        <v>-0.0200766011638115</v>
      </c>
      <c r="BR116" s="249">
        <v>0.184892012274998</v>
      </c>
      <c r="BS116" s="323">
        <v>5.59357059491665</v>
      </c>
      <c r="BT116" s="286">
        <v>5.02883320024026</v>
      </c>
      <c r="BU116" s="177">
        <v>1.11229988591577</v>
      </c>
      <c r="BV116" s="177">
        <v>0.564737394676394</v>
      </c>
      <c r="BW116" s="274">
        <v>5.40856247760805</v>
      </c>
      <c r="BX116" s="323">
        <v>0.410675512182616</v>
      </c>
      <c r="BY116" s="286">
        <v>0.607192666777682</v>
      </c>
      <c r="BZ116" s="177">
        <v>0.676351238499032</v>
      </c>
      <c r="CA116" s="177">
        <v>-0.196517154595067</v>
      </c>
      <c r="CB116" s="274">
        <v>0.577867710693697</v>
      </c>
    </row>
    <row r="117" s="159" customFormat="1" outlineLevel="1" spans="1:80">
      <c r="A117" s="203" t="s">
        <v>118</v>
      </c>
      <c r="B117" s="192">
        <v>21.942707</v>
      </c>
      <c r="C117" s="193">
        <v>14.30016</v>
      </c>
      <c r="D117" s="194">
        <v>1.53443786642947</v>
      </c>
      <c r="E117" s="195">
        <v>7.642547</v>
      </c>
      <c r="F117" s="196">
        <v>14.475282</v>
      </c>
      <c r="G117" s="192">
        <v>0</v>
      </c>
      <c r="H117" s="193">
        <v>0</v>
      </c>
      <c r="I117" s="194" t="s">
        <v>161</v>
      </c>
      <c r="J117" s="195">
        <v>0</v>
      </c>
      <c r="K117" s="196">
        <v>0</v>
      </c>
      <c r="L117" s="192">
        <v>12.151445</v>
      </c>
      <c r="M117" s="193">
        <v>9.5811072</v>
      </c>
      <c r="N117" s="194">
        <v>1.26827147910421</v>
      </c>
      <c r="O117" s="195">
        <v>2.5703378</v>
      </c>
      <c r="P117" s="196">
        <v>9.815531</v>
      </c>
      <c r="Q117" s="192">
        <v>9.791262</v>
      </c>
      <c r="R117" s="193">
        <v>4.7190528</v>
      </c>
      <c r="S117" s="194">
        <v>2.07483628918074</v>
      </c>
      <c r="T117" s="195">
        <v>5.07220919999999</v>
      </c>
      <c r="U117" s="196">
        <v>4.659751</v>
      </c>
      <c r="V117" s="230">
        <v>0.446219420420644</v>
      </c>
      <c r="W117" s="177">
        <v>0.33</v>
      </c>
      <c r="X117" s="177">
        <v>1.35218006188074</v>
      </c>
      <c r="Y117" s="248">
        <v>0.116219420420643</v>
      </c>
      <c r="Z117" s="249">
        <v>0.321910896105513</v>
      </c>
      <c r="AA117" s="192">
        <v>1.402489</v>
      </c>
      <c r="AB117" s="193">
        <v>1.52266668</v>
      </c>
      <c r="AC117" s="194">
        <v>0.921074203843483</v>
      </c>
      <c r="AD117" s="195">
        <v>-0.12017768</v>
      </c>
      <c r="AE117" s="196">
        <v>2.102995</v>
      </c>
      <c r="AF117" s="192">
        <v>0.112211</v>
      </c>
      <c r="AG117" s="193">
        <v>1.74638697</v>
      </c>
      <c r="AH117" s="194">
        <v>0.0642532279085889</v>
      </c>
      <c r="AI117" s="195">
        <v>-1.63417597</v>
      </c>
      <c r="AJ117" s="196">
        <v>0.312985</v>
      </c>
      <c r="AK117" s="192">
        <v>0</v>
      </c>
      <c r="AL117" s="193">
        <v>0</v>
      </c>
      <c r="AM117" s="177" t="s">
        <v>161</v>
      </c>
      <c r="AN117" s="195">
        <v>0</v>
      </c>
      <c r="AO117" s="196">
        <v>0.0301</v>
      </c>
      <c r="AP117" s="192">
        <v>0</v>
      </c>
      <c r="AQ117" s="193">
        <v>0</v>
      </c>
      <c r="AR117" s="177" t="s">
        <v>161</v>
      </c>
      <c r="AS117" s="195">
        <v>0</v>
      </c>
      <c r="AT117" s="196">
        <v>0</v>
      </c>
      <c r="AU117" s="192">
        <v>8.276562</v>
      </c>
      <c r="AV117" s="193">
        <v>1.44999915</v>
      </c>
      <c r="AW117" s="194">
        <v>5.707977139159</v>
      </c>
      <c r="AX117" s="195">
        <v>6.82656284999999</v>
      </c>
      <c r="AY117" s="196">
        <v>2.273871</v>
      </c>
      <c r="AZ117" s="310">
        <v>0.377189651213043</v>
      </c>
      <c r="BA117" s="177">
        <v>0.101397407441595</v>
      </c>
      <c r="BB117" s="177">
        <v>3.71991415490878</v>
      </c>
      <c r="BC117" s="194">
        <v>0.275792243771448</v>
      </c>
      <c r="BD117" s="249">
        <v>0.157086473341245</v>
      </c>
      <c r="BE117" s="318">
        <v>0.333333333333333</v>
      </c>
      <c r="BF117" s="193">
        <v>0.333333333333333</v>
      </c>
      <c r="BG117" s="177">
        <v>1</v>
      </c>
      <c r="BH117" s="193">
        <v>0</v>
      </c>
      <c r="BI117" s="274">
        <v>1</v>
      </c>
      <c r="BJ117" s="318">
        <v>65.828121</v>
      </c>
      <c r="BK117" s="193">
        <v>42.90048</v>
      </c>
      <c r="BL117" s="177">
        <v>1.53443786642947</v>
      </c>
      <c r="BM117" s="274">
        <v>22.927641</v>
      </c>
      <c r="BN117" s="310">
        <v>0.063915951664487</v>
      </c>
      <c r="BO117" s="177">
        <v>0.106478996039205</v>
      </c>
      <c r="BP117" s="177">
        <v>0.60026816594846</v>
      </c>
      <c r="BQ117" s="177">
        <v>-0.0425630443747182</v>
      </c>
      <c r="BR117" s="249">
        <v>0.145281798309698</v>
      </c>
      <c r="BS117" s="323">
        <v>15.6455465960874</v>
      </c>
      <c r="BT117" s="286">
        <v>9.39152356049454</v>
      </c>
      <c r="BU117" s="177">
        <v>1.66592209403599</v>
      </c>
      <c r="BV117" s="177">
        <v>6.25402303559284</v>
      </c>
      <c r="BW117" s="274">
        <v>6.88317471035357</v>
      </c>
      <c r="BX117" s="323">
        <v>5.90133826361561</v>
      </c>
      <c r="BY117" s="286">
        <v>0.952276140960807</v>
      </c>
      <c r="BZ117" s="177">
        <v>6.19708717857975</v>
      </c>
      <c r="CA117" s="177">
        <v>4.94906212265481</v>
      </c>
      <c r="CB117" s="274">
        <v>1.08125364064109</v>
      </c>
    </row>
    <row r="118" s="159" customFormat="1" outlineLevel="1" spans="1:80">
      <c r="A118" s="203" t="s">
        <v>119</v>
      </c>
      <c r="B118" s="192">
        <v>64.365717</v>
      </c>
      <c r="C118" s="193">
        <v>57.33072</v>
      </c>
      <c r="D118" s="194">
        <v>1.12270902929529</v>
      </c>
      <c r="E118" s="195">
        <v>7.03499699999999</v>
      </c>
      <c r="F118" s="196">
        <v>52.102804</v>
      </c>
      <c r="G118" s="192">
        <v>0</v>
      </c>
      <c r="H118" s="193">
        <v>0</v>
      </c>
      <c r="I118" s="194" t="s">
        <v>161</v>
      </c>
      <c r="J118" s="195">
        <v>0</v>
      </c>
      <c r="K118" s="196">
        <v>0</v>
      </c>
      <c r="L118" s="192">
        <v>42.501419</v>
      </c>
      <c r="M118" s="193">
        <v>39.07661875</v>
      </c>
      <c r="N118" s="194">
        <v>1.08764320863867</v>
      </c>
      <c r="O118" s="195">
        <v>3.42480025</v>
      </c>
      <c r="P118" s="196">
        <v>35.754439</v>
      </c>
      <c r="Q118" s="192">
        <v>21.864298</v>
      </c>
      <c r="R118" s="193">
        <v>18.25410125</v>
      </c>
      <c r="S118" s="194">
        <v>1.19777455490995</v>
      </c>
      <c r="T118" s="195">
        <v>3.61019674999999</v>
      </c>
      <c r="U118" s="196">
        <v>16.348365</v>
      </c>
      <c r="V118" s="230">
        <v>0.33968856433309</v>
      </c>
      <c r="W118" s="177">
        <v>0.318400000034885</v>
      </c>
      <c r="X118" s="177">
        <v>1.06686106876844</v>
      </c>
      <c r="Y118" s="248">
        <v>0.0212885642982051</v>
      </c>
      <c r="Z118" s="249">
        <v>0.31377130873801</v>
      </c>
      <c r="AA118" s="192">
        <v>3.936149</v>
      </c>
      <c r="AB118" s="193">
        <v>4.27109336</v>
      </c>
      <c r="AC118" s="194">
        <v>0.92157877813282</v>
      </c>
      <c r="AD118" s="195">
        <v>-0.334944359999998</v>
      </c>
      <c r="AE118" s="196">
        <v>3.882357</v>
      </c>
      <c r="AF118" s="192">
        <v>0.083779</v>
      </c>
      <c r="AG118" s="193">
        <v>0.13400192</v>
      </c>
      <c r="AH118" s="194">
        <v>0.62520745971401</v>
      </c>
      <c r="AI118" s="195">
        <v>-0.05022292</v>
      </c>
      <c r="AJ118" s="196">
        <v>3.466474</v>
      </c>
      <c r="AK118" s="192">
        <v>0.062</v>
      </c>
      <c r="AL118" s="193">
        <v>0</v>
      </c>
      <c r="AM118" s="177" t="s">
        <v>161</v>
      </c>
      <c r="AN118" s="195">
        <v>0.062</v>
      </c>
      <c r="AO118" s="196">
        <v>0.0432</v>
      </c>
      <c r="AP118" s="192">
        <v>0</v>
      </c>
      <c r="AQ118" s="193">
        <v>0</v>
      </c>
      <c r="AR118" s="177" t="s">
        <v>161</v>
      </c>
      <c r="AS118" s="195">
        <v>0</v>
      </c>
      <c r="AT118" s="196">
        <v>0</v>
      </c>
      <c r="AU118" s="192">
        <v>17.90637</v>
      </c>
      <c r="AV118" s="193">
        <v>13.84900597</v>
      </c>
      <c r="AW118" s="194">
        <v>1.29297149837246</v>
      </c>
      <c r="AX118" s="195">
        <v>4.05736402999998</v>
      </c>
      <c r="AY118" s="196">
        <v>9.042734</v>
      </c>
      <c r="AZ118" s="310">
        <v>0.278197320477297</v>
      </c>
      <c r="BA118" s="177">
        <v>0.241563440507986</v>
      </c>
      <c r="BB118" s="177">
        <v>1.15165324641954</v>
      </c>
      <c r="BC118" s="194">
        <v>0.0366338799693107</v>
      </c>
      <c r="BD118" s="249">
        <v>0.17355561132564</v>
      </c>
      <c r="BE118" s="318">
        <v>0.666666666666667</v>
      </c>
      <c r="BF118" s="193">
        <v>0.666666666666667</v>
      </c>
      <c r="BG118" s="177">
        <v>1</v>
      </c>
      <c r="BH118" s="193">
        <v>0</v>
      </c>
      <c r="BI118" s="274">
        <v>2</v>
      </c>
      <c r="BJ118" s="318">
        <v>96.5485755</v>
      </c>
      <c r="BK118" s="193">
        <v>85.99608</v>
      </c>
      <c r="BL118" s="177">
        <v>1.12270902929529</v>
      </c>
      <c r="BM118" s="274">
        <v>10.5524955</v>
      </c>
      <c r="BN118" s="310">
        <v>0.0611528805000339</v>
      </c>
      <c r="BO118" s="177">
        <v>0.0744992101965578</v>
      </c>
      <c r="BP118" s="177">
        <v>0.820852735736244</v>
      </c>
      <c r="BQ118" s="177">
        <v>-0.0133463296965239</v>
      </c>
      <c r="BR118" s="249">
        <v>0.0745133985495291</v>
      </c>
      <c r="BS118" s="323">
        <v>16.3524594724437</v>
      </c>
      <c r="BT118" s="286">
        <v>13.4229610939715</v>
      </c>
      <c r="BU118" s="177">
        <v>1.21824531546828</v>
      </c>
      <c r="BV118" s="177">
        <v>2.92949837847224</v>
      </c>
      <c r="BW118" s="274">
        <v>13.4204051816976</v>
      </c>
      <c r="BX118" s="323">
        <v>4.54921040844744</v>
      </c>
      <c r="BY118" s="286">
        <v>3.2424966636646</v>
      </c>
      <c r="BZ118" s="177">
        <v>1.40299617249445</v>
      </c>
      <c r="CA118" s="177">
        <v>1.30671374478284</v>
      </c>
      <c r="CB118" s="274">
        <v>2.32918662554732</v>
      </c>
    </row>
    <row r="119" s="164" customFormat="1" outlineLevel="1" spans="1:82">
      <c r="A119" s="203" t="s">
        <v>120</v>
      </c>
      <c r="B119" s="192">
        <v>200.315561</v>
      </c>
      <c r="C119" s="193">
        <v>172.99008</v>
      </c>
      <c r="D119" s="194">
        <v>1.15795981480557</v>
      </c>
      <c r="E119" s="195">
        <v>27.325481</v>
      </c>
      <c r="F119" s="196">
        <v>187.30951</v>
      </c>
      <c r="G119" s="192">
        <v>0</v>
      </c>
      <c r="H119" s="193">
        <v>0</v>
      </c>
      <c r="I119" s="194" t="s">
        <v>161</v>
      </c>
      <c r="J119" s="195">
        <v>0</v>
      </c>
      <c r="K119" s="196">
        <v>0</v>
      </c>
      <c r="L119" s="192">
        <v>149.643691</v>
      </c>
      <c r="M119" s="193">
        <v>118.34251373</v>
      </c>
      <c r="N119" s="194">
        <v>1.26449647116178</v>
      </c>
      <c r="O119" s="195">
        <v>31.30117727</v>
      </c>
      <c r="P119" s="196">
        <v>127.756453</v>
      </c>
      <c r="Q119" s="192">
        <v>50.67187</v>
      </c>
      <c r="R119" s="193">
        <v>54.64756627</v>
      </c>
      <c r="S119" s="194">
        <v>0.92724842950266</v>
      </c>
      <c r="T119" s="195">
        <v>-3.97569626999996</v>
      </c>
      <c r="U119" s="196">
        <v>59.553057</v>
      </c>
      <c r="V119" s="230">
        <v>0.252960228087323</v>
      </c>
      <c r="W119" s="177">
        <v>0.315899999988438</v>
      </c>
      <c r="X119" s="177">
        <v>0.800760456146188</v>
      </c>
      <c r="Y119" s="248">
        <v>-0.0629397719011157</v>
      </c>
      <c r="Z119" s="249">
        <v>0.317939313385636</v>
      </c>
      <c r="AA119" s="192">
        <v>14.63746</v>
      </c>
      <c r="AB119" s="193">
        <v>16.96409056</v>
      </c>
      <c r="AC119" s="194">
        <v>0.862849673445742</v>
      </c>
      <c r="AD119" s="195">
        <v>-2.32663056</v>
      </c>
      <c r="AE119" s="196">
        <v>15.118345</v>
      </c>
      <c r="AF119" s="192">
        <v>6.831433</v>
      </c>
      <c r="AG119" s="193">
        <v>3.39392578</v>
      </c>
      <c r="AH119" s="194">
        <v>2.01284101150851</v>
      </c>
      <c r="AI119" s="195">
        <v>3.43750722</v>
      </c>
      <c r="AJ119" s="196">
        <v>5.400082</v>
      </c>
      <c r="AK119" s="192">
        <v>0.1315</v>
      </c>
      <c r="AL119" s="193">
        <v>0</v>
      </c>
      <c r="AM119" s="177" t="s">
        <v>161</v>
      </c>
      <c r="AN119" s="195">
        <v>0.1315</v>
      </c>
      <c r="AO119" s="196">
        <v>0</v>
      </c>
      <c r="AP119" s="192">
        <v>0.000874</v>
      </c>
      <c r="AQ119" s="193">
        <v>0</v>
      </c>
      <c r="AR119" s="177" t="s">
        <v>161</v>
      </c>
      <c r="AS119" s="195">
        <v>0.000874</v>
      </c>
      <c r="AT119" s="196">
        <v>0</v>
      </c>
      <c r="AU119" s="192">
        <v>29.333603</v>
      </c>
      <c r="AV119" s="193">
        <v>34.28954993</v>
      </c>
      <c r="AW119" s="194">
        <v>0.85546771712906</v>
      </c>
      <c r="AX119" s="195">
        <v>-4.95594692999997</v>
      </c>
      <c r="AY119" s="196">
        <v>39.03463</v>
      </c>
      <c r="AZ119" s="266">
        <v>0.146436966022824</v>
      </c>
      <c r="BA119" s="177">
        <v>0.198216856885666</v>
      </c>
      <c r="BB119" s="177">
        <v>0.738771506740674</v>
      </c>
      <c r="BC119" s="194">
        <v>-0.051779890862842</v>
      </c>
      <c r="BD119" s="249">
        <v>0.20839641297444</v>
      </c>
      <c r="BE119" s="318">
        <v>2.66666666666667</v>
      </c>
      <c r="BF119" s="193">
        <v>2.66666666666667</v>
      </c>
      <c r="BG119" s="177">
        <v>1</v>
      </c>
      <c r="BH119" s="193">
        <v>0</v>
      </c>
      <c r="BI119" s="274">
        <v>8</v>
      </c>
      <c r="BJ119" s="318">
        <v>75.118335375</v>
      </c>
      <c r="BK119" s="193">
        <v>64.87128</v>
      </c>
      <c r="BL119" s="177">
        <v>1.15795981480557</v>
      </c>
      <c r="BM119" s="274">
        <v>10.247055375</v>
      </c>
      <c r="BN119" s="310">
        <v>0.0730720066225908</v>
      </c>
      <c r="BO119" s="177">
        <v>0.0980639500253425</v>
      </c>
      <c r="BP119" s="177">
        <v>0.745146474353796</v>
      </c>
      <c r="BQ119" s="177">
        <v>-0.0249919434027517</v>
      </c>
      <c r="BR119" s="249">
        <v>0.0807131736130215</v>
      </c>
      <c r="BS119" s="323">
        <v>13.6851312317848</v>
      </c>
      <c r="BT119" s="286">
        <v>10.1974272884334</v>
      </c>
      <c r="BU119" s="177">
        <v>1.34201802520399</v>
      </c>
      <c r="BV119" s="177">
        <v>3.48770394335132</v>
      </c>
      <c r="BW119" s="274">
        <v>12.3895512372551</v>
      </c>
      <c r="BX119" s="323">
        <v>2.00400909720676</v>
      </c>
      <c r="BY119" s="286">
        <v>2.0213019854334</v>
      </c>
      <c r="BZ119" s="177">
        <v>0.991444678553099</v>
      </c>
      <c r="CA119" s="177">
        <v>-0.0172928882266423</v>
      </c>
      <c r="CB119" s="274">
        <v>2.58193803620701</v>
      </c>
      <c r="CC119" s="159"/>
      <c r="CD119" s="159"/>
    </row>
    <row r="120" s="164" customFormat="1" outlineLevel="1" spans="1:82">
      <c r="A120" s="203" t="s">
        <v>121</v>
      </c>
      <c r="B120" s="192">
        <v>41.295995</v>
      </c>
      <c r="C120" s="193">
        <v>48.82176</v>
      </c>
      <c r="D120" s="194">
        <v>0.845852238837764</v>
      </c>
      <c r="E120" s="195">
        <v>-7.52576499999999</v>
      </c>
      <c r="F120" s="196">
        <v>50.084471</v>
      </c>
      <c r="G120" s="192">
        <v>0</v>
      </c>
      <c r="H120" s="193">
        <v>0</v>
      </c>
      <c r="I120" s="194" t="s">
        <v>161</v>
      </c>
      <c r="J120" s="195">
        <v>0</v>
      </c>
      <c r="K120" s="196">
        <v>0</v>
      </c>
      <c r="L120" s="192">
        <v>26.646142</v>
      </c>
      <c r="M120" s="193">
        <v>33.23785421</v>
      </c>
      <c r="N120" s="194">
        <v>0.801680572748381</v>
      </c>
      <c r="O120" s="195">
        <v>-6.59171221</v>
      </c>
      <c r="P120" s="196">
        <v>34.650301</v>
      </c>
      <c r="Q120" s="192">
        <v>14.649853</v>
      </c>
      <c r="R120" s="193">
        <v>15.58390579</v>
      </c>
      <c r="S120" s="194">
        <v>0.940062985326864</v>
      </c>
      <c r="T120" s="195">
        <v>-0.934052789999996</v>
      </c>
      <c r="U120" s="196">
        <v>15.43417</v>
      </c>
      <c r="V120" s="230">
        <v>0.354752391848168</v>
      </c>
      <c r="W120" s="177">
        <v>0.319199999959035</v>
      </c>
      <c r="X120" s="177">
        <v>1.11137967385243</v>
      </c>
      <c r="Y120" s="248">
        <v>0.0355523918891337</v>
      </c>
      <c r="Z120" s="249">
        <v>0.30816278363008</v>
      </c>
      <c r="AA120" s="192">
        <v>4.64638</v>
      </c>
      <c r="AB120" s="193">
        <v>5.06778936</v>
      </c>
      <c r="AC120" s="194">
        <v>0.916845525718535</v>
      </c>
      <c r="AD120" s="195">
        <v>-0.421409360000001</v>
      </c>
      <c r="AE120" s="196">
        <v>4.607894</v>
      </c>
      <c r="AF120" s="192">
        <v>5.676499</v>
      </c>
      <c r="AG120" s="193">
        <v>5.12424003</v>
      </c>
      <c r="AH120" s="194">
        <v>1.10777382924429</v>
      </c>
      <c r="AI120" s="195">
        <v>0.55225897</v>
      </c>
      <c r="AJ120" s="196">
        <v>-5.939414</v>
      </c>
      <c r="AK120" s="192">
        <v>0.245</v>
      </c>
      <c r="AL120" s="193">
        <v>0</v>
      </c>
      <c r="AM120" s="177" t="s">
        <v>161</v>
      </c>
      <c r="AN120" s="195">
        <v>0.245</v>
      </c>
      <c r="AO120" s="196">
        <v>0.15</v>
      </c>
      <c r="AP120" s="192">
        <v>0</v>
      </c>
      <c r="AQ120" s="193">
        <v>0</v>
      </c>
      <c r="AR120" s="177" t="s">
        <v>161</v>
      </c>
      <c r="AS120" s="195">
        <v>0</v>
      </c>
      <c r="AT120" s="196">
        <v>0</v>
      </c>
      <c r="AU120" s="192">
        <v>4.57197400000001</v>
      </c>
      <c r="AV120" s="193">
        <v>5.39187640000001</v>
      </c>
      <c r="AW120" s="194">
        <v>0.847937463848393</v>
      </c>
      <c r="AX120" s="195">
        <v>-0.819902399999997</v>
      </c>
      <c r="AY120" s="196">
        <v>16.91569</v>
      </c>
      <c r="AZ120" s="230">
        <v>0.110712285779771</v>
      </c>
      <c r="BA120" s="177">
        <v>0.11044002510356</v>
      </c>
      <c r="BB120" s="177">
        <v>1.00246523555165</v>
      </c>
      <c r="BC120" s="248">
        <v>0.000272260676210848</v>
      </c>
      <c r="BD120" s="249">
        <v>0.337743209866387</v>
      </c>
      <c r="BE120" s="192">
        <v>0.666666666666667</v>
      </c>
      <c r="BF120" s="193">
        <v>0.666666666666667</v>
      </c>
      <c r="BG120" s="177">
        <v>1</v>
      </c>
      <c r="BH120" s="193">
        <v>0</v>
      </c>
      <c r="BI120" s="274">
        <v>2</v>
      </c>
      <c r="BJ120" s="192">
        <v>61.9439925</v>
      </c>
      <c r="BK120" s="193">
        <v>73.23264</v>
      </c>
      <c r="BL120" s="177">
        <v>0.845852238837764</v>
      </c>
      <c r="BM120" s="274">
        <v>-11.2886475</v>
      </c>
      <c r="BN120" s="230">
        <v>0.112514058566696</v>
      </c>
      <c r="BO120" s="177">
        <v>0.103801857204656</v>
      </c>
      <c r="BP120" s="177">
        <v>1.08393107403525</v>
      </c>
      <c r="BQ120" s="177">
        <v>0.00871220136204004</v>
      </c>
      <c r="BR120" s="249">
        <v>0.092002449222235</v>
      </c>
      <c r="BS120" s="285">
        <v>8.88777822735119</v>
      </c>
      <c r="BT120" s="286">
        <v>9.63373899975985</v>
      </c>
      <c r="BU120" s="177">
        <v>0.922567886422161</v>
      </c>
      <c r="BV120" s="299">
        <v>-0.745960772408658</v>
      </c>
      <c r="BW120" s="274">
        <v>10.869275855738</v>
      </c>
      <c r="BX120" s="285">
        <v>0.983986243053734</v>
      </c>
      <c r="BY120" s="286">
        <v>1.06395037697463</v>
      </c>
      <c r="BZ120" s="177">
        <v>0.924842233574583</v>
      </c>
      <c r="CA120" s="299">
        <v>-0.0799641339208931</v>
      </c>
      <c r="CB120" s="274">
        <v>3.67102411644018</v>
      </c>
      <c r="CC120" s="159"/>
      <c r="CD120" s="159"/>
    </row>
    <row r="121" s="159" customFormat="1" outlineLevel="1" spans="1:80">
      <c r="A121" s="203" t="s">
        <v>127</v>
      </c>
      <c r="B121" s="192">
        <v>9.87476</v>
      </c>
      <c r="C121" s="193">
        <v>0</v>
      </c>
      <c r="D121" s="308" t="s">
        <v>161</v>
      </c>
      <c r="E121" s="195">
        <v>9.87476</v>
      </c>
      <c r="F121" s="196">
        <v>0</v>
      </c>
      <c r="G121" s="192">
        <v>0</v>
      </c>
      <c r="H121" s="193">
        <v>0</v>
      </c>
      <c r="I121" s="308" t="s">
        <v>161</v>
      </c>
      <c r="J121" s="195">
        <v>0</v>
      </c>
      <c r="K121" s="196">
        <v>0</v>
      </c>
      <c r="L121" s="192">
        <v>6.328655</v>
      </c>
      <c r="M121" s="193">
        <v>0</v>
      </c>
      <c r="N121" s="308" t="s">
        <v>161</v>
      </c>
      <c r="O121" s="195">
        <v>6.328655</v>
      </c>
      <c r="P121" s="196">
        <v>0</v>
      </c>
      <c r="Q121" s="192">
        <v>3.546105</v>
      </c>
      <c r="R121" s="193">
        <v>0</v>
      </c>
      <c r="S121" s="308" t="s">
        <v>161</v>
      </c>
      <c r="T121" s="195">
        <v>3.546105</v>
      </c>
      <c r="U121" s="196">
        <v>0</v>
      </c>
      <c r="V121" s="313">
        <v>0.359107968193657</v>
      </c>
      <c r="W121" s="314" t="s">
        <v>161</v>
      </c>
      <c r="X121" s="314" t="s">
        <v>161</v>
      </c>
      <c r="Y121" s="308" t="s">
        <v>161</v>
      </c>
      <c r="Z121" s="316" t="s">
        <v>161</v>
      </c>
      <c r="AA121" s="192">
        <v>1.263481</v>
      </c>
      <c r="AB121" s="193">
        <v>0</v>
      </c>
      <c r="AC121" s="308" t="s">
        <v>161</v>
      </c>
      <c r="AD121" s="195">
        <v>1.263481</v>
      </c>
      <c r="AE121" s="196">
        <v>0</v>
      </c>
      <c r="AF121" s="192">
        <v>1e-6</v>
      </c>
      <c r="AG121" s="193">
        <v>0</v>
      </c>
      <c r="AH121" s="308" t="s">
        <v>161</v>
      </c>
      <c r="AI121" s="195">
        <v>1e-6</v>
      </c>
      <c r="AJ121" s="196">
        <v>0</v>
      </c>
      <c r="AK121" s="192">
        <v>0</v>
      </c>
      <c r="AL121" s="193">
        <v>0</v>
      </c>
      <c r="AM121" s="177" t="s">
        <v>161</v>
      </c>
      <c r="AN121" s="195">
        <v>0</v>
      </c>
      <c r="AO121" s="196">
        <v>0</v>
      </c>
      <c r="AP121" s="192">
        <v>0</v>
      </c>
      <c r="AQ121" s="193">
        <v>0</v>
      </c>
      <c r="AR121" s="177" t="s">
        <v>161</v>
      </c>
      <c r="AS121" s="195">
        <v>0</v>
      </c>
      <c r="AT121" s="196">
        <v>0</v>
      </c>
      <c r="AU121" s="192">
        <v>2.282623</v>
      </c>
      <c r="AV121" s="193">
        <v>0</v>
      </c>
      <c r="AW121" s="308" t="s">
        <v>161</v>
      </c>
      <c r="AX121" s="195">
        <v>2.282623</v>
      </c>
      <c r="AY121" s="196">
        <v>0</v>
      </c>
      <c r="AZ121" s="313">
        <v>0.231157314203079</v>
      </c>
      <c r="BA121" s="314" t="s">
        <v>161</v>
      </c>
      <c r="BB121" s="314" t="s">
        <v>161</v>
      </c>
      <c r="BC121" s="308" t="s">
        <v>161</v>
      </c>
      <c r="BD121" s="316" t="s">
        <v>161</v>
      </c>
      <c r="BE121" s="320">
        <v>0.25</v>
      </c>
      <c r="BF121" s="321">
        <v>0</v>
      </c>
      <c r="BG121" s="314" t="s">
        <v>161</v>
      </c>
      <c r="BH121" s="193">
        <v>0.25</v>
      </c>
      <c r="BI121" s="322">
        <v>0</v>
      </c>
      <c r="BJ121" s="320">
        <v>39.49904</v>
      </c>
      <c r="BK121" s="321" t="s">
        <v>161</v>
      </c>
      <c r="BL121" s="314" t="s">
        <v>161</v>
      </c>
      <c r="BM121" s="322" t="s">
        <v>161</v>
      </c>
      <c r="BN121" s="313">
        <v>0.127950552722294</v>
      </c>
      <c r="BO121" s="314" t="s">
        <v>161</v>
      </c>
      <c r="BP121" s="314" t="s">
        <v>161</v>
      </c>
      <c r="BQ121" s="314" t="s">
        <v>161</v>
      </c>
      <c r="BR121" s="316" t="s">
        <v>161</v>
      </c>
      <c r="BS121" s="326">
        <v>7.8155191886542</v>
      </c>
      <c r="BT121" s="327" t="s">
        <v>161</v>
      </c>
      <c r="BU121" s="314" t="s">
        <v>161</v>
      </c>
      <c r="BV121" s="314" t="s">
        <v>161</v>
      </c>
      <c r="BW121" s="322" t="s">
        <v>161</v>
      </c>
      <c r="BX121" s="326">
        <v>1.80661442475194</v>
      </c>
      <c r="BY121" s="327" t="s">
        <v>161</v>
      </c>
      <c r="BZ121" s="314" t="s">
        <v>161</v>
      </c>
      <c r="CA121" s="314" t="s">
        <v>161</v>
      </c>
      <c r="CB121" s="322" t="s">
        <v>161</v>
      </c>
    </row>
    <row r="122" s="164" customFormat="1" outlineLevel="3" spans="1:82">
      <c r="A122" s="203" t="s">
        <v>122</v>
      </c>
      <c r="B122" s="192">
        <v>0</v>
      </c>
      <c r="C122" s="193">
        <v>0</v>
      </c>
      <c r="D122" s="194" t="s">
        <v>161</v>
      </c>
      <c r="E122" s="195">
        <v>0</v>
      </c>
      <c r="F122" s="196">
        <v>0</v>
      </c>
      <c r="G122" s="192">
        <v>0</v>
      </c>
      <c r="H122" s="193">
        <v>0</v>
      </c>
      <c r="I122" s="194" t="s">
        <v>161</v>
      </c>
      <c r="J122" s="195">
        <v>0</v>
      </c>
      <c r="K122" s="196">
        <v>0</v>
      </c>
      <c r="L122" s="192">
        <v>0</v>
      </c>
      <c r="M122" s="193">
        <v>0</v>
      </c>
      <c r="N122" s="194" t="s">
        <v>161</v>
      </c>
      <c r="O122" s="195">
        <v>0</v>
      </c>
      <c r="P122" s="196">
        <v>0</v>
      </c>
      <c r="Q122" s="192">
        <v>0</v>
      </c>
      <c r="R122" s="193">
        <v>0</v>
      </c>
      <c r="S122" s="194" t="s">
        <v>161</v>
      </c>
      <c r="T122" s="195">
        <v>0</v>
      </c>
      <c r="U122" s="196">
        <v>0</v>
      </c>
      <c r="V122" s="230" t="s">
        <v>161</v>
      </c>
      <c r="W122" s="177" t="s">
        <v>161</v>
      </c>
      <c r="X122" s="177" t="s">
        <v>161</v>
      </c>
      <c r="Y122" s="248" t="s">
        <v>161</v>
      </c>
      <c r="Z122" s="249" t="s">
        <v>161</v>
      </c>
      <c r="AA122" s="192">
        <v>0</v>
      </c>
      <c r="AB122" s="193">
        <v>0</v>
      </c>
      <c r="AC122" s="194" t="s">
        <v>161</v>
      </c>
      <c r="AD122" s="195">
        <v>0</v>
      </c>
      <c r="AE122" s="196">
        <v>0</v>
      </c>
      <c r="AF122" s="192">
        <v>0</v>
      </c>
      <c r="AG122" s="193">
        <v>0</v>
      </c>
      <c r="AH122" s="194" t="s">
        <v>161</v>
      </c>
      <c r="AI122" s="195">
        <v>0</v>
      </c>
      <c r="AJ122" s="196">
        <v>0</v>
      </c>
      <c r="AK122" s="192">
        <v>0</v>
      </c>
      <c r="AL122" s="193">
        <v>0</v>
      </c>
      <c r="AM122" s="177" t="s">
        <v>161</v>
      </c>
      <c r="AN122" s="195">
        <v>0</v>
      </c>
      <c r="AO122" s="196">
        <v>0</v>
      </c>
      <c r="AP122" s="192">
        <v>0</v>
      </c>
      <c r="AQ122" s="193">
        <v>0</v>
      </c>
      <c r="AR122" s="177" t="s">
        <v>161</v>
      </c>
      <c r="AS122" s="195">
        <v>0</v>
      </c>
      <c r="AT122" s="196">
        <v>0</v>
      </c>
      <c r="AU122" s="192">
        <v>0</v>
      </c>
      <c r="AV122" s="193">
        <v>0</v>
      </c>
      <c r="AW122" s="194" t="s">
        <v>161</v>
      </c>
      <c r="AX122" s="195">
        <v>0</v>
      </c>
      <c r="AY122" s="196">
        <v>0</v>
      </c>
      <c r="AZ122" s="230" t="s">
        <v>161</v>
      </c>
      <c r="BA122" s="177" t="s">
        <v>161</v>
      </c>
      <c r="BB122" s="177" t="s">
        <v>161</v>
      </c>
      <c r="BC122" s="248" t="s">
        <v>161</v>
      </c>
      <c r="BD122" s="249" t="s">
        <v>161</v>
      </c>
      <c r="BE122" s="192">
        <v>0</v>
      </c>
      <c r="BF122" s="193">
        <v>0</v>
      </c>
      <c r="BG122" s="177" t="s">
        <v>161</v>
      </c>
      <c r="BH122" s="193">
        <v>0</v>
      </c>
      <c r="BI122" s="274">
        <v>0</v>
      </c>
      <c r="BJ122" s="192" t="s">
        <v>161</v>
      </c>
      <c r="BK122" s="193" t="s">
        <v>161</v>
      </c>
      <c r="BL122" s="177" t="s">
        <v>161</v>
      </c>
      <c r="BM122" s="274" t="s">
        <v>161</v>
      </c>
      <c r="BN122" s="230" t="s">
        <v>161</v>
      </c>
      <c r="BO122" s="177" t="s">
        <v>161</v>
      </c>
      <c r="BP122" s="177" t="s">
        <v>161</v>
      </c>
      <c r="BQ122" s="177" t="s">
        <v>161</v>
      </c>
      <c r="BR122" s="249" t="s">
        <v>161</v>
      </c>
      <c r="BS122" s="285" t="s">
        <v>161</v>
      </c>
      <c r="BT122" s="286" t="s">
        <v>161</v>
      </c>
      <c r="BU122" s="177" t="s">
        <v>161</v>
      </c>
      <c r="BV122" s="299" t="s">
        <v>161</v>
      </c>
      <c r="BW122" s="274" t="s">
        <v>161</v>
      </c>
      <c r="BX122" s="285" t="s">
        <v>161</v>
      </c>
      <c r="BY122" s="286" t="s">
        <v>161</v>
      </c>
      <c r="BZ122" s="177" t="s">
        <v>161</v>
      </c>
      <c r="CA122" s="299" t="s">
        <v>161</v>
      </c>
      <c r="CB122" s="274" t="s">
        <v>161</v>
      </c>
      <c r="CC122" s="159"/>
      <c r="CD122" s="159"/>
    </row>
    <row r="123" s="163" customFormat="1" spans="1:81">
      <c r="A123" s="197" t="s">
        <v>123</v>
      </c>
      <c r="B123" s="198">
        <v>607.567675</v>
      </c>
      <c r="C123" s="199">
        <v>491.67619008</v>
      </c>
      <c r="D123" s="200">
        <v>1.23570692919082</v>
      </c>
      <c r="E123" s="199">
        <v>115.89148492</v>
      </c>
      <c r="F123" s="201">
        <v>492.209561</v>
      </c>
      <c r="G123" s="198">
        <v>0</v>
      </c>
      <c r="H123" s="199">
        <v>0</v>
      </c>
      <c r="I123" s="200" t="s">
        <v>161</v>
      </c>
      <c r="J123" s="199">
        <v>0</v>
      </c>
      <c r="K123" s="201">
        <v>0</v>
      </c>
      <c r="L123" s="198">
        <v>419.635947</v>
      </c>
      <c r="M123" s="199">
        <v>333.59359382</v>
      </c>
      <c r="N123" s="200">
        <v>1.25792567595416</v>
      </c>
      <c r="O123" s="199">
        <v>86.04235318</v>
      </c>
      <c r="P123" s="201">
        <v>333.732806</v>
      </c>
      <c r="Q123" s="198">
        <v>187.931728</v>
      </c>
      <c r="R123" s="199">
        <v>158.08259626</v>
      </c>
      <c r="S123" s="200">
        <v>1.18881984763779</v>
      </c>
      <c r="T123" s="199">
        <v>29.84913174</v>
      </c>
      <c r="U123" s="201">
        <v>158.476755</v>
      </c>
      <c r="V123" s="231">
        <v>0.309318180892359</v>
      </c>
      <c r="W123" s="232">
        <v>0.32151769690999</v>
      </c>
      <c r="X123" s="232">
        <v>0.962056471121569</v>
      </c>
      <c r="Y123" s="200">
        <v>-0.0121995160176308</v>
      </c>
      <c r="Z123" s="250">
        <v>0.321970086639581</v>
      </c>
      <c r="AA123" s="198">
        <v>41.909161</v>
      </c>
      <c r="AB123" s="199">
        <v>43.7850654</v>
      </c>
      <c r="AC123" s="200">
        <v>0.957156523968559</v>
      </c>
      <c r="AD123" s="199">
        <v>-1.87590439999999</v>
      </c>
      <c r="AE123" s="201">
        <v>38.854637</v>
      </c>
      <c r="AF123" s="198">
        <v>16.642647</v>
      </c>
      <c r="AG123" s="199">
        <v>11.70199576</v>
      </c>
      <c r="AH123" s="200">
        <v>1.4222058648225</v>
      </c>
      <c r="AI123" s="199">
        <v>4.94065124</v>
      </c>
      <c r="AJ123" s="201">
        <v>7.712013</v>
      </c>
      <c r="AK123" s="198">
        <v>0.56458</v>
      </c>
      <c r="AL123" s="199">
        <v>0</v>
      </c>
      <c r="AM123" s="232" t="s">
        <v>161</v>
      </c>
      <c r="AN123" s="199">
        <v>0.56458</v>
      </c>
      <c r="AO123" s="201">
        <v>0.2984</v>
      </c>
      <c r="AP123" s="198">
        <v>0.000874</v>
      </c>
      <c r="AQ123" s="199">
        <v>0</v>
      </c>
      <c r="AR123" s="232" t="s">
        <v>161</v>
      </c>
      <c r="AS123" s="199">
        <v>0.000874</v>
      </c>
      <c r="AT123" s="201">
        <v>0</v>
      </c>
      <c r="AU123" s="198">
        <v>129.943626</v>
      </c>
      <c r="AV123" s="199">
        <v>102.5955351</v>
      </c>
      <c r="AW123" s="200">
        <v>1.26656219369921</v>
      </c>
      <c r="AX123" s="199">
        <v>27.3480909</v>
      </c>
      <c r="AY123" s="201">
        <v>112.208505</v>
      </c>
      <c r="AZ123" s="231">
        <v>0.213875147324123</v>
      </c>
      <c r="BA123" s="232">
        <v>0.208664843183289</v>
      </c>
      <c r="BB123" s="232">
        <v>1.02496972686605</v>
      </c>
      <c r="BC123" s="200">
        <v>0.00521030414083465</v>
      </c>
      <c r="BD123" s="250">
        <v>0.227968966657273</v>
      </c>
      <c r="BE123" s="198">
        <v>7.25</v>
      </c>
      <c r="BF123" s="199">
        <v>7</v>
      </c>
      <c r="BG123" s="232">
        <v>1.03571428571429</v>
      </c>
      <c r="BH123" s="199">
        <v>0.25</v>
      </c>
      <c r="BI123" s="275">
        <v>20.33333334</v>
      </c>
      <c r="BJ123" s="198">
        <v>83.8024379310345</v>
      </c>
      <c r="BK123" s="199">
        <v>70.2394557257143</v>
      </c>
      <c r="BL123" s="232">
        <v>1.19309634542562</v>
      </c>
      <c r="BM123" s="275">
        <v>13.5629822053202</v>
      </c>
      <c r="BN123" s="231">
        <v>0.0689785890929764</v>
      </c>
      <c r="BO123" s="232">
        <v>0.0890526453861347</v>
      </c>
      <c r="BP123" s="232">
        <v>0.774582145133177</v>
      </c>
      <c r="BQ123" s="232">
        <v>-0.0200740562931583</v>
      </c>
      <c r="BR123" s="250">
        <v>0.0789392162985635</v>
      </c>
      <c r="BS123" s="287">
        <v>14.4972521640316</v>
      </c>
      <c r="BT123" s="288">
        <v>11.2293126797522</v>
      </c>
      <c r="BU123" s="232">
        <v>1.29101865603688</v>
      </c>
      <c r="BV123" s="232">
        <v>3.26793948427941</v>
      </c>
      <c r="BW123" s="275">
        <v>12.6679747645049</v>
      </c>
      <c r="BX123" s="287">
        <v>3.10060194237723</v>
      </c>
      <c r="BY123" s="288">
        <v>2.34316276937661</v>
      </c>
      <c r="BZ123" s="232">
        <v>1.3232550392571</v>
      </c>
      <c r="CA123" s="232">
        <v>0.757439173000618</v>
      </c>
      <c r="CB123" s="275">
        <v>2.8879051167046</v>
      </c>
      <c r="CC123" s="159"/>
    </row>
    <row r="124" s="159" customFormat="1" ht="16.2" spans="1:80">
      <c r="A124" s="213" t="s">
        <v>124</v>
      </c>
      <c r="B124" s="214">
        <v>2248.840266</v>
      </c>
      <c r="C124" s="215">
        <v>1979.28492056</v>
      </c>
      <c r="D124" s="216">
        <v>1.1361882479071</v>
      </c>
      <c r="E124" s="215">
        <v>269.55534544</v>
      </c>
      <c r="F124" s="217">
        <v>2056.578473</v>
      </c>
      <c r="G124" s="214">
        <v>0</v>
      </c>
      <c r="H124" s="215">
        <v>0</v>
      </c>
      <c r="I124" s="216" t="s">
        <v>161</v>
      </c>
      <c r="J124" s="215">
        <v>0</v>
      </c>
      <c r="K124" s="217">
        <v>0.391892</v>
      </c>
      <c r="L124" s="214">
        <v>1528.457762</v>
      </c>
      <c r="M124" s="215">
        <v>1329.96943424</v>
      </c>
      <c r="N124" s="216">
        <v>1.14924277404422</v>
      </c>
      <c r="O124" s="215">
        <v>198.48832776</v>
      </c>
      <c r="P124" s="217">
        <v>1374.799445</v>
      </c>
      <c r="Q124" s="214">
        <v>720.382504</v>
      </c>
      <c r="R124" s="215">
        <v>649.31548632</v>
      </c>
      <c r="S124" s="216">
        <v>1.10944913401461</v>
      </c>
      <c r="T124" s="215">
        <v>71.0670176800002</v>
      </c>
      <c r="U124" s="217">
        <v>681.779028</v>
      </c>
      <c r="V124" s="237">
        <v>0.320335114454946</v>
      </c>
      <c r="W124" s="238">
        <v>0.328055591984346</v>
      </c>
      <c r="X124" s="238">
        <v>0.976465947485605</v>
      </c>
      <c r="Y124" s="216">
        <v>-0.00772047752940047</v>
      </c>
      <c r="Z124" s="257">
        <v>0.331511312089865</v>
      </c>
      <c r="AA124" s="214">
        <v>153.962244</v>
      </c>
      <c r="AB124" s="215">
        <v>159.44747552</v>
      </c>
      <c r="AC124" s="216">
        <v>0.965598505074407</v>
      </c>
      <c r="AD124" s="215">
        <v>-5.48523151999996</v>
      </c>
      <c r="AE124" s="217">
        <v>144.303934</v>
      </c>
      <c r="AF124" s="214">
        <v>37.401727</v>
      </c>
      <c r="AG124" s="215">
        <v>24.42559639</v>
      </c>
      <c r="AH124" s="216">
        <v>1.53125133171006</v>
      </c>
      <c r="AI124" s="215">
        <v>12.97613061</v>
      </c>
      <c r="AJ124" s="217">
        <v>22.333115</v>
      </c>
      <c r="AK124" s="214">
        <v>0.56458</v>
      </c>
      <c r="AL124" s="215">
        <v>0</v>
      </c>
      <c r="AM124" s="238" t="s">
        <v>161</v>
      </c>
      <c r="AN124" s="215">
        <v>0.56458</v>
      </c>
      <c r="AO124" s="217">
        <v>0.2984</v>
      </c>
      <c r="AP124" s="214">
        <v>0.000874</v>
      </c>
      <c r="AQ124" s="215">
        <v>0</v>
      </c>
      <c r="AR124" s="238" t="s">
        <v>161</v>
      </c>
      <c r="AS124" s="215">
        <v>0.000874</v>
      </c>
      <c r="AT124" s="217">
        <v>0</v>
      </c>
      <c r="AU124" s="214">
        <v>529.582239</v>
      </c>
      <c r="AV124" s="215">
        <v>465.44241441</v>
      </c>
      <c r="AW124" s="216">
        <v>1.13780399594933</v>
      </c>
      <c r="AX124" s="215">
        <v>64.13982459</v>
      </c>
      <c r="AY124" s="217">
        <v>515.048487</v>
      </c>
      <c r="AZ124" s="237">
        <v>0.23549126498965</v>
      </c>
      <c r="BA124" s="238">
        <v>0.235156853657185</v>
      </c>
      <c r="BB124" s="238">
        <v>1.00142207776326</v>
      </c>
      <c r="BC124" s="216">
        <v>0.000334411332465007</v>
      </c>
      <c r="BD124" s="257">
        <v>0.250439501221017</v>
      </c>
      <c r="BE124" s="214">
        <v>25.25</v>
      </c>
      <c r="BF124" s="215">
        <v>25.1666666666667</v>
      </c>
      <c r="BG124" s="238">
        <v>1.00331125827815</v>
      </c>
      <c r="BH124" s="215">
        <v>0.0833333333333321</v>
      </c>
      <c r="BI124" s="279">
        <v>73.16666667</v>
      </c>
      <c r="BJ124" s="214">
        <v>89.0629808316832</v>
      </c>
      <c r="BK124" s="215">
        <v>78.6470829361589</v>
      </c>
      <c r="BL124" s="238">
        <v>1.13243845170938</v>
      </c>
      <c r="BM124" s="279">
        <v>10.4158978955242</v>
      </c>
      <c r="BN124" s="237">
        <v>0.0684629523615974</v>
      </c>
      <c r="BO124" s="238">
        <v>0.0805581217053316</v>
      </c>
      <c r="BP124" s="238">
        <v>0.849857853091755</v>
      </c>
      <c r="BQ124" s="238">
        <v>-0.0120951693437342</v>
      </c>
      <c r="BR124" s="257">
        <v>0.0701669962486279</v>
      </c>
      <c r="BS124" s="292">
        <v>14.6064399139311</v>
      </c>
      <c r="BT124" s="293">
        <v>12.4133976665672</v>
      </c>
      <c r="BU124" s="238">
        <v>1.17666736426807</v>
      </c>
      <c r="BV124" s="238">
        <v>2.19304224736389</v>
      </c>
      <c r="BW124" s="279">
        <v>14.2517145305269</v>
      </c>
      <c r="BX124" s="292">
        <v>3.43968901232694</v>
      </c>
      <c r="BY124" s="293">
        <v>2.91909553846538</v>
      </c>
      <c r="BZ124" s="238">
        <v>1.17834067676156</v>
      </c>
      <c r="CA124" s="238">
        <v>0.520593473861563</v>
      </c>
      <c r="CB124" s="279">
        <v>3.56919227856948</v>
      </c>
    </row>
    <row r="125" s="159" customFormat="1" outlineLevel="2" spans="1:80">
      <c r="A125" s="309" t="s">
        <v>125</v>
      </c>
      <c r="B125" s="192">
        <v>128.925992</v>
      </c>
      <c r="C125" s="193">
        <v>131.00362561</v>
      </c>
      <c r="D125" s="308">
        <v>0.984140640380556</v>
      </c>
      <c r="E125" s="195">
        <v>-2.07763360999999</v>
      </c>
      <c r="F125" s="196">
        <v>139.968771</v>
      </c>
      <c r="G125" s="192">
        <v>0</v>
      </c>
      <c r="H125" s="193">
        <v>0</v>
      </c>
      <c r="I125" s="308" t="s">
        <v>161</v>
      </c>
      <c r="J125" s="195">
        <v>0</v>
      </c>
      <c r="K125" s="196">
        <v>0</v>
      </c>
      <c r="L125" s="192">
        <v>71.73766</v>
      </c>
      <c r="M125" s="193">
        <v>88.28334331</v>
      </c>
      <c r="N125" s="308">
        <v>0.812584314439688</v>
      </c>
      <c r="O125" s="195">
        <v>-16.54568331</v>
      </c>
      <c r="P125" s="196">
        <v>92.793774</v>
      </c>
      <c r="Q125" s="192">
        <v>57.188332</v>
      </c>
      <c r="R125" s="193">
        <v>42.7202823</v>
      </c>
      <c r="S125" s="308">
        <v>1.33866933739808</v>
      </c>
      <c r="T125" s="195">
        <v>14.4680497</v>
      </c>
      <c r="U125" s="196">
        <v>47.174997</v>
      </c>
      <c r="V125" s="313">
        <v>0.443574884418962</v>
      </c>
      <c r="W125" s="314">
        <v>0.326099999912819</v>
      </c>
      <c r="X125" s="314">
        <v>1.3602419029057</v>
      </c>
      <c r="Y125" s="308">
        <v>0.117474884506143</v>
      </c>
      <c r="Z125" s="316">
        <v>0.337039445748938</v>
      </c>
      <c r="AA125" s="192">
        <v>7.891604</v>
      </c>
      <c r="AB125" s="193">
        <v>8.88210804</v>
      </c>
      <c r="AC125" s="308">
        <v>0.888483225430345</v>
      </c>
      <c r="AD125" s="195">
        <v>-0.990504039999999</v>
      </c>
      <c r="AE125" s="196">
        <v>7.920102</v>
      </c>
      <c r="AF125" s="192">
        <v>1.3808</v>
      </c>
      <c r="AG125" s="193">
        <v>0.683420009999998</v>
      </c>
      <c r="AH125" s="308">
        <v>2.02042664802865</v>
      </c>
      <c r="AI125" s="195">
        <v>0.697379990000005</v>
      </c>
      <c r="AJ125" s="196">
        <v>0.668871000000002</v>
      </c>
      <c r="AK125" s="192">
        <v>0</v>
      </c>
      <c r="AL125" s="193">
        <v>0</v>
      </c>
      <c r="AM125" s="177" t="s">
        <v>161</v>
      </c>
      <c r="AN125" s="195">
        <v>0</v>
      </c>
      <c r="AO125" s="196">
        <v>0</v>
      </c>
      <c r="AP125" s="192">
        <v>0</v>
      </c>
      <c r="AQ125" s="193">
        <v>0</v>
      </c>
      <c r="AR125" s="177" t="s">
        <v>161</v>
      </c>
      <c r="AS125" s="195">
        <v>0</v>
      </c>
      <c r="AT125" s="196">
        <v>0</v>
      </c>
      <c r="AU125" s="192">
        <v>47.915928</v>
      </c>
      <c r="AV125" s="193">
        <v>33.15475425</v>
      </c>
      <c r="AW125" s="308">
        <v>1.44522042415682</v>
      </c>
      <c r="AX125" s="195">
        <v>14.76117375</v>
      </c>
      <c r="AY125" s="196">
        <v>38.586024</v>
      </c>
      <c r="AZ125" s="313">
        <v>0.371654522541894</v>
      </c>
      <c r="BA125" s="314">
        <v>0.25308272267748</v>
      </c>
      <c r="BB125" s="314">
        <v>1.46851005319521</v>
      </c>
      <c r="BC125" s="308">
        <v>0.118571799864414</v>
      </c>
      <c r="BD125" s="316">
        <v>0.275675950601867</v>
      </c>
      <c r="BE125" s="320">
        <v>1</v>
      </c>
      <c r="BF125" s="321">
        <v>1</v>
      </c>
      <c r="BG125" s="314">
        <v>1</v>
      </c>
      <c r="BH125" s="193">
        <v>0</v>
      </c>
      <c r="BI125" s="322">
        <v>3</v>
      </c>
      <c r="BJ125" s="320">
        <v>128.925992</v>
      </c>
      <c r="BK125" s="321">
        <v>131.00362561</v>
      </c>
      <c r="BL125" s="314">
        <v>0.984140640380556</v>
      </c>
      <c r="BM125" s="322">
        <v>-2.07763360999999</v>
      </c>
      <c r="BN125" s="313">
        <v>0.0612103415112757</v>
      </c>
      <c r="BO125" s="314">
        <v>0.0678004749764879</v>
      </c>
      <c r="BP125" s="314">
        <v>0.902801072300783</v>
      </c>
      <c r="BQ125" s="314">
        <v>-0.00659013346521223</v>
      </c>
      <c r="BR125" s="316">
        <v>0.0565847791862086</v>
      </c>
      <c r="BS125" s="326">
        <v>16.3371086537034</v>
      </c>
      <c r="BT125" s="327">
        <v>14.7491592108578</v>
      </c>
      <c r="BU125" s="314">
        <v>1.10766372646358</v>
      </c>
      <c r="BV125" s="314">
        <v>1.58794944284557</v>
      </c>
      <c r="BW125" s="322">
        <v>17.6725970195838</v>
      </c>
      <c r="BX125" s="326">
        <v>6.07176031640716</v>
      </c>
      <c r="BY125" s="327">
        <v>3.73275737028752</v>
      </c>
      <c r="BZ125" s="314">
        <v>1.62661531787143</v>
      </c>
      <c r="CA125" s="314">
        <v>2.33900294611964</v>
      </c>
      <c r="CB125" s="322">
        <v>4.87190998297749</v>
      </c>
    </row>
    <row r="126" s="159" customFormat="1" outlineLevel="2" spans="1:80">
      <c r="A126" s="309" t="s">
        <v>129</v>
      </c>
      <c r="B126" s="192">
        <v>88.144321</v>
      </c>
      <c r="C126" s="193">
        <v>106.99704</v>
      </c>
      <c r="D126" s="308">
        <v>0.823801490209449</v>
      </c>
      <c r="E126" s="195">
        <v>-18.852719</v>
      </c>
      <c r="F126" s="196">
        <v>111.568243</v>
      </c>
      <c r="G126" s="192">
        <v>0</v>
      </c>
      <c r="H126" s="193">
        <v>0</v>
      </c>
      <c r="I126" s="308" t="s">
        <v>161</v>
      </c>
      <c r="J126" s="195">
        <v>0</v>
      </c>
      <c r="K126" s="196">
        <v>0</v>
      </c>
      <c r="L126" s="192">
        <v>60.709258</v>
      </c>
      <c r="M126" s="193">
        <v>71.1530316</v>
      </c>
      <c r="N126" s="308">
        <v>0.853220961002595</v>
      </c>
      <c r="O126" s="195">
        <v>-10.4437736</v>
      </c>
      <c r="P126" s="196">
        <v>71.711157</v>
      </c>
      <c r="Q126" s="192">
        <v>27.435063</v>
      </c>
      <c r="R126" s="193">
        <v>35.8440084</v>
      </c>
      <c r="S126" s="308">
        <v>0.765401645202159</v>
      </c>
      <c r="T126" s="195">
        <v>-8.40894540000001</v>
      </c>
      <c r="U126" s="196">
        <v>39.857086</v>
      </c>
      <c r="V126" s="313">
        <v>0.311251623346216</v>
      </c>
      <c r="W126" s="314">
        <v>0.335</v>
      </c>
      <c r="X126" s="314">
        <v>0.929109323421542</v>
      </c>
      <c r="Y126" s="308">
        <v>-0.0237483766537836</v>
      </c>
      <c r="Z126" s="316">
        <v>0.357244005357331</v>
      </c>
      <c r="AA126" s="192">
        <v>10.249848</v>
      </c>
      <c r="AB126" s="193">
        <v>10.73713072</v>
      </c>
      <c r="AC126" s="308">
        <v>0.954617045027463</v>
      </c>
      <c r="AD126" s="195">
        <v>-0.48728272</v>
      </c>
      <c r="AE126" s="196">
        <v>10.12482</v>
      </c>
      <c r="AF126" s="192">
        <v>0.114057</v>
      </c>
      <c r="AG126" s="193">
        <v>0.091924</v>
      </c>
      <c r="AH126" s="308">
        <v>1.24077498803359</v>
      </c>
      <c r="AI126" s="195">
        <v>0.022133</v>
      </c>
      <c r="AJ126" s="196">
        <v>0.240427</v>
      </c>
      <c r="AK126" s="192">
        <v>0</v>
      </c>
      <c r="AL126" s="193">
        <v>0</v>
      </c>
      <c r="AM126" s="177" t="s">
        <v>161</v>
      </c>
      <c r="AN126" s="195">
        <v>0</v>
      </c>
      <c r="AO126" s="196">
        <v>0</v>
      </c>
      <c r="AP126" s="192">
        <v>0</v>
      </c>
      <c r="AQ126" s="193">
        <v>0</v>
      </c>
      <c r="AR126" s="177" t="s">
        <v>161</v>
      </c>
      <c r="AS126" s="195">
        <v>0</v>
      </c>
      <c r="AT126" s="196">
        <v>0</v>
      </c>
      <c r="AU126" s="192">
        <v>17.071158</v>
      </c>
      <c r="AV126" s="193">
        <v>25.01495368</v>
      </c>
      <c r="AW126" s="308">
        <v>0.682438121548422</v>
      </c>
      <c r="AX126" s="195">
        <v>-7.94379568000001</v>
      </c>
      <c r="AY126" s="196">
        <v>29.491839</v>
      </c>
      <c r="AZ126" s="313">
        <v>0.193672806215162</v>
      </c>
      <c r="BA126" s="314">
        <v>0.233791081323371</v>
      </c>
      <c r="BB126" s="314">
        <v>0.828401173897992</v>
      </c>
      <c r="BC126" s="308">
        <v>-0.0401182751082097</v>
      </c>
      <c r="BD126" s="316">
        <v>0.264339010877853</v>
      </c>
      <c r="BE126" s="320">
        <v>1.33333333333333</v>
      </c>
      <c r="BF126" s="321">
        <v>1.33333333333333</v>
      </c>
      <c r="BG126" s="314">
        <v>1</v>
      </c>
      <c r="BH126" s="193">
        <v>0</v>
      </c>
      <c r="BI126" s="322">
        <v>4</v>
      </c>
      <c r="BJ126" s="320">
        <v>66.10824075</v>
      </c>
      <c r="BK126" s="321">
        <v>80.24778</v>
      </c>
      <c r="BL126" s="314">
        <v>0.823801490209449</v>
      </c>
      <c r="BM126" s="322">
        <v>-14.13953925</v>
      </c>
      <c r="BN126" s="313">
        <v>0.116284837000446</v>
      </c>
      <c r="BO126" s="314">
        <v>0.100349792106398</v>
      </c>
      <c r="BP126" s="314">
        <v>1.15879499657709</v>
      </c>
      <c r="BQ126" s="314">
        <v>0.0159350448940477</v>
      </c>
      <c r="BR126" s="316">
        <v>0.0907500174579249</v>
      </c>
      <c r="BS126" s="326">
        <v>8.5995734766018</v>
      </c>
      <c r="BT126" s="327">
        <v>9.96514271738325</v>
      </c>
      <c r="BU126" s="314">
        <v>0.862965410580689</v>
      </c>
      <c r="BV126" s="314">
        <v>-1.36556924078145</v>
      </c>
      <c r="BW126" s="322">
        <v>11.0192816267351</v>
      </c>
      <c r="BX126" s="326">
        <v>1.66550352746694</v>
      </c>
      <c r="BY126" s="327">
        <v>2.32976149143875</v>
      </c>
      <c r="BZ126" s="314">
        <v>0.714881559158405</v>
      </c>
      <c r="CA126" s="314">
        <v>-0.664257963971805</v>
      </c>
      <c r="CB126" s="322">
        <v>2.91282600579566</v>
      </c>
    </row>
    <row r="127" s="159" customFormat="1" outlineLevel="2" spans="1:80">
      <c r="A127" s="309" t="s">
        <v>128</v>
      </c>
      <c r="B127" s="192">
        <v>27.118987</v>
      </c>
      <c r="C127" s="193">
        <v>22.9992096</v>
      </c>
      <c r="D127" s="308">
        <v>1.17912691225702</v>
      </c>
      <c r="E127" s="195">
        <v>4.1197774</v>
      </c>
      <c r="F127" s="196">
        <v>25.985532</v>
      </c>
      <c r="G127" s="192">
        <v>0.671786</v>
      </c>
      <c r="H127" s="193">
        <v>0</v>
      </c>
      <c r="I127" s="308" t="s">
        <v>161</v>
      </c>
      <c r="J127" s="195">
        <v>0.671786</v>
      </c>
      <c r="K127" s="196">
        <v>0.0249</v>
      </c>
      <c r="L127" s="192">
        <v>4.871585</v>
      </c>
      <c r="M127" s="193">
        <v>7.81973127</v>
      </c>
      <c r="N127" s="308">
        <v>0.622986242339246</v>
      </c>
      <c r="O127" s="195">
        <v>-2.94814627</v>
      </c>
      <c r="P127" s="196">
        <v>8.705991</v>
      </c>
      <c r="Q127" s="192">
        <v>22.247402</v>
      </c>
      <c r="R127" s="193">
        <v>15.17947833</v>
      </c>
      <c r="S127" s="308">
        <v>1.46562362133561</v>
      </c>
      <c r="T127" s="195">
        <v>7.06792367</v>
      </c>
      <c r="U127" s="196">
        <v>17.279541</v>
      </c>
      <c r="V127" s="313">
        <v>0.820362574752516</v>
      </c>
      <c r="W127" s="314">
        <v>0.659999999739121</v>
      </c>
      <c r="X127" s="314">
        <v>1.24297359860118</v>
      </c>
      <c r="Y127" s="308">
        <v>0.160362575013394</v>
      </c>
      <c r="Z127" s="316">
        <v>0.66496775975185</v>
      </c>
      <c r="AA127" s="192">
        <v>8.626467</v>
      </c>
      <c r="AB127" s="193">
        <v>7.86140404</v>
      </c>
      <c r="AC127" s="308">
        <v>1.0973188702816</v>
      </c>
      <c r="AD127" s="195">
        <v>0.765062960000003</v>
      </c>
      <c r="AE127" s="196">
        <v>7.535342</v>
      </c>
      <c r="AF127" s="192">
        <v>0.148178</v>
      </c>
      <c r="AG127" s="193">
        <v>0.34922</v>
      </c>
      <c r="AH127" s="308">
        <v>0.42431132237558</v>
      </c>
      <c r="AI127" s="195">
        <v>-0.201042</v>
      </c>
      <c r="AJ127" s="196">
        <v>0.434692</v>
      </c>
      <c r="AK127" s="192">
        <v>0</v>
      </c>
      <c r="AL127" s="193">
        <v>0</v>
      </c>
      <c r="AM127" s="177" t="s">
        <v>161</v>
      </c>
      <c r="AN127" s="195">
        <v>0</v>
      </c>
      <c r="AO127" s="196">
        <v>0</v>
      </c>
      <c r="AP127" s="192">
        <v>0</v>
      </c>
      <c r="AQ127" s="193">
        <v>0</v>
      </c>
      <c r="AR127" s="177" t="s">
        <v>161</v>
      </c>
      <c r="AS127" s="195">
        <v>0</v>
      </c>
      <c r="AT127" s="196">
        <v>0</v>
      </c>
      <c r="AU127" s="192">
        <v>12.800971</v>
      </c>
      <c r="AV127" s="193">
        <v>6.96885429</v>
      </c>
      <c r="AW127" s="308">
        <v>1.83688314711485</v>
      </c>
      <c r="AX127" s="195">
        <v>5.83211671</v>
      </c>
      <c r="AY127" s="196">
        <v>9.284607</v>
      </c>
      <c r="AZ127" s="313">
        <v>0.472029836512699</v>
      </c>
      <c r="BA127" s="314">
        <v>0.303004077583605</v>
      </c>
      <c r="BB127" s="314">
        <v>1.55783328157508</v>
      </c>
      <c r="BC127" s="308">
        <v>0.169025758929093</v>
      </c>
      <c r="BD127" s="316">
        <v>0.357299092433436</v>
      </c>
      <c r="BE127" s="320">
        <v>1</v>
      </c>
      <c r="BF127" s="321">
        <v>1</v>
      </c>
      <c r="BG127" s="314">
        <v>1</v>
      </c>
      <c r="BH127" s="193">
        <v>0</v>
      </c>
      <c r="BI127" s="322">
        <v>2.91666667</v>
      </c>
      <c r="BJ127" s="320">
        <v>27.118987</v>
      </c>
      <c r="BK127" s="321">
        <v>22.9992096</v>
      </c>
      <c r="BL127" s="314">
        <v>1.17912691225702</v>
      </c>
      <c r="BM127" s="322">
        <v>4.1197774</v>
      </c>
      <c r="BN127" s="313">
        <v>0.318096948090281</v>
      </c>
      <c r="BO127" s="314">
        <v>0.341811922093184</v>
      </c>
      <c r="BP127" s="314">
        <v>0.930619816132576</v>
      </c>
      <c r="BQ127" s="314">
        <v>-0.0237149740029026</v>
      </c>
      <c r="BR127" s="316">
        <v>0.289982210100605</v>
      </c>
      <c r="BS127" s="326">
        <v>3.14369567518197</v>
      </c>
      <c r="BT127" s="327">
        <v>2.92558549121462</v>
      </c>
      <c r="BU127" s="314">
        <v>1.07455266120998</v>
      </c>
      <c r="BV127" s="314">
        <v>0.21811018396735</v>
      </c>
      <c r="BW127" s="322">
        <v>3.4484874077381</v>
      </c>
      <c r="BX127" s="326">
        <v>1.48391815560182</v>
      </c>
      <c r="BY127" s="327">
        <v>0.886464333157465</v>
      </c>
      <c r="BZ127" s="314">
        <v>1.67397389843798</v>
      </c>
      <c r="CA127" s="314">
        <v>0.597453822444358</v>
      </c>
      <c r="CB127" s="322">
        <v>1.23214142105295</v>
      </c>
    </row>
    <row r="128" s="159" customFormat="1" outlineLevel="2" spans="1:80">
      <c r="A128" s="309" t="s">
        <v>126</v>
      </c>
      <c r="B128" s="192">
        <v>17.603944</v>
      </c>
      <c r="C128" s="193">
        <v>25.0030848</v>
      </c>
      <c r="D128" s="308">
        <v>0.70407088328557</v>
      </c>
      <c r="E128" s="195">
        <v>-7.3991408</v>
      </c>
      <c r="F128" s="196">
        <v>23.406558</v>
      </c>
      <c r="G128" s="192">
        <v>0</v>
      </c>
      <c r="H128" s="193">
        <v>0</v>
      </c>
      <c r="I128" s="308" t="s">
        <v>161</v>
      </c>
      <c r="J128" s="195">
        <v>0</v>
      </c>
      <c r="K128" s="196">
        <v>0</v>
      </c>
      <c r="L128" s="192">
        <v>10.68893</v>
      </c>
      <c r="M128" s="193">
        <v>14.75182003</v>
      </c>
      <c r="N128" s="308">
        <v>0.724583812591428</v>
      </c>
      <c r="O128" s="195">
        <v>-4.06289003</v>
      </c>
      <c r="P128" s="196">
        <v>18.127634</v>
      </c>
      <c r="Q128" s="192">
        <v>6.915014</v>
      </c>
      <c r="R128" s="193">
        <v>10.25126477</v>
      </c>
      <c r="S128" s="308">
        <v>0.674552277708851</v>
      </c>
      <c r="T128" s="195">
        <v>-3.33625077</v>
      </c>
      <c r="U128" s="196">
        <v>5.278924</v>
      </c>
      <c r="V128" s="313">
        <v>0.392810497465795</v>
      </c>
      <c r="W128" s="314">
        <v>0.41000000007999</v>
      </c>
      <c r="X128" s="314">
        <v>0.958074383875997</v>
      </c>
      <c r="Y128" s="308">
        <v>-0.0171895026141949</v>
      </c>
      <c r="Z128" s="316">
        <v>0.225531835992289</v>
      </c>
      <c r="AA128" s="192">
        <v>4.892792</v>
      </c>
      <c r="AB128" s="193">
        <v>5.27146936</v>
      </c>
      <c r="AC128" s="308">
        <v>0.928164742287338</v>
      </c>
      <c r="AD128" s="195">
        <v>-0.378677359999999</v>
      </c>
      <c r="AE128" s="196">
        <v>0</v>
      </c>
      <c r="AF128" s="192">
        <v>0.477468</v>
      </c>
      <c r="AG128" s="193">
        <v>0</v>
      </c>
      <c r="AH128" s="308" t="s">
        <v>161</v>
      </c>
      <c r="AI128" s="195">
        <v>0.477468</v>
      </c>
      <c r="AJ128" s="196">
        <v>0</v>
      </c>
      <c r="AK128" s="192">
        <v>0</v>
      </c>
      <c r="AL128" s="193">
        <v>0</v>
      </c>
      <c r="AM128" s="177" t="s">
        <v>161</v>
      </c>
      <c r="AN128" s="195">
        <v>0</v>
      </c>
      <c r="AO128" s="196">
        <v>0</v>
      </c>
      <c r="AP128" s="192">
        <v>0</v>
      </c>
      <c r="AQ128" s="193">
        <v>0</v>
      </c>
      <c r="AR128" s="177" t="s">
        <v>161</v>
      </c>
      <c r="AS128" s="195">
        <v>0</v>
      </c>
      <c r="AT128" s="196">
        <v>0</v>
      </c>
      <c r="AU128" s="192">
        <v>1.544754</v>
      </c>
      <c r="AV128" s="193">
        <v>4.97979541</v>
      </c>
      <c r="AW128" s="308">
        <v>0.310204310180687</v>
      </c>
      <c r="AX128" s="195">
        <v>-3.43504141</v>
      </c>
      <c r="AY128" s="196">
        <v>5.278924</v>
      </c>
      <c r="AZ128" s="313">
        <v>0.087750449558349</v>
      </c>
      <c r="BA128" s="314">
        <v>0.199167240755829</v>
      </c>
      <c r="BB128" s="314">
        <v>0.440586761283336</v>
      </c>
      <c r="BC128" s="308">
        <v>-0.11141679119748</v>
      </c>
      <c r="BD128" s="316">
        <v>0.225531835992289</v>
      </c>
      <c r="BE128" s="320">
        <v>0.666666666666667</v>
      </c>
      <c r="BF128" s="321">
        <v>0.666666666666667</v>
      </c>
      <c r="BG128" s="314">
        <v>1</v>
      </c>
      <c r="BH128" s="193">
        <v>0</v>
      </c>
      <c r="BI128" s="322">
        <v>0.5</v>
      </c>
      <c r="BJ128" s="320">
        <v>26.405916</v>
      </c>
      <c r="BK128" s="321">
        <v>37.5046272</v>
      </c>
      <c r="BL128" s="314">
        <v>0.70407088328557</v>
      </c>
      <c r="BM128" s="322">
        <v>-11.0987112</v>
      </c>
      <c r="BN128" s="313">
        <v>0.27793726224078</v>
      </c>
      <c r="BO128" s="314">
        <v>0.210832759324161</v>
      </c>
      <c r="BP128" s="314">
        <v>1.3182830938215</v>
      </c>
      <c r="BQ128" s="314">
        <v>0.0671045029166182</v>
      </c>
      <c r="BR128" s="316">
        <v>0</v>
      </c>
      <c r="BS128" s="326">
        <v>3.59793426738762</v>
      </c>
      <c r="BT128" s="327">
        <v>4.74309591737815</v>
      </c>
      <c r="BU128" s="314">
        <v>0.758562409460287</v>
      </c>
      <c r="BV128" s="314">
        <v>-1.14516164999053</v>
      </c>
      <c r="BW128" s="322" t="s">
        <v>161</v>
      </c>
      <c r="BX128" s="326">
        <v>0.315720349444653</v>
      </c>
      <c r="BY128" s="327">
        <v>0.944669326504442</v>
      </c>
      <c r="BZ128" s="314">
        <v>0.334212555215392</v>
      </c>
      <c r="CA128" s="314">
        <v>-0.628948977059789</v>
      </c>
      <c r="CB128" s="322" t="s">
        <v>161</v>
      </c>
    </row>
    <row r="129" s="159" customFormat="1" outlineLevel="2" spans="1:80">
      <c r="A129" s="309" t="s">
        <v>130</v>
      </c>
      <c r="B129" s="192">
        <v>16.744641</v>
      </c>
      <c r="C129" s="193">
        <v>5.85</v>
      </c>
      <c r="D129" s="308">
        <v>2.86233179487179</v>
      </c>
      <c r="E129" s="195">
        <v>10.894641</v>
      </c>
      <c r="F129" s="196">
        <v>6.181868</v>
      </c>
      <c r="G129" s="192">
        <v>0</v>
      </c>
      <c r="H129" s="193">
        <v>0</v>
      </c>
      <c r="I129" s="308" t="s">
        <v>161</v>
      </c>
      <c r="J129" s="195">
        <v>0</v>
      </c>
      <c r="K129" s="196">
        <v>0</v>
      </c>
      <c r="L129" s="192">
        <v>5.325836</v>
      </c>
      <c r="M129" s="193">
        <v>4.68</v>
      </c>
      <c r="N129" s="308">
        <v>1.13799914529915</v>
      </c>
      <c r="O129" s="195">
        <v>0.645836</v>
      </c>
      <c r="P129" s="196">
        <v>9.122004</v>
      </c>
      <c r="Q129" s="192">
        <v>11.418805</v>
      </c>
      <c r="R129" s="193">
        <v>1.17</v>
      </c>
      <c r="S129" s="308">
        <v>9.75966239316239</v>
      </c>
      <c r="T129" s="195">
        <v>10.248805</v>
      </c>
      <c r="U129" s="196">
        <v>-2.940136</v>
      </c>
      <c r="V129" s="313">
        <v>0.681937880901717</v>
      </c>
      <c r="W129" s="314">
        <v>0.2</v>
      </c>
      <c r="X129" s="314">
        <v>3.40968940450858</v>
      </c>
      <c r="Y129" s="308">
        <v>0.481937880901717</v>
      </c>
      <c r="Z129" s="316">
        <v>-0.475606402466051</v>
      </c>
      <c r="AA129" s="192">
        <v>2.821547</v>
      </c>
      <c r="AB129" s="193">
        <v>3.43089868</v>
      </c>
      <c r="AC129" s="308">
        <v>0.822392983053641</v>
      </c>
      <c r="AD129" s="195">
        <v>-0.609351680000001</v>
      </c>
      <c r="AE129" s="196">
        <v>7.21521</v>
      </c>
      <c r="AF129" s="192">
        <v>0.337193</v>
      </c>
      <c r="AG129" s="193">
        <v>0.310072</v>
      </c>
      <c r="AH129" s="308">
        <v>1.08746678190872</v>
      </c>
      <c r="AI129" s="195">
        <v>0.0271210000000001</v>
      </c>
      <c r="AJ129" s="196">
        <v>5.525728</v>
      </c>
      <c r="AK129" s="192">
        <v>0</v>
      </c>
      <c r="AL129" s="193">
        <v>0</v>
      </c>
      <c r="AM129" s="177" t="s">
        <v>161</v>
      </c>
      <c r="AN129" s="195">
        <v>0</v>
      </c>
      <c r="AO129" s="196">
        <v>0</v>
      </c>
      <c r="AP129" s="192">
        <v>0</v>
      </c>
      <c r="AQ129" s="193">
        <v>0</v>
      </c>
      <c r="AR129" s="177" t="s">
        <v>161</v>
      </c>
      <c r="AS129" s="195">
        <v>0</v>
      </c>
      <c r="AT129" s="196">
        <v>0</v>
      </c>
      <c r="AU129" s="192">
        <v>8.260065</v>
      </c>
      <c r="AV129" s="193">
        <v>-2.57097068</v>
      </c>
      <c r="AW129" s="308">
        <v>5.21281960321695</v>
      </c>
      <c r="AX129" s="195">
        <v>10.83103568</v>
      </c>
      <c r="AY129" s="196">
        <v>-15.681074</v>
      </c>
      <c r="AZ129" s="313">
        <v>0.49329603423567</v>
      </c>
      <c r="BA129" s="314">
        <v>-0.439482167521367</v>
      </c>
      <c r="BB129" s="314">
        <v>3.12244835101685</v>
      </c>
      <c r="BC129" s="308">
        <v>0.932778201757037</v>
      </c>
      <c r="BD129" s="316">
        <v>-2.53662388132519</v>
      </c>
      <c r="BE129" s="320">
        <v>0.333333333333333</v>
      </c>
      <c r="BF129" s="321">
        <v>0.333333333333333</v>
      </c>
      <c r="BG129" s="314">
        <v>1</v>
      </c>
      <c r="BH129" s="193">
        <v>0</v>
      </c>
      <c r="BI129" s="322">
        <v>2.33333333</v>
      </c>
      <c r="BJ129" s="320">
        <v>50.233923</v>
      </c>
      <c r="BK129" s="321">
        <v>17.55</v>
      </c>
      <c r="BL129" s="314">
        <v>2.86233179487179</v>
      </c>
      <c r="BM129" s="322">
        <v>32.683923</v>
      </c>
      <c r="BN129" s="313">
        <v>0.168504478537342</v>
      </c>
      <c r="BO129" s="314">
        <v>0.586478406837607</v>
      </c>
      <c r="BP129" s="314">
        <v>0.28731574184623</v>
      </c>
      <c r="BQ129" s="314">
        <v>-0.417973928300265</v>
      </c>
      <c r="BR129" s="316">
        <v>1.16715691761778</v>
      </c>
      <c r="BS129" s="326">
        <v>5.93456036706105</v>
      </c>
      <c r="BT129" s="327">
        <v>1.70509261439338</v>
      </c>
      <c r="BU129" s="314">
        <v>3.48049150935557</v>
      </c>
      <c r="BV129" s="314">
        <v>4.22946775266767</v>
      </c>
      <c r="BW129" s="322">
        <v>0.856782824061947</v>
      </c>
      <c r="BX129" s="326">
        <v>2.9274950940034</v>
      </c>
      <c r="BY129" s="327">
        <v>-0.749357797998278</v>
      </c>
      <c r="BZ129" s="314">
        <v>5.9066719554043</v>
      </c>
      <c r="CA129" s="314">
        <v>3.67685289200168</v>
      </c>
      <c r="CB129" s="322">
        <v>-2.17333577262477</v>
      </c>
    </row>
    <row r="130" s="159" customFormat="1" ht="16.2" spans="1:80">
      <c r="A130" s="213" t="s">
        <v>131</v>
      </c>
      <c r="B130" s="214">
        <v>278.537885</v>
      </c>
      <c r="C130" s="215">
        <v>291.85296001</v>
      </c>
      <c r="D130" s="216">
        <v>0.954377454285391</v>
      </c>
      <c r="E130" s="215">
        <v>-13.31507501</v>
      </c>
      <c r="F130" s="217">
        <v>307.110972</v>
      </c>
      <c r="G130" s="214">
        <v>0.671786</v>
      </c>
      <c r="H130" s="215">
        <v>0</v>
      </c>
      <c r="I130" s="216" t="s">
        <v>161</v>
      </c>
      <c r="J130" s="215">
        <v>0.671786</v>
      </c>
      <c r="K130" s="217">
        <v>0.0249</v>
      </c>
      <c r="L130" s="214">
        <v>153.333269</v>
      </c>
      <c r="M130" s="215">
        <v>186.68792621</v>
      </c>
      <c r="N130" s="216">
        <v>0.821334684641147</v>
      </c>
      <c r="O130" s="215">
        <v>-33.35465721</v>
      </c>
      <c r="P130" s="217">
        <v>200.46056</v>
      </c>
      <c r="Q130" s="214">
        <v>125.204616</v>
      </c>
      <c r="R130" s="215">
        <v>105.1650338</v>
      </c>
      <c r="S130" s="216">
        <v>1.1905536610021</v>
      </c>
      <c r="T130" s="215">
        <v>20.0395822</v>
      </c>
      <c r="U130" s="217">
        <v>106.650412</v>
      </c>
      <c r="V130" s="237">
        <v>0.449506594049136</v>
      </c>
      <c r="W130" s="238">
        <v>0.360335676555744</v>
      </c>
      <c r="X130" s="238">
        <v>1.24746624687771</v>
      </c>
      <c r="Y130" s="216">
        <v>0.0891709174933918</v>
      </c>
      <c r="Z130" s="257">
        <v>0.347269950355274</v>
      </c>
      <c r="AA130" s="214">
        <v>34.482258</v>
      </c>
      <c r="AB130" s="215">
        <v>36.18301084</v>
      </c>
      <c r="AC130" s="216">
        <v>0.952995817636054</v>
      </c>
      <c r="AD130" s="215">
        <v>-1.70075283999999</v>
      </c>
      <c r="AE130" s="217">
        <v>32.795474</v>
      </c>
      <c r="AF130" s="214">
        <v>2.457696</v>
      </c>
      <c r="AG130" s="215">
        <v>1.43463601</v>
      </c>
      <c r="AH130" s="216">
        <v>1.71311467359585</v>
      </c>
      <c r="AI130" s="215">
        <v>1.02305999000001</v>
      </c>
      <c r="AJ130" s="217">
        <v>6.869718</v>
      </c>
      <c r="AK130" s="214">
        <v>0</v>
      </c>
      <c r="AL130" s="215">
        <v>0</v>
      </c>
      <c r="AM130" s="238" t="s">
        <v>161</v>
      </c>
      <c r="AN130" s="215">
        <v>0</v>
      </c>
      <c r="AO130" s="217">
        <v>0</v>
      </c>
      <c r="AP130" s="214">
        <v>0</v>
      </c>
      <c r="AQ130" s="215">
        <v>0</v>
      </c>
      <c r="AR130" s="238" t="s">
        <v>161</v>
      </c>
      <c r="AS130" s="215">
        <v>0</v>
      </c>
      <c r="AT130" s="217">
        <v>0</v>
      </c>
      <c r="AU130" s="214">
        <v>87.592876</v>
      </c>
      <c r="AV130" s="215">
        <v>67.54738695</v>
      </c>
      <c r="AW130" s="216">
        <v>1.29676187274036</v>
      </c>
      <c r="AX130" s="215">
        <v>20.04548905</v>
      </c>
      <c r="AY130" s="217">
        <v>66.96032</v>
      </c>
      <c r="AZ130" s="237">
        <v>0.314473831809271</v>
      </c>
      <c r="BA130" s="238">
        <v>0.231443213554132</v>
      </c>
      <c r="BB130" s="238">
        <v>1.358751578757</v>
      </c>
      <c r="BC130" s="216">
        <v>0.0830306182551387</v>
      </c>
      <c r="BD130" s="257">
        <v>0.218032978645908</v>
      </c>
      <c r="BE130" s="214">
        <v>4.33333333333333</v>
      </c>
      <c r="BF130" s="215">
        <v>4.33333333333333</v>
      </c>
      <c r="BG130" s="238">
        <v>1</v>
      </c>
      <c r="BH130" s="215">
        <v>0</v>
      </c>
      <c r="BI130" s="279">
        <v>12.75</v>
      </c>
      <c r="BJ130" s="214">
        <v>64.2779734615385</v>
      </c>
      <c r="BK130" s="215">
        <v>67.3506830792308</v>
      </c>
      <c r="BL130" s="238">
        <v>0.954377454285391</v>
      </c>
      <c r="BM130" s="279">
        <v>-3.07270961769233</v>
      </c>
      <c r="BN130" s="237">
        <v>0.123797371406048</v>
      </c>
      <c r="BO130" s="238">
        <v>0.123976850667405</v>
      </c>
      <c r="BP130" s="238">
        <v>0.998552316336546</v>
      </c>
      <c r="BQ130" s="238">
        <v>-0.00017947926135764</v>
      </c>
      <c r="BR130" s="257">
        <v>0.106787047647389</v>
      </c>
      <c r="BS130" s="292">
        <v>8.07771593727998</v>
      </c>
      <c r="BT130" s="293">
        <v>8.06602195987956</v>
      </c>
      <c r="BU130" s="238">
        <v>1.00144978248988</v>
      </c>
      <c r="BV130" s="238">
        <v>0.0116939774004194</v>
      </c>
      <c r="BW130" s="279">
        <v>9.36443156759984</v>
      </c>
      <c r="BX130" s="292">
        <v>2.54023028306325</v>
      </c>
      <c r="BY130" s="293">
        <v>1.86682604299272</v>
      </c>
      <c r="BZ130" s="238">
        <v>1.36072147300398</v>
      </c>
      <c r="CA130" s="238">
        <v>0.673404240070526</v>
      </c>
      <c r="CB130" s="279">
        <v>2.04175490800956</v>
      </c>
    </row>
    <row r="131" s="159" customFormat="1" ht="16.2" spans="1:80">
      <c r="A131" s="213" t="s">
        <v>132</v>
      </c>
      <c r="B131" s="328">
        <v>577.820518</v>
      </c>
      <c r="C131" s="328">
        <v>670.00392864</v>
      </c>
      <c r="D131" s="216">
        <v>0.862413626697507</v>
      </c>
      <c r="E131" s="328">
        <v>-92.18341064</v>
      </c>
      <c r="F131" s="217">
        <v>138.986699</v>
      </c>
      <c r="G131" s="328">
        <v>0</v>
      </c>
      <c r="H131" s="328">
        <v>0</v>
      </c>
      <c r="I131" s="216" t="s">
        <v>161</v>
      </c>
      <c r="J131" s="328">
        <v>0</v>
      </c>
      <c r="K131" s="217">
        <v>0.03566</v>
      </c>
      <c r="L131" s="328">
        <v>320.034597</v>
      </c>
      <c r="M131" s="328">
        <v>527.02509028</v>
      </c>
      <c r="N131" s="216">
        <v>0.607247364314232</v>
      </c>
      <c r="O131" s="328">
        <v>-206.99049328</v>
      </c>
      <c r="P131" s="217">
        <v>16.114476</v>
      </c>
      <c r="Q131" s="328">
        <v>257.785921</v>
      </c>
      <c r="R131" s="328">
        <v>142.97883836</v>
      </c>
      <c r="S131" s="216">
        <v>1.80296555739901</v>
      </c>
      <c r="T131" s="328">
        <v>114.80708264</v>
      </c>
      <c r="U131" s="217">
        <v>122.872223</v>
      </c>
      <c r="V131" s="237">
        <v>0.446134938046627</v>
      </c>
      <c r="W131" s="238">
        <v>0.213399999982424</v>
      </c>
      <c r="X131" s="238">
        <v>2.09060420845066</v>
      </c>
      <c r="Y131" s="216">
        <v>0.232734938064203</v>
      </c>
      <c r="Z131" s="257">
        <v>0.884057423365383</v>
      </c>
      <c r="AA131" s="328">
        <v>37.65281</v>
      </c>
      <c r="AB131" s="328">
        <v>56.57844208</v>
      </c>
      <c r="AC131" s="216">
        <v>0.665497468925712</v>
      </c>
      <c r="AD131" s="328">
        <v>-18.92563208</v>
      </c>
      <c r="AE131" s="217">
        <v>0</v>
      </c>
      <c r="AF131" s="328">
        <v>13.266813</v>
      </c>
      <c r="AG131" s="328">
        <v>18.764852</v>
      </c>
      <c r="AH131" s="216">
        <v>0.70700333794266</v>
      </c>
      <c r="AI131" s="328">
        <v>-5.498039</v>
      </c>
      <c r="AJ131" s="217">
        <v>7.472902</v>
      </c>
      <c r="AK131" s="192">
        <v>0</v>
      </c>
      <c r="AL131" s="193">
        <v>0</v>
      </c>
      <c r="AM131" s="177" t="s">
        <v>161</v>
      </c>
      <c r="AN131" s="195">
        <v>0</v>
      </c>
      <c r="AO131" s="196">
        <v>0</v>
      </c>
      <c r="AP131" s="192">
        <v>6e-6</v>
      </c>
      <c r="AQ131" s="193">
        <v>0</v>
      </c>
      <c r="AR131" s="177" t="s">
        <v>161</v>
      </c>
      <c r="AS131" s="195">
        <v>6e-6</v>
      </c>
      <c r="AT131" s="196">
        <v>0</v>
      </c>
      <c r="AU131" s="328">
        <v>206.866292</v>
      </c>
      <c r="AV131" s="328">
        <v>67.6355442800001</v>
      </c>
      <c r="AW131" s="216">
        <v>3.05854405700658</v>
      </c>
      <c r="AX131" s="328">
        <v>139.23074772</v>
      </c>
      <c r="AY131" s="217">
        <v>115.363661</v>
      </c>
      <c r="AZ131" s="237">
        <v>0.358011329739592</v>
      </c>
      <c r="BA131" s="238">
        <v>0.100947981629435</v>
      </c>
      <c r="BB131" s="238">
        <v>3.54649319343301</v>
      </c>
      <c r="BC131" s="216">
        <v>0.257063348110157</v>
      </c>
      <c r="BD131" s="257">
        <v>0.830033822157327</v>
      </c>
      <c r="BE131" s="214">
        <v>2.83333333333333</v>
      </c>
      <c r="BF131" s="215">
        <v>4.16666666666667</v>
      </c>
      <c r="BG131" s="238">
        <v>0.68</v>
      </c>
      <c r="BH131" s="215">
        <v>-1.33333333333333</v>
      </c>
      <c r="BI131" s="279">
        <v>4.91666667</v>
      </c>
      <c r="BJ131" s="214">
        <v>203.936653411765</v>
      </c>
      <c r="BK131" s="215">
        <v>160.8009428736</v>
      </c>
      <c r="BL131" s="238">
        <v>1.26825533337869</v>
      </c>
      <c r="BM131" s="279">
        <v>43.1357105381647</v>
      </c>
      <c r="BN131" s="237">
        <v>0.0651635046299965</v>
      </c>
      <c r="BO131" s="238">
        <v>0.0844449407854147</v>
      </c>
      <c r="BP131" s="238">
        <v>0.771668545491497</v>
      </c>
      <c r="BQ131" s="238">
        <v>-0.0192814361554181</v>
      </c>
      <c r="BR131" s="257">
        <v>0</v>
      </c>
      <c r="BS131" s="292">
        <v>15.3460131660824</v>
      </c>
      <c r="BT131" s="293">
        <v>11.8420356589642</v>
      </c>
      <c r="BU131" s="238">
        <v>1.29589317310202</v>
      </c>
      <c r="BV131" s="238">
        <v>3.50397750711824</v>
      </c>
      <c r="BW131" s="279" t="s">
        <v>161</v>
      </c>
      <c r="BX131" s="292">
        <v>5.49404657979046</v>
      </c>
      <c r="BY131" s="293">
        <v>1.19542959815623</v>
      </c>
      <c r="BZ131" s="238">
        <v>4.59587631782263</v>
      </c>
      <c r="CA131" s="238">
        <v>4.29861698163423</v>
      </c>
      <c r="CB131" s="279" t="s">
        <v>161</v>
      </c>
    </row>
    <row r="132" s="159" customFormat="1" ht="16.2" spans="1:80">
      <c r="A132" s="213" t="s">
        <v>133</v>
      </c>
      <c r="B132" s="328">
        <v>606.677986</v>
      </c>
      <c r="C132" s="328">
        <v>66.15</v>
      </c>
      <c r="D132" s="216">
        <v>9.17124695389267</v>
      </c>
      <c r="E132" s="328">
        <v>540.527986</v>
      </c>
      <c r="F132" s="217">
        <v>1.167285</v>
      </c>
      <c r="G132" s="328">
        <v>0</v>
      </c>
      <c r="H132" s="328">
        <v>0</v>
      </c>
      <c r="I132" s="216" t="s">
        <v>161</v>
      </c>
      <c r="J132" s="328">
        <v>0</v>
      </c>
      <c r="K132" s="217">
        <v>-0.391892</v>
      </c>
      <c r="L132" s="328">
        <v>0.00167</v>
      </c>
      <c r="M132" s="328">
        <v>0</v>
      </c>
      <c r="N132" s="216" t="s">
        <v>161</v>
      </c>
      <c r="O132" s="328">
        <v>0.00167</v>
      </c>
      <c r="P132" s="217">
        <v>0.103</v>
      </c>
      <c r="Q132" s="328"/>
      <c r="R132" s="328"/>
      <c r="S132" s="216"/>
      <c r="T132" s="328"/>
      <c r="U132" s="217"/>
      <c r="V132" s="237"/>
      <c r="W132" s="238"/>
      <c r="X132" s="238"/>
      <c r="Y132" s="216"/>
      <c r="Z132" s="257"/>
      <c r="AA132" s="328">
        <v>66.209749</v>
      </c>
      <c r="AB132" s="328">
        <v>45.1239056</v>
      </c>
      <c r="AC132" s="216">
        <v>1.46728764098824</v>
      </c>
      <c r="AD132" s="328">
        <v>21.0858434</v>
      </c>
      <c r="AE132" s="217">
        <v>52.769736</v>
      </c>
      <c r="AF132" s="328">
        <v>81.828307</v>
      </c>
      <c r="AG132" s="328">
        <v>67.812568</v>
      </c>
      <c r="AH132" s="216">
        <v>1.20668350150078</v>
      </c>
      <c r="AI132" s="328">
        <v>14.015739</v>
      </c>
      <c r="AJ132" s="217">
        <v>17.258556</v>
      </c>
      <c r="AK132" s="192">
        <v>0</v>
      </c>
      <c r="AL132" s="193">
        <v>0</v>
      </c>
      <c r="AM132" s="177" t="s">
        <v>161</v>
      </c>
      <c r="AN132" s="195">
        <v>0</v>
      </c>
      <c r="AO132" s="196">
        <v>0.2424</v>
      </c>
      <c r="AP132" s="192">
        <v>0.558443</v>
      </c>
      <c r="AQ132" s="193">
        <v>0</v>
      </c>
      <c r="AR132" s="177" t="s">
        <v>161</v>
      </c>
      <c r="AS132" s="195">
        <v>0.558443</v>
      </c>
      <c r="AT132" s="196">
        <v>0</v>
      </c>
      <c r="AU132" s="328">
        <v>458.079817</v>
      </c>
      <c r="AV132" s="328">
        <v>-46.7864736</v>
      </c>
      <c r="AW132" s="216">
        <v>11.7908600873907</v>
      </c>
      <c r="AX132" s="328">
        <v>504.8662906</v>
      </c>
      <c r="AY132" s="217">
        <v>-68.329715</v>
      </c>
      <c r="AZ132" s="237">
        <v>0.755062533289283</v>
      </c>
      <c r="BA132" s="238">
        <v>-0.707278512471655</v>
      </c>
      <c r="BB132" s="238">
        <v>3.06756040226734</v>
      </c>
      <c r="BC132" s="216">
        <v>1.46234104576094</v>
      </c>
      <c r="BD132" s="257">
        <v>-58.5373023725997</v>
      </c>
      <c r="BE132" s="214">
        <v>2.66666666666667</v>
      </c>
      <c r="BF132" s="215">
        <v>2.66666666666667</v>
      </c>
      <c r="BG132" s="238">
        <v>1</v>
      </c>
      <c r="BH132" s="215">
        <v>0</v>
      </c>
      <c r="BI132" s="279">
        <v>9.08333333</v>
      </c>
      <c r="BJ132" s="214">
        <v>227.50424475</v>
      </c>
      <c r="BK132" s="215">
        <v>24.80625</v>
      </c>
      <c r="BL132" s="238">
        <v>9.17124695389267</v>
      </c>
      <c r="BM132" s="279">
        <v>202.69799475</v>
      </c>
      <c r="BN132" s="237">
        <v>0.109134912635515</v>
      </c>
      <c r="BO132" s="238">
        <v>0.682145209372638</v>
      </c>
      <c r="BP132" s="238">
        <v>0.15998780191667</v>
      </c>
      <c r="BQ132" s="238">
        <v>-0.573010296737123</v>
      </c>
      <c r="BR132" s="257">
        <v>45.2072424472173</v>
      </c>
      <c r="BS132" s="292">
        <v>9.16297063745099</v>
      </c>
      <c r="BT132" s="293">
        <v>1.46596353131277</v>
      </c>
      <c r="BU132" s="238">
        <v>6.25047652395934</v>
      </c>
      <c r="BV132" s="238">
        <v>7.69700710613822</v>
      </c>
      <c r="BW132" s="279">
        <v>0.0221203494366544</v>
      </c>
      <c r="BX132" s="292">
        <v>6.91861582196906</v>
      </c>
      <c r="BY132" s="293">
        <v>-1.03684450576459</v>
      </c>
      <c r="BZ132" s="238">
        <v>8.67276123228057</v>
      </c>
      <c r="CA132" s="238">
        <v>7.95546032773365</v>
      </c>
      <c r="CB132" s="279">
        <v>-1.294865583561</v>
      </c>
    </row>
    <row r="133" s="159" customFormat="1" ht="16.2" spans="1:16384">
      <c r="A133" s="302" t="s">
        <v>134</v>
      </c>
      <c r="B133" s="303">
        <v>3711.876655</v>
      </c>
      <c r="C133" s="304">
        <v>3007.29180921</v>
      </c>
      <c r="D133" s="305">
        <v>1.23429214405871</v>
      </c>
      <c r="E133" s="306">
        <v>704.58484579</v>
      </c>
      <c r="F133" s="304">
        <v>2503.843429</v>
      </c>
      <c r="G133" s="303">
        <v>0.671786</v>
      </c>
      <c r="H133" s="304">
        <v>0</v>
      </c>
      <c r="I133" s="305" t="s">
        <v>161</v>
      </c>
      <c r="J133" s="306">
        <v>0.671786</v>
      </c>
      <c r="K133" s="304">
        <v>0.0605599999999999</v>
      </c>
      <c r="L133" s="303">
        <v>2001.827298</v>
      </c>
      <c r="M133" s="304">
        <v>2043.68245073</v>
      </c>
      <c r="N133" s="305">
        <v>0.979519737660296</v>
      </c>
      <c r="O133" s="306">
        <v>-41.8551527299996</v>
      </c>
      <c r="P133" s="304">
        <v>1591.477481</v>
      </c>
      <c r="Q133" s="303">
        <v>1103.373041</v>
      </c>
      <c r="R133" s="304">
        <v>897.45935848</v>
      </c>
      <c r="S133" s="305">
        <v>1.22944067669956</v>
      </c>
      <c r="T133" s="306">
        <v>205.91368252</v>
      </c>
      <c r="U133" s="304">
        <v>911.301663</v>
      </c>
      <c r="V133" s="311">
        <v>0.297254769905602</v>
      </c>
      <c r="W133" s="312">
        <v>0.29842776006355</v>
      </c>
      <c r="X133" s="312">
        <v>0.996069433494732</v>
      </c>
      <c r="Y133" s="305">
        <v>-0.00117299015794781</v>
      </c>
      <c r="Z133" s="315">
        <v>0.363961121707982</v>
      </c>
      <c r="AA133" s="303">
        <v>292.307061</v>
      </c>
      <c r="AB133" s="304">
        <v>297.33283404</v>
      </c>
      <c r="AC133" s="305">
        <v>0.983097147490533</v>
      </c>
      <c r="AD133" s="306">
        <v>-5.02577303999993</v>
      </c>
      <c r="AE133" s="304">
        <v>229.869144</v>
      </c>
      <c r="AF133" s="303">
        <v>134.954543</v>
      </c>
      <c r="AG133" s="304">
        <v>112.4376524</v>
      </c>
      <c r="AH133" s="305">
        <v>1.20026112355935</v>
      </c>
      <c r="AI133" s="306">
        <v>22.5168906</v>
      </c>
      <c r="AJ133" s="304">
        <v>53.934291</v>
      </c>
      <c r="AK133" s="303">
        <v>0.56458</v>
      </c>
      <c r="AL133" s="304">
        <v>0</v>
      </c>
      <c r="AM133" s="312" t="s">
        <v>161</v>
      </c>
      <c r="AN133" s="304">
        <v>0.56458</v>
      </c>
      <c r="AO133" s="317">
        <v>0.5408</v>
      </c>
      <c r="AP133" s="303">
        <v>0.559323</v>
      </c>
      <c r="AQ133" s="304">
        <v>0</v>
      </c>
      <c r="AR133" s="312" t="s">
        <v>161</v>
      </c>
      <c r="AS133" s="304">
        <v>0.559323</v>
      </c>
      <c r="AT133" s="317">
        <v>0</v>
      </c>
      <c r="AU133" s="303">
        <v>1282.121224</v>
      </c>
      <c r="AV133" s="304">
        <v>553.83887204</v>
      </c>
      <c r="AW133" s="305">
        <v>2.31497153545301</v>
      </c>
      <c r="AX133" s="306">
        <v>728.28235196</v>
      </c>
      <c r="AY133" s="304">
        <v>629.042753</v>
      </c>
      <c r="AZ133" s="311">
        <v>0.345410514186388</v>
      </c>
      <c r="BA133" s="312">
        <v>0.184165324543444</v>
      </c>
      <c r="BB133" s="312">
        <v>1.87554587185552</v>
      </c>
      <c r="BC133" s="305">
        <v>0.161245189642944</v>
      </c>
      <c r="BD133" s="315">
        <v>0.251230866001566</v>
      </c>
      <c r="BE133" s="303">
        <v>35.0833333333333</v>
      </c>
      <c r="BF133" s="306">
        <v>36.3333333333333</v>
      </c>
      <c r="BG133" s="312">
        <v>0.965596330275229</v>
      </c>
      <c r="BH133" s="304">
        <v>-1.25</v>
      </c>
      <c r="BI133" s="319">
        <v>99.91666667</v>
      </c>
      <c r="BJ133" s="303">
        <v>105.801709881235</v>
      </c>
      <c r="BK133" s="306">
        <v>82.7694993360551</v>
      </c>
      <c r="BL133" s="312">
        <v>1.27826929883515</v>
      </c>
      <c r="BM133" s="319">
        <v>23.0322105451801</v>
      </c>
      <c r="BN133" s="311">
        <v>0.0787491310106586</v>
      </c>
      <c r="BO133" s="312">
        <v>0.0988706294245877</v>
      </c>
      <c r="BP133" s="312">
        <v>0.796486595351589</v>
      </c>
      <c r="BQ133" s="312">
        <v>-0.0201214984139292</v>
      </c>
      <c r="BR133" s="315">
        <v>0.0918065168682718</v>
      </c>
      <c r="BS133" s="324">
        <v>12.6985528242166</v>
      </c>
      <c r="BT133" s="325">
        <v>10.1142271048526</v>
      </c>
      <c r="BU133" s="312">
        <v>1.25551391051167</v>
      </c>
      <c r="BV133" s="312">
        <v>2.58432571936401</v>
      </c>
      <c r="BW133" s="319">
        <v>10.8924729323393</v>
      </c>
      <c r="BX133" s="324">
        <v>4.38621366043566</v>
      </c>
      <c r="BY133" s="325">
        <v>1.86268991727127</v>
      </c>
      <c r="BZ133" s="312">
        <v>2.35477393191734</v>
      </c>
      <c r="CA133" s="312">
        <v>2.52352374316439</v>
      </c>
      <c r="CB133" s="319">
        <v>2.73652540769021</v>
      </c>
      <c r="CD133" s="423"/>
      <c r="CE133" s="424"/>
      <c r="CF133" s="425"/>
      <c r="CG133" s="425"/>
      <c r="CH133" s="425"/>
      <c r="CI133" s="423"/>
      <c r="CJ133" s="425"/>
      <c r="CK133" s="426"/>
      <c r="CL133" s="425"/>
      <c r="CM133" s="425"/>
      <c r="CN133" s="423"/>
      <c r="CO133" s="425"/>
      <c r="CP133" s="426"/>
      <c r="CQ133" s="425"/>
      <c r="CR133" s="425"/>
      <c r="CS133" s="423"/>
      <c r="CT133" s="425"/>
      <c r="CU133" s="426"/>
      <c r="CV133" s="423"/>
      <c r="CW133" s="423"/>
      <c r="CX133" s="423"/>
      <c r="CY133" s="423"/>
      <c r="CZ133" s="423"/>
      <c r="DA133" s="425"/>
      <c r="DB133" s="425"/>
      <c r="DC133" s="423"/>
      <c r="DD133" s="424"/>
      <c r="DE133" s="425"/>
      <c r="DF133" s="425"/>
      <c r="DG133" s="425"/>
      <c r="DH133" s="423"/>
      <c r="DI133" s="424"/>
      <c r="DJ133" s="425"/>
      <c r="DK133" s="425"/>
      <c r="DL133" s="425"/>
      <c r="DM133" s="423"/>
      <c r="DN133" s="424"/>
      <c r="DO133" s="425"/>
      <c r="DP133" s="425"/>
      <c r="DQ133" s="425"/>
      <c r="DR133" s="427"/>
      <c r="DS133" s="424"/>
      <c r="DT133" s="425"/>
      <c r="DU133" s="425"/>
      <c r="DV133" s="424"/>
      <c r="DW133" s="423"/>
      <c r="DX133" s="424"/>
      <c r="DY133" s="426"/>
      <c r="DZ133" s="423"/>
      <c r="EA133" s="423"/>
      <c r="EB133" s="423"/>
      <c r="EC133" s="423"/>
      <c r="ED133" s="423"/>
      <c r="EE133" s="425"/>
      <c r="EF133" s="425"/>
      <c r="EG133" s="423"/>
      <c r="EH133" s="424"/>
      <c r="EI133" s="425"/>
      <c r="EJ133" s="424"/>
      <c r="EK133" s="423"/>
      <c r="EL133" s="428"/>
      <c r="EM133" s="423"/>
      <c r="EN133" s="423"/>
      <c r="EO133" s="423"/>
      <c r="EP133" s="423"/>
      <c r="EQ133" s="423"/>
      <c r="ER133" s="429"/>
      <c r="ES133" s="430"/>
      <c r="ET133" s="423"/>
      <c r="EU133" s="423"/>
      <c r="EV133" s="428"/>
      <c r="EW133" s="429"/>
      <c r="EX133" s="430"/>
      <c r="EY133" s="423"/>
      <c r="EZ133" s="428"/>
      <c r="FA133" s="431"/>
      <c r="FB133" s="425"/>
      <c r="FC133" s="423"/>
      <c r="FD133" s="424"/>
      <c r="FE133" s="423"/>
      <c r="FF133" s="426"/>
      <c r="FG133" s="432"/>
      <c r="FH133" s="433"/>
      <c r="FI133" s="433"/>
      <c r="FJ133" s="434"/>
      <c r="FK133" s="434"/>
      <c r="FL133" s="435"/>
      <c r="FM133" s="425"/>
      <c r="FN133" s="425"/>
      <c r="FO133" s="423"/>
      <c r="FP133" s="424"/>
      <c r="FQ133" s="425"/>
      <c r="FR133" s="425"/>
      <c r="FS133" s="425"/>
      <c r="FT133" s="423"/>
      <c r="FU133" s="425"/>
      <c r="FV133" s="426"/>
      <c r="FW133" s="425"/>
      <c r="FX133" s="425"/>
      <c r="FY133" s="423"/>
      <c r="FZ133" s="425"/>
      <c r="GA133" s="426"/>
      <c r="GB133" s="425"/>
      <c r="GC133" s="425"/>
      <c r="GD133" s="423"/>
      <c r="GE133" s="425"/>
      <c r="GF133" s="426"/>
      <c r="GG133" s="423"/>
      <c r="GH133" s="423"/>
      <c r="GI133" s="423"/>
      <c r="GJ133" s="423"/>
      <c r="GK133" s="423"/>
      <c r="GL133" s="425"/>
      <c r="GM133" s="425"/>
      <c r="GN133" s="423"/>
      <c r="GO133" s="424"/>
      <c r="GP133" s="425"/>
      <c r="GQ133" s="425"/>
      <c r="GR133" s="425"/>
      <c r="GS133" s="423"/>
      <c r="GT133" s="424"/>
      <c r="GU133" s="425"/>
      <c r="GV133" s="425"/>
      <c r="GW133" s="425"/>
      <c r="GX133" s="423"/>
      <c r="GY133" s="424"/>
      <c r="GZ133" s="425"/>
      <c r="HA133" s="425"/>
      <c r="HB133" s="425"/>
      <c r="HC133" s="427"/>
      <c r="HD133" s="424"/>
      <c r="HE133" s="425"/>
      <c r="HF133" s="425"/>
      <c r="HG133" s="424"/>
      <c r="HH133" s="423"/>
      <c r="HI133" s="424"/>
      <c r="HJ133" s="426"/>
      <c r="HK133" s="423"/>
      <c r="HL133" s="423"/>
      <c r="HM133" s="423"/>
      <c r="HN133" s="423"/>
      <c r="HO133" s="423"/>
      <c r="HP133" s="425"/>
      <c r="HQ133" s="425"/>
      <c r="HR133" s="423"/>
      <c r="HS133" s="424"/>
      <c r="HT133" s="425"/>
      <c r="HU133" s="424"/>
      <c r="HV133" s="423"/>
      <c r="HW133" s="428"/>
      <c r="HX133" s="423"/>
      <c r="HY133" s="423"/>
      <c r="HZ133" s="423"/>
      <c r="IA133" s="423"/>
      <c r="IB133" s="423"/>
      <c r="IC133" s="429"/>
      <c r="ID133" s="430"/>
      <c r="IE133" s="423"/>
      <c r="IF133" s="423"/>
      <c r="IG133" s="428"/>
      <c r="IH133" s="429"/>
      <c r="II133" s="430"/>
      <c r="IJ133" s="423"/>
      <c r="IK133" s="428"/>
      <c r="IL133" s="431"/>
      <c r="IM133" s="425"/>
      <c r="IN133" s="423"/>
      <c r="IO133" s="424"/>
      <c r="IP133" s="423"/>
      <c r="IQ133" s="426"/>
      <c r="IR133" s="432"/>
      <c r="IS133" s="433"/>
      <c r="IT133" s="433"/>
      <c r="IU133" s="434"/>
      <c r="IV133" s="434"/>
      <c r="IW133" s="435"/>
      <c r="IX133" s="425"/>
      <c r="IY133" s="425"/>
      <c r="IZ133" s="423"/>
      <c r="JA133" s="424"/>
      <c r="JB133" s="425"/>
      <c r="JC133" s="425"/>
      <c r="JD133" s="425"/>
      <c r="JE133" s="423"/>
      <c r="JF133" s="425"/>
      <c r="JG133" s="426"/>
      <c r="JH133" s="425"/>
      <c r="JI133" s="425"/>
      <c r="JJ133" s="423"/>
      <c r="JK133" s="425"/>
      <c r="JL133" s="426"/>
      <c r="JM133" s="425"/>
      <c r="JN133" s="425"/>
      <c r="JO133" s="423"/>
      <c r="JP133" s="425"/>
      <c r="JQ133" s="426"/>
      <c r="JR133" s="423"/>
      <c r="JS133" s="423"/>
      <c r="JT133" s="423"/>
      <c r="JU133" s="423"/>
      <c r="JV133" s="423"/>
      <c r="JW133" s="425"/>
      <c r="JX133" s="425"/>
      <c r="JY133" s="423"/>
      <c r="JZ133" s="424"/>
      <c r="KA133" s="425"/>
      <c r="KB133" s="425"/>
      <c r="KC133" s="425"/>
      <c r="KD133" s="423"/>
      <c r="KE133" s="424"/>
      <c r="KF133" s="425"/>
      <c r="KG133" s="425"/>
      <c r="KH133" s="425"/>
      <c r="KI133" s="423"/>
      <c r="KJ133" s="424"/>
      <c r="KK133" s="425"/>
      <c r="KL133" s="425"/>
      <c r="KM133" s="425"/>
      <c r="KN133" s="427"/>
      <c r="KO133" s="424"/>
      <c r="KP133" s="425"/>
      <c r="KQ133" s="425"/>
      <c r="KR133" s="424"/>
      <c r="KS133" s="423"/>
      <c r="KT133" s="424"/>
      <c r="KU133" s="426"/>
      <c r="KV133" s="423"/>
      <c r="KW133" s="423"/>
      <c r="KX133" s="423"/>
      <c r="KY133" s="423"/>
      <c r="KZ133" s="423"/>
      <c r="LA133" s="425"/>
      <c r="LB133" s="425"/>
      <c r="LC133" s="423"/>
      <c r="LD133" s="424"/>
      <c r="LE133" s="425"/>
      <c r="LF133" s="424"/>
      <c r="LG133" s="423"/>
      <c r="LH133" s="428"/>
      <c r="LI133" s="423"/>
      <c r="LJ133" s="423"/>
      <c r="LK133" s="423"/>
      <c r="LL133" s="423"/>
      <c r="LM133" s="423"/>
      <c r="LN133" s="429"/>
      <c r="LO133" s="430"/>
      <c r="LP133" s="423"/>
      <c r="LQ133" s="423"/>
      <c r="LR133" s="428"/>
      <c r="LS133" s="429"/>
      <c r="LT133" s="430"/>
      <c r="LU133" s="423"/>
      <c r="LV133" s="428"/>
      <c r="LW133" s="431"/>
      <c r="LX133" s="425"/>
      <c r="LY133" s="423"/>
      <c r="LZ133" s="424"/>
      <c r="MA133" s="423"/>
      <c r="MB133" s="426"/>
      <c r="MC133" s="432"/>
      <c r="MD133" s="433"/>
      <c r="ME133" s="433"/>
      <c r="MF133" s="434"/>
      <c r="MG133" s="434"/>
      <c r="MH133" s="435"/>
      <c r="MI133" s="425"/>
      <c r="MJ133" s="425"/>
      <c r="MK133" s="423"/>
      <c r="ML133" s="424"/>
      <c r="MM133" s="425"/>
      <c r="MN133" s="425"/>
      <c r="MO133" s="425"/>
      <c r="MP133" s="423"/>
      <c r="MQ133" s="425"/>
      <c r="MR133" s="426"/>
      <c r="MS133" s="425"/>
      <c r="MT133" s="425"/>
      <c r="MU133" s="423"/>
      <c r="MV133" s="425"/>
      <c r="MW133" s="426"/>
      <c r="MX133" s="425"/>
      <c r="MY133" s="425"/>
      <c r="MZ133" s="423"/>
      <c r="NA133" s="425"/>
      <c r="NB133" s="426"/>
      <c r="NC133" s="423"/>
      <c r="ND133" s="423"/>
      <c r="NE133" s="423"/>
      <c r="NF133" s="423"/>
      <c r="NG133" s="423"/>
      <c r="NH133" s="425"/>
      <c r="NI133" s="425"/>
      <c r="NJ133" s="423"/>
      <c r="NK133" s="424"/>
      <c r="NL133" s="425"/>
      <c r="NM133" s="425"/>
      <c r="NN133" s="425"/>
      <c r="NO133" s="423"/>
      <c r="NP133" s="424"/>
      <c r="NQ133" s="425"/>
      <c r="NR133" s="425"/>
      <c r="NS133" s="425"/>
      <c r="NT133" s="423"/>
      <c r="NU133" s="424"/>
      <c r="NV133" s="425"/>
      <c r="NW133" s="425"/>
      <c r="NX133" s="425"/>
      <c r="NY133" s="427"/>
      <c r="NZ133" s="424"/>
      <c r="OA133" s="425"/>
      <c r="OB133" s="425"/>
      <c r="OC133" s="424"/>
      <c r="OD133" s="423"/>
      <c r="OE133" s="424"/>
      <c r="OF133" s="426"/>
      <c r="OG133" s="423"/>
      <c r="OH133" s="423"/>
      <c r="OI133" s="423"/>
      <c r="OJ133" s="423"/>
      <c r="OK133" s="423"/>
      <c r="OL133" s="425"/>
      <c r="OM133" s="425"/>
      <c r="ON133" s="423"/>
      <c r="OO133" s="424"/>
      <c r="OP133" s="425"/>
      <c r="OQ133" s="424"/>
      <c r="OR133" s="423"/>
      <c r="OS133" s="428"/>
      <c r="OT133" s="423"/>
      <c r="OU133" s="423"/>
      <c r="OV133" s="423"/>
      <c r="OW133" s="423"/>
      <c r="OX133" s="423"/>
      <c r="OY133" s="429"/>
      <c r="OZ133" s="430"/>
      <c r="PA133" s="423"/>
      <c r="PB133" s="423"/>
      <c r="PC133" s="428"/>
      <c r="PD133" s="429"/>
      <c r="PE133" s="430"/>
      <c r="PF133" s="423"/>
      <c r="PG133" s="428"/>
      <c r="PH133" s="431"/>
      <c r="PI133" s="425"/>
      <c r="PJ133" s="423"/>
      <c r="PK133" s="424"/>
      <c r="PL133" s="423"/>
      <c r="PM133" s="426"/>
      <c r="PN133" s="432"/>
      <c r="PO133" s="433"/>
      <c r="PP133" s="433"/>
      <c r="PQ133" s="434"/>
      <c r="PR133" s="434"/>
      <c r="PS133" s="435"/>
      <c r="PT133" s="425"/>
      <c r="PU133" s="425"/>
      <c r="PV133" s="423"/>
      <c r="PW133" s="424"/>
      <c r="PX133" s="425"/>
      <c r="PY133" s="425"/>
      <c r="PZ133" s="425"/>
      <c r="QA133" s="423"/>
      <c r="QB133" s="425"/>
      <c r="QC133" s="426"/>
      <c r="QD133" s="425"/>
      <c r="QE133" s="425"/>
      <c r="QF133" s="423"/>
      <c r="QG133" s="425"/>
      <c r="QH133" s="426"/>
      <c r="QI133" s="425"/>
      <c r="QJ133" s="425"/>
      <c r="QK133" s="423"/>
      <c r="QL133" s="425"/>
      <c r="QM133" s="426"/>
      <c r="QN133" s="423"/>
      <c r="QO133" s="423"/>
      <c r="QP133" s="423"/>
      <c r="QQ133" s="423"/>
      <c r="QR133" s="423"/>
      <c r="QS133" s="425"/>
      <c r="QT133" s="425"/>
      <c r="QU133" s="423"/>
      <c r="QV133" s="424"/>
      <c r="QW133" s="425"/>
      <c r="QX133" s="425"/>
      <c r="QY133" s="425"/>
      <c r="QZ133" s="423"/>
      <c r="RA133" s="424"/>
      <c r="RB133" s="425"/>
      <c r="RC133" s="425"/>
      <c r="RD133" s="425"/>
      <c r="RE133" s="423"/>
      <c r="RF133" s="424"/>
      <c r="RG133" s="425"/>
      <c r="RH133" s="425"/>
      <c r="RI133" s="425"/>
      <c r="RJ133" s="427"/>
      <c r="RK133" s="424"/>
      <c r="RL133" s="425"/>
      <c r="RM133" s="425"/>
      <c r="RN133" s="424"/>
      <c r="RO133" s="423"/>
      <c r="RP133" s="424"/>
      <c r="RQ133" s="426"/>
      <c r="RR133" s="423"/>
      <c r="RS133" s="423"/>
      <c r="RT133" s="423"/>
      <c r="RU133" s="423"/>
      <c r="RV133" s="423"/>
      <c r="RW133" s="425"/>
      <c r="RX133" s="425"/>
      <c r="RY133" s="423"/>
      <c r="RZ133" s="424"/>
      <c r="SA133" s="425"/>
      <c r="SB133" s="424"/>
      <c r="SC133" s="423"/>
      <c r="SD133" s="428"/>
      <c r="SE133" s="423"/>
      <c r="SF133" s="423"/>
      <c r="SG133" s="423"/>
      <c r="SH133" s="423"/>
      <c r="SI133" s="423"/>
      <c r="SJ133" s="429"/>
      <c r="SK133" s="430"/>
      <c r="SL133" s="423"/>
      <c r="SM133" s="423"/>
      <c r="SN133" s="428"/>
      <c r="SO133" s="429"/>
      <c r="SP133" s="430"/>
      <c r="SQ133" s="423"/>
      <c r="SR133" s="428"/>
      <c r="SS133" s="431"/>
      <c r="ST133" s="425"/>
      <c r="SU133" s="423"/>
      <c r="SV133" s="424"/>
      <c r="SW133" s="423"/>
      <c r="SX133" s="426"/>
      <c r="SY133" s="432"/>
      <c r="SZ133" s="433"/>
      <c r="TA133" s="433"/>
      <c r="TB133" s="434"/>
      <c r="TC133" s="434"/>
      <c r="TD133" s="435"/>
      <c r="TE133" s="425"/>
      <c r="TF133" s="425"/>
      <c r="TG133" s="423"/>
      <c r="TH133" s="424"/>
      <c r="TI133" s="425"/>
      <c r="TJ133" s="425"/>
      <c r="TK133" s="425"/>
      <c r="TL133" s="423"/>
      <c r="TM133" s="425"/>
      <c r="TN133" s="426"/>
      <c r="TO133" s="425"/>
      <c r="TP133" s="425"/>
      <c r="TQ133" s="423"/>
      <c r="TR133" s="425"/>
      <c r="TS133" s="426"/>
      <c r="TT133" s="425"/>
      <c r="TU133" s="425"/>
      <c r="TV133" s="423"/>
      <c r="TW133" s="425"/>
      <c r="TX133" s="426"/>
      <c r="TY133" s="423"/>
      <c r="TZ133" s="423"/>
      <c r="UA133" s="423"/>
      <c r="UB133" s="423"/>
      <c r="UC133" s="423"/>
      <c r="UD133" s="425"/>
      <c r="UE133" s="425"/>
      <c r="UF133" s="423"/>
      <c r="UG133" s="424"/>
      <c r="UH133" s="425"/>
      <c r="UI133" s="425"/>
      <c r="UJ133" s="425"/>
      <c r="UK133" s="423"/>
      <c r="UL133" s="424"/>
      <c r="UM133" s="425"/>
      <c r="UN133" s="425"/>
      <c r="UO133" s="425"/>
      <c r="UP133" s="423"/>
      <c r="UQ133" s="424"/>
      <c r="UR133" s="425"/>
      <c r="US133" s="425"/>
      <c r="UT133" s="425"/>
      <c r="UU133" s="427"/>
      <c r="UV133" s="424"/>
      <c r="UW133" s="425"/>
      <c r="UX133" s="425"/>
      <c r="UY133" s="424"/>
      <c r="UZ133" s="423"/>
      <c r="VA133" s="424"/>
      <c r="VB133" s="426"/>
      <c r="VC133" s="423"/>
      <c r="VD133" s="423"/>
      <c r="VE133" s="423"/>
      <c r="VF133" s="423"/>
      <c r="VG133" s="423"/>
      <c r="VH133" s="425"/>
      <c r="VI133" s="425"/>
      <c r="VJ133" s="423"/>
      <c r="VK133" s="424"/>
      <c r="VL133" s="425"/>
      <c r="VM133" s="424"/>
      <c r="VN133" s="423"/>
      <c r="VO133" s="428"/>
      <c r="VP133" s="423"/>
      <c r="VQ133" s="423"/>
      <c r="VR133" s="423"/>
      <c r="VS133" s="423"/>
      <c r="VT133" s="423"/>
      <c r="VU133" s="429"/>
      <c r="VV133" s="430"/>
      <c r="VW133" s="423"/>
      <c r="VX133" s="423"/>
      <c r="VY133" s="428"/>
      <c r="VZ133" s="429"/>
      <c r="WA133" s="430"/>
      <c r="WB133" s="423"/>
      <c r="WC133" s="428"/>
      <c r="WD133" s="431"/>
      <c r="WE133" s="425"/>
      <c r="WF133" s="423"/>
      <c r="WG133" s="424"/>
      <c r="WH133" s="423"/>
      <c r="WI133" s="426"/>
      <c r="WJ133" s="432"/>
      <c r="WK133" s="433"/>
      <c r="WL133" s="433"/>
      <c r="WM133" s="434"/>
      <c r="WN133" s="434"/>
      <c r="WO133" s="435"/>
      <c r="WP133" s="425"/>
      <c r="WQ133" s="425"/>
      <c r="WR133" s="423"/>
      <c r="WS133" s="424"/>
      <c r="WT133" s="425"/>
      <c r="WU133" s="425"/>
      <c r="WV133" s="425"/>
      <c r="WW133" s="423"/>
      <c r="WX133" s="425"/>
      <c r="WY133" s="426"/>
      <c r="WZ133" s="425"/>
      <c r="XA133" s="425"/>
      <c r="XB133" s="423"/>
      <c r="XC133" s="425"/>
      <c r="XD133" s="426"/>
      <c r="XE133" s="425"/>
      <c r="XF133" s="425"/>
      <c r="XG133" s="423"/>
      <c r="XH133" s="425"/>
      <c r="XI133" s="426"/>
      <c r="XJ133" s="423"/>
      <c r="XK133" s="423"/>
      <c r="XL133" s="423"/>
      <c r="XM133" s="423"/>
      <c r="XN133" s="423"/>
      <c r="XO133" s="425"/>
      <c r="XP133" s="425"/>
      <c r="XQ133" s="423"/>
      <c r="XR133" s="424"/>
      <c r="XS133" s="425"/>
      <c r="XT133" s="425"/>
      <c r="XU133" s="425"/>
      <c r="XV133" s="423"/>
      <c r="XW133" s="424"/>
      <c r="XX133" s="425"/>
      <c r="XY133" s="425"/>
      <c r="XZ133" s="425"/>
      <c r="YA133" s="423"/>
      <c r="YB133" s="424"/>
      <c r="YC133" s="425"/>
      <c r="YD133" s="425"/>
      <c r="YE133" s="425"/>
      <c r="YF133" s="427"/>
      <c r="YG133" s="424"/>
      <c r="YH133" s="425"/>
      <c r="YI133" s="425"/>
      <c r="YJ133" s="424"/>
      <c r="YK133" s="423"/>
      <c r="YL133" s="424"/>
      <c r="YM133" s="426"/>
      <c r="YN133" s="423"/>
      <c r="YO133" s="423"/>
      <c r="YP133" s="423"/>
      <c r="YQ133" s="423"/>
      <c r="YR133" s="423"/>
      <c r="YS133" s="425"/>
      <c r="YT133" s="425"/>
      <c r="YU133" s="423"/>
      <c r="YV133" s="424"/>
      <c r="YW133" s="425"/>
      <c r="YX133" s="424"/>
      <c r="YY133" s="423"/>
      <c r="YZ133" s="428"/>
      <c r="ZA133" s="423"/>
      <c r="ZB133" s="423"/>
      <c r="ZC133" s="423"/>
      <c r="ZD133" s="423"/>
      <c r="ZE133" s="423"/>
      <c r="ZF133" s="429"/>
      <c r="ZG133" s="430"/>
      <c r="ZH133" s="423"/>
      <c r="ZI133" s="423"/>
      <c r="ZJ133" s="428"/>
      <c r="ZK133" s="429"/>
      <c r="ZL133" s="430"/>
      <c r="ZM133" s="423"/>
      <c r="ZN133" s="428"/>
      <c r="ZO133" s="431"/>
      <c r="ZP133" s="425"/>
      <c r="ZQ133" s="423"/>
      <c r="ZR133" s="424"/>
      <c r="ZS133" s="423"/>
      <c r="ZT133" s="426"/>
      <c r="ZU133" s="432"/>
      <c r="ZV133" s="433"/>
      <c r="ZW133" s="433"/>
      <c r="ZX133" s="434"/>
      <c r="ZY133" s="434"/>
      <c r="ZZ133" s="435"/>
      <c r="AAA133" s="425"/>
      <c r="AAB133" s="425"/>
      <c r="AAC133" s="423"/>
      <c r="AAD133" s="424"/>
      <c r="AAE133" s="425"/>
      <c r="AAF133" s="425"/>
      <c r="AAG133" s="425"/>
      <c r="AAH133" s="423"/>
      <c r="AAI133" s="425"/>
      <c r="AAJ133" s="426"/>
      <c r="AAK133" s="425"/>
      <c r="AAL133" s="425"/>
      <c r="AAM133" s="423"/>
      <c r="AAN133" s="425"/>
      <c r="AAO133" s="426"/>
      <c r="AAP133" s="425"/>
      <c r="AAQ133" s="425"/>
      <c r="AAR133" s="423"/>
      <c r="AAS133" s="425"/>
      <c r="AAT133" s="426"/>
      <c r="AAU133" s="423"/>
      <c r="AAV133" s="423"/>
      <c r="AAW133" s="423"/>
      <c r="AAX133" s="423"/>
      <c r="AAY133" s="423"/>
      <c r="AAZ133" s="425"/>
      <c r="ABA133" s="425"/>
      <c r="ABB133" s="423"/>
      <c r="ABC133" s="424"/>
      <c r="ABD133" s="425"/>
      <c r="ABE133" s="425"/>
      <c r="ABF133" s="425"/>
      <c r="ABG133" s="423"/>
      <c r="ABH133" s="424"/>
      <c r="ABI133" s="425"/>
      <c r="ABJ133" s="425"/>
      <c r="ABK133" s="425"/>
      <c r="ABL133" s="423"/>
      <c r="ABM133" s="424"/>
      <c r="ABN133" s="425"/>
      <c r="ABO133" s="425"/>
      <c r="ABP133" s="425"/>
      <c r="ABQ133" s="427"/>
      <c r="ABR133" s="424"/>
      <c r="ABS133" s="425"/>
      <c r="ABT133" s="425"/>
      <c r="ABU133" s="424"/>
      <c r="ABV133" s="423"/>
      <c r="ABW133" s="424"/>
      <c r="ABX133" s="426"/>
      <c r="ABY133" s="423"/>
      <c r="ABZ133" s="423"/>
      <c r="ACA133" s="423"/>
      <c r="ACB133" s="423"/>
      <c r="ACC133" s="423"/>
      <c r="ACD133" s="425"/>
      <c r="ACE133" s="425"/>
      <c r="ACF133" s="423"/>
      <c r="ACG133" s="424"/>
      <c r="ACH133" s="425"/>
      <c r="ACI133" s="424"/>
      <c r="ACJ133" s="423"/>
      <c r="ACK133" s="428"/>
      <c r="ACL133" s="423"/>
      <c r="ACM133" s="423"/>
      <c r="ACN133" s="423"/>
      <c r="ACO133" s="423"/>
      <c r="ACP133" s="423"/>
      <c r="ACQ133" s="429"/>
      <c r="ACR133" s="430"/>
      <c r="ACS133" s="423"/>
      <c r="ACT133" s="423"/>
      <c r="ACU133" s="428"/>
      <c r="ACV133" s="429"/>
      <c r="ACW133" s="430"/>
      <c r="ACX133" s="423"/>
      <c r="ACY133" s="428"/>
      <c r="ACZ133" s="431"/>
      <c r="ADA133" s="425"/>
      <c r="ADB133" s="423"/>
      <c r="ADC133" s="424"/>
      <c r="ADD133" s="423"/>
      <c r="ADE133" s="426"/>
      <c r="ADF133" s="432"/>
      <c r="ADG133" s="433"/>
      <c r="ADH133" s="433"/>
      <c r="ADI133" s="434"/>
      <c r="ADJ133" s="434"/>
      <c r="ADK133" s="435"/>
      <c r="ADL133" s="425"/>
      <c r="ADM133" s="425"/>
      <c r="ADN133" s="423"/>
      <c r="ADO133" s="424"/>
      <c r="ADP133" s="425"/>
      <c r="ADQ133" s="425"/>
      <c r="ADR133" s="425"/>
      <c r="ADS133" s="423"/>
      <c r="ADT133" s="425"/>
      <c r="ADU133" s="426"/>
      <c r="ADV133" s="425"/>
      <c r="ADW133" s="425"/>
      <c r="ADX133" s="423"/>
      <c r="ADY133" s="425"/>
      <c r="ADZ133" s="426"/>
      <c r="AEA133" s="425"/>
      <c r="AEB133" s="425"/>
      <c r="AEC133" s="423"/>
      <c r="AED133" s="425"/>
      <c r="AEE133" s="426"/>
      <c r="AEF133" s="423"/>
      <c r="AEG133" s="423"/>
      <c r="AEH133" s="423"/>
      <c r="AEI133" s="423"/>
      <c r="AEJ133" s="423"/>
      <c r="AEK133" s="425"/>
      <c r="AEL133" s="425"/>
      <c r="AEM133" s="423"/>
      <c r="AEN133" s="424"/>
      <c r="AEO133" s="425"/>
      <c r="AEP133" s="425"/>
      <c r="AEQ133" s="425"/>
      <c r="AER133" s="423"/>
      <c r="AES133" s="424"/>
      <c r="AET133" s="425"/>
      <c r="AEU133" s="425"/>
      <c r="AEV133" s="425"/>
      <c r="AEW133" s="423"/>
      <c r="AEX133" s="424"/>
      <c r="AEY133" s="425"/>
      <c r="AEZ133" s="425"/>
      <c r="AFA133" s="425"/>
      <c r="AFB133" s="427"/>
      <c r="AFC133" s="424"/>
      <c r="AFD133" s="425"/>
      <c r="AFE133" s="425"/>
      <c r="AFF133" s="424"/>
      <c r="AFG133" s="423"/>
      <c r="AFH133" s="424"/>
      <c r="AFI133" s="426"/>
      <c r="AFJ133" s="423"/>
      <c r="AFK133" s="423"/>
      <c r="AFL133" s="423"/>
      <c r="AFM133" s="423"/>
      <c r="AFN133" s="423"/>
      <c r="AFO133" s="425"/>
      <c r="AFP133" s="425"/>
      <c r="AFQ133" s="423"/>
      <c r="AFR133" s="424"/>
      <c r="AFS133" s="425"/>
      <c r="AFT133" s="424"/>
      <c r="AFU133" s="423"/>
      <c r="AFV133" s="428"/>
      <c r="AFW133" s="423"/>
      <c r="AFX133" s="423"/>
      <c r="AFY133" s="423"/>
      <c r="AFZ133" s="423"/>
      <c r="AGA133" s="423"/>
      <c r="AGB133" s="429"/>
      <c r="AGC133" s="430"/>
      <c r="AGD133" s="423"/>
      <c r="AGE133" s="423"/>
      <c r="AGF133" s="428"/>
      <c r="AGG133" s="429"/>
      <c r="AGH133" s="430"/>
      <c r="AGI133" s="423"/>
      <c r="AGJ133" s="428"/>
      <c r="AGK133" s="431"/>
      <c r="AGL133" s="425"/>
      <c r="AGM133" s="423"/>
      <c r="AGN133" s="424"/>
      <c r="AGO133" s="423"/>
      <c r="AGP133" s="426"/>
      <c r="AGQ133" s="432"/>
      <c r="AGR133" s="433"/>
      <c r="AGS133" s="433"/>
      <c r="AGT133" s="434"/>
      <c r="AGU133" s="434"/>
      <c r="AGV133" s="435"/>
      <c r="AGW133" s="425"/>
      <c r="AGX133" s="425"/>
      <c r="AGY133" s="423"/>
      <c r="AGZ133" s="424"/>
      <c r="AHA133" s="425"/>
      <c r="AHB133" s="425"/>
      <c r="AHC133" s="425"/>
      <c r="AHD133" s="423"/>
      <c r="AHE133" s="425"/>
      <c r="AHF133" s="426"/>
      <c r="AHG133" s="425"/>
      <c r="AHH133" s="425"/>
      <c r="AHI133" s="423"/>
      <c r="AHJ133" s="425"/>
      <c r="AHK133" s="426"/>
      <c r="AHL133" s="425"/>
      <c r="AHM133" s="425"/>
      <c r="AHN133" s="423"/>
      <c r="AHO133" s="425"/>
      <c r="AHP133" s="426"/>
      <c r="AHQ133" s="423"/>
      <c r="AHR133" s="423"/>
      <c r="AHS133" s="423"/>
      <c r="AHT133" s="423"/>
      <c r="AHU133" s="423"/>
      <c r="AHV133" s="425"/>
      <c r="AHW133" s="425"/>
      <c r="AHX133" s="423"/>
      <c r="AHY133" s="424"/>
      <c r="AHZ133" s="425"/>
      <c r="AIA133" s="425"/>
      <c r="AIB133" s="425"/>
      <c r="AIC133" s="423"/>
      <c r="AID133" s="424"/>
      <c r="AIE133" s="425"/>
      <c r="AIF133" s="425"/>
      <c r="AIG133" s="425"/>
      <c r="AIH133" s="423"/>
      <c r="AII133" s="424"/>
      <c r="AIJ133" s="425"/>
      <c r="AIK133" s="425"/>
      <c r="AIL133" s="425"/>
      <c r="AIM133" s="427"/>
      <c r="AIN133" s="424"/>
      <c r="AIO133" s="425"/>
      <c r="AIP133" s="425"/>
      <c r="AIQ133" s="424"/>
      <c r="AIR133" s="423"/>
      <c r="AIS133" s="424"/>
      <c r="AIT133" s="426"/>
      <c r="AIU133" s="423"/>
      <c r="AIV133" s="423"/>
      <c r="AIW133" s="423"/>
      <c r="AIX133" s="423"/>
      <c r="AIY133" s="423"/>
      <c r="AIZ133" s="425"/>
      <c r="AJA133" s="425"/>
      <c r="AJB133" s="423"/>
      <c r="AJC133" s="424"/>
      <c r="AJD133" s="425"/>
      <c r="AJE133" s="424"/>
      <c r="AJF133" s="423"/>
      <c r="AJG133" s="428"/>
      <c r="AJH133" s="423"/>
      <c r="AJI133" s="423"/>
      <c r="AJJ133" s="423"/>
      <c r="AJK133" s="423"/>
      <c r="AJL133" s="423"/>
      <c r="AJM133" s="429"/>
      <c r="AJN133" s="430"/>
      <c r="AJO133" s="423"/>
      <c r="AJP133" s="423"/>
      <c r="AJQ133" s="428"/>
      <c r="AJR133" s="429"/>
      <c r="AJS133" s="430"/>
      <c r="AJT133" s="423"/>
      <c r="AJU133" s="428"/>
      <c r="AJV133" s="431"/>
      <c r="AJW133" s="425"/>
      <c r="AJX133" s="423"/>
      <c r="AJY133" s="424"/>
      <c r="AJZ133" s="423"/>
      <c r="AKA133" s="426"/>
      <c r="AKB133" s="432"/>
      <c r="AKC133" s="433"/>
      <c r="AKD133" s="433"/>
      <c r="AKE133" s="434"/>
      <c r="AKF133" s="434"/>
      <c r="AKG133" s="435"/>
      <c r="AKH133" s="425"/>
      <c r="AKI133" s="425"/>
      <c r="AKJ133" s="423"/>
      <c r="AKK133" s="424"/>
      <c r="AKL133" s="425"/>
      <c r="AKM133" s="425"/>
      <c r="AKN133" s="425"/>
      <c r="AKO133" s="423"/>
      <c r="AKP133" s="425"/>
      <c r="AKQ133" s="426"/>
      <c r="AKR133" s="425"/>
      <c r="AKS133" s="425"/>
      <c r="AKT133" s="423"/>
      <c r="AKU133" s="425"/>
      <c r="AKV133" s="426"/>
      <c r="AKW133" s="425"/>
      <c r="AKX133" s="425"/>
      <c r="AKY133" s="423"/>
      <c r="AKZ133" s="425"/>
      <c r="ALA133" s="426"/>
      <c r="ALB133" s="423"/>
      <c r="ALC133" s="423"/>
      <c r="ALD133" s="423"/>
      <c r="ALE133" s="423"/>
      <c r="ALF133" s="423"/>
      <c r="ALG133" s="425"/>
      <c r="ALH133" s="425"/>
      <c r="ALI133" s="423"/>
      <c r="ALJ133" s="424"/>
      <c r="ALK133" s="425"/>
      <c r="ALL133" s="425"/>
      <c r="ALM133" s="425"/>
      <c r="ALN133" s="423"/>
      <c r="ALO133" s="424"/>
      <c r="ALP133" s="425"/>
      <c r="ALQ133" s="425"/>
      <c r="ALR133" s="425"/>
      <c r="ALS133" s="423"/>
      <c r="ALT133" s="424"/>
      <c r="ALU133" s="425"/>
      <c r="ALV133" s="425"/>
      <c r="ALW133" s="425"/>
      <c r="ALX133" s="427"/>
      <c r="ALY133" s="424"/>
      <c r="ALZ133" s="425"/>
      <c r="AMA133" s="425"/>
      <c r="AMB133" s="424"/>
      <c r="AMC133" s="423"/>
      <c r="AMD133" s="424"/>
      <c r="AME133" s="426"/>
      <c r="AMF133" s="423"/>
      <c r="AMG133" s="423"/>
      <c r="AMH133" s="423"/>
      <c r="AMI133" s="423"/>
      <c r="AMJ133" s="423"/>
      <c r="AMK133" s="425"/>
      <c r="AML133" s="425"/>
      <c r="AMM133" s="423"/>
      <c r="AMN133" s="424"/>
      <c r="AMO133" s="425"/>
      <c r="AMP133" s="424"/>
      <c r="AMQ133" s="423"/>
      <c r="AMR133" s="428"/>
      <c r="AMS133" s="423"/>
      <c r="AMT133" s="423"/>
      <c r="AMU133" s="423"/>
      <c r="AMV133" s="423"/>
      <c r="AMW133" s="423"/>
      <c r="AMX133" s="429"/>
      <c r="AMY133" s="430"/>
      <c r="AMZ133" s="423"/>
      <c r="ANA133" s="423"/>
      <c r="ANB133" s="428"/>
      <c r="ANC133" s="429"/>
      <c r="AND133" s="430"/>
      <c r="ANE133" s="423"/>
      <c r="ANF133" s="428"/>
      <c r="ANG133" s="431"/>
      <c r="ANH133" s="425"/>
      <c r="ANI133" s="423"/>
      <c r="ANJ133" s="424"/>
      <c r="ANK133" s="423"/>
      <c r="ANL133" s="426"/>
      <c r="ANM133" s="432"/>
      <c r="ANN133" s="433"/>
      <c r="ANO133" s="433"/>
      <c r="ANP133" s="434"/>
      <c r="ANQ133" s="434"/>
      <c r="ANR133" s="435"/>
      <c r="ANS133" s="425"/>
      <c r="ANT133" s="425"/>
      <c r="ANU133" s="423"/>
      <c r="ANV133" s="424"/>
      <c r="ANW133" s="425"/>
      <c r="ANX133" s="425"/>
      <c r="ANY133" s="425"/>
      <c r="ANZ133" s="423"/>
      <c r="AOA133" s="425"/>
      <c r="AOB133" s="426"/>
      <c r="AOC133" s="425"/>
      <c r="AOD133" s="425"/>
      <c r="AOE133" s="423"/>
      <c r="AOF133" s="425"/>
      <c r="AOG133" s="426"/>
      <c r="AOH133" s="425"/>
      <c r="AOI133" s="425"/>
      <c r="AOJ133" s="423"/>
      <c r="AOK133" s="425"/>
      <c r="AOL133" s="426"/>
      <c r="AOM133" s="423"/>
      <c r="AON133" s="423"/>
      <c r="AOO133" s="423"/>
      <c r="AOP133" s="423"/>
      <c r="AOQ133" s="423"/>
      <c r="AOR133" s="425"/>
      <c r="AOS133" s="425"/>
      <c r="AOT133" s="423"/>
      <c r="AOU133" s="424"/>
      <c r="AOV133" s="425"/>
      <c r="AOW133" s="425"/>
      <c r="AOX133" s="425"/>
      <c r="AOY133" s="423"/>
      <c r="AOZ133" s="424"/>
      <c r="APA133" s="425"/>
      <c r="APB133" s="425"/>
      <c r="APC133" s="425"/>
      <c r="APD133" s="423"/>
      <c r="APE133" s="424"/>
      <c r="APF133" s="425"/>
      <c r="APG133" s="425"/>
      <c r="APH133" s="425"/>
      <c r="API133" s="427"/>
      <c r="APJ133" s="424"/>
      <c r="APK133" s="425"/>
      <c r="APL133" s="425"/>
      <c r="APM133" s="424"/>
      <c r="APN133" s="423"/>
      <c r="APO133" s="424"/>
      <c r="APP133" s="426"/>
      <c r="APQ133" s="423"/>
      <c r="APR133" s="423"/>
      <c r="APS133" s="423"/>
      <c r="APT133" s="423"/>
      <c r="APU133" s="423"/>
      <c r="APV133" s="425"/>
      <c r="APW133" s="425"/>
      <c r="APX133" s="423"/>
      <c r="APY133" s="424"/>
      <c r="APZ133" s="425"/>
      <c r="AQA133" s="424"/>
      <c r="AQB133" s="423"/>
      <c r="AQC133" s="428"/>
      <c r="AQD133" s="423"/>
      <c r="AQE133" s="423"/>
      <c r="AQF133" s="423"/>
      <c r="AQG133" s="423"/>
      <c r="AQH133" s="423"/>
      <c r="AQI133" s="429"/>
      <c r="AQJ133" s="430"/>
      <c r="AQK133" s="423"/>
      <c r="AQL133" s="423"/>
      <c r="AQM133" s="428"/>
      <c r="AQN133" s="429"/>
      <c r="AQO133" s="430"/>
      <c r="AQP133" s="423"/>
      <c r="AQQ133" s="428"/>
      <c r="AQR133" s="431"/>
      <c r="AQS133" s="425"/>
      <c r="AQT133" s="423"/>
      <c r="AQU133" s="424"/>
      <c r="AQV133" s="423"/>
      <c r="AQW133" s="426"/>
      <c r="AQX133" s="432"/>
      <c r="AQY133" s="433"/>
      <c r="AQZ133" s="433"/>
      <c r="ARA133" s="434"/>
      <c r="ARB133" s="434"/>
      <c r="ARC133" s="435"/>
      <c r="ARD133" s="425"/>
      <c r="ARE133" s="425"/>
      <c r="ARF133" s="423"/>
      <c r="ARG133" s="424"/>
      <c r="ARH133" s="425"/>
      <c r="ARI133" s="425"/>
      <c r="ARJ133" s="425"/>
      <c r="ARK133" s="423"/>
      <c r="ARL133" s="425"/>
      <c r="ARM133" s="426"/>
      <c r="ARN133" s="425"/>
      <c r="ARO133" s="425"/>
      <c r="ARP133" s="423"/>
      <c r="ARQ133" s="425"/>
      <c r="ARR133" s="426"/>
      <c r="ARS133" s="425"/>
      <c r="ART133" s="425"/>
      <c r="ARU133" s="423"/>
      <c r="ARV133" s="425"/>
      <c r="ARW133" s="426"/>
      <c r="ARX133" s="423"/>
      <c r="ARY133" s="423"/>
      <c r="ARZ133" s="423"/>
      <c r="ASA133" s="423"/>
      <c r="ASB133" s="423"/>
      <c r="ASC133" s="425"/>
      <c r="ASD133" s="425"/>
      <c r="ASE133" s="423"/>
      <c r="ASF133" s="424"/>
      <c r="ASG133" s="425"/>
      <c r="ASH133" s="425"/>
      <c r="ASI133" s="425"/>
      <c r="ASJ133" s="423"/>
      <c r="ASK133" s="424"/>
      <c r="ASL133" s="425"/>
      <c r="ASM133" s="425"/>
      <c r="ASN133" s="425"/>
      <c r="ASO133" s="423"/>
      <c r="ASP133" s="424"/>
      <c r="ASQ133" s="425"/>
      <c r="ASR133" s="425"/>
      <c r="ASS133" s="425"/>
      <c r="AST133" s="427"/>
      <c r="ASU133" s="424"/>
      <c r="ASV133" s="425"/>
      <c r="ASW133" s="425"/>
      <c r="ASX133" s="424"/>
      <c r="ASY133" s="423"/>
      <c r="ASZ133" s="424"/>
      <c r="ATA133" s="426"/>
      <c r="ATB133" s="423"/>
      <c r="ATC133" s="423"/>
      <c r="ATD133" s="423"/>
      <c r="ATE133" s="423"/>
      <c r="ATF133" s="423"/>
      <c r="ATG133" s="425"/>
      <c r="ATH133" s="425"/>
      <c r="ATI133" s="423"/>
      <c r="ATJ133" s="424"/>
      <c r="ATK133" s="425"/>
      <c r="ATL133" s="424"/>
      <c r="ATM133" s="423"/>
      <c r="ATN133" s="428"/>
      <c r="ATO133" s="423"/>
      <c r="ATP133" s="423"/>
      <c r="ATQ133" s="423"/>
      <c r="ATR133" s="423"/>
      <c r="ATS133" s="423"/>
      <c r="ATT133" s="429"/>
      <c r="ATU133" s="430"/>
      <c r="ATV133" s="423"/>
      <c r="ATW133" s="423"/>
      <c r="ATX133" s="428"/>
      <c r="ATY133" s="429"/>
      <c r="ATZ133" s="430"/>
      <c r="AUA133" s="423"/>
      <c r="AUB133" s="428"/>
      <c r="AUC133" s="431"/>
      <c r="AUD133" s="425"/>
      <c r="AUE133" s="423"/>
      <c r="AUF133" s="424"/>
      <c r="AUG133" s="423"/>
      <c r="AUH133" s="426"/>
      <c r="AUI133" s="432"/>
      <c r="AUJ133" s="433"/>
      <c r="AUK133" s="433"/>
      <c r="AUL133" s="434"/>
      <c r="AUM133" s="434"/>
      <c r="AUN133" s="435"/>
      <c r="AUO133" s="425"/>
      <c r="AUP133" s="425"/>
      <c r="AUQ133" s="423"/>
      <c r="AUR133" s="424"/>
      <c r="AUS133" s="425"/>
      <c r="AUT133" s="425"/>
      <c r="AUU133" s="425"/>
      <c r="AUV133" s="423"/>
      <c r="AUW133" s="425"/>
      <c r="AUX133" s="426"/>
      <c r="AUY133" s="425"/>
      <c r="AUZ133" s="425"/>
      <c r="AVA133" s="423"/>
      <c r="AVB133" s="425"/>
      <c r="AVC133" s="426"/>
      <c r="AVD133" s="425"/>
      <c r="AVE133" s="425"/>
      <c r="AVF133" s="423"/>
      <c r="AVG133" s="425"/>
      <c r="AVH133" s="426"/>
      <c r="AVI133" s="423"/>
      <c r="AVJ133" s="423"/>
      <c r="AVK133" s="423"/>
      <c r="AVL133" s="423"/>
      <c r="AVM133" s="423"/>
      <c r="AVN133" s="425"/>
      <c r="AVO133" s="425"/>
      <c r="AVP133" s="423"/>
      <c r="AVQ133" s="424"/>
      <c r="AVR133" s="425"/>
      <c r="AVS133" s="425"/>
      <c r="AVT133" s="425"/>
      <c r="AVU133" s="423"/>
      <c r="AVV133" s="424"/>
      <c r="AVW133" s="425"/>
      <c r="AVX133" s="425"/>
      <c r="AVY133" s="425"/>
      <c r="AVZ133" s="423"/>
      <c r="AWA133" s="424"/>
      <c r="AWB133" s="425"/>
      <c r="AWC133" s="425"/>
      <c r="AWD133" s="425"/>
      <c r="AWE133" s="427"/>
      <c r="AWF133" s="424"/>
      <c r="AWG133" s="425"/>
      <c r="AWH133" s="425"/>
      <c r="AWI133" s="424"/>
      <c r="AWJ133" s="423"/>
      <c r="AWK133" s="424"/>
      <c r="AWL133" s="426"/>
      <c r="AWM133" s="423"/>
      <c r="AWN133" s="423"/>
      <c r="AWO133" s="423"/>
      <c r="AWP133" s="423"/>
      <c r="AWQ133" s="423"/>
      <c r="AWR133" s="425"/>
      <c r="AWS133" s="425"/>
      <c r="AWT133" s="423"/>
      <c r="AWU133" s="424"/>
      <c r="AWV133" s="425"/>
      <c r="AWW133" s="424"/>
      <c r="AWX133" s="423"/>
      <c r="AWY133" s="428"/>
      <c r="AWZ133" s="423"/>
      <c r="AXA133" s="423"/>
      <c r="AXB133" s="423"/>
      <c r="AXC133" s="423"/>
      <c r="AXD133" s="423"/>
      <c r="AXE133" s="429"/>
      <c r="AXF133" s="430"/>
      <c r="AXG133" s="423"/>
      <c r="AXH133" s="423"/>
      <c r="AXI133" s="428"/>
      <c r="AXJ133" s="429"/>
      <c r="AXK133" s="430"/>
      <c r="AXL133" s="423"/>
      <c r="AXM133" s="428"/>
      <c r="AXN133" s="431"/>
      <c r="AXO133" s="425"/>
      <c r="AXP133" s="423"/>
      <c r="AXQ133" s="424"/>
      <c r="AXR133" s="423"/>
      <c r="AXS133" s="426"/>
      <c r="AXT133" s="432"/>
      <c r="AXU133" s="433"/>
      <c r="AXV133" s="433"/>
      <c r="AXW133" s="434"/>
      <c r="AXX133" s="434"/>
      <c r="AXY133" s="435"/>
      <c r="AXZ133" s="425"/>
      <c r="AYA133" s="425"/>
      <c r="AYB133" s="423"/>
      <c r="AYC133" s="424"/>
      <c r="AYD133" s="425"/>
      <c r="AYE133" s="425"/>
      <c r="AYF133" s="425"/>
      <c r="AYG133" s="423"/>
      <c r="AYH133" s="425"/>
      <c r="AYI133" s="426"/>
      <c r="AYJ133" s="425"/>
      <c r="AYK133" s="425"/>
      <c r="AYL133" s="423"/>
      <c r="AYM133" s="425"/>
      <c r="AYN133" s="426"/>
      <c r="AYO133" s="425"/>
      <c r="AYP133" s="425"/>
      <c r="AYQ133" s="423"/>
      <c r="AYR133" s="425"/>
      <c r="AYS133" s="426"/>
      <c r="AYT133" s="423"/>
      <c r="AYU133" s="423"/>
      <c r="AYV133" s="423"/>
      <c r="AYW133" s="423"/>
      <c r="AYX133" s="423"/>
      <c r="AYY133" s="425"/>
      <c r="AYZ133" s="425"/>
      <c r="AZA133" s="423"/>
      <c r="AZB133" s="424"/>
      <c r="AZC133" s="425"/>
      <c r="AZD133" s="425"/>
      <c r="AZE133" s="425"/>
      <c r="AZF133" s="423"/>
      <c r="AZG133" s="424"/>
      <c r="AZH133" s="425"/>
      <c r="AZI133" s="425"/>
      <c r="AZJ133" s="425"/>
      <c r="AZK133" s="423"/>
      <c r="AZL133" s="424"/>
      <c r="AZM133" s="425"/>
      <c r="AZN133" s="425"/>
      <c r="AZO133" s="425"/>
      <c r="AZP133" s="427"/>
      <c r="AZQ133" s="424"/>
      <c r="AZR133" s="425"/>
      <c r="AZS133" s="425"/>
      <c r="AZT133" s="424"/>
      <c r="AZU133" s="423"/>
      <c r="AZV133" s="424"/>
      <c r="AZW133" s="426"/>
      <c r="AZX133" s="423"/>
      <c r="AZY133" s="423"/>
      <c r="AZZ133" s="423"/>
      <c r="BAA133" s="423"/>
      <c r="BAB133" s="423"/>
      <c r="BAC133" s="425"/>
      <c r="BAD133" s="425"/>
      <c r="BAE133" s="423"/>
      <c r="BAF133" s="424"/>
      <c r="BAG133" s="425"/>
      <c r="BAH133" s="424"/>
      <c r="BAI133" s="423"/>
      <c r="BAJ133" s="428"/>
      <c r="BAK133" s="423"/>
      <c r="BAL133" s="423"/>
      <c r="BAM133" s="423"/>
      <c r="BAN133" s="423"/>
      <c r="BAO133" s="423"/>
      <c r="BAP133" s="429"/>
      <c r="BAQ133" s="430"/>
      <c r="BAR133" s="423"/>
      <c r="BAS133" s="423"/>
      <c r="BAT133" s="428"/>
      <c r="BAU133" s="429"/>
      <c r="BAV133" s="430"/>
      <c r="BAW133" s="423"/>
      <c r="BAX133" s="428"/>
      <c r="BAY133" s="431"/>
      <c r="BAZ133" s="425"/>
      <c r="BBA133" s="423"/>
      <c r="BBB133" s="424"/>
      <c r="BBC133" s="423"/>
      <c r="BBD133" s="426"/>
      <c r="BBE133" s="432"/>
      <c r="BBF133" s="433"/>
      <c r="BBG133" s="433"/>
      <c r="BBH133" s="434"/>
      <c r="BBI133" s="434"/>
      <c r="BBJ133" s="435"/>
      <c r="BBK133" s="425"/>
      <c r="BBL133" s="425"/>
      <c r="BBM133" s="423"/>
      <c r="BBN133" s="424"/>
      <c r="BBO133" s="425"/>
      <c r="BBP133" s="425"/>
      <c r="BBQ133" s="425"/>
      <c r="BBR133" s="423"/>
      <c r="BBS133" s="425"/>
      <c r="BBT133" s="426"/>
      <c r="BBU133" s="425"/>
      <c r="BBV133" s="425"/>
      <c r="BBW133" s="423"/>
      <c r="BBX133" s="425"/>
      <c r="BBY133" s="426"/>
      <c r="BBZ133" s="425"/>
      <c r="BCA133" s="425"/>
      <c r="BCB133" s="423"/>
      <c r="BCC133" s="425"/>
      <c r="BCD133" s="426"/>
      <c r="BCE133" s="423"/>
      <c r="BCF133" s="423"/>
      <c r="BCG133" s="423"/>
      <c r="BCH133" s="423"/>
      <c r="BCI133" s="423"/>
      <c r="BCJ133" s="425"/>
      <c r="BCK133" s="425"/>
      <c r="BCL133" s="423"/>
      <c r="BCM133" s="424"/>
      <c r="BCN133" s="425"/>
      <c r="BCO133" s="425"/>
      <c r="BCP133" s="425"/>
      <c r="BCQ133" s="423"/>
      <c r="BCR133" s="424"/>
      <c r="BCS133" s="425"/>
      <c r="BCT133" s="425"/>
      <c r="BCU133" s="425"/>
      <c r="BCV133" s="423"/>
      <c r="BCW133" s="424"/>
      <c r="BCX133" s="425"/>
      <c r="BCY133" s="425"/>
      <c r="BCZ133" s="425"/>
      <c r="BDA133" s="427"/>
      <c r="BDB133" s="424"/>
      <c r="BDC133" s="425"/>
      <c r="BDD133" s="425"/>
      <c r="BDE133" s="424"/>
      <c r="BDF133" s="423"/>
      <c r="BDG133" s="424"/>
      <c r="BDH133" s="426"/>
      <c r="BDI133" s="423"/>
      <c r="BDJ133" s="423"/>
      <c r="BDK133" s="423"/>
      <c r="BDL133" s="423"/>
      <c r="BDM133" s="423"/>
      <c r="BDN133" s="425"/>
      <c r="BDO133" s="425"/>
      <c r="BDP133" s="423"/>
      <c r="BDQ133" s="424"/>
      <c r="BDR133" s="425"/>
      <c r="BDS133" s="424"/>
      <c r="BDT133" s="423"/>
      <c r="BDU133" s="428"/>
      <c r="BDV133" s="423"/>
      <c r="BDW133" s="423"/>
      <c r="BDX133" s="423"/>
      <c r="BDY133" s="423"/>
      <c r="BDZ133" s="423"/>
      <c r="BEA133" s="429"/>
      <c r="BEB133" s="430"/>
      <c r="BEC133" s="423"/>
      <c r="BED133" s="423"/>
      <c r="BEE133" s="428"/>
      <c r="BEF133" s="429"/>
      <c r="BEG133" s="430"/>
      <c r="BEH133" s="423"/>
      <c r="BEI133" s="428"/>
      <c r="BEJ133" s="431"/>
      <c r="BEK133" s="425"/>
      <c r="BEL133" s="423"/>
      <c r="BEM133" s="424"/>
      <c r="BEN133" s="423"/>
      <c r="BEO133" s="426"/>
      <c r="BEP133" s="432"/>
      <c r="BEQ133" s="433"/>
      <c r="BER133" s="433"/>
      <c r="BES133" s="434"/>
      <c r="BET133" s="434"/>
      <c r="BEU133" s="435"/>
      <c r="BEV133" s="425"/>
      <c r="BEW133" s="425"/>
      <c r="BEX133" s="423"/>
      <c r="BEY133" s="424"/>
      <c r="BEZ133" s="425"/>
      <c r="BFA133" s="425"/>
      <c r="BFB133" s="425"/>
      <c r="BFC133" s="423"/>
      <c r="BFD133" s="425"/>
      <c r="BFE133" s="426"/>
      <c r="BFF133" s="425"/>
      <c r="BFG133" s="425"/>
      <c r="BFH133" s="423"/>
      <c r="BFI133" s="425"/>
      <c r="BFJ133" s="426"/>
      <c r="BFK133" s="425"/>
      <c r="BFL133" s="425"/>
      <c r="BFM133" s="423"/>
      <c r="BFN133" s="425"/>
      <c r="BFO133" s="426"/>
      <c r="BFP133" s="423"/>
      <c r="BFQ133" s="423"/>
      <c r="BFR133" s="423"/>
      <c r="BFS133" s="423"/>
      <c r="BFT133" s="423"/>
      <c r="BFU133" s="425"/>
      <c r="BFV133" s="425"/>
      <c r="BFW133" s="423"/>
      <c r="BFX133" s="424"/>
      <c r="BFY133" s="425"/>
      <c r="BFZ133" s="425"/>
      <c r="BGA133" s="425"/>
      <c r="BGB133" s="423"/>
      <c r="BGC133" s="424"/>
      <c r="BGD133" s="425"/>
      <c r="BGE133" s="425"/>
      <c r="BGF133" s="425"/>
      <c r="BGG133" s="423"/>
      <c r="BGH133" s="424"/>
      <c r="BGI133" s="425"/>
      <c r="BGJ133" s="425"/>
      <c r="BGK133" s="425"/>
      <c r="BGL133" s="427"/>
      <c r="BGM133" s="424"/>
      <c r="BGN133" s="425"/>
      <c r="BGO133" s="425"/>
      <c r="BGP133" s="424"/>
      <c r="BGQ133" s="423"/>
      <c r="BGR133" s="424"/>
      <c r="BGS133" s="426"/>
      <c r="BGT133" s="423"/>
      <c r="BGU133" s="423"/>
      <c r="BGV133" s="423"/>
      <c r="BGW133" s="423"/>
      <c r="BGX133" s="423"/>
      <c r="BGY133" s="425"/>
      <c r="BGZ133" s="425"/>
      <c r="BHA133" s="423"/>
      <c r="BHB133" s="424"/>
      <c r="BHC133" s="425"/>
      <c r="BHD133" s="424"/>
      <c r="BHE133" s="423"/>
      <c r="BHF133" s="428"/>
      <c r="BHG133" s="423"/>
      <c r="BHH133" s="423"/>
      <c r="BHI133" s="423"/>
      <c r="BHJ133" s="423"/>
      <c r="BHK133" s="423"/>
      <c r="BHL133" s="429"/>
      <c r="BHM133" s="430"/>
      <c r="BHN133" s="423"/>
      <c r="BHO133" s="423"/>
      <c r="BHP133" s="428"/>
      <c r="BHQ133" s="429"/>
      <c r="BHR133" s="430"/>
      <c r="BHS133" s="423"/>
      <c r="BHT133" s="428"/>
      <c r="BHU133" s="431"/>
      <c r="BHV133" s="425"/>
      <c r="BHW133" s="423"/>
      <c r="BHX133" s="424"/>
      <c r="BHY133" s="423"/>
      <c r="BHZ133" s="426"/>
      <c r="BIA133" s="432"/>
      <c r="BIB133" s="433"/>
      <c r="BIC133" s="433"/>
      <c r="BID133" s="434"/>
      <c r="BIE133" s="434"/>
      <c r="BIF133" s="435"/>
      <c r="BIG133" s="425"/>
      <c r="BIH133" s="425"/>
      <c r="BII133" s="423"/>
      <c r="BIJ133" s="424"/>
      <c r="BIK133" s="425"/>
      <c r="BIL133" s="425"/>
      <c r="BIM133" s="425"/>
      <c r="BIN133" s="423"/>
      <c r="BIO133" s="425"/>
      <c r="BIP133" s="426"/>
      <c r="BIQ133" s="425"/>
      <c r="BIR133" s="425"/>
      <c r="BIS133" s="423"/>
      <c r="BIT133" s="425"/>
      <c r="BIU133" s="426"/>
      <c r="BIV133" s="425"/>
      <c r="BIW133" s="425"/>
      <c r="BIX133" s="423"/>
      <c r="BIY133" s="425"/>
      <c r="BIZ133" s="426"/>
      <c r="BJA133" s="423"/>
      <c r="BJB133" s="423"/>
      <c r="BJC133" s="423"/>
      <c r="BJD133" s="423"/>
      <c r="BJE133" s="423"/>
      <c r="BJF133" s="425"/>
      <c r="BJG133" s="425"/>
      <c r="BJH133" s="423"/>
      <c r="BJI133" s="424"/>
      <c r="BJJ133" s="425"/>
      <c r="BJK133" s="425"/>
      <c r="BJL133" s="425"/>
      <c r="BJM133" s="423"/>
      <c r="BJN133" s="424"/>
      <c r="BJO133" s="425"/>
      <c r="BJP133" s="425"/>
      <c r="BJQ133" s="425"/>
      <c r="BJR133" s="423"/>
      <c r="BJS133" s="424"/>
      <c r="BJT133" s="425"/>
      <c r="BJU133" s="425"/>
      <c r="BJV133" s="425"/>
      <c r="BJW133" s="427"/>
      <c r="BJX133" s="424"/>
      <c r="BJY133" s="425"/>
      <c r="BJZ133" s="425"/>
      <c r="BKA133" s="424"/>
      <c r="BKB133" s="423"/>
      <c r="BKC133" s="424"/>
      <c r="BKD133" s="426"/>
      <c r="BKE133" s="423"/>
      <c r="BKF133" s="423"/>
      <c r="BKG133" s="423"/>
      <c r="BKH133" s="423"/>
      <c r="BKI133" s="423"/>
      <c r="BKJ133" s="425"/>
      <c r="BKK133" s="425"/>
      <c r="BKL133" s="423"/>
      <c r="BKM133" s="424"/>
      <c r="BKN133" s="425"/>
      <c r="BKO133" s="424"/>
      <c r="BKP133" s="423"/>
      <c r="BKQ133" s="428"/>
      <c r="BKR133" s="423"/>
      <c r="BKS133" s="423"/>
      <c r="BKT133" s="423"/>
      <c r="BKU133" s="423"/>
      <c r="BKV133" s="423"/>
      <c r="BKW133" s="429"/>
      <c r="BKX133" s="430"/>
      <c r="BKY133" s="423"/>
      <c r="BKZ133" s="423"/>
      <c r="BLA133" s="428"/>
      <c r="BLB133" s="429"/>
      <c r="BLC133" s="430"/>
      <c r="BLD133" s="423"/>
      <c r="BLE133" s="428"/>
      <c r="BLF133" s="431"/>
      <c r="BLG133" s="425"/>
      <c r="BLH133" s="423"/>
      <c r="BLI133" s="424"/>
      <c r="BLJ133" s="423"/>
      <c r="BLK133" s="426"/>
      <c r="BLL133" s="432"/>
      <c r="BLM133" s="433"/>
      <c r="BLN133" s="433"/>
      <c r="BLO133" s="434"/>
      <c r="BLP133" s="434"/>
      <c r="BLQ133" s="435"/>
      <c r="BLR133" s="425"/>
      <c r="BLS133" s="425"/>
      <c r="BLT133" s="423"/>
      <c r="BLU133" s="424"/>
      <c r="BLV133" s="425"/>
      <c r="BLW133" s="425"/>
      <c r="BLX133" s="425"/>
      <c r="BLY133" s="423"/>
      <c r="BLZ133" s="425"/>
      <c r="BMA133" s="426"/>
      <c r="BMB133" s="425"/>
      <c r="BMC133" s="425"/>
      <c r="BMD133" s="423"/>
      <c r="BME133" s="425"/>
      <c r="BMF133" s="426"/>
      <c r="BMG133" s="425"/>
      <c r="BMH133" s="425"/>
      <c r="BMI133" s="423"/>
      <c r="BMJ133" s="425"/>
      <c r="BMK133" s="426"/>
      <c r="BML133" s="423"/>
      <c r="BMM133" s="423"/>
      <c r="BMN133" s="423"/>
      <c r="BMO133" s="423"/>
      <c r="BMP133" s="423"/>
      <c r="BMQ133" s="425"/>
      <c r="BMR133" s="425"/>
      <c r="BMS133" s="423"/>
      <c r="BMT133" s="424"/>
      <c r="BMU133" s="425"/>
      <c r="BMV133" s="425"/>
      <c r="BMW133" s="425"/>
      <c r="BMX133" s="423"/>
      <c r="BMY133" s="424"/>
      <c r="BMZ133" s="425"/>
      <c r="BNA133" s="425"/>
      <c r="BNB133" s="425"/>
      <c r="BNC133" s="423"/>
      <c r="BND133" s="424"/>
      <c r="BNE133" s="425"/>
      <c r="BNF133" s="425"/>
      <c r="BNG133" s="425"/>
      <c r="BNH133" s="427"/>
      <c r="BNI133" s="424"/>
      <c r="BNJ133" s="425"/>
      <c r="BNK133" s="425"/>
      <c r="BNL133" s="424"/>
      <c r="BNM133" s="423"/>
      <c r="BNN133" s="424"/>
      <c r="BNO133" s="426"/>
      <c r="BNP133" s="423"/>
      <c r="BNQ133" s="423"/>
      <c r="BNR133" s="423"/>
      <c r="BNS133" s="423"/>
      <c r="BNT133" s="423"/>
      <c r="BNU133" s="425"/>
      <c r="BNV133" s="425"/>
      <c r="BNW133" s="423"/>
      <c r="BNX133" s="424"/>
      <c r="BNY133" s="425"/>
      <c r="BNZ133" s="424"/>
      <c r="BOA133" s="423"/>
      <c r="BOB133" s="428"/>
      <c r="BOC133" s="423"/>
      <c r="BOD133" s="423"/>
      <c r="BOE133" s="423"/>
      <c r="BOF133" s="423"/>
      <c r="BOG133" s="423"/>
      <c r="BOH133" s="429"/>
      <c r="BOI133" s="430"/>
      <c r="BOJ133" s="423"/>
      <c r="BOK133" s="423"/>
      <c r="BOL133" s="428"/>
      <c r="BOM133" s="429"/>
      <c r="BON133" s="430"/>
      <c r="BOO133" s="423"/>
      <c r="BOP133" s="428"/>
      <c r="BOQ133" s="431"/>
      <c r="BOR133" s="425"/>
      <c r="BOS133" s="423"/>
      <c r="BOT133" s="424"/>
      <c r="BOU133" s="423"/>
      <c r="BOV133" s="426"/>
      <c r="BOW133" s="432"/>
      <c r="BOX133" s="433"/>
      <c r="BOY133" s="433"/>
      <c r="BOZ133" s="434"/>
      <c r="BPA133" s="434"/>
      <c r="BPB133" s="435"/>
      <c r="BPC133" s="425"/>
      <c r="BPD133" s="425"/>
      <c r="BPE133" s="423"/>
      <c r="BPF133" s="424"/>
      <c r="BPG133" s="425"/>
      <c r="BPH133" s="425"/>
      <c r="BPI133" s="425"/>
      <c r="BPJ133" s="423"/>
      <c r="BPK133" s="425"/>
      <c r="BPL133" s="426"/>
      <c r="BPM133" s="425"/>
      <c r="BPN133" s="425"/>
      <c r="BPO133" s="423"/>
      <c r="BPP133" s="425"/>
      <c r="BPQ133" s="426"/>
      <c r="BPR133" s="425"/>
      <c r="BPS133" s="425"/>
      <c r="BPT133" s="423"/>
      <c r="BPU133" s="425"/>
      <c r="BPV133" s="426"/>
      <c r="BPW133" s="423"/>
      <c r="BPX133" s="423"/>
      <c r="BPY133" s="423"/>
      <c r="BPZ133" s="423"/>
      <c r="BQA133" s="423"/>
      <c r="BQB133" s="425"/>
      <c r="BQC133" s="425"/>
      <c r="BQD133" s="423"/>
      <c r="BQE133" s="424"/>
      <c r="BQF133" s="425"/>
      <c r="BQG133" s="425"/>
      <c r="BQH133" s="425"/>
      <c r="BQI133" s="423"/>
      <c r="BQJ133" s="424"/>
      <c r="BQK133" s="425"/>
      <c r="BQL133" s="425"/>
      <c r="BQM133" s="425"/>
      <c r="BQN133" s="423"/>
      <c r="BQO133" s="424"/>
      <c r="BQP133" s="425"/>
      <c r="BQQ133" s="425"/>
      <c r="BQR133" s="425"/>
      <c r="BQS133" s="427"/>
      <c r="BQT133" s="424"/>
      <c r="BQU133" s="425"/>
      <c r="BQV133" s="425"/>
      <c r="BQW133" s="424"/>
      <c r="BQX133" s="423"/>
      <c r="BQY133" s="424"/>
      <c r="BQZ133" s="426"/>
      <c r="BRA133" s="423"/>
      <c r="BRB133" s="423"/>
      <c r="BRC133" s="423"/>
      <c r="BRD133" s="423"/>
      <c r="BRE133" s="423"/>
      <c r="BRF133" s="425"/>
      <c r="BRG133" s="425"/>
      <c r="BRH133" s="423"/>
      <c r="BRI133" s="424"/>
      <c r="BRJ133" s="425"/>
      <c r="BRK133" s="424"/>
      <c r="BRL133" s="423"/>
      <c r="BRM133" s="428"/>
      <c r="BRN133" s="423"/>
      <c r="BRO133" s="423"/>
      <c r="BRP133" s="423"/>
      <c r="BRQ133" s="423"/>
      <c r="BRR133" s="423"/>
      <c r="BRS133" s="429"/>
      <c r="BRT133" s="430"/>
      <c r="BRU133" s="423"/>
      <c r="BRV133" s="423"/>
      <c r="BRW133" s="428"/>
      <c r="BRX133" s="429"/>
      <c r="BRY133" s="430"/>
      <c r="BRZ133" s="423"/>
      <c r="BSA133" s="428"/>
      <c r="BSB133" s="431"/>
      <c r="BSC133" s="425"/>
      <c r="BSD133" s="423"/>
      <c r="BSE133" s="424"/>
      <c r="BSF133" s="423"/>
      <c r="BSG133" s="426"/>
      <c r="BSH133" s="432"/>
      <c r="BSI133" s="433"/>
      <c r="BSJ133" s="433"/>
      <c r="BSK133" s="434"/>
      <c r="BSL133" s="434"/>
      <c r="BSM133" s="435"/>
      <c r="BSN133" s="425"/>
      <c r="BSO133" s="425"/>
      <c r="BSP133" s="423"/>
      <c r="BSQ133" s="424"/>
      <c r="BSR133" s="425"/>
      <c r="BSS133" s="425"/>
      <c r="BST133" s="425"/>
      <c r="BSU133" s="423"/>
      <c r="BSV133" s="425"/>
      <c r="BSW133" s="426"/>
      <c r="BSX133" s="425"/>
      <c r="BSY133" s="425"/>
      <c r="BSZ133" s="423"/>
      <c r="BTA133" s="425"/>
      <c r="BTB133" s="426"/>
      <c r="BTC133" s="425"/>
      <c r="BTD133" s="425"/>
      <c r="BTE133" s="423"/>
      <c r="BTF133" s="425"/>
      <c r="BTG133" s="426"/>
      <c r="BTH133" s="423"/>
      <c r="BTI133" s="423"/>
      <c r="BTJ133" s="423"/>
      <c r="BTK133" s="423"/>
      <c r="BTL133" s="423"/>
      <c r="BTM133" s="425"/>
      <c r="BTN133" s="425"/>
      <c r="BTO133" s="423"/>
      <c r="BTP133" s="424"/>
      <c r="BTQ133" s="425"/>
      <c r="BTR133" s="425"/>
      <c r="BTS133" s="425"/>
      <c r="BTT133" s="423"/>
      <c r="BTU133" s="424"/>
      <c r="BTV133" s="425"/>
      <c r="BTW133" s="425"/>
      <c r="BTX133" s="425"/>
      <c r="BTY133" s="423"/>
      <c r="BTZ133" s="424"/>
      <c r="BUA133" s="425"/>
      <c r="BUB133" s="425"/>
      <c r="BUC133" s="425"/>
      <c r="BUD133" s="427"/>
      <c r="BUE133" s="424"/>
      <c r="BUF133" s="425"/>
      <c r="BUG133" s="425"/>
      <c r="BUH133" s="424"/>
      <c r="BUI133" s="423"/>
      <c r="BUJ133" s="424"/>
      <c r="BUK133" s="426"/>
      <c r="BUL133" s="423"/>
      <c r="BUM133" s="423"/>
      <c r="BUN133" s="423"/>
      <c r="BUO133" s="423"/>
      <c r="BUP133" s="423"/>
      <c r="BUQ133" s="425"/>
      <c r="BUR133" s="425"/>
      <c r="BUS133" s="423"/>
      <c r="BUT133" s="424"/>
      <c r="BUU133" s="425"/>
      <c r="BUV133" s="424"/>
      <c r="BUW133" s="423"/>
      <c r="BUX133" s="428"/>
      <c r="BUY133" s="423"/>
      <c r="BUZ133" s="423"/>
      <c r="BVA133" s="423"/>
      <c r="BVB133" s="423"/>
      <c r="BVC133" s="423"/>
      <c r="BVD133" s="429"/>
      <c r="BVE133" s="430"/>
      <c r="BVF133" s="423"/>
      <c r="BVG133" s="423"/>
      <c r="BVH133" s="428"/>
      <c r="BVI133" s="429"/>
      <c r="BVJ133" s="430"/>
      <c r="BVK133" s="423"/>
      <c r="BVL133" s="428"/>
      <c r="BVM133" s="431"/>
      <c r="BVN133" s="425"/>
      <c r="BVO133" s="423"/>
      <c r="BVP133" s="424"/>
      <c r="BVQ133" s="423"/>
      <c r="BVR133" s="426"/>
      <c r="BVS133" s="432"/>
      <c r="BVT133" s="433"/>
      <c r="BVU133" s="433"/>
      <c r="BVV133" s="434"/>
      <c r="BVW133" s="434"/>
      <c r="BVX133" s="435"/>
      <c r="BVY133" s="425"/>
      <c r="BVZ133" s="425"/>
      <c r="BWA133" s="423"/>
      <c r="BWB133" s="424"/>
      <c r="BWC133" s="425"/>
      <c r="BWD133" s="425"/>
      <c r="BWE133" s="425"/>
      <c r="BWF133" s="423"/>
      <c r="BWG133" s="425"/>
      <c r="BWH133" s="426"/>
      <c r="BWI133" s="425"/>
      <c r="BWJ133" s="425"/>
      <c r="BWK133" s="423"/>
      <c r="BWL133" s="425"/>
      <c r="BWM133" s="426"/>
      <c r="BWN133" s="425"/>
      <c r="BWO133" s="425"/>
      <c r="BWP133" s="423"/>
      <c r="BWQ133" s="425"/>
      <c r="BWR133" s="426"/>
      <c r="BWS133" s="423"/>
      <c r="BWT133" s="423"/>
      <c r="BWU133" s="423"/>
      <c r="BWV133" s="423"/>
      <c r="BWW133" s="423"/>
      <c r="BWX133" s="425"/>
      <c r="BWY133" s="425"/>
      <c r="BWZ133" s="423"/>
      <c r="BXA133" s="424"/>
      <c r="BXB133" s="425"/>
      <c r="BXC133" s="425"/>
      <c r="BXD133" s="425"/>
      <c r="BXE133" s="423"/>
      <c r="BXF133" s="424"/>
      <c r="BXG133" s="425"/>
      <c r="BXH133" s="425"/>
      <c r="BXI133" s="425"/>
      <c r="BXJ133" s="423"/>
      <c r="BXK133" s="424"/>
      <c r="BXL133" s="425"/>
      <c r="BXM133" s="425"/>
      <c r="BXN133" s="425"/>
      <c r="BXO133" s="427"/>
      <c r="BXP133" s="424"/>
      <c r="BXQ133" s="425"/>
      <c r="BXR133" s="425"/>
      <c r="BXS133" s="424"/>
      <c r="BXT133" s="423"/>
      <c r="BXU133" s="424"/>
      <c r="BXV133" s="426"/>
      <c r="BXW133" s="423"/>
      <c r="BXX133" s="423"/>
      <c r="BXY133" s="423"/>
      <c r="BXZ133" s="423"/>
      <c r="BYA133" s="423"/>
      <c r="BYB133" s="425"/>
      <c r="BYC133" s="425"/>
      <c r="BYD133" s="423"/>
      <c r="BYE133" s="424"/>
      <c r="BYF133" s="425"/>
      <c r="BYG133" s="424"/>
      <c r="BYH133" s="423"/>
      <c r="BYI133" s="428"/>
      <c r="BYJ133" s="423"/>
      <c r="BYK133" s="423"/>
      <c r="BYL133" s="423"/>
      <c r="BYM133" s="423"/>
      <c r="BYN133" s="423"/>
      <c r="BYO133" s="429"/>
      <c r="BYP133" s="430"/>
      <c r="BYQ133" s="423"/>
      <c r="BYR133" s="423"/>
      <c r="BYS133" s="428"/>
      <c r="BYT133" s="429"/>
      <c r="BYU133" s="430"/>
      <c r="BYV133" s="423"/>
      <c r="BYW133" s="428"/>
      <c r="BYX133" s="431"/>
      <c r="BYY133" s="425"/>
      <c r="BYZ133" s="423"/>
      <c r="BZA133" s="424"/>
      <c r="BZB133" s="423"/>
      <c r="BZC133" s="426"/>
      <c r="BZD133" s="432"/>
      <c r="BZE133" s="433"/>
      <c r="BZF133" s="433"/>
      <c r="BZG133" s="434"/>
      <c r="BZH133" s="434"/>
      <c r="BZI133" s="435"/>
      <c r="BZJ133" s="425"/>
      <c r="BZK133" s="425"/>
      <c r="BZL133" s="423"/>
      <c r="BZM133" s="424"/>
      <c r="BZN133" s="425"/>
      <c r="BZO133" s="425"/>
      <c r="BZP133" s="425"/>
      <c r="BZQ133" s="423"/>
      <c r="BZR133" s="425"/>
      <c r="BZS133" s="426"/>
      <c r="BZT133" s="425"/>
      <c r="BZU133" s="425"/>
      <c r="BZV133" s="423"/>
      <c r="BZW133" s="425"/>
      <c r="BZX133" s="426"/>
      <c r="BZY133" s="425"/>
      <c r="BZZ133" s="425"/>
      <c r="CAA133" s="423"/>
      <c r="CAB133" s="425"/>
      <c r="CAC133" s="426"/>
      <c r="CAD133" s="423"/>
      <c r="CAE133" s="423"/>
      <c r="CAF133" s="423"/>
      <c r="CAG133" s="423"/>
      <c r="CAH133" s="423"/>
      <c r="CAI133" s="425"/>
      <c r="CAJ133" s="425"/>
      <c r="CAK133" s="423"/>
      <c r="CAL133" s="424"/>
      <c r="CAM133" s="425"/>
      <c r="CAN133" s="425"/>
      <c r="CAO133" s="425"/>
      <c r="CAP133" s="423"/>
      <c r="CAQ133" s="424"/>
      <c r="CAR133" s="425"/>
      <c r="CAS133" s="425"/>
      <c r="CAT133" s="425"/>
      <c r="CAU133" s="423"/>
      <c r="CAV133" s="424"/>
      <c r="CAW133" s="425"/>
      <c r="CAX133" s="425"/>
      <c r="CAY133" s="425"/>
      <c r="CAZ133" s="427"/>
      <c r="CBA133" s="424"/>
      <c r="CBB133" s="425"/>
      <c r="CBC133" s="425"/>
      <c r="CBD133" s="424"/>
      <c r="CBE133" s="423"/>
      <c r="CBF133" s="424"/>
      <c r="CBG133" s="426"/>
      <c r="CBH133" s="423"/>
      <c r="CBI133" s="423"/>
      <c r="CBJ133" s="423"/>
      <c r="CBK133" s="423"/>
      <c r="CBL133" s="423"/>
      <c r="CBM133" s="425"/>
      <c r="CBN133" s="425"/>
      <c r="CBO133" s="423"/>
      <c r="CBP133" s="424"/>
      <c r="CBQ133" s="425"/>
      <c r="CBR133" s="424"/>
      <c r="CBS133" s="423"/>
      <c r="CBT133" s="428"/>
      <c r="CBU133" s="423"/>
      <c r="CBV133" s="423"/>
      <c r="CBW133" s="423"/>
      <c r="CBX133" s="423"/>
      <c r="CBY133" s="423"/>
      <c r="CBZ133" s="429"/>
      <c r="CCA133" s="430"/>
      <c r="CCB133" s="423"/>
      <c r="CCC133" s="423"/>
      <c r="CCD133" s="428"/>
      <c r="CCE133" s="429"/>
      <c r="CCF133" s="430"/>
      <c r="CCG133" s="423"/>
      <c r="CCH133" s="428"/>
      <c r="CCI133" s="431"/>
      <c r="CCJ133" s="425"/>
      <c r="CCK133" s="423"/>
      <c r="CCL133" s="424"/>
      <c r="CCM133" s="423"/>
      <c r="CCN133" s="426"/>
      <c r="CCO133" s="432"/>
      <c r="CCP133" s="433"/>
      <c r="CCQ133" s="433"/>
      <c r="CCR133" s="434"/>
      <c r="CCS133" s="434"/>
      <c r="CCT133" s="435"/>
      <c r="CCU133" s="425"/>
      <c r="CCV133" s="425"/>
      <c r="CCW133" s="423"/>
      <c r="CCX133" s="424"/>
      <c r="CCY133" s="425"/>
      <c r="CCZ133" s="425"/>
      <c r="CDA133" s="425"/>
      <c r="CDB133" s="423"/>
      <c r="CDC133" s="425"/>
      <c r="CDD133" s="426"/>
      <c r="CDE133" s="425"/>
      <c r="CDF133" s="425"/>
      <c r="CDG133" s="423"/>
      <c r="CDH133" s="425"/>
      <c r="CDI133" s="426"/>
      <c r="CDJ133" s="425"/>
      <c r="CDK133" s="425"/>
      <c r="CDL133" s="423"/>
      <c r="CDM133" s="425"/>
      <c r="CDN133" s="426"/>
      <c r="CDO133" s="423"/>
      <c r="CDP133" s="423"/>
      <c r="CDQ133" s="423"/>
      <c r="CDR133" s="423"/>
      <c r="CDS133" s="423"/>
      <c r="CDT133" s="425"/>
      <c r="CDU133" s="425"/>
      <c r="CDV133" s="423"/>
      <c r="CDW133" s="424"/>
      <c r="CDX133" s="425"/>
      <c r="CDY133" s="425"/>
      <c r="CDZ133" s="425"/>
      <c r="CEA133" s="423"/>
      <c r="CEB133" s="424"/>
      <c r="CEC133" s="425"/>
      <c r="CED133" s="425"/>
      <c r="CEE133" s="425"/>
      <c r="CEF133" s="423"/>
      <c r="CEG133" s="424"/>
      <c r="CEH133" s="425"/>
      <c r="CEI133" s="425"/>
      <c r="CEJ133" s="425"/>
      <c r="CEK133" s="427"/>
      <c r="CEL133" s="424"/>
      <c r="CEM133" s="425"/>
      <c r="CEN133" s="425"/>
      <c r="CEO133" s="424"/>
      <c r="CEP133" s="423"/>
      <c r="CEQ133" s="424"/>
      <c r="CER133" s="426"/>
      <c r="CES133" s="423"/>
      <c r="CET133" s="423"/>
      <c r="CEU133" s="423"/>
      <c r="CEV133" s="423"/>
      <c r="CEW133" s="423"/>
      <c r="CEX133" s="425"/>
      <c r="CEY133" s="425"/>
      <c r="CEZ133" s="423"/>
      <c r="CFA133" s="424"/>
      <c r="CFB133" s="425"/>
      <c r="CFC133" s="424"/>
      <c r="CFD133" s="423"/>
      <c r="CFE133" s="428"/>
      <c r="CFF133" s="423"/>
      <c r="CFG133" s="423"/>
      <c r="CFH133" s="423"/>
      <c r="CFI133" s="423"/>
      <c r="CFJ133" s="423"/>
      <c r="CFK133" s="429"/>
      <c r="CFL133" s="430"/>
      <c r="CFM133" s="423"/>
      <c r="CFN133" s="423"/>
      <c r="CFO133" s="428"/>
      <c r="CFP133" s="429"/>
      <c r="CFQ133" s="430"/>
      <c r="CFR133" s="423"/>
      <c r="CFS133" s="428"/>
      <c r="CFT133" s="431"/>
      <c r="CFU133" s="425"/>
      <c r="CFV133" s="423"/>
      <c r="CFW133" s="424"/>
      <c r="CFX133" s="423"/>
      <c r="CFY133" s="426"/>
      <c r="CFZ133" s="432"/>
      <c r="CGA133" s="433"/>
      <c r="CGB133" s="433"/>
      <c r="CGC133" s="434"/>
      <c r="CGD133" s="434"/>
      <c r="CGE133" s="435"/>
      <c r="CGF133" s="425"/>
      <c r="CGG133" s="425"/>
      <c r="CGH133" s="423"/>
      <c r="CGI133" s="424"/>
      <c r="CGJ133" s="425"/>
      <c r="CGK133" s="425"/>
      <c r="CGL133" s="425"/>
      <c r="CGM133" s="423"/>
      <c r="CGN133" s="425"/>
      <c r="CGO133" s="426"/>
      <c r="CGP133" s="425"/>
      <c r="CGQ133" s="425"/>
      <c r="CGR133" s="423"/>
      <c r="CGS133" s="425"/>
      <c r="CGT133" s="426"/>
      <c r="CGU133" s="425"/>
      <c r="CGV133" s="425"/>
      <c r="CGW133" s="423"/>
      <c r="CGX133" s="425"/>
      <c r="CGY133" s="426"/>
      <c r="CGZ133" s="423"/>
      <c r="CHA133" s="423"/>
      <c r="CHB133" s="423"/>
      <c r="CHC133" s="423"/>
      <c r="CHD133" s="423"/>
      <c r="CHE133" s="425"/>
      <c r="CHF133" s="425"/>
      <c r="CHG133" s="423"/>
      <c r="CHH133" s="424"/>
      <c r="CHI133" s="425"/>
      <c r="CHJ133" s="425"/>
      <c r="CHK133" s="425"/>
      <c r="CHL133" s="423"/>
      <c r="CHM133" s="424"/>
      <c r="CHN133" s="425"/>
      <c r="CHO133" s="425"/>
      <c r="CHP133" s="425"/>
      <c r="CHQ133" s="423"/>
      <c r="CHR133" s="424"/>
      <c r="CHS133" s="425"/>
      <c r="CHT133" s="425"/>
      <c r="CHU133" s="425"/>
      <c r="CHV133" s="427"/>
      <c r="CHW133" s="424"/>
      <c r="CHX133" s="425"/>
      <c r="CHY133" s="425"/>
      <c r="CHZ133" s="424"/>
      <c r="CIA133" s="423"/>
      <c r="CIB133" s="424"/>
      <c r="CIC133" s="426"/>
      <c r="CID133" s="423"/>
      <c r="CIE133" s="423"/>
      <c r="CIF133" s="423"/>
      <c r="CIG133" s="423"/>
      <c r="CIH133" s="423"/>
      <c r="CII133" s="425"/>
      <c r="CIJ133" s="425"/>
      <c r="CIK133" s="423"/>
      <c r="CIL133" s="424"/>
      <c r="CIM133" s="425"/>
      <c r="CIN133" s="424"/>
      <c r="CIO133" s="423"/>
      <c r="CIP133" s="428"/>
      <c r="CIQ133" s="423"/>
      <c r="CIR133" s="423"/>
      <c r="CIS133" s="423"/>
      <c r="CIT133" s="423"/>
      <c r="CIU133" s="423"/>
      <c r="CIV133" s="429"/>
      <c r="CIW133" s="430"/>
      <c r="CIX133" s="423"/>
      <c r="CIY133" s="423"/>
      <c r="CIZ133" s="428"/>
      <c r="CJA133" s="429"/>
      <c r="CJB133" s="430"/>
      <c r="CJC133" s="423"/>
      <c r="CJD133" s="428"/>
      <c r="CJE133" s="431"/>
      <c r="CJF133" s="425"/>
      <c r="CJG133" s="423"/>
      <c r="CJH133" s="424"/>
      <c r="CJI133" s="423"/>
      <c r="CJJ133" s="426"/>
      <c r="CJK133" s="432"/>
      <c r="CJL133" s="433"/>
      <c r="CJM133" s="433"/>
      <c r="CJN133" s="434"/>
      <c r="CJO133" s="434"/>
      <c r="CJP133" s="435"/>
      <c r="CJQ133" s="425"/>
      <c r="CJR133" s="425"/>
      <c r="CJS133" s="423"/>
      <c r="CJT133" s="424"/>
      <c r="CJU133" s="425"/>
      <c r="CJV133" s="425"/>
      <c r="CJW133" s="425"/>
      <c r="CJX133" s="423"/>
      <c r="CJY133" s="425"/>
      <c r="CJZ133" s="426"/>
      <c r="CKA133" s="425"/>
      <c r="CKB133" s="425"/>
      <c r="CKC133" s="423"/>
      <c r="CKD133" s="425"/>
      <c r="CKE133" s="426"/>
      <c r="CKF133" s="425"/>
      <c r="CKG133" s="425"/>
      <c r="CKH133" s="423"/>
      <c r="CKI133" s="425"/>
      <c r="CKJ133" s="426"/>
      <c r="CKK133" s="423"/>
      <c r="CKL133" s="423"/>
      <c r="CKM133" s="423"/>
      <c r="CKN133" s="423"/>
      <c r="CKO133" s="423"/>
      <c r="CKP133" s="425"/>
      <c r="CKQ133" s="425"/>
      <c r="CKR133" s="423"/>
      <c r="CKS133" s="424"/>
      <c r="CKT133" s="425"/>
      <c r="CKU133" s="425"/>
      <c r="CKV133" s="425"/>
      <c r="CKW133" s="423"/>
      <c r="CKX133" s="424"/>
      <c r="CKY133" s="425"/>
      <c r="CKZ133" s="425"/>
      <c r="CLA133" s="425"/>
      <c r="CLB133" s="423"/>
      <c r="CLC133" s="424"/>
      <c r="CLD133" s="425"/>
      <c r="CLE133" s="425"/>
      <c r="CLF133" s="425"/>
      <c r="CLG133" s="427"/>
      <c r="CLH133" s="424"/>
      <c r="CLI133" s="425"/>
      <c r="CLJ133" s="425"/>
      <c r="CLK133" s="424"/>
      <c r="CLL133" s="423"/>
      <c r="CLM133" s="424"/>
      <c r="CLN133" s="426"/>
      <c r="CLO133" s="423"/>
      <c r="CLP133" s="423"/>
      <c r="CLQ133" s="423"/>
      <c r="CLR133" s="423"/>
      <c r="CLS133" s="423"/>
      <c r="CLT133" s="425"/>
      <c r="CLU133" s="425"/>
      <c r="CLV133" s="423"/>
      <c r="CLW133" s="424"/>
      <c r="CLX133" s="425"/>
      <c r="CLY133" s="424"/>
      <c r="CLZ133" s="423"/>
      <c r="CMA133" s="428"/>
      <c r="CMB133" s="423"/>
      <c r="CMC133" s="423"/>
      <c r="CMD133" s="423"/>
      <c r="CME133" s="423"/>
      <c r="CMF133" s="423"/>
      <c r="CMG133" s="429"/>
      <c r="CMH133" s="430"/>
      <c r="CMI133" s="423"/>
      <c r="CMJ133" s="423"/>
      <c r="CMK133" s="428"/>
      <c r="CML133" s="429"/>
      <c r="CMM133" s="430"/>
      <c r="CMN133" s="423"/>
      <c r="CMO133" s="428"/>
      <c r="CMP133" s="431"/>
      <c r="CMQ133" s="425"/>
      <c r="CMR133" s="423"/>
      <c r="CMS133" s="424"/>
      <c r="CMT133" s="423"/>
      <c r="CMU133" s="426"/>
      <c r="CMV133" s="432"/>
      <c r="CMW133" s="433"/>
      <c r="CMX133" s="433"/>
      <c r="CMY133" s="434"/>
      <c r="CMZ133" s="434"/>
      <c r="CNA133" s="435"/>
      <c r="CNB133" s="425"/>
      <c r="CNC133" s="425"/>
      <c r="CND133" s="423"/>
      <c r="CNE133" s="424"/>
      <c r="CNF133" s="425"/>
      <c r="CNG133" s="425"/>
      <c r="CNH133" s="425"/>
      <c r="CNI133" s="423"/>
      <c r="CNJ133" s="425"/>
      <c r="CNK133" s="426"/>
      <c r="CNL133" s="425"/>
      <c r="CNM133" s="425"/>
      <c r="CNN133" s="423"/>
      <c r="CNO133" s="425"/>
      <c r="CNP133" s="426"/>
      <c r="CNQ133" s="425"/>
      <c r="CNR133" s="425"/>
      <c r="CNS133" s="423"/>
      <c r="CNT133" s="425"/>
      <c r="CNU133" s="426"/>
      <c r="CNV133" s="423"/>
      <c r="CNW133" s="423"/>
      <c r="CNX133" s="423"/>
      <c r="CNY133" s="423"/>
      <c r="CNZ133" s="423"/>
      <c r="COA133" s="425"/>
      <c r="COB133" s="425"/>
      <c r="COC133" s="423"/>
      <c r="COD133" s="424"/>
      <c r="COE133" s="425"/>
      <c r="COF133" s="425"/>
      <c r="COG133" s="425"/>
      <c r="COH133" s="423"/>
      <c r="COI133" s="424"/>
      <c r="COJ133" s="425"/>
      <c r="COK133" s="425"/>
      <c r="COL133" s="425"/>
      <c r="COM133" s="423"/>
      <c r="CON133" s="424"/>
      <c r="COO133" s="425"/>
      <c r="COP133" s="425"/>
      <c r="COQ133" s="425"/>
      <c r="COR133" s="427"/>
      <c r="COS133" s="424"/>
      <c r="COT133" s="425"/>
      <c r="COU133" s="425"/>
      <c r="COV133" s="424"/>
      <c r="COW133" s="423"/>
      <c r="COX133" s="424"/>
      <c r="COY133" s="426"/>
      <c r="COZ133" s="423"/>
      <c r="CPA133" s="423"/>
      <c r="CPB133" s="423"/>
      <c r="CPC133" s="423"/>
      <c r="CPD133" s="423"/>
      <c r="CPE133" s="425"/>
      <c r="CPF133" s="425"/>
      <c r="CPG133" s="423"/>
      <c r="CPH133" s="424"/>
      <c r="CPI133" s="425"/>
      <c r="CPJ133" s="424"/>
      <c r="CPK133" s="423"/>
      <c r="CPL133" s="428"/>
      <c r="CPM133" s="423"/>
      <c r="CPN133" s="423"/>
      <c r="CPO133" s="423"/>
      <c r="CPP133" s="423"/>
      <c r="CPQ133" s="423"/>
      <c r="CPR133" s="429"/>
      <c r="CPS133" s="430"/>
      <c r="CPT133" s="423"/>
      <c r="CPU133" s="423"/>
      <c r="CPV133" s="428"/>
      <c r="CPW133" s="429"/>
      <c r="CPX133" s="430"/>
      <c r="CPY133" s="423"/>
      <c r="CPZ133" s="428"/>
      <c r="CQA133" s="431"/>
      <c r="CQB133" s="425"/>
      <c r="CQC133" s="423"/>
      <c r="CQD133" s="424"/>
      <c r="CQE133" s="423"/>
      <c r="CQF133" s="426"/>
      <c r="CQG133" s="432"/>
      <c r="CQH133" s="433"/>
      <c r="CQI133" s="433"/>
      <c r="CQJ133" s="434"/>
      <c r="CQK133" s="434"/>
      <c r="CQL133" s="435"/>
      <c r="CQM133" s="425"/>
      <c r="CQN133" s="425"/>
      <c r="CQO133" s="423"/>
      <c r="CQP133" s="424"/>
      <c r="CQQ133" s="425"/>
      <c r="CQR133" s="425"/>
      <c r="CQS133" s="425"/>
      <c r="CQT133" s="423"/>
      <c r="CQU133" s="425"/>
      <c r="CQV133" s="426"/>
      <c r="CQW133" s="425"/>
      <c r="CQX133" s="425"/>
      <c r="CQY133" s="423"/>
      <c r="CQZ133" s="425"/>
      <c r="CRA133" s="426"/>
      <c r="CRB133" s="425"/>
      <c r="CRC133" s="425"/>
      <c r="CRD133" s="423"/>
      <c r="CRE133" s="425"/>
      <c r="CRF133" s="426"/>
      <c r="CRG133" s="423"/>
      <c r="CRH133" s="423"/>
      <c r="CRI133" s="423"/>
      <c r="CRJ133" s="423"/>
      <c r="CRK133" s="423"/>
      <c r="CRL133" s="425"/>
      <c r="CRM133" s="425"/>
      <c r="CRN133" s="423"/>
      <c r="CRO133" s="424"/>
      <c r="CRP133" s="425"/>
      <c r="CRQ133" s="425"/>
      <c r="CRR133" s="425"/>
      <c r="CRS133" s="423"/>
      <c r="CRT133" s="424"/>
      <c r="CRU133" s="425"/>
      <c r="CRV133" s="425"/>
      <c r="CRW133" s="425"/>
      <c r="CRX133" s="423"/>
      <c r="CRY133" s="424"/>
      <c r="CRZ133" s="425"/>
      <c r="CSA133" s="425"/>
      <c r="CSB133" s="425"/>
      <c r="CSC133" s="427"/>
      <c r="CSD133" s="424"/>
      <c r="CSE133" s="425"/>
      <c r="CSF133" s="425"/>
      <c r="CSG133" s="424"/>
      <c r="CSH133" s="423"/>
      <c r="CSI133" s="424"/>
      <c r="CSJ133" s="426"/>
      <c r="CSK133" s="423"/>
      <c r="CSL133" s="423"/>
      <c r="CSM133" s="423"/>
      <c r="CSN133" s="423"/>
      <c r="CSO133" s="423"/>
      <c r="CSP133" s="425"/>
      <c r="CSQ133" s="425"/>
      <c r="CSR133" s="423"/>
      <c r="CSS133" s="424"/>
      <c r="CST133" s="425"/>
      <c r="CSU133" s="424"/>
      <c r="CSV133" s="423"/>
      <c r="CSW133" s="428"/>
      <c r="CSX133" s="423"/>
      <c r="CSY133" s="423"/>
      <c r="CSZ133" s="423"/>
      <c r="CTA133" s="423"/>
      <c r="CTB133" s="423"/>
      <c r="CTC133" s="429"/>
      <c r="CTD133" s="430"/>
      <c r="CTE133" s="423"/>
      <c r="CTF133" s="423"/>
      <c r="CTG133" s="428"/>
      <c r="CTH133" s="429"/>
      <c r="XEI133" s="172"/>
      <c r="XEJ133" s="172"/>
      <c r="XEK133" s="172"/>
      <c r="XEL133" s="172"/>
      <c r="XEM133" s="172"/>
      <c r="XEN133" s="172"/>
      <c r="XEO133" s="172"/>
      <c r="XEP133" s="172"/>
      <c r="XEQ133" s="172"/>
      <c r="XER133" s="172"/>
      <c r="XES133" s="164"/>
      <c r="XET133" s="164"/>
      <c r="XEU133" s="164"/>
      <c r="XEV133" s="164"/>
      <c r="XEW133" s="164"/>
      <c r="XEX133" s="164"/>
      <c r="XEY133" s="164"/>
      <c r="XEZ133" s="164"/>
      <c r="XFA133" s="164"/>
      <c r="XFB133" s="164"/>
      <c r="XFC133" s="164"/>
      <c r="XFD133" s="164"/>
    </row>
    <row r="134" s="159" customFormat="1" ht="16.2" spans="1:16384">
      <c r="A134" s="204" t="s">
        <v>206</v>
      </c>
      <c r="B134" s="205">
        <v>12396.327934</v>
      </c>
      <c r="C134" s="206">
        <v>13170.51037332</v>
      </c>
      <c r="D134" s="207">
        <v>0.941218493636489</v>
      </c>
      <c r="E134" s="208">
        <v>-774.182439319999</v>
      </c>
      <c r="F134" s="209">
        <v>6055.716955</v>
      </c>
      <c r="G134" s="205">
        <v>610.335339</v>
      </c>
      <c r="H134" s="206">
        <v>801.84723521</v>
      </c>
      <c r="I134" s="207">
        <v>0.761161618073243</v>
      </c>
      <c r="J134" s="208">
        <v>-191.51189621</v>
      </c>
      <c r="K134" s="209">
        <v>612.255121</v>
      </c>
      <c r="L134" s="205">
        <v>8101.325905</v>
      </c>
      <c r="M134" s="206">
        <v>8690.25071975</v>
      </c>
      <c r="N134" s="207">
        <v>0.932231550763941</v>
      </c>
      <c r="O134" s="208">
        <v>-588.92481475</v>
      </c>
      <c r="P134" s="209">
        <v>3485.153904</v>
      </c>
      <c r="Q134" s="205">
        <v>2346.898881</v>
      </c>
      <c r="R134" s="206">
        <v>2968.97272895</v>
      </c>
      <c r="S134" s="207">
        <v>0.790475054929184</v>
      </c>
      <c r="T134" s="208">
        <v>-622.07384795</v>
      </c>
      <c r="U134" s="209">
        <v>1777.375926</v>
      </c>
      <c r="V134" s="233">
        <v>0.18932210356932</v>
      </c>
      <c r="W134" s="234">
        <v>0.225425791772228</v>
      </c>
      <c r="X134" s="234">
        <v>0.839842247335267</v>
      </c>
      <c r="Y134" s="207">
        <v>-0.036103688202908</v>
      </c>
      <c r="Z134" s="251">
        <v>0.293503798015606</v>
      </c>
      <c r="AA134" s="205">
        <v>2357.735132</v>
      </c>
      <c r="AB134" s="206">
        <v>2472.62283794</v>
      </c>
      <c r="AC134" s="207">
        <v>0.953536097710836</v>
      </c>
      <c r="AD134" s="208">
        <v>-114.887705940001</v>
      </c>
      <c r="AE134" s="209">
        <v>1306.398642</v>
      </c>
      <c r="AF134" s="205">
        <v>1249.246494</v>
      </c>
      <c r="AG134" s="206">
        <v>1167.57666204</v>
      </c>
      <c r="AH134" s="207">
        <v>1.06994815382598</v>
      </c>
      <c r="AI134" s="208">
        <v>81.6698319600002</v>
      </c>
      <c r="AJ134" s="209">
        <v>235.810334</v>
      </c>
      <c r="AK134" s="205">
        <v>26.565486</v>
      </c>
      <c r="AL134" s="206">
        <v>0.35</v>
      </c>
      <c r="AM134" s="234">
        <v>75.9013885714286</v>
      </c>
      <c r="AN134" s="208">
        <v>26.215486</v>
      </c>
      <c r="AO134" s="209">
        <v>9.85348</v>
      </c>
      <c r="AP134" s="205">
        <v>19.990998</v>
      </c>
      <c r="AQ134" s="206">
        <v>1</v>
      </c>
      <c r="AR134" s="234">
        <v>19.990998</v>
      </c>
      <c r="AS134" s="208">
        <v>18.990998</v>
      </c>
      <c r="AT134" s="209">
        <v>0.744172</v>
      </c>
      <c r="AU134" s="205">
        <v>84.259552</v>
      </c>
      <c r="AV134" s="206">
        <v>37.5629183799999</v>
      </c>
      <c r="AW134" s="207">
        <v>2.24315776393091</v>
      </c>
      <c r="AX134" s="208">
        <v>46.6966336200001</v>
      </c>
      <c r="AY134" s="209">
        <v>425.208262</v>
      </c>
      <c r="AZ134" s="233">
        <v>0.00679713802737481</v>
      </c>
      <c r="BA134" s="234">
        <v>0.00285204728710381</v>
      </c>
      <c r="BB134" s="234">
        <v>2.38324871333993</v>
      </c>
      <c r="BC134" s="207">
        <v>0.00394509074027099</v>
      </c>
      <c r="BD134" s="251">
        <v>0.0702160066528407</v>
      </c>
      <c r="BE134" s="205">
        <v>362.166666666667</v>
      </c>
      <c r="BF134" s="208">
        <v>310.916666666667</v>
      </c>
      <c r="BG134" s="234">
        <v>1.16483516483516</v>
      </c>
      <c r="BH134" s="206">
        <v>51.25</v>
      </c>
      <c r="BI134" s="277">
        <v>573.333333326667</v>
      </c>
      <c r="BJ134" s="205">
        <v>34.2282409590428</v>
      </c>
      <c r="BK134" s="208">
        <v>42.3602585043795</v>
      </c>
      <c r="BL134" s="234">
        <v>0.808027197367174</v>
      </c>
      <c r="BM134" s="277">
        <v>-8.13201754533672</v>
      </c>
      <c r="BN134" s="233">
        <v>0.190196253644866</v>
      </c>
      <c r="BO134" s="234">
        <v>0.187739333393555</v>
      </c>
      <c r="BP134" s="234">
        <v>1.01308687000694</v>
      </c>
      <c r="BQ134" s="234">
        <v>0.00245692025131064</v>
      </c>
      <c r="BR134" s="251">
        <v>0.215729805687393</v>
      </c>
      <c r="BS134" s="290">
        <v>5.25772711521016</v>
      </c>
      <c r="BT134" s="291">
        <v>5.32653430649887</v>
      </c>
      <c r="BU134" s="234">
        <v>0.987082183774775</v>
      </c>
      <c r="BV134" s="234">
        <v>-0.068807191288708</v>
      </c>
      <c r="BW134" s="277">
        <v>4.63542808474536</v>
      </c>
      <c r="BX134" s="290">
        <v>0.0357374969123546</v>
      </c>
      <c r="BY134" s="291">
        <v>0.0151915277185155</v>
      </c>
      <c r="BZ134" s="234">
        <v>2.352462344442</v>
      </c>
      <c r="CA134" s="234">
        <v>0.0205459691938391</v>
      </c>
      <c r="CB134" s="277">
        <v>0.325481249237245</v>
      </c>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95" spans="1:16384">
      <c r="A135" s="329" t="s">
        <v>136</v>
      </c>
      <c r="B135" s="330">
        <v>16557.956161</v>
      </c>
      <c r="C135" s="331">
        <v>17398.46123875</v>
      </c>
      <c r="D135" s="332">
        <v>0.951690838274938</v>
      </c>
      <c r="E135" s="331">
        <v>-840.505077749996</v>
      </c>
      <c r="F135" s="333">
        <v>10437.12979</v>
      </c>
      <c r="G135" s="330">
        <v>1029.749194</v>
      </c>
      <c r="H135" s="331">
        <v>1212.38787521</v>
      </c>
      <c r="I135" s="332">
        <v>0.849356229186666</v>
      </c>
      <c r="J135" s="331">
        <v>-182.63868121</v>
      </c>
      <c r="K135" s="333">
        <v>1133.663005</v>
      </c>
      <c r="L135" s="330">
        <v>8121.302576</v>
      </c>
      <c r="M135" s="331">
        <v>8690.25071975</v>
      </c>
      <c r="N135" s="332">
        <v>0.934530295834046</v>
      </c>
      <c r="O135" s="331">
        <v>-568.94814375</v>
      </c>
      <c r="P135" s="333">
        <v>3596.518514</v>
      </c>
      <c r="Q135" s="330">
        <v>5267.022083</v>
      </c>
      <c r="R135" s="331">
        <v>6036.4079378</v>
      </c>
      <c r="S135" s="332">
        <v>0.872542435380799</v>
      </c>
      <c r="T135" s="331">
        <v>-769.385854800001</v>
      </c>
      <c r="U135" s="333">
        <v>5631.838881</v>
      </c>
      <c r="V135" s="362">
        <v>0.318096148569698</v>
      </c>
      <c r="W135" s="363">
        <v>0.346950678854039</v>
      </c>
      <c r="X135" s="363">
        <v>0.916833913167005</v>
      </c>
      <c r="Y135" s="332">
        <v>-0.0288545302843414</v>
      </c>
      <c r="Z135" s="367">
        <v>0.539596516888768</v>
      </c>
      <c r="AA135" s="330">
        <v>4273.771679</v>
      </c>
      <c r="AB135" s="331">
        <v>4371.14323924</v>
      </c>
      <c r="AC135" s="332">
        <v>0.977724006075598</v>
      </c>
      <c r="AD135" s="331">
        <v>-97.3715602400007</v>
      </c>
      <c r="AE135" s="333">
        <v>3286.187078</v>
      </c>
      <c r="AF135" s="330">
        <v>3662.385295</v>
      </c>
      <c r="AG135" s="331">
        <v>3686.0502162</v>
      </c>
      <c r="AH135" s="332">
        <v>0.993579870101608</v>
      </c>
      <c r="AI135" s="331">
        <v>-23.6649211999998</v>
      </c>
      <c r="AJ135" s="333">
        <v>2630.38755</v>
      </c>
      <c r="AK135" s="330">
        <v>37.948074</v>
      </c>
      <c r="AL135" s="331">
        <v>5.1</v>
      </c>
      <c r="AM135" s="363">
        <v>7.44079882352941</v>
      </c>
      <c r="AN135" s="331">
        <v>32.848074</v>
      </c>
      <c r="AO135" s="333">
        <v>18.24188</v>
      </c>
      <c r="AP135" s="330">
        <v>25.756513</v>
      </c>
      <c r="AQ135" s="331">
        <v>1</v>
      </c>
      <c r="AR135" s="363">
        <v>25.756513</v>
      </c>
      <c r="AS135" s="331">
        <v>24.756513</v>
      </c>
      <c r="AT135" s="333">
        <v>-0.379619</v>
      </c>
      <c r="AU135" s="330">
        <v>-517.061022</v>
      </c>
      <c r="AV135" s="331">
        <v>-557.27081165</v>
      </c>
      <c r="AW135" s="332">
        <v>1.07215484609887</v>
      </c>
      <c r="AX135" s="331">
        <v>40.2097896500005</v>
      </c>
      <c r="AY135" s="333">
        <v>-191.004857999999</v>
      </c>
      <c r="AZ135" s="362">
        <v>-0.0312273457528452</v>
      </c>
      <c r="BA135" s="363">
        <v>-0.0320298906899216</v>
      </c>
      <c r="BB135" s="363">
        <v>1.0250561247569</v>
      </c>
      <c r="BC135" s="332">
        <v>0.000802544937076433</v>
      </c>
      <c r="BD135" s="367">
        <v>-0.0183005157397778</v>
      </c>
      <c r="BE135" s="330">
        <v>548.333333333333</v>
      </c>
      <c r="BF135" s="331">
        <v>500.333333333333</v>
      </c>
      <c r="BG135" s="363">
        <v>1.09593604263824</v>
      </c>
      <c r="BH135" s="331">
        <v>48.0000000000001</v>
      </c>
      <c r="BI135" s="381">
        <v>1136.5</v>
      </c>
      <c r="BJ135" s="330">
        <v>30.1968805367781</v>
      </c>
      <c r="BK135" s="331">
        <v>34.7737399841772</v>
      </c>
      <c r="BL135" s="363">
        <v>0.868381731459381</v>
      </c>
      <c r="BM135" s="381">
        <v>-4.57685944739909</v>
      </c>
      <c r="BN135" s="362">
        <v>0.258109855917259</v>
      </c>
      <c r="BO135" s="363">
        <v>0.251237346754813</v>
      </c>
      <c r="BP135" s="363">
        <v>1.0273546479105</v>
      </c>
      <c r="BQ135" s="363">
        <v>0.00687250916244625</v>
      </c>
      <c r="BR135" s="396">
        <v>0.314855438623419</v>
      </c>
      <c r="BS135" s="397">
        <v>3.87431931433322</v>
      </c>
      <c r="BT135" s="398">
        <v>3.98029995506965</v>
      </c>
      <c r="BU135" s="363">
        <v>0.973373705014002</v>
      </c>
      <c r="BV135" s="363">
        <v>-0.105980640736437</v>
      </c>
      <c r="BW135" s="381">
        <v>3.17606074829803</v>
      </c>
      <c r="BX135" s="397">
        <v>-0.120984708785609</v>
      </c>
      <c r="BY135" s="398">
        <v>-0.127488572473981</v>
      </c>
      <c r="BZ135" s="363">
        <v>1.05101526797391</v>
      </c>
      <c r="CA135" s="363">
        <v>0.00650386368837151</v>
      </c>
      <c r="CB135" s="381">
        <v>-0.0581235497147187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2" spans="1:80">
      <c r="A136" s="334"/>
      <c r="B136" s="334"/>
      <c r="C136" s="335"/>
      <c r="D136" s="336"/>
      <c r="E136" s="334"/>
      <c r="F136" s="337"/>
      <c r="G136" s="334"/>
      <c r="H136" s="335"/>
      <c r="I136" s="336"/>
      <c r="J136" s="334"/>
      <c r="K136" s="334"/>
      <c r="L136" s="334"/>
      <c r="M136" s="335"/>
      <c r="N136" s="336"/>
      <c r="O136" s="334"/>
      <c r="P136" s="334"/>
      <c r="Q136" s="334"/>
      <c r="R136" s="335"/>
      <c r="S136" s="336"/>
      <c r="T136" s="334"/>
      <c r="U136" s="334"/>
      <c r="V136" s="334"/>
      <c r="W136" s="334"/>
      <c r="X136" s="334"/>
      <c r="Y136" s="368"/>
      <c r="Z136" s="334"/>
      <c r="AA136" s="334"/>
      <c r="AB136" s="334"/>
      <c r="AC136" s="334"/>
      <c r="AD136" s="334"/>
      <c r="AE136" s="337"/>
      <c r="AF136" s="334"/>
      <c r="AG136" s="334"/>
      <c r="AH136" s="334"/>
      <c r="AI136" s="334"/>
      <c r="AJ136" s="334"/>
      <c r="AK136" s="334"/>
      <c r="AL136" s="334"/>
      <c r="AM136" s="334"/>
      <c r="AN136" s="334"/>
      <c r="AO136" s="334"/>
      <c r="AP136" s="334"/>
      <c r="AQ136" s="334"/>
      <c r="AR136" s="368"/>
      <c r="AS136" s="334"/>
      <c r="AT136" s="334"/>
      <c r="AU136" s="334"/>
      <c r="AV136" s="334"/>
      <c r="AW136" s="334"/>
      <c r="AX136" s="334"/>
      <c r="AY136" s="337"/>
      <c r="AZ136" s="334"/>
      <c r="BA136" s="334"/>
      <c r="BB136" s="334"/>
      <c r="BC136" s="368"/>
      <c r="BD136" s="334"/>
      <c r="BE136" s="334"/>
      <c r="BF136" s="334"/>
      <c r="BG136" s="382"/>
      <c r="BH136" s="383"/>
      <c r="BI136" s="384"/>
      <c r="BJ136" s="383"/>
      <c r="BK136" s="383"/>
      <c r="BL136" s="382"/>
      <c r="BM136" s="384"/>
      <c r="BN136" s="382"/>
      <c r="BO136" s="382"/>
      <c r="BP136" s="382"/>
      <c r="BQ136" s="382"/>
      <c r="BR136" s="382"/>
      <c r="BS136" s="383"/>
      <c r="BT136" s="383"/>
      <c r="BU136" s="382"/>
      <c r="BV136" s="382"/>
      <c r="BW136" s="415"/>
      <c r="BX136" s="383"/>
      <c r="BY136" s="383"/>
      <c r="BZ136" s="382"/>
      <c r="CA136" s="415"/>
      <c r="CB136" s="382"/>
    </row>
    <row r="137" s="165" customFormat="1" ht="16.2" spans="1:80">
      <c r="A137" s="338"/>
      <c r="B137" s="334"/>
      <c r="C137" s="339"/>
      <c r="D137" s="340"/>
      <c r="E137" s="341"/>
      <c r="F137" s="340"/>
      <c r="G137" s="341"/>
      <c r="H137" s="341"/>
      <c r="I137" s="341"/>
      <c r="J137" s="341"/>
      <c r="K137" s="341"/>
      <c r="L137" s="341"/>
      <c r="M137" s="341"/>
      <c r="N137" s="341"/>
      <c r="O137" s="341"/>
      <c r="P137" s="341"/>
      <c r="Q137" s="341"/>
      <c r="R137" s="341"/>
      <c r="S137" s="341"/>
      <c r="T137" s="341"/>
      <c r="U137" s="341"/>
      <c r="V137" s="340"/>
      <c r="W137" s="340"/>
      <c r="X137" s="340"/>
      <c r="Y137" s="308"/>
      <c r="Z137" s="340"/>
      <c r="AA137" s="341"/>
      <c r="AB137" s="341"/>
      <c r="AC137" s="341"/>
      <c r="AD137" s="341"/>
      <c r="AE137" s="341"/>
      <c r="AF137" s="341"/>
      <c r="AG137" s="341"/>
      <c r="AH137" s="341"/>
      <c r="AI137" s="341"/>
      <c r="AJ137" s="341"/>
      <c r="AK137" s="341"/>
      <c r="AL137" s="341"/>
      <c r="AM137" s="341"/>
      <c r="AN137" s="341"/>
      <c r="AO137" s="341"/>
      <c r="AP137" s="341"/>
      <c r="AQ137" s="341"/>
      <c r="AR137" s="377"/>
      <c r="AS137" s="341"/>
      <c r="AT137" s="341"/>
      <c r="AU137" s="341"/>
      <c r="AV137" s="341"/>
      <c r="AW137" s="341"/>
      <c r="AX137" s="341"/>
      <c r="AY137" s="341"/>
      <c r="AZ137" s="340"/>
      <c r="BA137" s="340"/>
      <c r="BB137" s="340"/>
      <c r="BC137" s="308"/>
      <c r="BD137" s="340"/>
      <c r="BE137" s="385"/>
      <c r="BF137" s="385"/>
      <c r="BG137" s="385"/>
      <c r="BH137" s="385"/>
      <c r="BI137" s="386"/>
      <c r="BJ137" s="385"/>
      <c r="BK137" s="385"/>
      <c r="BL137" s="385"/>
      <c r="BM137" s="386"/>
      <c r="BN137" s="177"/>
      <c r="BO137" s="177"/>
      <c r="BP137" s="177"/>
      <c r="BQ137" s="399"/>
      <c r="BR137" s="399"/>
      <c r="BS137" s="385"/>
      <c r="BT137" s="385"/>
      <c r="BU137" s="385"/>
      <c r="BV137" s="399"/>
      <c r="BW137" s="416"/>
      <c r="BX137" s="385"/>
      <c r="BY137" s="385"/>
      <c r="BZ137" s="385"/>
      <c r="CA137" s="417"/>
      <c r="CB137" s="399"/>
    </row>
    <row r="138" s="159" customFormat="1" spans="1:16384">
      <c r="A138" s="342" t="s">
        <v>172</v>
      </c>
      <c r="B138" s="343">
        <v>7294.351082</v>
      </c>
      <c r="C138" s="343">
        <v>6908.05977976</v>
      </c>
      <c r="D138" s="344">
        <v>1.05591892869425</v>
      </c>
      <c r="E138" s="343">
        <v>386.291302240001</v>
      </c>
      <c r="F138" s="345">
        <v>3521.223087</v>
      </c>
      <c r="G138" s="343">
        <v>452.906775</v>
      </c>
      <c r="H138" s="343">
        <v>554.67351521</v>
      </c>
      <c r="I138" s="344">
        <v>0.816528575063709</v>
      </c>
      <c r="J138" s="343">
        <v>-101.76674021</v>
      </c>
      <c r="K138" s="345">
        <v>612.194561</v>
      </c>
      <c r="L138" s="343">
        <v>5648.805369</v>
      </c>
      <c r="M138" s="343">
        <v>4814.26274142</v>
      </c>
      <c r="N138" s="344">
        <v>1.17334796050908</v>
      </c>
      <c r="O138" s="343">
        <v>834.54262758</v>
      </c>
      <c r="P138" s="345">
        <v>1886.964905</v>
      </c>
      <c r="Q138" s="343">
        <v>1109.171908</v>
      </c>
      <c r="R138" s="343">
        <v>1451.02394441</v>
      </c>
      <c r="S138" s="344">
        <v>0.764406343722329</v>
      </c>
      <c r="T138" s="343">
        <v>-341.85203641</v>
      </c>
      <c r="U138" s="345">
        <v>866.074263</v>
      </c>
      <c r="V138" s="364">
        <v>0.152059024240972</v>
      </c>
      <c r="W138" s="364">
        <v>0.210047971597086</v>
      </c>
      <c r="X138" s="344">
        <v>0.723925220914068</v>
      </c>
      <c r="Y138" s="369">
        <v>-0.0579889473561137</v>
      </c>
      <c r="Z138" s="370">
        <v>0.245958362080908</v>
      </c>
      <c r="AA138" s="343">
        <v>734.208459</v>
      </c>
      <c r="AB138" s="343">
        <v>808.62048872</v>
      </c>
      <c r="AC138" s="344">
        <v>0.907976571509102</v>
      </c>
      <c r="AD138" s="343">
        <v>-74.41202972</v>
      </c>
      <c r="AE138" s="345">
        <v>590.875588</v>
      </c>
      <c r="AF138" s="343">
        <v>689.616251</v>
      </c>
      <c r="AG138" s="343">
        <v>566.28860632</v>
      </c>
      <c r="AH138" s="344">
        <v>1.21778231683212</v>
      </c>
      <c r="AI138" s="343">
        <v>123.32764468</v>
      </c>
      <c r="AJ138" s="345">
        <v>149.71811</v>
      </c>
      <c r="AK138" s="343">
        <v>24.943367</v>
      </c>
      <c r="AL138" s="343">
        <v>0.35</v>
      </c>
      <c r="AM138" s="344">
        <v>71.2667628571429</v>
      </c>
      <c r="AN138" s="343">
        <v>24.593367</v>
      </c>
      <c r="AO138" s="345">
        <v>8.958781</v>
      </c>
      <c r="AP138" s="343">
        <v>19.187804</v>
      </c>
      <c r="AQ138" s="343">
        <v>1</v>
      </c>
      <c r="AR138" s="378">
        <v>19.187804</v>
      </c>
      <c r="AS138" s="343">
        <v>18.187804</v>
      </c>
      <c r="AT138" s="345">
        <v>0.744172</v>
      </c>
      <c r="AU138" s="343">
        <v>-225.430209</v>
      </c>
      <c r="AV138" s="343">
        <v>163.56442809</v>
      </c>
      <c r="AW138" s="378">
        <v>-1.37823493550786</v>
      </c>
      <c r="AX138" s="343">
        <v>-388.99463709</v>
      </c>
      <c r="AY138" s="345">
        <v>289.684532</v>
      </c>
      <c r="AZ138" s="364"/>
      <c r="BA138" s="364"/>
      <c r="BB138" s="344"/>
      <c r="BC138" s="369"/>
      <c r="BD138" s="370"/>
      <c r="BE138" s="343">
        <v>161.583333333333</v>
      </c>
      <c r="BF138" s="343">
        <v>161.083333333333</v>
      </c>
      <c r="BG138" s="364">
        <v>1.00310398344542</v>
      </c>
      <c r="BH138" s="343">
        <v>0.5</v>
      </c>
      <c r="BI138" s="387">
        <v>395.33333332</v>
      </c>
      <c r="BJ138" s="343">
        <v>45.1429669850438</v>
      </c>
      <c r="BK138" s="343">
        <v>42.885006392716</v>
      </c>
      <c r="BL138" s="364">
        <v>1.05265151581536</v>
      </c>
      <c r="BM138" s="387">
        <v>2.25796059232786</v>
      </c>
      <c r="BN138" s="400">
        <v>0.100654390054213</v>
      </c>
      <c r="BO138" s="364">
        <v>0.117054645515545</v>
      </c>
      <c r="BP138" s="364">
        <v>0.859892314490382</v>
      </c>
      <c r="BQ138" s="401">
        <v>-0.0164002554613318</v>
      </c>
      <c r="BR138" s="402">
        <v>0.16780407642488</v>
      </c>
      <c r="BS138" s="403">
        <v>9.9349864368697</v>
      </c>
      <c r="BT138" s="404">
        <v>8.54301848163044</v>
      </c>
      <c r="BU138" s="364">
        <v>1.16293631556953</v>
      </c>
      <c r="BV138" s="401">
        <v>1.39196795523926</v>
      </c>
      <c r="BW138" s="418">
        <v>5.9593307940148</v>
      </c>
      <c r="BX138" s="403" t="s">
        <v>161</v>
      </c>
      <c r="BY138" s="404" t="s">
        <v>161</v>
      </c>
      <c r="BZ138" s="364" t="s">
        <v>161</v>
      </c>
      <c r="CA138" s="419" t="s">
        <v>161</v>
      </c>
      <c r="CB138" s="419" t="s">
        <v>161</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spans="1:16384">
      <c r="A139" s="159" t="s">
        <v>173</v>
      </c>
      <c r="B139" s="173">
        <v>1196.260197</v>
      </c>
      <c r="C139" s="173">
        <v>3061.31878435</v>
      </c>
      <c r="D139" s="177">
        <v>0.390766294289733</v>
      </c>
      <c r="E139" s="173">
        <v>-1865.05858735</v>
      </c>
      <c r="F139" s="346">
        <v>0</v>
      </c>
      <c r="G139" s="173">
        <v>156.685982</v>
      </c>
      <c r="H139" s="173">
        <v>247.17372</v>
      </c>
      <c r="I139" s="177">
        <v>0.633910360696922</v>
      </c>
      <c r="J139" s="173">
        <v>-90.487738</v>
      </c>
      <c r="K139" s="346">
        <v>0</v>
      </c>
      <c r="L139" s="173">
        <v>449.194738</v>
      </c>
      <c r="M139" s="173">
        <v>1832.3055276</v>
      </c>
      <c r="N139" s="177">
        <v>0.245152749491711</v>
      </c>
      <c r="O139" s="173">
        <v>-1383.1107896</v>
      </c>
      <c r="P139" s="346">
        <v>0</v>
      </c>
      <c r="Q139" s="173">
        <v>134.353932</v>
      </c>
      <c r="R139" s="173">
        <v>620.48942606</v>
      </c>
      <c r="S139" s="177">
        <v>0.216528963036686</v>
      </c>
      <c r="T139" s="173">
        <v>-486.13549406</v>
      </c>
      <c r="U139" s="346">
        <v>0</v>
      </c>
      <c r="V139" s="340">
        <v>0.112311629474035</v>
      </c>
      <c r="W139" s="340">
        <v>0.202686969168991</v>
      </c>
      <c r="X139" s="177">
        <v>0.554113715028197</v>
      </c>
      <c r="Y139" s="308">
        <v>-0.0903753396949556</v>
      </c>
      <c r="Z139" s="371" t="s">
        <v>161</v>
      </c>
      <c r="AA139" s="173">
        <v>605.866514</v>
      </c>
      <c r="AB139" s="173">
        <v>671.85646688</v>
      </c>
      <c r="AC139" s="177">
        <v>0.901779686386815</v>
      </c>
      <c r="AD139" s="173">
        <v>-65.98995288</v>
      </c>
      <c r="AE139" s="346">
        <v>0</v>
      </c>
      <c r="AF139" s="173">
        <v>160.786933</v>
      </c>
      <c r="AG139" s="173">
        <v>207.64525134</v>
      </c>
      <c r="AH139" s="177">
        <v>0.774334746219292</v>
      </c>
      <c r="AI139" s="173">
        <v>-46.85831834</v>
      </c>
      <c r="AJ139" s="346">
        <v>0</v>
      </c>
      <c r="AK139" s="173">
        <v>0.22558</v>
      </c>
      <c r="AL139" s="173">
        <v>0</v>
      </c>
      <c r="AM139" s="177" t="s">
        <v>161</v>
      </c>
      <c r="AN139" s="173">
        <v>0.22558</v>
      </c>
      <c r="AO139" s="346">
        <v>0</v>
      </c>
      <c r="AP139" s="173">
        <v>0.01</v>
      </c>
      <c r="AQ139" s="173">
        <v>0</v>
      </c>
      <c r="AR139" s="194" t="s">
        <v>161</v>
      </c>
      <c r="AS139" s="173">
        <v>0.01</v>
      </c>
      <c r="AT139" s="346">
        <v>0</v>
      </c>
      <c r="AU139" s="173">
        <v>-176.05839</v>
      </c>
      <c r="AV139" s="173">
        <v>102.33781853</v>
      </c>
      <c r="AW139" s="194">
        <v>-1.72036489079928</v>
      </c>
      <c r="AX139" s="173">
        <v>-278.39620853</v>
      </c>
      <c r="AY139" s="346">
        <v>0</v>
      </c>
      <c r="AZ139" s="340"/>
      <c r="BA139" s="340"/>
      <c r="BB139" s="177"/>
      <c r="BC139" s="308"/>
      <c r="BD139" s="371"/>
      <c r="BE139" s="173">
        <v>135</v>
      </c>
      <c r="BF139" s="173">
        <v>84.3333333333333</v>
      </c>
      <c r="BG139" s="340">
        <v>1.60079051383399</v>
      </c>
      <c r="BH139" s="173">
        <v>50.6666666666667</v>
      </c>
      <c r="BI139" s="160">
        <v>4.99999999666667</v>
      </c>
      <c r="BJ139" s="173">
        <v>8.86118664444444</v>
      </c>
      <c r="BK139" s="173">
        <v>36.3002227393281</v>
      </c>
      <c r="BL139" s="340">
        <v>0.24410832705013</v>
      </c>
      <c r="BM139" s="160">
        <v>-27.4390360948836</v>
      </c>
      <c r="BN139" s="405">
        <v>0.506467167861475</v>
      </c>
      <c r="BO139" s="340">
        <v>0.219466352316736</v>
      </c>
      <c r="BP139" s="340">
        <v>2.30772126348797</v>
      </c>
      <c r="BQ139" s="406">
        <v>0.287000815544739</v>
      </c>
      <c r="BR139" s="407" t="s">
        <v>161</v>
      </c>
      <c r="BS139" s="408">
        <v>1.97446165014494</v>
      </c>
      <c r="BT139" s="409">
        <v>4.55650713398102</v>
      </c>
      <c r="BU139" s="340">
        <v>0.433327896146593</v>
      </c>
      <c r="BV139" s="406">
        <v>-2.58204548383608</v>
      </c>
      <c r="BW139" s="420" t="s">
        <v>161</v>
      </c>
      <c r="BX139" s="408" t="s">
        <v>161</v>
      </c>
      <c r="BY139" s="409" t="s">
        <v>161</v>
      </c>
      <c r="BZ139" s="340" t="s">
        <v>161</v>
      </c>
      <c r="CA139" s="421" t="s">
        <v>161</v>
      </c>
      <c r="CB139" s="421" t="s">
        <v>161</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66" customFormat="1" spans="1:80">
      <c r="A140" s="159" t="s">
        <v>174</v>
      </c>
      <c r="B140" s="173">
        <v>0</v>
      </c>
      <c r="C140" s="173">
        <v>0</v>
      </c>
      <c r="D140" s="177" t="s">
        <v>161</v>
      </c>
      <c r="E140" s="173">
        <v>0</v>
      </c>
      <c r="F140" s="346">
        <v>0</v>
      </c>
      <c r="G140" s="173">
        <v>0.0707959999999999</v>
      </c>
      <c r="H140" s="173">
        <v>0</v>
      </c>
      <c r="I140" s="177" t="s">
        <v>161</v>
      </c>
      <c r="J140" s="173">
        <v>0.0707959999999999</v>
      </c>
      <c r="K140" s="346">
        <v>0</v>
      </c>
      <c r="L140" s="173">
        <v>1.49849999999999</v>
      </c>
      <c r="M140" s="173">
        <v>0</v>
      </c>
      <c r="N140" s="177" t="s">
        <v>161</v>
      </c>
      <c r="O140" s="173">
        <v>1.49849999999999</v>
      </c>
      <c r="P140" s="346">
        <v>0</v>
      </c>
      <c r="Q140" s="173">
        <v>0</v>
      </c>
      <c r="R140" s="173">
        <v>0</v>
      </c>
      <c r="S140" s="177" t="s">
        <v>161</v>
      </c>
      <c r="T140" s="173">
        <v>0</v>
      </c>
      <c r="U140" s="173">
        <v>0</v>
      </c>
      <c r="V140" s="340" t="s">
        <v>161</v>
      </c>
      <c r="W140" s="340" t="s">
        <v>161</v>
      </c>
      <c r="X140" s="177" t="s">
        <v>161</v>
      </c>
      <c r="Y140" s="308" t="s">
        <v>161</v>
      </c>
      <c r="Z140" s="371" t="s">
        <v>161</v>
      </c>
      <c r="AA140" s="173">
        <v>202.55032</v>
      </c>
      <c r="AB140" s="173">
        <v>178.21432264</v>
      </c>
      <c r="AC140" s="177">
        <v>1.1365546663113</v>
      </c>
      <c r="AD140" s="173">
        <v>24.3359973599998</v>
      </c>
      <c r="AE140" s="346">
        <v>0</v>
      </c>
      <c r="AF140" s="173">
        <v>124.443635</v>
      </c>
      <c r="AG140" s="173">
        <v>70.2125333200001</v>
      </c>
      <c r="AH140" s="177">
        <v>1.77238491641993</v>
      </c>
      <c r="AI140" s="173">
        <v>54.2311016799999</v>
      </c>
      <c r="AJ140" s="346">
        <v>0</v>
      </c>
      <c r="AK140" s="173">
        <v>0</v>
      </c>
      <c r="AL140" s="173">
        <v>0</v>
      </c>
      <c r="AM140" s="177" t="s">
        <v>161</v>
      </c>
      <c r="AN140" s="173">
        <v>0</v>
      </c>
      <c r="AO140" s="346">
        <v>0</v>
      </c>
      <c r="AP140" s="173">
        <v>0</v>
      </c>
      <c r="AQ140" s="173">
        <v>0</v>
      </c>
      <c r="AR140" s="194" t="s">
        <v>161</v>
      </c>
      <c r="AS140" s="173">
        <v>0</v>
      </c>
      <c r="AT140" s="346">
        <v>0</v>
      </c>
      <c r="AU140" s="173">
        <v>0</v>
      </c>
      <c r="AV140" s="173">
        <v>0</v>
      </c>
      <c r="AW140" s="194" t="s">
        <v>161</v>
      </c>
      <c r="AX140" s="173">
        <v>0</v>
      </c>
      <c r="AY140" s="346">
        <v>0</v>
      </c>
      <c r="AZ140" s="340"/>
      <c r="BA140" s="340"/>
      <c r="BB140" s="177"/>
      <c r="BC140" s="308"/>
      <c r="BD140" s="371"/>
      <c r="BE140" s="173">
        <v>11.25</v>
      </c>
      <c r="BF140" s="173">
        <v>7.83333333333333</v>
      </c>
      <c r="BG140" s="340">
        <v>1.43617021276596</v>
      </c>
      <c r="BH140" s="173">
        <v>3.41666666666667</v>
      </c>
      <c r="BI140" s="160">
        <v>15.58333334</v>
      </c>
      <c r="BJ140" s="173"/>
      <c r="BK140" s="173"/>
      <c r="BL140" s="340"/>
      <c r="BM140" s="160"/>
      <c r="BN140" s="405"/>
      <c r="BO140" s="340"/>
      <c r="BP140" s="340"/>
      <c r="BQ140" s="406"/>
      <c r="BR140" s="407"/>
      <c r="BS140" s="408"/>
      <c r="BT140" s="409"/>
      <c r="BU140" s="340"/>
      <c r="BV140" s="406"/>
      <c r="BW140" s="420"/>
      <c r="BX140" s="408"/>
      <c r="BY140" s="409"/>
      <c r="BZ140" s="340"/>
      <c r="CA140" s="421"/>
      <c r="CB140" s="421"/>
    </row>
    <row r="141" s="159" customFormat="1" spans="1:80">
      <c r="A141" s="159" t="s">
        <v>175</v>
      </c>
      <c r="B141" s="193">
        <v>8490.611279</v>
      </c>
      <c r="C141" s="193">
        <v>9969.37856411</v>
      </c>
      <c r="D141" s="177">
        <v>0.851669060854646</v>
      </c>
      <c r="E141" s="193">
        <v>-1478.76728511</v>
      </c>
      <c r="F141" s="347">
        <v>3521.223087</v>
      </c>
      <c r="G141" s="193"/>
      <c r="H141" s="193"/>
      <c r="I141" s="177"/>
      <c r="J141" s="193"/>
      <c r="K141" s="347"/>
      <c r="L141" s="193"/>
      <c r="M141" s="193"/>
      <c r="N141" s="177"/>
      <c r="O141" s="193"/>
      <c r="P141" s="347"/>
      <c r="Q141" s="193"/>
      <c r="R141" s="193"/>
      <c r="S141" s="177"/>
      <c r="T141" s="193"/>
      <c r="U141" s="347"/>
      <c r="V141" s="177"/>
      <c r="W141" s="177"/>
      <c r="X141" s="177"/>
      <c r="Y141" s="194"/>
      <c r="Z141" s="372"/>
      <c r="AA141" s="193">
        <v>1542.625293</v>
      </c>
      <c r="AB141" s="193">
        <v>1658.69127824</v>
      </c>
      <c r="AC141" s="177">
        <v>0.930025564875969</v>
      </c>
      <c r="AD141" s="193">
        <v>-116.06598524</v>
      </c>
      <c r="AE141" s="347">
        <v>590.875588</v>
      </c>
      <c r="AF141" s="193">
        <v>974.846819</v>
      </c>
      <c r="AG141" s="193">
        <v>844.14639098</v>
      </c>
      <c r="AH141" s="177">
        <v>1.15483147166958</v>
      </c>
      <c r="AI141" s="193">
        <v>130.70042802</v>
      </c>
      <c r="AJ141" s="347"/>
      <c r="AK141" s="193"/>
      <c r="AL141" s="193"/>
      <c r="AM141" s="177"/>
      <c r="AN141" s="193"/>
      <c r="AO141" s="347"/>
      <c r="AP141" s="193"/>
      <c r="AQ141" s="193"/>
      <c r="AR141" s="194"/>
      <c r="AS141" s="193"/>
      <c r="AT141" s="347"/>
      <c r="AU141" s="193"/>
      <c r="AV141" s="193"/>
      <c r="AW141" s="194"/>
      <c r="AX141" s="193"/>
      <c r="AY141" s="347"/>
      <c r="AZ141" s="177"/>
      <c r="BA141" s="177"/>
      <c r="BB141" s="177"/>
      <c r="BC141" s="194"/>
      <c r="BD141" s="372"/>
      <c r="BE141" s="388"/>
      <c r="BF141" s="389"/>
      <c r="BG141" s="340"/>
      <c r="BH141" s="389"/>
      <c r="BI141" s="386"/>
      <c r="BJ141" s="388"/>
      <c r="BK141" s="389"/>
      <c r="BL141" s="340"/>
      <c r="BM141" s="386"/>
      <c r="BN141" s="410"/>
      <c r="BO141" s="177"/>
      <c r="BP141" s="314"/>
      <c r="BQ141" s="314"/>
      <c r="BR141" s="314"/>
      <c r="BS141" s="388"/>
      <c r="BT141" s="389"/>
      <c r="BU141" s="340"/>
      <c r="BV141" s="340"/>
      <c r="BW141" s="414"/>
      <c r="BX141" s="388"/>
      <c r="BY141" s="389"/>
      <c r="BZ141" s="340"/>
      <c r="CA141" s="414"/>
      <c r="CB141" s="340"/>
    </row>
    <row r="142" s="159" customFormat="1" spans="1:16384">
      <c r="A142" s="166" t="s">
        <v>176</v>
      </c>
      <c r="B142" s="348">
        <v>8490.611279</v>
      </c>
      <c r="C142" s="349">
        <v>9969.37856411</v>
      </c>
      <c r="D142" s="350">
        <v>0.851669060854646</v>
      </c>
      <c r="E142" s="351">
        <v>-1478.76728511</v>
      </c>
      <c r="F142" s="352">
        <v>3521.223087</v>
      </c>
      <c r="G142" s="349"/>
      <c r="H142" s="349"/>
      <c r="I142" s="350"/>
      <c r="J142" s="351"/>
      <c r="K142" s="352"/>
      <c r="L142" s="349"/>
      <c r="M142" s="349"/>
      <c r="N142" s="350"/>
      <c r="O142" s="351"/>
      <c r="P142" s="352"/>
      <c r="Q142" s="349"/>
      <c r="R142" s="349"/>
      <c r="S142" s="350"/>
      <c r="T142" s="351"/>
      <c r="U142" s="352"/>
      <c r="V142" s="365"/>
      <c r="W142" s="365"/>
      <c r="X142" s="350"/>
      <c r="Y142" s="373"/>
      <c r="Z142" s="374"/>
      <c r="AA142" s="348">
        <v>1340.074973</v>
      </c>
      <c r="AB142" s="349">
        <v>1480.4769556</v>
      </c>
      <c r="AC142" s="350">
        <v>0.905164357966586</v>
      </c>
      <c r="AD142" s="351">
        <v>-140.4019826</v>
      </c>
      <c r="AE142" s="352">
        <v>590.875588</v>
      </c>
      <c r="AF142" s="348">
        <v>850.403184</v>
      </c>
      <c r="AG142" s="349">
        <v>773.93385766</v>
      </c>
      <c r="AH142" s="350">
        <v>1.09880602274102</v>
      </c>
      <c r="AI142" s="351">
        <v>76.46932634</v>
      </c>
      <c r="AJ142" s="352"/>
      <c r="AK142" s="349"/>
      <c r="AL142" s="349"/>
      <c r="AM142" s="350"/>
      <c r="AN142" s="351"/>
      <c r="AO142" s="352"/>
      <c r="AP142" s="349"/>
      <c r="AQ142" s="349"/>
      <c r="AR142" s="373"/>
      <c r="AS142" s="351"/>
      <c r="AT142" s="352"/>
      <c r="AU142" s="349"/>
      <c r="AV142" s="349"/>
      <c r="AW142" s="373"/>
      <c r="AX142" s="351"/>
      <c r="AY142" s="352"/>
      <c r="AZ142" s="365"/>
      <c r="BA142" s="365"/>
      <c r="BB142" s="350"/>
      <c r="BC142" s="373"/>
      <c r="BD142" s="374"/>
      <c r="BE142" s="390"/>
      <c r="BF142" s="391"/>
      <c r="BG142" s="350"/>
      <c r="BH142" s="391"/>
      <c r="BI142" s="392"/>
      <c r="BJ142" s="390"/>
      <c r="BK142" s="391"/>
      <c r="BL142" s="365"/>
      <c r="BM142" s="392"/>
      <c r="BN142" s="411"/>
      <c r="BO142" s="365"/>
      <c r="BP142" s="365"/>
      <c r="BQ142" s="412"/>
      <c r="BR142" s="412"/>
      <c r="BS142" s="390"/>
      <c r="BT142" s="391"/>
      <c r="BU142" s="365"/>
      <c r="BV142" s="412"/>
      <c r="BW142" s="422"/>
      <c r="BX142" s="390"/>
      <c r="BY142" s="391"/>
      <c r="BZ142" s="365"/>
      <c r="CA142" s="422"/>
      <c r="CB142" s="412"/>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2:16384">
      <c r="B143" s="335"/>
      <c r="C143" s="336"/>
      <c r="D143" s="336"/>
      <c r="E143" s="193"/>
      <c r="F143" s="353"/>
      <c r="G143" s="193"/>
      <c r="H143" s="193"/>
      <c r="I143" s="336"/>
      <c r="J143" s="193"/>
      <c r="K143" s="353"/>
      <c r="L143" s="193"/>
      <c r="M143" s="193"/>
      <c r="N143" s="336"/>
      <c r="O143" s="193"/>
      <c r="P143" s="353"/>
      <c r="Q143" s="193"/>
      <c r="R143" s="193"/>
      <c r="S143" s="336"/>
      <c r="T143" s="193"/>
      <c r="U143" s="353"/>
      <c r="V143" s="336"/>
      <c r="W143" s="336"/>
      <c r="X143" s="336"/>
      <c r="Y143" s="375"/>
      <c r="Z143" s="336"/>
      <c r="AA143" s="193"/>
      <c r="AB143" s="193"/>
      <c r="AC143" s="177"/>
      <c r="AD143" s="193"/>
      <c r="AE143" s="353"/>
      <c r="AF143" s="193"/>
      <c r="AG143" s="193"/>
      <c r="AH143" s="336"/>
      <c r="AI143" s="193"/>
      <c r="AJ143" s="353"/>
      <c r="AK143" s="193"/>
      <c r="AL143" s="193"/>
      <c r="AM143" s="336"/>
      <c r="AN143" s="193"/>
      <c r="AO143" s="353"/>
      <c r="AP143" s="193"/>
      <c r="AQ143" s="193"/>
      <c r="AR143" s="375"/>
      <c r="AS143" s="193"/>
      <c r="AT143" s="353"/>
      <c r="AU143" s="353"/>
      <c r="AV143" s="353"/>
      <c r="AW143" s="353"/>
      <c r="AX143" s="353"/>
      <c r="AY143" s="353"/>
      <c r="AZ143" s="336"/>
      <c r="BA143" s="336"/>
      <c r="BB143" s="336"/>
      <c r="BC143" s="375"/>
      <c r="BD143" s="336"/>
      <c r="BE143" s="393"/>
      <c r="BF143" s="393"/>
      <c r="BG143" s="177"/>
      <c r="BH143" s="393"/>
      <c r="BI143" s="386"/>
      <c r="BJ143" s="393"/>
      <c r="BK143" s="393"/>
      <c r="BL143" s="393"/>
      <c r="BM143" s="386"/>
      <c r="BN143" s="177"/>
      <c r="BO143" s="177"/>
      <c r="BP143" s="177"/>
      <c r="BQ143" s="413"/>
      <c r="BR143" s="413"/>
      <c r="BS143" s="393"/>
      <c r="BT143" s="393"/>
      <c r="BU143" s="177"/>
      <c r="BV143" s="413"/>
      <c r="BW143" s="417"/>
      <c r="BX143" s="393"/>
      <c r="BY143" s="393"/>
      <c r="BZ143" s="177"/>
      <c r="CA143" s="417"/>
      <c r="CB143" s="417"/>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5" customFormat="1" spans="1:80">
      <c r="A144" s="354" t="s">
        <v>177</v>
      </c>
      <c r="B144" s="355">
        <v>68.7357671187201</v>
      </c>
      <c r="C144" s="355">
        <v>74.3780006854797</v>
      </c>
      <c r="D144" s="344">
        <v>0.924141096631263</v>
      </c>
      <c r="E144" s="343">
        <v>-5.64223356675964</v>
      </c>
      <c r="F144" s="356">
        <v>58.7152009838116</v>
      </c>
      <c r="S144" s="366">
        <v>0.859107883085081</v>
      </c>
      <c r="V144" s="366"/>
      <c r="W144" s="366"/>
      <c r="X144" s="366"/>
      <c r="Y144" s="376"/>
      <c r="Z144" s="366"/>
      <c r="AA144" s="338"/>
      <c r="AB144" s="338"/>
      <c r="AC144" s="338"/>
      <c r="AD144" s="338"/>
      <c r="AE144" s="338"/>
      <c r="AR144" s="379"/>
      <c r="AZ144" s="366"/>
      <c r="BA144" s="366"/>
      <c r="BB144" s="366"/>
      <c r="BC144" s="376"/>
      <c r="BD144" s="366"/>
      <c r="BE144" s="385"/>
      <c r="BF144" s="385"/>
      <c r="BG144" s="385"/>
      <c r="BH144" s="385"/>
      <c r="BI144" s="386"/>
      <c r="BJ144" s="385"/>
      <c r="BK144" s="385"/>
      <c r="BL144" s="385"/>
      <c r="BM144" s="386"/>
      <c r="BN144" s="177"/>
      <c r="BO144" s="177"/>
      <c r="BP144" s="177"/>
      <c r="BQ144" s="399"/>
      <c r="BR144" s="399"/>
      <c r="BS144" s="385"/>
      <c r="BT144" s="385"/>
      <c r="BU144" s="385"/>
      <c r="BV144" s="399"/>
      <c r="BW144" s="416"/>
      <c r="BX144" s="385"/>
      <c r="BY144" s="385"/>
      <c r="BZ144" s="385"/>
      <c r="CA144" s="417"/>
      <c r="CB144" s="399"/>
    </row>
    <row r="145" s="165" customFormat="1" spans="1:80">
      <c r="A145" s="357" t="s">
        <v>178</v>
      </c>
      <c r="B145" s="165">
        <v>20.9314153820249</v>
      </c>
      <c r="C145" s="165">
        <v>47.1086043089767</v>
      </c>
      <c r="D145" s="177">
        <v>0.444322554001804</v>
      </c>
      <c r="E145" s="173">
        <v>-26.1771889269518</v>
      </c>
      <c r="F145" s="358">
        <v>18.8744016285418</v>
      </c>
      <c r="S145" s="366">
        <v>0.140892116914919</v>
      </c>
      <c r="V145" s="366"/>
      <c r="W145" s="366"/>
      <c r="X145" s="366"/>
      <c r="Y145" s="376"/>
      <c r="Z145" s="366"/>
      <c r="AA145" s="338"/>
      <c r="AB145" s="338"/>
      <c r="AC145" s="338"/>
      <c r="AD145" s="338"/>
      <c r="AE145" s="338"/>
      <c r="AR145" s="379"/>
      <c r="AZ145" s="366"/>
      <c r="BA145" s="366"/>
      <c r="BB145" s="366"/>
      <c r="BC145" s="376"/>
      <c r="BD145" s="366"/>
      <c r="BE145" s="385"/>
      <c r="BF145" s="385"/>
      <c r="BG145" s="385"/>
      <c r="BH145" s="385"/>
      <c r="BI145" s="386"/>
      <c r="BJ145" s="385"/>
      <c r="BK145" s="385"/>
      <c r="BL145" s="385"/>
      <c r="BM145" s="386"/>
      <c r="BN145" s="177"/>
      <c r="BO145" s="177"/>
      <c r="BP145" s="177"/>
      <c r="BQ145" s="399"/>
      <c r="BR145" s="399"/>
      <c r="BS145" s="385"/>
      <c r="BT145" s="385"/>
      <c r="BU145" s="385"/>
      <c r="BV145" s="399"/>
      <c r="BW145" s="416"/>
      <c r="BX145" s="385"/>
      <c r="BY145" s="385"/>
      <c r="BZ145" s="385"/>
      <c r="CA145" s="417"/>
      <c r="CB145" s="399"/>
    </row>
    <row r="146" s="165" customFormat="1" spans="1:80">
      <c r="A146" s="359" t="s">
        <v>179</v>
      </c>
      <c r="B146" s="360">
        <v>40.9771623196275</v>
      </c>
      <c r="C146" s="360">
        <v>81.4846568118412</v>
      </c>
      <c r="D146" s="350">
        <v>0.502881940268205</v>
      </c>
      <c r="E146" s="348">
        <v>-40.5074944922137</v>
      </c>
      <c r="F146" s="361">
        <v>7.88055158588688</v>
      </c>
      <c r="G146" s="177" t="s">
        <v>161</v>
      </c>
      <c r="V146" s="366"/>
      <c r="W146" s="366"/>
      <c r="X146" s="366"/>
      <c r="Y146" s="376"/>
      <c r="Z146" s="366"/>
      <c r="AA146" s="338"/>
      <c r="AB146" s="338"/>
      <c r="AC146" s="338"/>
      <c r="AD146" s="338"/>
      <c r="AE146" s="338"/>
      <c r="AR146" s="379"/>
      <c r="AZ146" s="366"/>
      <c r="BA146" s="366"/>
      <c r="BB146" s="366"/>
      <c r="BC146" s="376"/>
      <c r="BD146" s="366"/>
      <c r="BE146" s="385"/>
      <c r="BF146" s="385"/>
      <c r="BG146" s="385"/>
      <c r="BH146" s="385"/>
      <c r="BI146" s="386"/>
      <c r="BJ146" s="385"/>
      <c r="BK146" s="385"/>
      <c r="BL146" s="385"/>
      <c r="BM146" s="386"/>
      <c r="BN146" s="177"/>
      <c r="BO146" s="177"/>
      <c r="BP146" s="177"/>
      <c r="BQ146" s="399"/>
      <c r="BR146" s="399"/>
      <c r="BS146" s="385"/>
      <c r="BT146" s="385"/>
      <c r="BU146" s="385"/>
      <c r="BV146" s="399"/>
      <c r="BW146" s="416"/>
      <c r="BX146" s="385"/>
      <c r="BY146" s="385"/>
      <c r="BZ146" s="385"/>
      <c r="CA146" s="417"/>
      <c r="CB146" s="399"/>
    </row>
    <row r="147" s="165" customFormat="1" spans="1:80">
      <c r="A147" s="338"/>
      <c r="D147" s="341"/>
      <c r="V147" s="366"/>
      <c r="W147" s="366"/>
      <c r="X147" s="366"/>
      <c r="Y147" s="376"/>
      <c r="Z147" s="366"/>
      <c r="AR147" s="379"/>
      <c r="AZ147" s="366"/>
      <c r="BA147" s="366"/>
      <c r="BB147" s="366"/>
      <c r="BC147" s="376"/>
      <c r="BD147" s="366"/>
      <c r="BE147" s="385"/>
      <c r="BF147" s="385"/>
      <c r="BG147" s="385"/>
      <c r="BH147" s="385"/>
      <c r="BI147" s="386"/>
      <c r="BJ147" s="385"/>
      <c r="BK147" s="385"/>
      <c r="BL147" s="385"/>
      <c r="BM147" s="386"/>
      <c r="BN147" s="177"/>
      <c r="BO147" s="177"/>
      <c r="BP147" s="177"/>
      <c r="BQ147" s="399"/>
      <c r="BR147" s="399"/>
      <c r="BS147" s="385"/>
      <c r="BT147" s="385"/>
      <c r="BU147" s="385"/>
      <c r="BV147" s="399"/>
      <c r="BW147" s="416"/>
      <c r="BX147" s="385"/>
      <c r="BY147" s="385"/>
      <c r="BZ147" s="385"/>
      <c r="CA147" s="417"/>
      <c r="CB147" s="399"/>
    </row>
    <row r="148" s="159" customFormat="1" spans="22:16384">
      <c r="V148" s="340"/>
      <c r="W148" s="340"/>
      <c r="X148" s="340"/>
      <c r="Y148" s="308"/>
      <c r="Z148" s="340"/>
      <c r="AR148" s="169"/>
      <c r="AZ148" s="380"/>
      <c r="BA148" s="380"/>
      <c r="BB148" s="380"/>
      <c r="BC148" s="380"/>
      <c r="BD148" s="380"/>
      <c r="BE148" s="380"/>
      <c r="BF148" s="380"/>
      <c r="BG148" s="380"/>
      <c r="BH148" s="380"/>
      <c r="BI148" s="380"/>
      <c r="BJ148" s="380"/>
      <c r="BK148" s="380"/>
      <c r="BL148" s="380"/>
      <c r="BM148" s="414"/>
      <c r="BN148" s="340"/>
      <c r="BO148" s="340"/>
      <c r="BP148" s="340"/>
      <c r="BQ148" s="167"/>
      <c r="BR148" s="167"/>
      <c r="BS148" s="380"/>
      <c r="BT148" s="380"/>
      <c r="BU148" s="380"/>
      <c r="BV148" s="167"/>
      <c r="BW148" s="171"/>
      <c r="BX148" s="380"/>
      <c r="BY148" s="380"/>
      <c r="BZ148" s="380"/>
      <c r="CA148" s="171"/>
      <c r="CB148" s="167"/>
      <c r="XEI148" s="172"/>
      <c r="XEJ148" s="172"/>
      <c r="XEK148" s="172"/>
      <c r="XEL148" s="172"/>
      <c r="XEM148" s="172"/>
      <c r="XEN148" s="172"/>
      <c r="XEO148" s="172"/>
      <c r="XEP148" s="172"/>
      <c r="XEQ148" s="172"/>
      <c r="XER148" s="172"/>
      <c r="XES148" s="164"/>
      <c r="XET148" s="164"/>
      <c r="XEU148" s="164"/>
      <c r="XEV148" s="164"/>
      <c r="XEW148" s="164"/>
      <c r="XEX148" s="164"/>
      <c r="XEY148" s="164"/>
      <c r="XEZ148" s="164"/>
      <c r="XFA148" s="164"/>
      <c r="XFB148" s="164"/>
      <c r="XFC148" s="164"/>
      <c r="XFD148" s="164"/>
    </row>
    <row r="149" s="159" customFormat="1" spans="22:16384">
      <c r="V149" s="167"/>
      <c r="W149" s="167"/>
      <c r="X149" s="167"/>
      <c r="Y149" s="168"/>
      <c r="Z149" s="167"/>
      <c r="AR149" s="169"/>
      <c r="AZ149" s="170"/>
      <c r="BA149" s="170"/>
      <c r="BB149" s="170"/>
      <c r="BC149" s="170"/>
      <c r="BD149" s="170"/>
      <c r="BE149" s="170"/>
      <c r="BF149" s="170"/>
      <c r="BG149" s="170"/>
      <c r="BH149" s="170"/>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spans="22:16384">
      <c r="V150" s="167"/>
      <c r="W150" s="167"/>
      <c r="X150" s="167"/>
      <c r="Y150" s="168"/>
      <c r="Z150" s="167"/>
      <c r="AR150" s="169"/>
      <c r="AZ150" s="170"/>
      <c r="BA150" s="170"/>
      <c r="BB150" s="170"/>
      <c r="BC150" s="170"/>
      <c r="BD150" s="170"/>
      <c r="BE150" s="170"/>
      <c r="BF150" s="170"/>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2:16384">
      <c r="V151" s="167"/>
      <c r="W151" s="167"/>
      <c r="X151" s="167"/>
      <c r="Y151" s="168"/>
      <c r="Z151" s="167"/>
      <c r="AR151" s="169"/>
      <c r="AZ151" s="170"/>
      <c r="BA151" s="170"/>
      <c r="BB151" s="170"/>
      <c r="BC151" s="170"/>
      <c r="BD151" s="170"/>
      <c r="BE151" s="170"/>
      <c r="BF151" s="170"/>
      <c r="BG151" s="170"/>
      <c r="BH151" s="170"/>
      <c r="BI151" s="170"/>
      <c r="BJ151" s="170"/>
      <c r="BK151" s="170"/>
      <c r="BL151" s="170"/>
      <c r="BM151" s="171"/>
      <c r="BN151" s="167"/>
      <c r="BO151" s="167"/>
      <c r="BP151" s="167"/>
      <c r="BQ151" s="167"/>
      <c r="BR151" s="167"/>
      <c r="BS151" s="170"/>
      <c r="BT151" s="170"/>
      <c r="BU151" s="170"/>
      <c r="BV151" s="167"/>
      <c r="BW151" s="171"/>
      <c r="BX151" s="170"/>
      <c r="BY151" s="170"/>
      <c r="BZ151" s="170"/>
      <c r="CA151" s="171"/>
      <c r="CB151" s="167"/>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59" customFormat="1" ht="16.2" spans="22:16384">
      <c r="V152" s="167"/>
      <c r="W152" s="167"/>
      <c r="X152" s="167"/>
      <c r="Y152" s="168"/>
      <c r="Z152" s="167"/>
      <c r="AR152" s="169"/>
      <c r="AZ152" s="170"/>
      <c r="BA152" s="170"/>
      <c r="BB152" s="170"/>
      <c r="BC152" s="170"/>
      <c r="BD152" s="170"/>
      <c r="BE152" s="170"/>
      <c r="BF152" s="394"/>
      <c r="BG152" s="170"/>
      <c r="BH152" s="394"/>
      <c r="BI152" s="170"/>
      <c r="BJ152" s="170"/>
      <c r="BK152" s="170"/>
      <c r="BL152" s="170"/>
      <c r="BM152" s="171"/>
      <c r="BN152" s="167"/>
      <c r="BO152" s="167"/>
      <c r="BP152" s="167"/>
      <c r="BQ152" s="167"/>
      <c r="BR152" s="167"/>
      <c r="BS152" s="170"/>
      <c r="BT152" s="170"/>
      <c r="BU152" s="170"/>
      <c r="BV152" s="167"/>
      <c r="BW152" s="171"/>
      <c r="BX152" s="170"/>
      <c r="BY152" s="170"/>
      <c r="BZ152" s="17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3" s="159" customFormat="1" ht="16.2" spans="22:16384">
      <c r="V153" s="167"/>
      <c r="W153" s="167"/>
      <c r="X153" s="167"/>
      <c r="Y153" s="168"/>
      <c r="Z153" s="167"/>
      <c r="AR153" s="169"/>
      <c r="AZ153" s="170"/>
      <c r="BA153" s="170"/>
      <c r="BB153" s="170"/>
      <c r="BC153" s="170"/>
      <c r="BD153" s="170"/>
      <c r="BE153" s="170"/>
      <c r="BF153" s="394"/>
      <c r="BG153" s="170"/>
      <c r="BH153" s="394"/>
      <c r="BI153" s="170"/>
      <c r="BJ153" s="170"/>
      <c r="BK153" s="170"/>
      <c r="BL153" s="170"/>
      <c r="BM153" s="171"/>
      <c r="BN153" s="167"/>
      <c r="BO153" s="167"/>
      <c r="BP153" s="167"/>
      <c r="BQ153" s="167"/>
      <c r="BR153" s="167"/>
      <c r="BS153" s="170"/>
      <c r="BT153" s="170"/>
      <c r="BU153" s="170"/>
      <c r="BV153" s="167"/>
      <c r="BW153" s="171"/>
      <c r="BX153" s="170"/>
      <c r="BY153" s="170"/>
      <c r="BZ153" s="170"/>
      <c r="CA153" s="171"/>
      <c r="CB153" s="167"/>
      <c r="XEI153" s="172"/>
      <c r="XEJ153" s="172"/>
      <c r="XEK153" s="172"/>
      <c r="XEL153" s="172"/>
      <c r="XEM153" s="172"/>
      <c r="XEN153" s="172"/>
      <c r="XEO153" s="172"/>
      <c r="XEP153" s="172"/>
      <c r="XEQ153" s="172"/>
      <c r="XER153" s="172"/>
      <c r="XES153" s="164"/>
      <c r="XET153" s="164"/>
      <c r="XEU153" s="164"/>
      <c r="XEV153" s="164"/>
      <c r="XEW153" s="164"/>
      <c r="XEX153" s="164"/>
      <c r="XEY153" s="164"/>
      <c r="XEZ153" s="164"/>
      <c r="XFA153" s="164"/>
      <c r="XFB153" s="164"/>
      <c r="XFC153" s="164"/>
      <c r="XFD153" s="164"/>
    </row>
    <row r="154" s="159" customFormat="1" ht="16.2" spans="20:16384">
      <c r="T154" s="175"/>
      <c r="X154" s="175"/>
      <c r="Y154" s="168"/>
      <c r="Z154" s="167"/>
      <c r="AR154" s="169"/>
      <c r="AZ154" s="170"/>
      <c r="BA154" s="170"/>
      <c r="BB154" s="170"/>
      <c r="BC154" s="170"/>
      <c r="BD154" s="170"/>
      <c r="BE154" s="170"/>
      <c r="BF154" s="394"/>
      <c r="BG154" s="170"/>
      <c r="BH154" s="394"/>
      <c r="BI154" s="170"/>
      <c r="BJ154" s="170"/>
      <c r="BK154" s="170"/>
      <c r="BL154" s="170"/>
      <c r="BM154" s="171"/>
      <c r="BN154" s="167"/>
      <c r="BO154" s="167"/>
      <c r="BP154" s="167"/>
      <c r="BQ154" s="167"/>
      <c r="BR154" s="167"/>
      <c r="BS154" s="170"/>
      <c r="BT154" s="170"/>
      <c r="BU154" s="170"/>
      <c r="BV154" s="167"/>
      <c r="BW154" s="171"/>
      <c r="BX154" s="170"/>
      <c r="BY154" s="170"/>
      <c r="BZ154" s="170"/>
      <c r="CA154" s="171"/>
      <c r="CB154" s="167"/>
      <c r="XEI154" s="172"/>
      <c r="XEJ154" s="172"/>
      <c r="XEK154" s="172"/>
      <c r="XEL154" s="172"/>
      <c r="XEM154" s="172"/>
      <c r="XEN154" s="172"/>
      <c r="XEO154" s="172"/>
      <c r="XEP154" s="172"/>
      <c r="XEQ154" s="172"/>
      <c r="XER154" s="172"/>
      <c r="XES154" s="164"/>
      <c r="XET154" s="164"/>
      <c r="XEU154" s="164"/>
      <c r="XEV154" s="164"/>
      <c r="XEW154" s="164"/>
      <c r="XEX154" s="164"/>
      <c r="XEY154" s="164"/>
      <c r="XEZ154" s="164"/>
      <c r="XFA154" s="164"/>
      <c r="XFB154" s="164"/>
      <c r="XFC154" s="164"/>
      <c r="XFD154" s="164"/>
    </row>
    <row r="155" s="159" customFormat="1" ht="16.2" spans="1:16384">
      <c r="A155" s="172"/>
      <c r="B155" s="172"/>
      <c r="C155" s="172"/>
      <c r="D155" s="172"/>
      <c r="E155" s="172"/>
      <c r="F155" s="172"/>
      <c r="T155" s="175"/>
      <c r="X155" s="175"/>
      <c r="Y155" s="168"/>
      <c r="Z155" s="167"/>
      <c r="AR155" s="169"/>
      <c r="AZ155" s="170"/>
      <c r="BA155" s="170"/>
      <c r="BB155" s="170"/>
      <c r="BC155" s="170"/>
      <c r="BD155" s="170"/>
      <c r="BE155" s="170"/>
      <c r="BF155" s="394"/>
      <c r="BG155" s="170"/>
      <c r="BH155" s="394"/>
      <c r="BI155" s="170"/>
      <c r="BJ155" s="170"/>
      <c r="BK155" s="170"/>
      <c r="BL155" s="170"/>
      <c r="BM155" s="171"/>
      <c r="BN155" s="167"/>
      <c r="BO155" s="167"/>
      <c r="BP155" s="167"/>
      <c r="BQ155" s="167"/>
      <c r="BR155" s="167"/>
      <c r="BS155" s="170"/>
      <c r="BT155" s="170"/>
      <c r="BU155" s="170"/>
      <c r="BV155" s="167"/>
      <c r="BW155" s="171"/>
      <c r="BX155" s="170"/>
      <c r="BY155" s="170"/>
      <c r="BZ155" s="170"/>
      <c r="CA155" s="171"/>
      <c r="CB155" s="167"/>
      <c r="XEI155" s="172"/>
      <c r="XEJ155" s="172"/>
      <c r="XEK155" s="172"/>
      <c r="XEL155" s="172"/>
      <c r="XEM155" s="172"/>
      <c r="XEN155" s="172"/>
      <c r="XEO155" s="172"/>
      <c r="XEP155" s="172"/>
      <c r="XEQ155" s="172"/>
      <c r="XER155" s="172"/>
      <c r="XES155" s="164"/>
      <c r="XET155" s="164"/>
      <c r="XEU155" s="164"/>
      <c r="XEV155" s="164"/>
      <c r="XEW155" s="164"/>
      <c r="XEX155" s="164"/>
      <c r="XEY155" s="164"/>
      <c r="XEZ155" s="164"/>
      <c r="XFA155" s="164"/>
      <c r="XFB155" s="164"/>
      <c r="XFC155" s="164"/>
      <c r="XFD155" s="164"/>
    </row>
    <row r="156" s="159" customFormat="1" ht="16.2" spans="1:16384">
      <c r="A156" s="172"/>
      <c r="B156" s="172"/>
      <c r="C156" s="172"/>
      <c r="D156" s="172"/>
      <c r="E156" s="172"/>
      <c r="F156" s="172"/>
      <c r="T156" s="175"/>
      <c r="X156" s="175"/>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1:16384">
      <c r="A157" s="172"/>
      <c r="B157" s="172"/>
      <c r="C157" s="172"/>
      <c r="D157" s="172"/>
      <c r="E157" s="172"/>
      <c r="F157" s="172"/>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2:16384">
      <c r="V158" s="167"/>
      <c r="W158" s="167"/>
      <c r="X158" s="167"/>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22:16384">
      <c r="V159" s="167"/>
      <c r="W159" s="167"/>
      <c r="X159" s="167"/>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22:16384">
      <c r="V160" s="167"/>
      <c r="W160" s="167"/>
      <c r="X160" s="167"/>
      <c r="Y160" s="168"/>
      <c r="Z160" s="167"/>
      <c r="AR160" s="169"/>
      <c r="AZ160" s="170"/>
      <c r="BA160" s="170"/>
      <c r="BB160" s="170"/>
      <c r="BC160" s="170"/>
      <c r="BD160" s="170"/>
      <c r="BE160" s="170"/>
      <c r="BF160" s="395"/>
      <c r="BG160" s="170"/>
      <c r="BH160" s="395"/>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22:16384">
      <c r="V161" s="167"/>
      <c r="W161" s="167"/>
      <c r="X161" s="167"/>
      <c r="Y161" s="168"/>
      <c r="Z161" s="167"/>
      <c r="AR161" s="169"/>
      <c r="AZ161" s="170"/>
      <c r="BA161" s="170"/>
      <c r="BB161" s="170"/>
      <c r="BC161" s="170"/>
      <c r="BD161" s="170"/>
      <c r="BE161" s="170"/>
      <c r="BF161" s="395"/>
      <c r="BG161" s="170"/>
      <c r="BH161" s="395"/>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5"/>
      <c r="BG162" s="170"/>
      <c r="BH162" s="395"/>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170"/>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spans="22:16384">
      <c r="V164" s="167"/>
      <c r="W164" s="167"/>
      <c r="X164" s="167"/>
      <c r="Y164" s="168"/>
      <c r="Z164" s="167"/>
      <c r="AR164" s="169"/>
      <c r="AZ164" s="170"/>
      <c r="BA164" s="170"/>
      <c r="BB164" s="170"/>
      <c r="BC164" s="170"/>
      <c r="BD164" s="170"/>
      <c r="BE164" s="170"/>
      <c r="BF164" s="170"/>
      <c r="BG164" s="170"/>
      <c r="BH164" s="170"/>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spans="22:16384">
      <c r="V165" s="167"/>
      <c r="W165" s="167"/>
      <c r="X165" s="167"/>
      <c r="Y165" s="168"/>
      <c r="Z165" s="167"/>
      <c r="AR165" s="169"/>
      <c r="AZ165" s="170"/>
      <c r="BA165" s="170"/>
      <c r="BB165" s="170"/>
      <c r="BC165" s="170"/>
      <c r="BD165" s="170"/>
      <c r="BE165" s="170"/>
      <c r="BF165" s="170"/>
      <c r="BG165" s="170"/>
      <c r="BH165" s="170"/>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spans="22:16384">
      <c r="V166" s="167"/>
      <c r="W166" s="167"/>
      <c r="X166" s="167"/>
      <c r="Y166" s="168"/>
      <c r="Z166" s="167"/>
      <c r="AR166" s="169"/>
      <c r="AZ166" s="170"/>
      <c r="BA166" s="170"/>
      <c r="BB166" s="170"/>
      <c r="BC166" s="170"/>
      <c r="BD166" s="170"/>
      <c r="BE166" s="170"/>
      <c r="BF166" s="170"/>
      <c r="BG166" s="170"/>
      <c r="BH166" s="170"/>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spans="22:16384">
      <c r="V167" s="167"/>
      <c r="W167" s="167"/>
      <c r="X167" s="167"/>
      <c r="Y167" s="168"/>
      <c r="Z167" s="167"/>
      <c r="AR167" s="169"/>
      <c r="AZ167" s="170"/>
      <c r="BA167" s="170"/>
      <c r="BB167" s="170"/>
      <c r="BC167" s="170"/>
      <c r="BD167" s="170"/>
      <c r="BE167" s="170"/>
      <c r="BF167" s="170"/>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68" s="159" customFormat="1" spans="22:16384">
      <c r="V168" s="167"/>
      <c r="W168" s="167"/>
      <c r="X168" s="167"/>
      <c r="Y168" s="168"/>
      <c r="Z168" s="167"/>
      <c r="AR168" s="169"/>
      <c r="AZ168" s="170"/>
      <c r="BA168" s="170"/>
      <c r="BB168" s="170"/>
      <c r="BC168" s="170"/>
      <c r="BD168" s="170"/>
      <c r="BE168" s="170"/>
      <c r="BF168" s="170"/>
      <c r="BG168" s="170"/>
      <c r="BH168" s="170"/>
      <c r="BI168" s="170"/>
      <c r="BJ168" s="170"/>
      <c r="BK168" s="170"/>
      <c r="BL168" s="170"/>
      <c r="BM168" s="171"/>
      <c r="BN168" s="167"/>
      <c r="BO168" s="167"/>
      <c r="BP168" s="167"/>
      <c r="BQ168" s="167"/>
      <c r="BR168" s="167"/>
      <c r="BS168" s="170"/>
      <c r="BT168" s="170"/>
      <c r="BU168" s="170"/>
      <c r="BV168" s="167"/>
      <c r="BW168" s="171"/>
      <c r="BX168" s="170"/>
      <c r="BY168" s="170"/>
      <c r="BZ168" s="170"/>
      <c r="CA168" s="171"/>
      <c r="CB168" s="167"/>
      <c r="XEI168" s="172"/>
      <c r="XEJ168" s="172"/>
      <c r="XEK168" s="172"/>
      <c r="XEL168" s="172"/>
      <c r="XEM168" s="172"/>
      <c r="XEN168" s="172"/>
      <c r="XEO168" s="172"/>
      <c r="XEP168" s="172"/>
      <c r="XEQ168" s="172"/>
      <c r="XER168" s="172"/>
      <c r="XES168" s="164"/>
      <c r="XET168" s="164"/>
      <c r="XEU168" s="164"/>
      <c r="XEV168" s="164"/>
      <c r="XEW168" s="164"/>
      <c r="XEX168" s="164"/>
      <c r="XEY168" s="164"/>
      <c r="XEZ168" s="164"/>
      <c r="XFA168" s="164"/>
      <c r="XFB168" s="164"/>
      <c r="XFC168" s="164"/>
      <c r="XFD168" s="164"/>
    </row>
    <row r="169" s="159" customFormat="1" spans="22:16384">
      <c r="V169" s="167"/>
      <c r="W169" s="167"/>
      <c r="X169" s="167"/>
      <c r="Y169" s="168"/>
      <c r="Z169" s="167"/>
      <c r="AR169" s="169"/>
      <c r="AZ169" s="170"/>
      <c r="BA169" s="170"/>
      <c r="BB169" s="170"/>
      <c r="BC169" s="170"/>
      <c r="BD169" s="170"/>
      <c r="BE169" s="170"/>
      <c r="BF169" s="170"/>
      <c r="BG169" s="170"/>
      <c r="BH169" s="170"/>
      <c r="BI169" s="170"/>
      <c r="BJ169" s="170"/>
      <c r="BK169" s="170"/>
      <c r="BL169" s="170"/>
      <c r="BM169" s="171"/>
      <c r="BN169" s="167"/>
      <c r="BO169" s="167"/>
      <c r="BP169" s="167"/>
      <c r="BQ169" s="167"/>
      <c r="BR169" s="167"/>
      <c r="BS169" s="170"/>
      <c r="BT169" s="170"/>
      <c r="BU169" s="170"/>
      <c r="BV169" s="167"/>
      <c r="BW169" s="171"/>
      <c r="BX169" s="170"/>
      <c r="BY169" s="170"/>
      <c r="BZ169" s="170"/>
      <c r="CA169" s="171"/>
      <c r="CB169" s="167"/>
      <c r="XEI169" s="172"/>
      <c r="XEJ169" s="172"/>
      <c r="XEK169" s="172"/>
      <c r="XEL169" s="172"/>
      <c r="XEM169" s="172"/>
      <c r="XEN169" s="172"/>
      <c r="XEO169" s="172"/>
      <c r="XEP169" s="172"/>
      <c r="XEQ169" s="172"/>
      <c r="XER169" s="172"/>
      <c r="XES169" s="164"/>
      <c r="XET169" s="164"/>
      <c r="XEU169" s="164"/>
      <c r="XEV169" s="164"/>
      <c r="XEW169" s="164"/>
      <c r="XEX169" s="164"/>
      <c r="XEY169" s="164"/>
      <c r="XEZ169" s="164"/>
      <c r="XFA169" s="164"/>
      <c r="XFB169" s="164"/>
      <c r="XFC169" s="164"/>
      <c r="XFD169" s="164"/>
    </row>
    <row r="170" s="159" customFormat="1" spans="22:16384">
      <c r="V170" s="167"/>
      <c r="W170" s="167"/>
      <c r="X170" s="167"/>
      <c r="Y170" s="168"/>
      <c r="Z170" s="167"/>
      <c r="AR170" s="169"/>
      <c r="AZ170" s="170"/>
      <c r="BA170" s="170"/>
      <c r="BB170" s="170"/>
      <c r="BC170" s="170"/>
      <c r="BD170" s="170"/>
      <c r="BE170" s="170"/>
      <c r="BF170" s="170"/>
      <c r="BG170" s="170"/>
      <c r="BH170" s="170"/>
      <c r="BI170" s="170"/>
      <c r="BJ170" s="170"/>
      <c r="BK170" s="170"/>
      <c r="BL170" s="170"/>
      <c r="BM170" s="171"/>
      <c r="BN170" s="167"/>
      <c r="BO170" s="167"/>
      <c r="BP170" s="167"/>
      <c r="BQ170" s="167"/>
      <c r="BR170" s="167"/>
      <c r="BS170" s="170"/>
      <c r="BT170" s="170"/>
      <c r="BU170" s="170"/>
      <c r="BV170" s="167"/>
      <c r="BW170" s="171"/>
      <c r="BX170" s="170"/>
      <c r="BY170" s="170"/>
      <c r="BZ170" s="170"/>
      <c r="CA170" s="171"/>
      <c r="CB170" s="167"/>
      <c r="XEI170" s="172"/>
      <c r="XEJ170" s="172"/>
      <c r="XEK170" s="172"/>
      <c r="XEL170" s="172"/>
      <c r="XEM170" s="172"/>
      <c r="XEN170" s="172"/>
      <c r="XEO170" s="172"/>
      <c r="XEP170" s="172"/>
      <c r="XEQ170" s="172"/>
      <c r="XER170" s="172"/>
      <c r="XES170" s="164"/>
      <c r="XET170" s="164"/>
      <c r="XEU170" s="164"/>
      <c r="XEV170" s="164"/>
      <c r="XEW170" s="164"/>
      <c r="XEX170" s="164"/>
      <c r="XEY170" s="164"/>
      <c r="XEZ170" s="164"/>
      <c r="XFA170" s="164"/>
      <c r="XFB170" s="164"/>
      <c r="XFC170" s="164"/>
      <c r="XFD170"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6" s="159" customFormat="1" spans="2:16384">
      <c r="B186" s="175"/>
      <c r="C186" s="175"/>
      <c r="D186" s="175"/>
      <c r="V186" s="167"/>
      <c r="W186" s="167"/>
      <c r="X186" s="167"/>
      <c r="Y186" s="168"/>
      <c r="Z186" s="167"/>
      <c r="AR186" s="169"/>
      <c r="AZ186" s="170"/>
      <c r="BA186" s="170"/>
      <c r="BB186" s="170"/>
      <c r="BC186" s="170"/>
      <c r="BD186" s="170"/>
      <c r="BE186" s="170"/>
      <c r="BF186" s="170"/>
      <c r="BG186" s="170"/>
      <c r="BH186" s="170"/>
      <c r="BI186" s="170"/>
      <c r="BJ186" s="170"/>
      <c r="BK186" s="170"/>
      <c r="BL186" s="170"/>
      <c r="BM186" s="171"/>
      <c r="BN186" s="167"/>
      <c r="BO186" s="167"/>
      <c r="BP186" s="167"/>
      <c r="BQ186" s="167"/>
      <c r="BR186" s="167"/>
      <c r="BS186" s="170"/>
      <c r="BT186" s="170"/>
      <c r="BU186" s="170"/>
      <c r="BV186" s="167"/>
      <c r="BW186" s="171"/>
      <c r="BX186" s="170"/>
      <c r="BY186" s="170"/>
      <c r="BZ186" s="170"/>
      <c r="CA186" s="171"/>
      <c r="CB186" s="167"/>
      <c r="XEI186" s="172"/>
      <c r="XEJ186" s="172"/>
      <c r="XEK186" s="172"/>
      <c r="XEL186" s="172"/>
      <c r="XEM186" s="172"/>
      <c r="XEN186" s="172"/>
      <c r="XEO186" s="172"/>
      <c r="XEP186" s="172"/>
      <c r="XEQ186" s="172"/>
      <c r="XER186" s="172"/>
      <c r="XES186" s="164"/>
      <c r="XET186" s="164"/>
      <c r="XEU186" s="164"/>
      <c r="XEV186" s="164"/>
      <c r="XEW186" s="164"/>
      <c r="XEX186" s="164"/>
      <c r="XEY186" s="164"/>
      <c r="XEZ186" s="164"/>
      <c r="XFA186" s="164"/>
      <c r="XFB186" s="164"/>
      <c r="XFC186" s="164"/>
      <c r="XFD186" s="164"/>
    </row>
    <row r="187" s="159" customFormat="1" spans="2:16384">
      <c r="B187" s="175"/>
      <c r="C187" s="175"/>
      <c r="D187" s="175"/>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88" s="159" customFormat="1" spans="2:16384">
      <c r="B188" s="175"/>
      <c r="C188" s="175"/>
      <c r="D188" s="175"/>
      <c r="V188" s="167"/>
      <c r="W188" s="167"/>
      <c r="X188" s="167"/>
      <c r="Y188" s="168"/>
      <c r="Z188" s="167"/>
      <c r="AR188" s="169"/>
      <c r="AZ188" s="170"/>
      <c r="BA188" s="170"/>
      <c r="BB188" s="170"/>
      <c r="BC188" s="170"/>
      <c r="BD188" s="170"/>
      <c r="BE188" s="170"/>
      <c r="BF188" s="170"/>
      <c r="BG188" s="170"/>
      <c r="BH188" s="170"/>
      <c r="BI188" s="170"/>
      <c r="BJ188" s="170"/>
      <c r="BK188" s="170"/>
      <c r="BL188" s="170"/>
      <c r="BM188" s="171"/>
      <c r="BN188" s="167"/>
      <c r="BO188" s="167"/>
      <c r="BP188" s="167"/>
      <c r="BQ188" s="167"/>
      <c r="BR188" s="167"/>
      <c r="BS188" s="170"/>
      <c r="BT188" s="170"/>
      <c r="BU188" s="170"/>
      <c r="BV188" s="167"/>
      <c r="BW188" s="171"/>
      <c r="BX188" s="170"/>
      <c r="BY188" s="170"/>
      <c r="BZ188" s="170"/>
      <c r="CA188" s="171"/>
      <c r="CB188" s="167"/>
      <c r="XEI188" s="172"/>
      <c r="XEJ188" s="172"/>
      <c r="XEK188" s="172"/>
      <c r="XEL188" s="172"/>
      <c r="XEM188" s="172"/>
      <c r="XEN188" s="172"/>
      <c r="XEO188" s="172"/>
      <c r="XEP188" s="172"/>
      <c r="XEQ188" s="172"/>
      <c r="XER188" s="172"/>
      <c r="XES188" s="164"/>
      <c r="XET188" s="164"/>
      <c r="XEU188" s="164"/>
      <c r="XEV188" s="164"/>
      <c r="XEW188" s="164"/>
      <c r="XEX188" s="164"/>
      <c r="XEY188" s="164"/>
      <c r="XEZ188" s="164"/>
      <c r="XFA188" s="164"/>
      <c r="XFB188" s="164"/>
      <c r="XFC188" s="164"/>
      <c r="XFD188"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2:16384">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436"/>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2:16384">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2:16384">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6" s="159" customFormat="1" spans="22:16384">
      <c r="V196" s="167"/>
      <c r="W196" s="167"/>
      <c r="X196" s="167"/>
      <c r="Y196" s="168"/>
      <c r="Z196" s="167"/>
      <c r="AR196" s="169"/>
      <c r="AZ196" s="170"/>
      <c r="BA196" s="170"/>
      <c r="BB196" s="170"/>
      <c r="BC196" s="170"/>
      <c r="BD196" s="170"/>
      <c r="BE196" s="170"/>
      <c r="BF196" s="170"/>
      <c r="BG196" s="170"/>
      <c r="BH196" s="170"/>
      <c r="BI196" s="170"/>
      <c r="BJ196" s="170"/>
      <c r="BK196" s="170"/>
      <c r="BL196" s="170"/>
      <c r="BM196" s="171"/>
      <c r="BN196" s="167"/>
      <c r="BO196" s="167"/>
      <c r="BP196" s="167"/>
      <c r="BQ196" s="167"/>
      <c r="BR196" s="167"/>
      <c r="BS196" s="170"/>
      <c r="BT196" s="170"/>
      <c r="BU196" s="170"/>
      <c r="BV196" s="167"/>
      <c r="BW196" s="171"/>
      <c r="BX196" s="170"/>
      <c r="BY196" s="170"/>
      <c r="BZ196" s="170"/>
      <c r="CA196" s="171"/>
      <c r="CB196" s="167"/>
      <c r="XEI196" s="172"/>
      <c r="XEJ196" s="172"/>
      <c r="XEK196" s="172"/>
      <c r="XEL196" s="172"/>
      <c r="XEM196" s="172"/>
      <c r="XEN196" s="172"/>
      <c r="XEO196" s="172"/>
      <c r="XEP196" s="172"/>
      <c r="XEQ196" s="172"/>
      <c r="XER196" s="172"/>
      <c r="XES196" s="164"/>
      <c r="XET196" s="164"/>
      <c r="XEU196" s="164"/>
      <c r="XEV196" s="164"/>
      <c r="XEW196" s="164"/>
      <c r="XEX196" s="164"/>
      <c r="XEY196" s="164"/>
      <c r="XEZ196" s="164"/>
      <c r="XFA196" s="164"/>
      <c r="XFB196" s="164"/>
      <c r="XFC196" s="164"/>
      <c r="XFD196"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198" s="159" customFormat="1" spans="22:16384">
      <c r="V198" s="167"/>
      <c r="W198" s="167"/>
      <c r="X198" s="167"/>
      <c r="Y198" s="168"/>
      <c r="Z198" s="167"/>
      <c r="AR198" s="169"/>
      <c r="AZ198" s="170"/>
      <c r="BA198" s="170"/>
      <c r="BB198" s="170"/>
      <c r="BC198" s="170"/>
      <c r="BD198" s="170"/>
      <c r="BE198" s="170"/>
      <c r="BF198" s="170"/>
      <c r="BG198" s="170"/>
      <c r="BH198" s="170"/>
      <c r="BI198" s="170"/>
      <c r="BJ198" s="170"/>
      <c r="BK198" s="170"/>
      <c r="BL198" s="170"/>
      <c r="BM198" s="171"/>
      <c r="BN198" s="167"/>
      <c r="BO198" s="167"/>
      <c r="BP198" s="167"/>
      <c r="BQ198" s="167"/>
      <c r="BR198" s="167"/>
      <c r="BS198" s="170"/>
      <c r="BT198" s="170"/>
      <c r="BU198" s="170"/>
      <c r="BV198" s="167"/>
      <c r="BW198" s="171"/>
      <c r="BX198" s="170"/>
      <c r="BY198" s="170"/>
      <c r="BZ198" s="170"/>
      <c r="CA198" s="171"/>
      <c r="CB198" s="167"/>
      <c r="XEI198" s="172"/>
      <c r="XEJ198" s="172"/>
      <c r="XEK198" s="172"/>
      <c r="XEL198" s="172"/>
      <c r="XEM198" s="172"/>
      <c r="XEN198" s="172"/>
      <c r="XEO198" s="172"/>
      <c r="XEP198" s="172"/>
      <c r="XEQ198" s="172"/>
      <c r="XER198" s="172"/>
      <c r="XES198" s="164"/>
      <c r="XET198" s="164"/>
      <c r="XEU198" s="164"/>
      <c r="XEV198" s="164"/>
      <c r="XEW198" s="164"/>
      <c r="XEX198" s="164"/>
      <c r="XEY198" s="164"/>
      <c r="XEZ198" s="164"/>
      <c r="XFA198" s="164"/>
      <c r="XFB198" s="164"/>
      <c r="XFC198" s="164"/>
      <c r="XFD198" s="164"/>
    </row>
    <row r="200" s="159" customFormat="1" spans="22:16384">
      <c r="V200" s="167"/>
      <c r="W200" s="167"/>
      <c r="X200" s="167"/>
      <c r="Y200" s="168"/>
      <c r="Z200" s="167"/>
      <c r="AR200" s="169"/>
      <c r="AZ200" s="170"/>
      <c r="BA200" s="170"/>
      <c r="BB200" s="170"/>
      <c r="BC200" s="170"/>
      <c r="BD200" s="170"/>
      <c r="BE200" s="170"/>
      <c r="BF200" s="170"/>
      <c r="BG200" s="170"/>
      <c r="BH200" s="170"/>
      <c r="BI200" s="170"/>
      <c r="BJ200" s="170"/>
      <c r="BK200" s="170"/>
      <c r="BL200" s="170"/>
      <c r="BM200" s="171"/>
      <c r="BN200" s="167"/>
      <c r="BO200" s="167"/>
      <c r="BP200" s="167"/>
      <c r="BQ200" s="167"/>
      <c r="BR200" s="167"/>
      <c r="BS200" s="170"/>
      <c r="BT200" s="170"/>
      <c r="BU200" s="170"/>
      <c r="BV200" s="167"/>
      <c r="BW200" s="171"/>
      <c r="BX200" s="170"/>
      <c r="BY200" s="170"/>
      <c r="BZ200" s="170"/>
      <c r="CA200" s="171"/>
      <c r="CB200" s="167"/>
      <c r="XEI200" s="172"/>
      <c r="XEJ200" s="172"/>
      <c r="XEK200" s="172"/>
      <c r="XEL200" s="172"/>
      <c r="XEM200" s="172"/>
      <c r="XEN200" s="172"/>
      <c r="XEO200" s="172"/>
      <c r="XEP200" s="172"/>
      <c r="XEQ200" s="172"/>
      <c r="XER200" s="172"/>
      <c r="XES200" s="164"/>
      <c r="XET200" s="164"/>
      <c r="XEU200" s="164"/>
      <c r="XEV200" s="164"/>
      <c r="XEW200" s="164"/>
      <c r="XEX200" s="164"/>
      <c r="XEY200" s="164"/>
      <c r="XEZ200" s="164"/>
      <c r="XFA200" s="164"/>
      <c r="XFB200" s="164"/>
      <c r="XFC200" s="164"/>
      <c r="XFD200" s="164"/>
    </row>
    <row r="201" s="159" customFormat="1" spans="22:16384">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row r="204" s="159" customFormat="1" spans="22:16384">
      <c r="V204" s="167"/>
      <c r="W204" s="167"/>
      <c r="X204" s="167"/>
      <c r="Y204" s="168"/>
      <c r="Z204" s="167"/>
      <c r="AR204" s="169"/>
      <c r="AZ204" s="170"/>
      <c r="BA204" s="170"/>
      <c r="BB204" s="170"/>
      <c r="BC204" s="170"/>
      <c r="BD204" s="170"/>
      <c r="BE204" s="170"/>
      <c r="BF204" s="170"/>
      <c r="BG204" s="170"/>
      <c r="BH204" s="170"/>
      <c r="BI204" s="170"/>
      <c r="BJ204" s="170"/>
      <c r="BK204" s="170"/>
      <c r="BL204" s="170"/>
      <c r="BM204" s="171"/>
      <c r="BN204" s="167"/>
      <c r="BO204" s="167"/>
      <c r="BP204" s="167"/>
      <c r="BQ204" s="167"/>
      <c r="BR204" s="167"/>
      <c r="BS204" s="170"/>
      <c r="BT204" s="170"/>
      <c r="BU204" s="170"/>
      <c r="BV204" s="167"/>
      <c r="BW204" s="171"/>
      <c r="BX204" s="170"/>
      <c r="BY204" s="170"/>
      <c r="BZ204" s="170"/>
      <c r="CA204" s="171"/>
      <c r="CB204" s="167"/>
      <c r="XEI204" s="172"/>
      <c r="XEJ204" s="172"/>
      <c r="XEK204" s="172"/>
      <c r="XEL204" s="172"/>
      <c r="XEM204" s="172"/>
      <c r="XEN204" s="172"/>
      <c r="XEO204" s="172"/>
      <c r="XEP204" s="172"/>
      <c r="XEQ204" s="172"/>
      <c r="XER204" s="172"/>
      <c r="XES204" s="164"/>
      <c r="XET204" s="164"/>
      <c r="XEU204" s="164"/>
      <c r="XEV204" s="164"/>
      <c r="XEW204" s="164"/>
      <c r="XEX204" s="164"/>
      <c r="XEY204" s="164"/>
      <c r="XEZ204" s="164"/>
      <c r="XFA204" s="164"/>
      <c r="XFB204" s="164"/>
      <c r="XFC204" s="164"/>
      <c r="XFD20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3" operator="lessThan">
      <formula>0</formula>
    </cfRule>
  </conditionalFormatting>
  <conditionalFormatting sqref="AI7">
    <cfRule type="cellIs" dxfId="0" priority="8" operator="lessThan">
      <formula>0</formula>
    </cfRule>
  </conditionalFormatting>
  <conditionalFormatting sqref="AN7">
    <cfRule type="cellIs" dxfId="0" priority="7" operator="lessThan">
      <formula>0</formula>
    </cfRule>
  </conditionalFormatting>
  <conditionalFormatting sqref="AS7">
    <cfRule type="cellIs" dxfId="0" priority="6" operator="lessThan">
      <formula>0</formula>
    </cfRule>
  </conditionalFormatting>
  <conditionalFormatting sqref="BI7">
    <cfRule type="cellIs" dxfId="0" priority="1" operator="lessThan">
      <formula>0</formula>
    </cfRule>
  </conditionalFormatting>
  <conditionalFormatting sqref="BM7">
    <cfRule type="cellIs" dxfId="0" priority="5" operator="lessThan">
      <formula>0</formula>
    </cfRule>
  </conditionalFormatting>
  <conditionalFormatting sqref="BR7">
    <cfRule type="cellIs" dxfId="0" priority="4" operator="lessThan">
      <formula>0</formula>
    </cfRule>
  </conditionalFormatting>
  <conditionalFormatting sqref="BE150:BE154">
    <cfRule type="duplicateValues" dxfId="1" priority="2"/>
  </conditionalFormatting>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32"/>
  <sheetViews>
    <sheetView zoomScale="55" zoomScaleNormal="55" workbookViewId="0">
      <pane xSplit="1" ySplit="2" topLeftCell="B3" activePane="bottomRight" state="frozen"/>
      <selection/>
      <selection pane="topRight"/>
      <selection pane="bottomLeft"/>
      <selection pane="bottomRight" activeCell="AD125" sqref="AD125"/>
    </sheetView>
  </sheetViews>
  <sheetFormatPr defaultColWidth="11.75" defaultRowHeight="15.6"/>
  <cols>
    <col min="1" max="1" width="28.5833333333333" style="54" customWidth="1"/>
    <col min="2" max="2" width="11.25" style="55" customWidth="1"/>
    <col min="3" max="3" width="12.6666666666667" style="55" customWidth="1"/>
    <col min="4" max="8" width="11.25" style="55" customWidth="1"/>
    <col min="9" max="10" width="11.25" style="56" hidden="1" customWidth="1" outlineLevel="2"/>
    <col min="11" max="11" width="11.25" style="57" hidden="1" customWidth="1" outlineLevel="2"/>
    <col min="12" max="12" width="12.3333333333333" style="55" customWidth="1" collapsed="1"/>
    <col min="13" max="16" width="12.3333333333333" style="55" customWidth="1"/>
    <col min="17" max="17" width="12.3333333333333" style="58" customWidth="1"/>
    <col min="18" max="18" width="15.25" style="59" hidden="1" customWidth="1" outlineLevel="1"/>
    <col min="19" max="21" width="14.3333333333333" style="56" hidden="1" customWidth="1" outlineLevel="1"/>
    <col min="22" max="22" width="13" style="55" customWidth="1" collapsed="1"/>
    <col min="23" max="23" width="13" style="55" customWidth="1"/>
    <col min="24" max="25" width="13" style="55" hidden="1" customWidth="1" outlineLevel="2"/>
    <col min="26" max="27" width="14" style="55" hidden="1" customWidth="1" outlineLevel="2"/>
    <col min="28" max="28" width="15.75" style="55" customWidth="1" collapsed="1"/>
    <col min="29" max="30" width="14" style="55" customWidth="1"/>
    <col min="31" max="31" width="15.5833333333333" style="54"/>
    <col min="32" max="32" width="16.9166666666667" style="54"/>
    <col min="33" max="16384" width="11.75" style="54"/>
  </cols>
  <sheetData>
    <row r="1" ht="29" customHeight="1" spans="1:30">
      <c r="A1" s="60" t="s">
        <v>207</v>
      </c>
      <c r="B1" s="24" t="s">
        <v>2</v>
      </c>
      <c r="C1" s="24" t="s">
        <v>2</v>
      </c>
      <c r="D1" s="24" t="s">
        <v>2</v>
      </c>
      <c r="E1" s="61" t="s">
        <v>142</v>
      </c>
      <c r="F1" s="61" t="s">
        <v>142</v>
      </c>
      <c r="G1" s="24" t="s">
        <v>208</v>
      </c>
      <c r="H1" s="24" t="s">
        <v>208</v>
      </c>
      <c r="I1" s="80" t="s">
        <v>145</v>
      </c>
      <c r="J1" s="80" t="s">
        <v>145</v>
      </c>
      <c r="K1" s="81" t="s">
        <v>145</v>
      </c>
      <c r="L1" s="82" t="s">
        <v>146</v>
      </c>
      <c r="M1" s="82" t="s">
        <v>146</v>
      </c>
      <c r="N1" s="82" t="s">
        <v>146</v>
      </c>
      <c r="O1" s="83" t="s">
        <v>151</v>
      </c>
      <c r="P1" s="83" t="s">
        <v>151</v>
      </c>
      <c r="Q1" s="83" t="s">
        <v>151</v>
      </c>
      <c r="R1" s="107" t="s">
        <v>209</v>
      </c>
      <c r="S1" s="108" t="s">
        <v>153</v>
      </c>
      <c r="T1" s="108" t="s">
        <v>153</v>
      </c>
      <c r="U1" s="109" t="s">
        <v>153</v>
      </c>
      <c r="V1" s="61" t="s">
        <v>147</v>
      </c>
      <c r="W1" s="61" t="s">
        <v>147</v>
      </c>
      <c r="X1" s="24" t="s">
        <v>148</v>
      </c>
      <c r="Y1" s="24" t="s">
        <v>148</v>
      </c>
      <c r="Z1" s="61" t="s">
        <v>149</v>
      </c>
      <c r="AA1" s="61" t="s">
        <v>149</v>
      </c>
      <c r="AB1" s="24" t="s">
        <v>3</v>
      </c>
      <c r="AC1" s="24" t="s">
        <v>3</v>
      </c>
      <c r="AD1" s="24" t="s">
        <v>3</v>
      </c>
    </row>
    <row r="2" s="52" customFormat="1" ht="34" customHeight="1" spans="1:30">
      <c r="A2" s="62"/>
      <c r="B2" s="7" t="s">
        <v>210</v>
      </c>
      <c r="C2" s="8" t="s">
        <v>211</v>
      </c>
      <c r="D2" s="63" t="s">
        <v>212</v>
      </c>
      <c r="E2" s="7" t="s">
        <v>210</v>
      </c>
      <c r="F2" s="63" t="s">
        <v>212</v>
      </c>
      <c r="G2" s="7" t="s">
        <v>210</v>
      </c>
      <c r="H2" s="7" t="s">
        <v>212</v>
      </c>
      <c r="I2" s="84" t="s">
        <v>210</v>
      </c>
      <c r="J2" s="85" t="s">
        <v>212</v>
      </c>
      <c r="K2" s="86" t="s">
        <v>213</v>
      </c>
      <c r="L2" s="7" t="s">
        <v>210</v>
      </c>
      <c r="M2" s="63" t="s">
        <v>212</v>
      </c>
      <c r="N2" s="87" t="s">
        <v>213</v>
      </c>
      <c r="O2" s="7" t="s">
        <v>210</v>
      </c>
      <c r="P2" s="63" t="s">
        <v>212</v>
      </c>
      <c r="Q2" s="110" t="s">
        <v>213</v>
      </c>
      <c r="R2" s="111" t="s">
        <v>213</v>
      </c>
      <c r="S2" s="84" t="s">
        <v>210</v>
      </c>
      <c r="T2" s="85" t="s">
        <v>212</v>
      </c>
      <c r="U2" s="112" t="s">
        <v>213</v>
      </c>
      <c r="V2" s="7" t="s">
        <v>210</v>
      </c>
      <c r="W2" s="7" t="s">
        <v>212</v>
      </c>
      <c r="X2" s="7" t="s">
        <v>210</v>
      </c>
      <c r="Y2" s="63" t="s">
        <v>212</v>
      </c>
      <c r="Z2" s="7" t="s">
        <v>210</v>
      </c>
      <c r="AA2" s="7" t="s">
        <v>212</v>
      </c>
      <c r="AB2" s="7" t="s">
        <v>210</v>
      </c>
      <c r="AC2" s="8" t="s">
        <v>211</v>
      </c>
      <c r="AD2" s="63" t="s">
        <v>212</v>
      </c>
    </row>
    <row r="3" hidden="1" outlineLevel="2" spans="1:32">
      <c r="A3" s="64" t="s">
        <v>6</v>
      </c>
      <c r="B3" s="18">
        <v>638.467796</v>
      </c>
      <c r="C3" s="18"/>
      <c r="D3" s="18">
        <v>639.90527</v>
      </c>
      <c r="E3" s="18">
        <v>222.565828</v>
      </c>
      <c r="F3" s="18">
        <v>229.32095</v>
      </c>
      <c r="G3" s="18">
        <v>0</v>
      </c>
      <c r="H3" s="18">
        <v>0</v>
      </c>
      <c r="I3" s="88">
        <v>0.651406336553896</v>
      </c>
      <c r="J3" s="88">
        <v>0.641632971705328</v>
      </c>
      <c r="K3" s="88">
        <v>-0.00977336484856772</v>
      </c>
      <c r="L3" s="18">
        <v>188.858537</v>
      </c>
      <c r="M3" s="18">
        <v>204.9872486</v>
      </c>
      <c r="N3" s="18">
        <f t="shared" ref="N3:N66" si="0">M3-L3</f>
        <v>16.1287116</v>
      </c>
      <c r="O3" s="89">
        <v>28.3333333366667</v>
      </c>
      <c r="P3" s="89">
        <v>27.5</v>
      </c>
      <c r="Q3" s="113">
        <f t="shared" ref="Q3:Q66" si="1">P3-O3</f>
        <v>-0.833333336666701</v>
      </c>
      <c r="R3" s="114">
        <f t="shared" ref="R3:R66" si="2">IFERROR(M3/P3-L3/O3,"/")</f>
        <v>0.78848634452751</v>
      </c>
      <c r="S3" s="88">
        <f t="shared" ref="S3:S12" si="3">L3/B3</f>
        <v>0.295799628709856</v>
      </c>
      <c r="T3" s="88">
        <f t="shared" ref="T3:T12" si="4">M3/D3</f>
        <v>0.320339991261519</v>
      </c>
      <c r="U3" s="88">
        <f t="shared" ref="U3:U12" si="5">T3-S3</f>
        <v>0.0245403625516632</v>
      </c>
      <c r="V3" s="18">
        <v>52.028131</v>
      </c>
      <c r="W3" s="18">
        <v>49.506772</v>
      </c>
      <c r="X3" s="18">
        <v>0.02268</v>
      </c>
      <c r="Y3" s="18">
        <v>0</v>
      </c>
      <c r="Z3" s="18">
        <v>0.009864</v>
      </c>
      <c r="AA3" s="18">
        <v>0</v>
      </c>
      <c r="AB3" s="18">
        <v>175.028116</v>
      </c>
      <c r="AC3" s="18"/>
      <c r="AD3" s="18">
        <v>156.0902994</v>
      </c>
      <c r="AE3" s="127"/>
      <c r="AF3" s="128"/>
    </row>
    <row r="4" hidden="1" outlineLevel="2" spans="1:32">
      <c r="A4" s="65" t="s">
        <v>5</v>
      </c>
      <c r="B4" s="66">
        <v>1824.584152</v>
      </c>
      <c r="C4" s="66"/>
      <c r="D4" s="66">
        <v>1845.0818</v>
      </c>
      <c r="E4" s="66">
        <v>674.732327</v>
      </c>
      <c r="F4" s="66">
        <v>704.89883</v>
      </c>
      <c r="G4" s="66">
        <v>0.6254</v>
      </c>
      <c r="H4" s="66">
        <v>0</v>
      </c>
      <c r="I4" s="90">
        <v>0.629856629928681</v>
      </c>
      <c r="J4" s="90">
        <v>0.617957951782951</v>
      </c>
      <c r="K4" s="90">
        <v>-0.0118986781457299</v>
      </c>
      <c r="L4" s="66">
        <v>388.351719</v>
      </c>
      <c r="M4" s="66">
        <v>403.79710932</v>
      </c>
      <c r="N4" s="66">
        <f t="shared" si="0"/>
        <v>15.44539032</v>
      </c>
      <c r="O4" s="91">
        <v>44.66666667</v>
      </c>
      <c r="P4" s="91">
        <v>50</v>
      </c>
      <c r="Q4" s="115">
        <f t="shared" si="1"/>
        <v>5.33333333</v>
      </c>
      <c r="R4" s="116">
        <f t="shared" si="2"/>
        <v>-0.618499283100414</v>
      </c>
      <c r="S4" s="90">
        <f t="shared" si="3"/>
        <v>0.212843961499014</v>
      </c>
      <c r="T4" s="90">
        <f t="shared" si="4"/>
        <v>0.218850518887564</v>
      </c>
      <c r="U4" s="90">
        <f t="shared" si="5"/>
        <v>0.00600655738854919</v>
      </c>
      <c r="V4" s="66">
        <v>248.932923</v>
      </c>
      <c r="W4" s="66">
        <v>221.276943</v>
      </c>
      <c r="X4" s="66">
        <v>0.0066</v>
      </c>
      <c r="Y4" s="66">
        <v>0</v>
      </c>
      <c r="Z4" s="66">
        <v>0.296107</v>
      </c>
      <c r="AA4" s="66">
        <v>0</v>
      </c>
      <c r="AB4" s="66">
        <v>511.652276</v>
      </c>
      <c r="AC4" s="66"/>
      <c r="AD4" s="66">
        <v>515.10891768</v>
      </c>
      <c r="AE4" s="127"/>
      <c r="AF4" s="128"/>
    </row>
    <row r="5" ht="16.2" hidden="1" outlineLevel="1" spans="1:32">
      <c r="A5" s="67" t="s">
        <v>214</v>
      </c>
      <c r="B5" s="68">
        <v>2463.051948</v>
      </c>
      <c r="C5" s="68"/>
      <c r="D5" s="68">
        <v>2484.98707</v>
      </c>
      <c r="E5" s="68">
        <v>897.298155</v>
      </c>
      <c r="F5" s="68">
        <v>934.21978</v>
      </c>
      <c r="G5" s="68">
        <v>0.6254</v>
      </c>
      <c r="H5" s="68">
        <v>0</v>
      </c>
      <c r="I5" s="92">
        <v>0.635442705246589</v>
      </c>
      <c r="J5" s="92">
        <v>0.624054470432315</v>
      </c>
      <c r="K5" s="92">
        <v>-0.0113882348142736</v>
      </c>
      <c r="L5" s="68">
        <v>577.210256</v>
      </c>
      <c r="M5" s="68">
        <v>608.78435792</v>
      </c>
      <c r="N5" s="68">
        <f t="shared" si="0"/>
        <v>31.5741019200001</v>
      </c>
      <c r="O5" s="93">
        <v>73.0000000066667</v>
      </c>
      <c r="P5" s="93">
        <v>77.5</v>
      </c>
      <c r="Q5" s="117">
        <f t="shared" si="1"/>
        <v>4.4999999933333</v>
      </c>
      <c r="R5" s="118">
        <f t="shared" si="2"/>
        <v>-0.0517077698196546</v>
      </c>
      <c r="S5" s="92">
        <f t="shared" si="3"/>
        <v>0.234347576984194</v>
      </c>
      <c r="T5" s="92">
        <f t="shared" si="4"/>
        <v>0.244984919748496</v>
      </c>
      <c r="U5" s="92">
        <f t="shared" si="5"/>
        <v>0.0106373427643015</v>
      </c>
      <c r="V5" s="68">
        <v>300.961054</v>
      </c>
      <c r="W5" s="68">
        <v>270.783715</v>
      </c>
      <c r="X5" s="68">
        <v>0.02928</v>
      </c>
      <c r="Y5" s="68">
        <v>0</v>
      </c>
      <c r="Z5" s="68">
        <v>0.305971</v>
      </c>
      <c r="AA5" s="68">
        <v>0</v>
      </c>
      <c r="AB5" s="68">
        <v>686.680392</v>
      </c>
      <c r="AC5" s="68"/>
      <c r="AD5" s="68">
        <v>671.19921708</v>
      </c>
      <c r="AE5" s="127"/>
      <c r="AF5" s="128"/>
    </row>
    <row r="6" hidden="1" outlineLevel="2" spans="1:32">
      <c r="A6" s="64" t="s">
        <v>10</v>
      </c>
      <c r="B6" s="18">
        <v>250.124415</v>
      </c>
      <c r="C6" s="18"/>
      <c r="D6" s="18">
        <v>248</v>
      </c>
      <c r="E6" s="18">
        <v>149.427965</v>
      </c>
      <c r="F6" s="18">
        <v>148.8</v>
      </c>
      <c r="G6" s="18">
        <v>1.460555</v>
      </c>
      <c r="H6" s="18">
        <v>0</v>
      </c>
      <c r="I6" s="88">
        <v>0.396746135318297</v>
      </c>
      <c r="J6" s="88">
        <v>0.4</v>
      </c>
      <c r="K6" s="88">
        <v>0.00325386468170252</v>
      </c>
      <c r="L6" s="18">
        <v>235.917854</v>
      </c>
      <c r="M6" s="18">
        <v>232.52261656</v>
      </c>
      <c r="N6" s="18">
        <f t="shared" si="0"/>
        <v>-3.39523744000002</v>
      </c>
      <c r="O6" s="89">
        <v>23.75</v>
      </c>
      <c r="P6" s="89">
        <v>24</v>
      </c>
      <c r="Q6" s="113">
        <f t="shared" si="1"/>
        <v>0.25</v>
      </c>
      <c r="R6" s="114">
        <f t="shared" si="2"/>
        <v>-0.244940969649123</v>
      </c>
      <c r="S6" s="88">
        <f t="shared" si="3"/>
        <v>0.943202022081691</v>
      </c>
      <c r="T6" s="88">
        <f t="shared" si="4"/>
        <v>0.937591195806452</v>
      </c>
      <c r="U6" s="88">
        <f t="shared" si="5"/>
        <v>-0.00561082627523934</v>
      </c>
      <c r="V6" s="18">
        <v>56.950778</v>
      </c>
      <c r="W6" s="18">
        <v>59.977368</v>
      </c>
      <c r="X6" s="18">
        <v>0</v>
      </c>
      <c r="Y6" s="18">
        <v>0</v>
      </c>
      <c r="Z6" s="18">
        <v>0</v>
      </c>
      <c r="AA6" s="18">
        <v>0</v>
      </c>
      <c r="AB6" s="18">
        <v>-193.632737</v>
      </c>
      <c r="AC6" s="18"/>
      <c r="AD6" s="18">
        <v>-193.29998456</v>
      </c>
      <c r="AE6" s="127"/>
      <c r="AF6" s="128"/>
    </row>
    <row r="7" hidden="1" outlineLevel="2" spans="1:32">
      <c r="A7" s="65" t="s">
        <v>9</v>
      </c>
      <c r="B7" s="66">
        <v>302.129759</v>
      </c>
      <c r="C7" s="66"/>
      <c r="D7" s="66">
        <v>298.7</v>
      </c>
      <c r="E7" s="66">
        <v>141.937405</v>
      </c>
      <c r="F7" s="66">
        <v>134</v>
      </c>
      <c r="G7" s="66">
        <v>0.442478</v>
      </c>
      <c r="H7" s="66">
        <v>0</v>
      </c>
      <c r="I7" s="90">
        <v>0.528745915426358</v>
      </c>
      <c r="J7" s="90">
        <v>0.551389353866756</v>
      </c>
      <c r="K7" s="90">
        <v>0.0226434384403977</v>
      </c>
      <c r="L7" s="66">
        <v>81.719752</v>
      </c>
      <c r="M7" s="66">
        <v>79.01171636</v>
      </c>
      <c r="N7" s="66">
        <f t="shared" si="0"/>
        <v>-2.70803564000001</v>
      </c>
      <c r="O7" s="91">
        <v>10.0000000033333</v>
      </c>
      <c r="P7" s="91">
        <v>10</v>
      </c>
      <c r="Q7" s="115">
        <f t="shared" si="1"/>
        <v>-3.33329985835462e-9</v>
      </c>
      <c r="R7" s="116">
        <f t="shared" si="2"/>
        <v>-0.270803561276036</v>
      </c>
      <c r="S7" s="90">
        <f t="shared" si="3"/>
        <v>0.270478989790608</v>
      </c>
      <c r="T7" s="90">
        <f t="shared" si="4"/>
        <v>0.26451863528624</v>
      </c>
      <c r="U7" s="90">
        <f t="shared" si="5"/>
        <v>-0.0059603545043681</v>
      </c>
      <c r="V7" s="66">
        <v>39.560767</v>
      </c>
      <c r="W7" s="66">
        <v>36.234398</v>
      </c>
      <c r="X7" s="66">
        <v>0</v>
      </c>
      <c r="Y7" s="66">
        <v>0</v>
      </c>
      <c r="Z7" s="66">
        <v>0.22868</v>
      </c>
      <c r="AA7" s="66">
        <v>0</v>
      </c>
      <c r="AB7" s="66">
        <v>38.240677</v>
      </c>
      <c r="AC7" s="66"/>
      <c r="AD7" s="66">
        <v>49.45388564</v>
      </c>
      <c r="AE7" s="127"/>
      <c r="AF7" s="128"/>
    </row>
    <row r="8" hidden="1" outlineLevel="2" spans="1:32">
      <c r="A8" s="64" t="s">
        <v>8</v>
      </c>
      <c r="B8" s="18">
        <v>535.962688</v>
      </c>
      <c r="C8" s="18"/>
      <c r="D8" s="18">
        <v>536.22</v>
      </c>
      <c r="E8" s="18">
        <v>0.936315</v>
      </c>
      <c r="F8" s="18">
        <v>0</v>
      </c>
      <c r="G8" s="18">
        <v>3.623316</v>
      </c>
      <c r="H8" s="18">
        <v>0</v>
      </c>
      <c r="I8" s="88">
        <v>0.991492633531982</v>
      </c>
      <c r="J8" s="88" t="s">
        <v>161</v>
      </c>
      <c r="K8" s="88" t="s">
        <v>161</v>
      </c>
      <c r="L8" s="18">
        <v>156.216175</v>
      </c>
      <c r="M8" s="18">
        <v>156.03544868</v>
      </c>
      <c r="N8" s="18">
        <f t="shared" si="0"/>
        <v>-0.180726319999991</v>
      </c>
      <c r="O8" s="89">
        <v>15.2499999966667</v>
      </c>
      <c r="P8" s="89">
        <v>15</v>
      </c>
      <c r="Q8" s="113">
        <f t="shared" si="1"/>
        <v>-0.2499999966667</v>
      </c>
      <c r="R8" s="114">
        <f t="shared" si="2"/>
        <v>0.158679636536922</v>
      </c>
      <c r="S8" s="88">
        <f t="shared" si="3"/>
        <v>0.291468377365851</v>
      </c>
      <c r="T8" s="88">
        <f t="shared" si="4"/>
        <v>0.290991474917012</v>
      </c>
      <c r="U8" s="88">
        <f t="shared" si="5"/>
        <v>-0.000476902448839633</v>
      </c>
      <c r="V8" s="18">
        <v>819.046676</v>
      </c>
      <c r="W8" s="18">
        <v>797.371987</v>
      </c>
      <c r="X8" s="18">
        <v>3.56792</v>
      </c>
      <c r="Y8" s="18">
        <v>0</v>
      </c>
      <c r="Z8" s="18">
        <v>0.190584</v>
      </c>
      <c r="AA8" s="18">
        <v>0</v>
      </c>
      <c r="AB8" s="18">
        <v>-440.482458</v>
      </c>
      <c r="AC8" s="18"/>
      <c r="AD8" s="18">
        <v>-417.18743568</v>
      </c>
      <c r="AE8" s="127"/>
      <c r="AF8" s="128"/>
    </row>
    <row r="9" ht="16.2" hidden="1" outlineLevel="1" spans="1:32">
      <c r="A9" s="67" t="s">
        <v>215</v>
      </c>
      <c r="B9" s="68">
        <v>1088.216862</v>
      </c>
      <c r="C9" s="68"/>
      <c r="D9" s="68">
        <v>1082.92</v>
      </c>
      <c r="E9" s="68">
        <v>292.301685</v>
      </c>
      <c r="F9" s="68">
        <v>282.8</v>
      </c>
      <c r="G9" s="68">
        <v>5.526349</v>
      </c>
      <c r="H9" s="68">
        <v>0</v>
      </c>
      <c r="I9" s="92">
        <v>0.726315549409305</v>
      </c>
      <c r="J9" s="92">
        <v>0.738854208990507</v>
      </c>
      <c r="K9" s="92">
        <v>0.0125386595812018</v>
      </c>
      <c r="L9" s="68">
        <v>473.853781</v>
      </c>
      <c r="M9" s="68">
        <v>467.5697816</v>
      </c>
      <c r="N9" s="68">
        <f t="shared" si="0"/>
        <v>-6.28399940000003</v>
      </c>
      <c r="O9" s="93">
        <v>49</v>
      </c>
      <c r="P9" s="93">
        <v>49</v>
      </c>
      <c r="Q9" s="117">
        <f t="shared" si="1"/>
        <v>0</v>
      </c>
      <c r="R9" s="118">
        <f t="shared" si="2"/>
        <v>-0.128244885714286</v>
      </c>
      <c r="S9" s="92">
        <f t="shared" si="3"/>
        <v>0.435440579489936</v>
      </c>
      <c r="T9" s="92">
        <f t="shared" si="4"/>
        <v>0.431767611273224</v>
      </c>
      <c r="U9" s="92">
        <f t="shared" si="5"/>
        <v>-0.00367296821671209</v>
      </c>
      <c r="V9" s="68">
        <v>915.558221</v>
      </c>
      <c r="W9" s="68">
        <v>893.583753</v>
      </c>
      <c r="X9" s="68">
        <v>3.56792</v>
      </c>
      <c r="Y9" s="68">
        <v>0</v>
      </c>
      <c r="Z9" s="68">
        <v>0.419264</v>
      </c>
      <c r="AA9" s="68">
        <v>0</v>
      </c>
      <c r="AB9" s="68">
        <v>-595.874518</v>
      </c>
      <c r="AC9" s="68"/>
      <c r="AD9" s="68">
        <v>-561.0335346</v>
      </c>
      <c r="AE9" s="127"/>
      <c r="AF9" s="128"/>
    </row>
    <row r="10" hidden="1" outlineLevel="2" spans="1:32">
      <c r="A10" s="64" t="s">
        <v>12</v>
      </c>
      <c r="B10" s="18">
        <v>4768.793409</v>
      </c>
      <c r="C10" s="18"/>
      <c r="D10" s="18">
        <v>4337.2589182</v>
      </c>
      <c r="E10" s="18">
        <v>0</v>
      </c>
      <c r="F10" s="18">
        <v>0</v>
      </c>
      <c r="G10" s="18">
        <v>0.234024</v>
      </c>
      <c r="H10" s="18">
        <v>0</v>
      </c>
      <c r="I10" s="88">
        <v>0.999950925951299</v>
      </c>
      <c r="J10" s="88" t="s">
        <v>161</v>
      </c>
      <c r="K10" s="88" t="s">
        <v>161</v>
      </c>
      <c r="L10" s="18">
        <v>1185.452103</v>
      </c>
      <c r="M10" s="18">
        <v>1133.8402708</v>
      </c>
      <c r="N10" s="18">
        <f t="shared" si="0"/>
        <v>-51.6118322</v>
      </c>
      <c r="O10" s="89">
        <v>62.75</v>
      </c>
      <c r="P10" s="89">
        <v>63</v>
      </c>
      <c r="Q10" s="113">
        <f t="shared" si="1"/>
        <v>0.25</v>
      </c>
      <c r="R10" s="114">
        <f t="shared" si="2"/>
        <v>-0.894202364206667</v>
      </c>
      <c r="S10" s="88">
        <f t="shared" si="3"/>
        <v>0.248585334135618</v>
      </c>
      <c r="T10" s="88">
        <f t="shared" si="4"/>
        <v>0.261418626875647</v>
      </c>
      <c r="U10" s="88">
        <f t="shared" si="5"/>
        <v>0.012833292740029</v>
      </c>
      <c r="V10" s="18">
        <v>2360.742388</v>
      </c>
      <c r="W10" s="18">
        <v>2118.90203604</v>
      </c>
      <c r="X10" s="18">
        <v>12.752968</v>
      </c>
      <c r="Y10" s="18">
        <v>15.54</v>
      </c>
      <c r="Z10" s="18">
        <v>0.5775</v>
      </c>
      <c r="AA10" s="18">
        <v>0</v>
      </c>
      <c r="AB10" s="18">
        <v>1234.540362</v>
      </c>
      <c r="AC10" s="18"/>
      <c r="AD10" s="18">
        <v>1100.05661136</v>
      </c>
      <c r="AE10" s="127"/>
      <c r="AF10" s="128"/>
    </row>
    <row r="11" hidden="1" outlineLevel="2" spans="1:32">
      <c r="A11" s="65" t="s">
        <v>13</v>
      </c>
      <c r="B11" s="66">
        <v>3471.468276</v>
      </c>
      <c r="C11" s="66"/>
      <c r="D11" s="66">
        <v>3374.486</v>
      </c>
      <c r="E11" s="66">
        <v>0</v>
      </c>
      <c r="F11" s="66">
        <v>0</v>
      </c>
      <c r="G11" s="66">
        <v>0</v>
      </c>
      <c r="H11" s="66">
        <v>0</v>
      </c>
      <c r="I11" s="90" t="s">
        <v>161</v>
      </c>
      <c r="J11" s="90" t="s">
        <v>161</v>
      </c>
      <c r="K11" s="90" t="s">
        <v>161</v>
      </c>
      <c r="L11" s="66">
        <v>1211.330736</v>
      </c>
      <c r="M11" s="66">
        <v>1174.36790382</v>
      </c>
      <c r="N11" s="66">
        <f t="shared" si="0"/>
        <v>-36.9628321799999</v>
      </c>
      <c r="O11" s="91">
        <v>67.83333333</v>
      </c>
      <c r="P11" s="91">
        <v>69.5833333333333</v>
      </c>
      <c r="Q11" s="115">
        <f t="shared" si="1"/>
        <v>1.7500000033333</v>
      </c>
      <c r="R11" s="116">
        <f t="shared" si="2"/>
        <v>-0.980312040492979</v>
      </c>
      <c r="S11" s="90">
        <f t="shared" si="3"/>
        <v>0.348939019369567</v>
      </c>
      <c r="T11" s="90">
        <f t="shared" si="4"/>
        <v>0.348013861613295</v>
      </c>
      <c r="U11" s="90">
        <f t="shared" si="5"/>
        <v>-0.000925157756271944</v>
      </c>
      <c r="V11" s="66">
        <v>1291.220289</v>
      </c>
      <c r="W11" s="66">
        <v>1240.484196</v>
      </c>
      <c r="X11" s="66">
        <v>0.01</v>
      </c>
      <c r="Y11" s="66">
        <v>0</v>
      </c>
      <c r="Z11" s="66">
        <v>-1.343783</v>
      </c>
      <c r="AA11" s="66">
        <v>0</v>
      </c>
      <c r="AB11" s="66">
        <v>970.271034000001</v>
      </c>
      <c r="AC11" s="66"/>
      <c r="AD11" s="66">
        <v>959.63390018</v>
      </c>
      <c r="AE11" s="127"/>
      <c r="AF11" s="128"/>
    </row>
    <row r="12" hidden="1" outlineLevel="2" spans="1:32">
      <c r="A12" s="64" t="s">
        <v>16</v>
      </c>
      <c r="B12" s="18">
        <v>88.525316</v>
      </c>
      <c r="C12" s="18"/>
      <c r="D12" s="18">
        <v>86</v>
      </c>
      <c r="E12" s="18">
        <v>0</v>
      </c>
      <c r="F12" s="18">
        <v>0</v>
      </c>
      <c r="G12" s="18">
        <v>30.876107</v>
      </c>
      <c r="H12" s="18">
        <v>0</v>
      </c>
      <c r="I12" s="88">
        <v>0.6512172066124</v>
      </c>
      <c r="J12" s="88" t="s">
        <v>161</v>
      </c>
      <c r="K12" s="88" t="s">
        <v>161</v>
      </c>
      <c r="L12" s="18">
        <v>0</v>
      </c>
      <c r="M12" s="18">
        <v>0</v>
      </c>
      <c r="N12" s="18">
        <f t="shared" si="0"/>
        <v>0</v>
      </c>
      <c r="O12" s="89">
        <v>0</v>
      </c>
      <c r="P12" s="89">
        <v>0</v>
      </c>
      <c r="Q12" s="113">
        <f t="shared" si="1"/>
        <v>0</v>
      </c>
      <c r="R12" s="114" t="str">
        <f t="shared" si="2"/>
        <v>/</v>
      </c>
      <c r="S12" s="88">
        <f t="shared" si="3"/>
        <v>0</v>
      </c>
      <c r="T12" s="88">
        <f t="shared" si="4"/>
        <v>0</v>
      </c>
      <c r="U12" s="88">
        <f t="shared" si="5"/>
        <v>0</v>
      </c>
      <c r="V12" s="18">
        <v>113.453428</v>
      </c>
      <c r="W12" s="18">
        <v>123.6872</v>
      </c>
      <c r="X12" s="18">
        <v>0</v>
      </c>
      <c r="Y12" s="18">
        <v>0</v>
      </c>
      <c r="Z12" s="18">
        <v>0</v>
      </c>
      <c r="AA12" s="18">
        <v>0</v>
      </c>
      <c r="AB12" s="18">
        <v>-55.804219</v>
      </c>
      <c r="AC12" s="18"/>
      <c r="AD12" s="18">
        <v>-37.6872</v>
      </c>
      <c r="AE12" s="127"/>
      <c r="AF12" s="128"/>
    </row>
    <row r="13" hidden="1" outlineLevel="2" spans="1:32">
      <c r="A13" s="65" t="s">
        <v>14</v>
      </c>
      <c r="B13" s="66">
        <v>0</v>
      </c>
      <c r="C13" s="66"/>
      <c r="D13" s="66">
        <v>0</v>
      </c>
      <c r="E13" s="66">
        <v>5.008957</v>
      </c>
      <c r="F13" s="66">
        <v>3</v>
      </c>
      <c r="G13" s="66">
        <v>-0.813809</v>
      </c>
      <c r="H13" s="66">
        <v>0</v>
      </c>
      <c r="I13" s="90" t="s">
        <v>161</v>
      </c>
      <c r="J13" s="90" t="s">
        <v>161</v>
      </c>
      <c r="K13" s="90" t="s">
        <v>161</v>
      </c>
      <c r="L13" s="66">
        <v>184.597837</v>
      </c>
      <c r="M13" s="66">
        <v>181.7133444</v>
      </c>
      <c r="N13" s="66">
        <f t="shared" si="0"/>
        <v>-2.88449259999999</v>
      </c>
      <c r="O13" s="91">
        <v>26.4166666666667</v>
      </c>
      <c r="P13" s="91">
        <v>26</v>
      </c>
      <c r="Q13" s="115">
        <f t="shared" si="1"/>
        <v>-0.4166666666667</v>
      </c>
      <c r="R13" s="116">
        <f t="shared" si="2"/>
        <v>0.0010440464450463</v>
      </c>
      <c r="S13" s="90" t="s">
        <v>161</v>
      </c>
      <c r="T13" s="90" t="s">
        <v>161</v>
      </c>
      <c r="U13" s="90" t="s">
        <v>161</v>
      </c>
      <c r="V13" s="66">
        <v>152.875681</v>
      </c>
      <c r="W13" s="66">
        <v>174.1275427</v>
      </c>
      <c r="X13" s="66">
        <v>0</v>
      </c>
      <c r="Y13" s="66">
        <v>0</v>
      </c>
      <c r="Z13" s="66">
        <v>0.000123</v>
      </c>
      <c r="AA13" s="66">
        <v>0</v>
      </c>
      <c r="AB13" s="66">
        <v>-341.668789</v>
      </c>
      <c r="AC13" s="66"/>
      <c r="AD13" s="66">
        <v>-358.8408871</v>
      </c>
      <c r="AE13" s="127"/>
      <c r="AF13" s="128"/>
    </row>
    <row r="14" hidden="1" outlineLevel="2" spans="1:32">
      <c r="A14" s="64" t="s">
        <v>17</v>
      </c>
      <c r="B14" s="18">
        <v>538.667312</v>
      </c>
      <c r="C14" s="18"/>
      <c r="D14" s="18">
        <v>534.89</v>
      </c>
      <c r="E14" s="18">
        <v>0</v>
      </c>
      <c r="F14" s="18">
        <v>0</v>
      </c>
      <c r="G14" s="18">
        <v>0.0684</v>
      </c>
      <c r="H14" s="18">
        <v>0</v>
      </c>
      <c r="I14" s="88">
        <v>0.999873019954105</v>
      </c>
      <c r="J14" s="88" t="s">
        <v>161</v>
      </c>
      <c r="K14" s="88" t="s">
        <v>161</v>
      </c>
      <c r="L14" s="18">
        <v>326.86967</v>
      </c>
      <c r="M14" s="18">
        <v>332.01945664</v>
      </c>
      <c r="N14" s="18">
        <f t="shared" si="0"/>
        <v>5.14978664</v>
      </c>
      <c r="O14" s="89">
        <v>48.5</v>
      </c>
      <c r="P14" s="89">
        <v>48</v>
      </c>
      <c r="Q14" s="113">
        <f t="shared" si="1"/>
        <v>-0.5</v>
      </c>
      <c r="R14" s="114">
        <f t="shared" si="2"/>
        <v>0.177491188591065</v>
      </c>
      <c r="S14" s="88">
        <f>L14/B14</f>
        <v>0.606811779215591</v>
      </c>
      <c r="T14" s="88">
        <f>M14/D14</f>
        <v>0.620724740862607</v>
      </c>
      <c r="U14" s="88">
        <f>T14-S14</f>
        <v>0.0139129616470161</v>
      </c>
      <c r="V14" s="18">
        <v>4.295611</v>
      </c>
      <c r="W14" s="18">
        <v>6.64</v>
      </c>
      <c r="X14" s="18">
        <v>0.64774</v>
      </c>
      <c r="Y14" s="18">
        <v>0</v>
      </c>
      <c r="Z14" s="18">
        <v>0</v>
      </c>
      <c r="AA14" s="18">
        <v>0</v>
      </c>
      <c r="AB14" s="18">
        <v>208.081371</v>
      </c>
      <c r="AC14" s="18"/>
      <c r="AD14" s="18">
        <v>196.23054336</v>
      </c>
      <c r="AE14" s="127"/>
      <c r="AF14" s="128"/>
    </row>
    <row r="15" hidden="1" outlineLevel="2" spans="1:32">
      <c r="A15" s="65" t="s">
        <v>15</v>
      </c>
      <c r="B15" s="66">
        <v>427.80213</v>
      </c>
      <c r="C15" s="66"/>
      <c r="D15" s="66">
        <v>400.24</v>
      </c>
      <c r="E15" s="66">
        <v>389.699041</v>
      </c>
      <c r="F15" s="66">
        <v>338.1275</v>
      </c>
      <c r="G15" s="66">
        <v>0</v>
      </c>
      <c r="H15" s="66">
        <v>0</v>
      </c>
      <c r="I15" s="90">
        <v>0.0890670857576142</v>
      </c>
      <c r="J15" s="90">
        <v>0.155188137117729</v>
      </c>
      <c r="K15" s="90">
        <v>0.0661210513601148</v>
      </c>
      <c r="L15" s="66">
        <v>323.967198</v>
      </c>
      <c r="M15" s="66">
        <v>321.36517636</v>
      </c>
      <c r="N15" s="66">
        <f t="shared" si="0"/>
        <v>-2.60202163999998</v>
      </c>
      <c r="O15" s="91">
        <v>38.8333333366667</v>
      </c>
      <c r="P15" s="91">
        <v>37</v>
      </c>
      <c r="Q15" s="115">
        <f t="shared" si="1"/>
        <v>-1.8333333366667</v>
      </c>
      <c r="R15" s="116">
        <f t="shared" si="2"/>
        <v>0.343042354953429</v>
      </c>
      <c r="S15" s="90">
        <f>L15/B15</f>
        <v>0.757282807357691</v>
      </c>
      <c r="T15" s="90">
        <f>M15/D15</f>
        <v>0.802931182190686</v>
      </c>
      <c r="U15" s="90">
        <f>T15-S15</f>
        <v>0.0456483748329943</v>
      </c>
      <c r="V15" s="66">
        <v>66.131275</v>
      </c>
      <c r="W15" s="66">
        <v>86.680104</v>
      </c>
      <c r="X15" s="66">
        <v>0</v>
      </c>
      <c r="Y15" s="66">
        <v>0</v>
      </c>
      <c r="Z15" s="66">
        <v>0</v>
      </c>
      <c r="AA15" s="66">
        <v>0</v>
      </c>
      <c r="AB15" s="66">
        <v>-351.995384</v>
      </c>
      <c r="AC15" s="66"/>
      <c r="AD15" s="66">
        <v>-345.93278036</v>
      </c>
      <c r="AE15" s="127"/>
      <c r="AF15" s="128"/>
    </row>
    <row r="16" s="53" customFormat="1" ht="19" customHeight="1" collapsed="1" spans="1:32">
      <c r="A16" s="69" t="s">
        <v>216</v>
      </c>
      <c r="B16" s="70">
        <v>12846.525253</v>
      </c>
      <c r="C16" s="71">
        <v>13517.95641622</v>
      </c>
      <c r="D16" s="70">
        <v>12300.7819882</v>
      </c>
      <c r="E16" s="70">
        <v>1584.307838</v>
      </c>
      <c r="F16" s="70">
        <v>1558.14728</v>
      </c>
      <c r="G16" s="70">
        <v>36.516471</v>
      </c>
      <c r="H16" s="70">
        <v>0</v>
      </c>
      <c r="I16" s="94">
        <v>0.87383169556908</v>
      </c>
      <c r="J16" s="94">
        <v>0.873329412593873</v>
      </c>
      <c r="K16" s="94">
        <v>-0.000502282975207491</v>
      </c>
      <c r="L16" s="70">
        <v>4283.281581</v>
      </c>
      <c r="M16" s="70">
        <v>4219.66029154</v>
      </c>
      <c r="N16" s="70">
        <f t="shared" si="0"/>
        <v>-63.6212894600003</v>
      </c>
      <c r="O16" s="95">
        <v>366.33333334</v>
      </c>
      <c r="P16" s="95">
        <v>370.083333333333</v>
      </c>
      <c r="Q16" s="119">
        <f t="shared" si="1"/>
        <v>3.74999999333295</v>
      </c>
      <c r="R16" s="120">
        <f t="shared" si="2"/>
        <v>-0.290387133744627</v>
      </c>
      <c r="S16" s="94">
        <f>L16/B16</f>
        <v>0.333419465314151</v>
      </c>
      <c r="T16" s="94">
        <f>M16/D16</f>
        <v>0.343040003114263</v>
      </c>
      <c r="U16" s="94">
        <f>T16-S16</f>
        <v>0.00962053780011202</v>
      </c>
      <c r="V16" s="70">
        <v>5205.237947</v>
      </c>
      <c r="W16" s="70">
        <v>4914.88854674</v>
      </c>
      <c r="X16" s="70">
        <v>17.007908</v>
      </c>
      <c r="Y16" s="70">
        <v>15.54</v>
      </c>
      <c r="Z16" s="70">
        <v>-0.040925</v>
      </c>
      <c r="AA16" s="70">
        <v>0</v>
      </c>
      <c r="AB16" s="70">
        <v>1754.230249</v>
      </c>
      <c r="AC16" s="71">
        <v>1803.44067833</v>
      </c>
      <c r="AD16" s="70">
        <v>1623.62586992</v>
      </c>
      <c r="AE16" s="127"/>
      <c r="AF16" s="128"/>
    </row>
    <row r="17" hidden="1" outlineLevel="2" spans="1:32">
      <c r="A17" s="64" t="s">
        <v>22</v>
      </c>
      <c r="B17" s="18">
        <v>2543.033118</v>
      </c>
      <c r="C17" s="18"/>
      <c r="D17" s="18">
        <v>2885.92621379</v>
      </c>
      <c r="E17" s="18">
        <v>0</v>
      </c>
      <c r="F17" s="18">
        <v>0</v>
      </c>
      <c r="G17" s="18">
        <v>-0.000324</v>
      </c>
      <c r="H17" s="18">
        <v>0</v>
      </c>
      <c r="I17" s="88">
        <v>1.00000012740691</v>
      </c>
      <c r="J17" s="88" t="s">
        <v>161</v>
      </c>
      <c r="K17" s="88" t="s">
        <v>161</v>
      </c>
      <c r="L17" s="18">
        <v>937.527737</v>
      </c>
      <c r="M17" s="18">
        <v>931.1902564</v>
      </c>
      <c r="N17" s="18">
        <f t="shared" si="0"/>
        <v>-6.33748060000005</v>
      </c>
      <c r="O17" s="89">
        <v>91</v>
      </c>
      <c r="P17" s="89">
        <v>96</v>
      </c>
      <c r="Q17" s="113">
        <f t="shared" si="1"/>
        <v>5</v>
      </c>
      <c r="R17" s="114">
        <f t="shared" si="2"/>
        <v>-0.602604100228938</v>
      </c>
      <c r="S17" s="88">
        <f>L17/B17</f>
        <v>0.368665170093156</v>
      </c>
      <c r="T17" s="88">
        <f>M17/D17</f>
        <v>0.322665996084874</v>
      </c>
      <c r="U17" s="88">
        <f>T17-S17</f>
        <v>-0.0459991740082823</v>
      </c>
      <c r="V17" s="18">
        <v>2309.811937</v>
      </c>
      <c r="W17" s="18">
        <v>2096.30801789</v>
      </c>
      <c r="X17" s="18">
        <v>2.139438</v>
      </c>
      <c r="Y17" s="18">
        <v>0</v>
      </c>
      <c r="Z17" s="18">
        <v>1.546331</v>
      </c>
      <c r="AA17" s="18">
        <v>0</v>
      </c>
      <c r="AB17" s="18">
        <v>-703.713125000001</v>
      </c>
      <c r="AC17" s="18"/>
      <c r="AD17" s="18">
        <v>-141.5720605</v>
      </c>
      <c r="AE17" s="127"/>
      <c r="AF17" s="128"/>
    </row>
    <row r="18" hidden="1" outlineLevel="2" spans="1:32">
      <c r="A18" s="65" t="s">
        <v>19</v>
      </c>
      <c r="B18" s="66">
        <v>44.120759</v>
      </c>
      <c r="C18" s="66"/>
      <c r="D18" s="66">
        <v>98.44</v>
      </c>
      <c r="E18" s="66">
        <v>0</v>
      </c>
      <c r="F18" s="66">
        <v>0</v>
      </c>
      <c r="G18" s="66">
        <v>0</v>
      </c>
      <c r="H18" s="66">
        <v>0</v>
      </c>
      <c r="I18" s="90" t="s">
        <v>161</v>
      </c>
      <c r="J18" s="90" t="s">
        <v>161</v>
      </c>
      <c r="K18" s="90" t="s">
        <v>161</v>
      </c>
      <c r="L18" s="66">
        <v>730.276845</v>
      </c>
      <c r="M18" s="66">
        <v>731.36416951</v>
      </c>
      <c r="N18" s="66">
        <f t="shared" si="0"/>
        <v>1.08732451000003</v>
      </c>
      <c r="O18" s="91">
        <v>77.5</v>
      </c>
      <c r="P18" s="91">
        <v>78.4166666666667</v>
      </c>
      <c r="Q18" s="115">
        <f t="shared" si="1"/>
        <v>0.9166666666667</v>
      </c>
      <c r="R18" s="116">
        <f t="shared" si="2"/>
        <v>-0.0962851256480786</v>
      </c>
      <c r="S18" s="90">
        <f>L18/B18</f>
        <v>16.5517743019788</v>
      </c>
      <c r="T18" s="90">
        <f>M18/D18</f>
        <v>7.42954255902072</v>
      </c>
      <c r="U18" s="90">
        <f>T18-S18</f>
        <v>-9.12223174295808</v>
      </c>
      <c r="V18" s="66">
        <v>143.970826</v>
      </c>
      <c r="W18" s="66">
        <v>165.1296947</v>
      </c>
      <c r="X18" s="66">
        <v>4.874</v>
      </c>
      <c r="Y18" s="66">
        <v>0</v>
      </c>
      <c r="Z18" s="66">
        <v>0.254379</v>
      </c>
      <c r="AA18" s="66">
        <v>0</v>
      </c>
      <c r="AB18" s="66">
        <v>-825.507291</v>
      </c>
      <c r="AC18" s="66"/>
      <c r="AD18" s="66">
        <v>-798.05386421</v>
      </c>
      <c r="AE18" s="127"/>
      <c r="AF18" s="128"/>
    </row>
    <row r="19" hidden="1" outlineLevel="2" spans="1:32">
      <c r="A19" s="64" t="s">
        <v>21</v>
      </c>
      <c r="B19" s="18">
        <v>0</v>
      </c>
      <c r="C19" s="18"/>
      <c r="D19" s="18">
        <v>0</v>
      </c>
      <c r="E19" s="18">
        <v>0</v>
      </c>
      <c r="F19" s="18">
        <v>0</v>
      </c>
      <c r="G19" s="18">
        <v>0</v>
      </c>
      <c r="H19" s="18">
        <v>0</v>
      </c>
      <c r="I19" s="88" t="s">
        <v>161</v>
      </c>
      <c r="J19" s="88" t="s">
        <v>161</v>
      </c>
      <c r="K19" s="88" t="s">
        <v>161</v>
      </c>
      <c r="L19" s="18">
        <v>72.199321</v>
      </c>
      <c r="M19" s="18">
        <v>61.45943204</v>
      </c>
      <c r="N19" s="18">
        <f t="shared" si="0"/>
        <v>-10.73988896</v>
      </c>
      <c r="O19" s="89">
        <v>2</v>
      </c>
      <c r="P19" s="89">
        <v>1</v>
      </c>
      <c r="Q19" s="113">
        <f t="shared" si="1"/>
        <v>-1</v>
      </c>
      <c r="R19" s="114">
        <f t="shared" si="2"/>
        <v>25.35977154</v>
      </c>
      <c r="S19" s="88" t="s">
        <v>161</v>
      </c>
      <c r="T19" s="88" t="s">
        <v>161</v>
      </c>
      <c r="U19" s="88" t="s">
        <v>161</v>
      </c>
      <c r="V19" s="18">
        <v>788.053622</v>
      </c>
      <c r="W19" s="18">
        <v>782.701712</v>
      </c>
      <c r="X19" s="18">
        <v>0.9</v>
      </c>
      <c r="Y19" s="18">
        <v>0</v>
      </c>
      <c r="Z19" s="18">
        <v>1.75211</v>
      </c>
      <c r="AA19" s="18">
        <v>0</v>
      </c>
      <c r="AB19" s="18">
        <v>-861.105053</v>
      </c>
      <c r="AC19" s="18"/>
      <c r="AD19" s="18">
        <v>-844.16114404</v>
      </c>
      <c r="AE19" s="127"/>
      <c r="AF19" s="128"/>
    </row>
    <row r="20" hidden="1" outlineLevel="2" spans="1:32">
      <c r="A20" s="65" t="s">
        <v>20</v>
      </c>
      <c r="B20" s="66">
        <v>43.770133</v>
      </c>
      <c r="C20" s="66"/>
      <c r="D20" s="66">
        <v>43.44</v>
      </c>
      <c r="E20" s="66">
        <v>2.091258</v>
      </c>
      <c r="F20" s="66">
        <v>0</v>
      </c>
      <c r="G20" s="66">
        <v>0</v>
      </c>
      <c r="H20" s="66">
        <v>0</v>
      </c>
      <c r="I20" s="90">
        <v>0.952221803849671</v>
      </c>
      <c r="J20" s="90" t="s">
        <v>161</v>
      </c>
      <c r="K20" s="90" t="s">
        <v>161</v>
      </c>
      <c r="L20" s="66">
        <v>301.682681</v>
      </c>
      <c r="M20" s="66">
        <v>295.53954944</v>
      </c>
      <c r="N20" s="66">
        <f t="shared" si="0"/>
        <v>-6.14313156000003</v>
      </c>
      <c r="O20" s="91">
        <v>24.5</v>
      </c>
      <c r="P20" s="91">
        <v>23.25</v>
      </c>
      <c r="Q20" s="115">
        <f t="shared" si="1"/>
        <v>-1.25</v>
      </c>
      <c r="R20" s="116">
        <f t="shared" si="2"/>
        <v>0.397799654211102</v>
      </c>
      <c r="S20" s="90">
        <f>L20/B20</f>
        <v>6.89243235792772</v>
      </c>
      <c r="T20" s="90">
        <f>M20/D20</f>
        <v>6.80339662615101</v>
      </c>
      <c r="U20" s="90">
        <f>T20-S20</f>
        <v>-0.0890357317767085</v>
      </c>
      <c r="V20" s="66">
        <v>56.626859</v>
      </c>
      <c r="W20" s="66">
        <v>57.290051</v>
      </c>
      <c r="X20" s="66">
        <v>9.91</v>
      </c>
      <c r="Y20" s="66">
        <v>0</v>
      </c>
      <c r="Z20" s="66">
        <v>0.110654</v>
      </c>
      <c r="AA20" s="66">
        <v>0</v>
      </c>
      <c r="AB20" s="66">
        <v>-306.831319</v>
      </c>
      <c r="AC20" s="66"/>
      <c r="AD20" s="66">
        <v>-309.38960044</v>
      </c>
      <c r="AE20" s="127"/>
      <c r="AF20" s="128"/>
    </row>
    <row r="21" ht="16.2" collapsed="1" spans="1:32">
      <c r="A21" s="69" t="s">
        <v>217</v>
      </c>
      <c r="B21" s="70">
        <v>2630.92401</v>
      </c>
      <c r="C21" s="71" t="e">
        <f>2939.73860248-#REF!-#REF!</f>
        <v>#REF!</v>
      </c>
      <c r="D21" s="70">
        <v>3027.80621379</v>
      </c>
      <c r="E21" s="70">
        <v>2.091258</v>
      </c>
      <c r="F21" s="70">
        <v>0</v>
      </c>
      <c r="G21" s="70">
        <v>-0.000324</v>
      </c>
      <c r="H21" s="70">
        <v>0</v>
      </c>
      <c r="I21" s="94">
        <v>0.999205247284964</v>
      </c>
      <c r="J21" s="94" t="s">
        <v>161</v>
      </c>
      <c r="K21" s="94" t="s">
        <v>161</v>
      </c>
      <c r="L21" s="70">
        <v>2041.686584</v>
      </c>
      <c r="M21" s="70">
        <v>2019.55340739</v>
      </c>
      <c r="N21" s="70">
        <f t="shared" si="0"/>
        <v>-22.13317661</v>
      </c>
      <c r="O21" s="95">
        <v>195</v>
      </c>
      <c r="P21" s="95">
        <v>198.666666666667</v>
      </c>
      <c r="Q21" s="119">
        <f t="shared" si="1"/>
        <v>3.666666666667</v>
      </c>
      <c r="R21" s="120">
        <f t="shared" si="2"/>
        <v>-0.304650324736292</v>
      </c>
      <c r="S21" s="94">
        <f>L21/B21</f>
        <v>0.776034038322528</v>
      </c>
      <c r="T21" s="94">
        <f>M21/D21</f>
        <v>0.667002200534512</v>
      </c>
      <c r="U21" s="94">
        <f>T21-S21</f>
        <v>-0.109031837788016</v>
      </c>
      <c r="V21" s="70">
        <v>3298.463244</v>
      </c>
      <c r="W21" s="70">
        <v>3101.42947559</v>
      </c>
      <c r="X21" s="70">
        <v>17.823438</v>
      </c>
      <c r="Y21" s="70">
        <v>0</v>
      </c>
      <c r="Z21" s="70">
        <v>3.663474</v>
      </c>
      <c r="AA21" s="70">
        <v>0</v>
      </c>
      <c r="AB21" s="70">
        <v>-2697.156788</v>
      </c>
      <c r="AC21" s="71" t="e">
        <f>-2392.71460097-#REF!-#REF!</f>
        <v>#REF!</v>
      </c>
      <c r="AD21" s="70">
        <v>-2093.17666919</v>
      </c>
      <c r="AE21" s="127"/>
      <c r="AF21" s="128"/>
    </row>
    <row r="22" ht="17" customHeight="1" spans="1:32">
      <c r="A22" s="72" t="s">
        <v>218</v>
      </c>
      <c r="B22" s="73">
        <f>B16+B21</f>
        <v>15477.449263</v>
      </c>
      <c r="C22" s="74" t="e">
        <f>C16+C21</f>
        <v>#REF!</v>
      </c>
      <c r="D22" s="75">
        <v>15328.58820199</v>
      </c>
      <c r="E22" s="73">
        <f>E16+E21</f>
        <v>1586.399096</v>
      </c>
      <c r="F22" s="73">
        <v>1558.14728</v>
      </c>
      <c r="G22" s="73">
        <f>G16+G21</f>
        <v>36.516147</v>
      </c>
      <c r="H22" s="73">
        <v>0</v>
      </c>
      <c r="I22" s="96"/>
      <c r="J22" s="96"/>
      <c r="K22" s="97"/>
      <c r="L22" s="73">
        <v>6324.968165</v>
      </c>
      <c r="M22" s="73">
        <v>6239.21369893</v>
      </c>
      <c r="N22" s="73">
        <f t="shared" si="0"/>
        <v>-85.7544660700005</v>
      </c>
      <c r="O22" s="98">
        <v>561.33333334</v>
      </c>
      <c r="P22" s="98">
        <v>568.75</v>
      </c>
      <c r="Q22" s="121">
        <f t="shared" si="1"/>
        <v>7.41666666000003</v>
      </c>
      <c r="R22" s="122">
        <f t="shared" si="2"/>
        <v>-0.29771194947139</v>
      </c>
      <c r="S22" s="96">
        <f>L22/B22</f>
        <v>0.40865701172869</v>
      </c>
      <c r="T22" s="96">
        <f>M22/D22</f>
        <v>0.407031203181517</v>
      </c>
      <c r="U22" s="96">
        <f>T22-S22</f>
        <v>-0.00162580854717304</v>
      </c>
      <c r="V22" s="73">
        <v>8503.701191</v>
      </c>
      <c r="W22" s="73">
        <v>8016.31802233</v>
      </c>
      <c r="X22" s="73">
        <f>X16+X21</f>
        <v>34.831346</v>
      </c>
      <c r="Y22" s="73">
        <v>15.54</v>
      </c>
      <c r="Z22" s="73">
        <f>Z16+Z21</f>
        <v>3.622549</v>
      </c>
      <c r="AA22" s="73">
        <v>0</v>
      </c>
      <c r="AB22" s="73">
        <f>AB16+AB21</f>
        <v>-942.926539</v>
      </c>
      <c r="AC22" s="74" t="e">
        <f>AC16+AC21</f>
        <v>#REF!</v>
      </c>
      <c r="AD22" s="75">
        <v>-469.55079927</v>
      </c>
      <c r="AE22" s="127"/>
      <c r="AF22" s="128"/>
    </row>
    <row r="23" hidden="1" outlineLevel="2" spans="1:32">
      <c r="A23" s="64" t="s">
        <v>96</v>
      </c>
      <c r="B23" s="18">
        <v>0</v>
      </c>
      <c r="C23" s="18"/>
      <c r="D23" s="18">
        <v>0</v>
      </c>
      <c r="E23" s="18">
        <v>0</v>
      </c>
      <c r="F23" s="18">
        <v>0</v>
      </c>
      <c r="G23" s="18">
        <v>0</v>
      </c>
      <c r="H23" s="18">
        <v>0</v>
      </c>
      <c r="I23" s="88" t="s">
        <v>161</v>
      </c>
      <c r="J23" s="88" t="s">
        <v>161</v>
      </c>
      <c r="K23" s="88" t="s">
        <v>161</v>
      </c>
      <c r="L23" s="18">
        <v>129.661171</v>
      </c>
      <c r="M23" s="18">
        <v>171.48484461</v>
      </c>
      <c r="N23" s="18">
        <f t="shared" si="0"/>
        <v>41.82367361</v>
      </c>
      <c r="O23" s="89">
        <v>6.83333333</v>
      </c>
      <c r="P23" s="89">
        <v>7.75</v>
      </c>
      <c r="Q23" s="113">
        <f t="shared" si="1"/>
        <v>0.91666667</v>
      </c>
      <c r="R23" s="114">
        <f t="shared" si="2"/>
        <v>3.15227120241984</v>
      </c>
      <c r="S23" s="88" t="s">
        <v>161</v>
      </c>
      <c r="T23" s="88" t="s">
        <v>161</v>
      </c>
      <c r="U23" s="88" t="s">
        <v>161</v>
      </c>
      <c r="V23" s="18">
        <v>17.386479</v>
      </c>
      <c r="W23" s="18">
        <v>23.9581</v>
      </c>
      <c r="X23" s="18">
        <v>2.009091</v>
      </c>
      <c r="Y23" s="18">
        <v>0</v>
      </c>
      <c r="Z23" s="18">
        <v>0.005</v>
      </c>
      <c r="AA23" s="18">
        <v>0</v>
      </c>
      <c r="AB23" s="18">
        <v>-145.043559</v>
      </c>
      <c r="AC23" s="18"/>
      <c r="AD23" s="18">
        <v>-195.44294461</v>
      </c>
      <c r="AE23" s="127"/>
      <c r="AF23" s="128"/>
    </row>
    <row r="24" hidden="1" outlineLevel="2" spans="1:32">
      <c r="A24" s="65" t="s">
        <v>219</v>
      </c>
      <c r="B24" s="66">
        <v>21.325659</v>
      </c>
      <c r="C24" s="66"/>
      <c r="D24" s="66">
        <v>30.5</v>
      </c>
      <c r="E24" s="66">
        <v>0</v>
      </c>
      <c r="F24" s="66">
        <v>0</v>
      </c>
      <c r="G24" s="66">
        <v>0</v>
      </c>
      <c r="H24" s="66">
        <v>0</v>
      </c>
      <c r="I24" s="90" t="s">
        <v>161</v>
      </c>
      <c r="J24" s="90" t="s">
        <v>161</v>
      </c>
      <c r="K24" s="90" t="s">
        <v>161</v>
      </c>
      <c r="L24" s="66">
        <v>61.337628</v>
      </c>
      <c r="M24" s="66">
        <v>119.9327817</v>
      </c>
      <c r="N24" s="66">
        <f t="shared" si="0"/>
        <v>58.5951537</v>
      </c>
      <c r="O24" s="91">
        <v>3.41666667</v>
      </c>
      <c r="P24" s="91">
        <v>5.16666666666667</v>
      </c>
      <c r="Q24" s="115">
        <f t="shared" si="1"/>
        <v>1.74999999666667</v>
      </c>
      <c r="R24" s="116">
        <f t="shared" si="2"/>
        <v>5.26031998777423</v>
      </c>
      <c r="S24" s="90">
        <f>L24/B24</f>
        <v>2.87623599345746</v>
      </c>
      <c r="T24" s="90">
        <f>M24/D24</f>
        <v>3.93222235081967</v>
      </c>
      <c r="U24" s="90">
        <f>T24-S24</f>
        <v>1.05598635736221</v>
      </c>
      <c r="V24" s="66">
        <v>17.454479</v>
      </c>
      <c r="W24" s="66">
        <v>82.814676</v>
      </c>
      <c r="X24" s="66">
        <v>0</v>
      </c>
      <c r="Y24" s="66">
        <v>0</v>
      </c>
      <c r="Z24" s="66">
        <v>0</v>
      </c>
      <c r="AA24" s="66">
        <v>0</v>
      </c>
      <c r="AB24" s="66">
        <v>-57.466448</v>
      </c>
      <c r="AC24" s="66"/>
      <c r="AD24" s="66">
        <v>-172.2474577</v>
      </c>
      <c r="AE24" s="127"/>
      <c r="AF24" s="128"/>
    </row>
    <row r="25" hidden="1" outlineLevel="2" spans="1:32">
      <c r="A25" s="64" t="s">
        <v>102</v>
      </c>
      <c r="B25" s="18">
        <v>0.989558999999999</v>
      </c>
      <c r="C25" s="18"/>
      <c r="D25" s="18">
        <v>0</v>
      </c>
      <c r="E25" s="18">
        <v>0</v>
      </c>
      <c r="F25" s="18">
        <v>0</v>
      </c>
      <c r="G25" s="18">
        <v>3.526547</v>
      </c>
      <c r="H25" s="18">
        <v>0</v>
      </c>
      <c r="I25" s="88">
        <v>-2.56375617825719</v>
      </c>
      <c r="J25" s="88" t="s">
        <v>161</v>
      </c>
      <c r="K25" s="88" t="s">
        <v>161</v>
      </c>
      <c r="L25" s="18">
        <v>566.364269</v>
      </c>
      <c r="M25" s="18">
        <v>399.58342488</v>
      </c>
      <c r="N25" s="18">
        <f t="shared" si="0"/>
        <v>-166.78084412</v>
      </c>
      <c r="O25" s="89">
        <v>11.66666667</v>
      </c>
      <c r="P25" s="89">
        <v>14</v>
      </c>
      <c r="Q25" s="113">
        <f t="shared" si="1"/>
        <v>2.33333333</v>
      </c>
      <c r="R25" s="114">
        <f t="shared" si="2"/>
        <v>-20.0038355518441</v>
      </c>
      <c r="S25" s="88">
        <f>L25/B25</f>
        <v>572.3400716885</v>
      </c>
      <c r="T25" s="88" t="s">
        <v>161</v>
      </c>
      <c r="U25" s="88" t="s">
        <v>161</v>
      </c>
      <c r="V25" s="18">
        <v>-443.099329</v>
      </c>
      <c r="W25" s="18">
        <v>-170.19618538</v>
      </c>
      <c r="X25" s="18">
        <v>0</v>
      </c>
      <c r="Y25" s="18">
        <v>0</v>
      </c>
      <c r="Z25" s="18">
        <v>0</v>
      </c>
      <c r="AA25" s="18">
        <v>0</v>
      </c>
      <c r="AB25" s="18">
        <v>-125.801928</v>
      </c>
      <c r="AC25" s="18"/>
      <c r="AD25" s="18">
        <v>-229.3872395</v>
      </c>
      <c r="AE25" s="127"/>
      <c r="AF25" s="128"/>
    </row>
    <row r="26" hidden="1" outlineLevel="2" spans="1:32">
      <c r="A26" s="65" t="s">
        <v>98</v>
      </c>
      <c r="B26" s="66">
        <v>0</v>
      </c>
      <c r="C26" s="66"/>
      <c r="D26" s="66">
        <v>0</v>
      </c>
      <c r="E26" s="66">
        <v>0</v>
      </c>
      <c r="F26" s="66">
        <v>0</v>
      </c>
      <c r="G26" s="66">
        <v>0</v>
      </c>
      <c r="H26" s="66">
        <v>0</v>
      </c>
      <c r="I26" s="90" t="s">
        <v>161</v>
      </c>
      <c r="J26" s="90" t="s">
        <v>161</v>
      </c>
      <c r="K26" s="90" t="s">
        <v>161</v>
      </c>
      <c r="L26" s="66">
        <v>104.750392</v>
      </c>
      <c r="M26" s="66">
        <v>120.62797616</v>
      </c>
      <c r="N26" s="66">
        <f t="shared" si="0"/>
        <v>15.87758416</v>
      </c>
      <c r="O26" s="91">
        <v>4</v>
      </c>
      <c r="P26" s="91">
        <v>4</v>
      </c>
      <c r="Q26" s="115">
        <f t="shared" si="1"/>
        <v>0</v>
      </c>
      <c r="R26" s="116">
        <f t="shared" si="2"/>
        <v>3.96939604</v>
      </c>
      <c r="S26" s="90" t="s">
        <v>161</v>
      </c>
      <c r="T26" s="90" t="s">
        <v>161</v>
      </c>
      <c r="U26" s="90" t="s">
        <v>161</v>
      </c>
      <c r="V26" s="66">
        <v>10.029916</v>
      </c>
      <c r="W26" s="66">
        <v>49.696855</v>
      </c>
      <c r="X26" s="66">
        <v>0</v>
      </c>
      <c r="Y26" s="66">
        <v>0</v>
      </c>
      <c r="Z26" s="66">
        <v>0</v>
      </c>
      <c r="AA26" s="66">
        <v>0</v>
      </c>
      <c r="AB26" s="66">
        <v>-114.780308</v>
      </c>
      <c r="AC26" s="66"/>
      <c r="AD26" s="66">
        <v>-170.32483116</v>
      </c>
      <c r="AE26" s="127"/>
      <c r="AF26" s="128"/>
    </row>
    <row r="27" hidden="1" outlineLevel="2" spans="1:32">
      <c r="A27" s="64" t="s">
        <v>97</v>
      </c>
      <c r="B27" s="18">
        <v>0</v>
      </c>
      <c r="C27" s="18"/>
      <c r="D27" s="18">
        <v>0</v>
      </c>
      <c r="E27" s="18">
        <v>0</v>
      </c>
      <c r="F27" s="18">
        <v>0</v>
      </c>
      <c r="G27" s="18">
        <v>0</v>
      </c>
      <c r="H27" s="18">
        <v>0</v>
      </c>
      <c r="I27" s="88" t="s">
        <v>161</v>
      </c>
      <c r="J27" s="88" t="s">
        <v>161</v>
      </c>
      <c r="K27" s="88" t="s">
        <v>161</v>
      </c>
      <c r="L27" s="18">
        <v>175.302539</v>
      </c>
      <c r="M27" s="18">
        <v>225.72231828</v>
      </c>
      <c r="N27" s="18">
        <f t="shared" si="0"/>
        <v>50.41977928</v>
      </c>
      <c r="O27" s="89">
        <v>9.75</v>
      </c>
      <c r="P27" s="89">
        <v>12.6666666666667</v>
      </c>
      <c r="Q27" s="113">
        <f t="shared" si="1"/>
        <v>2.9166666666667</v>
      </c>
      <c r="R27" s="114">
        <f t="shared" si="2"/>
        <v>-0.159564567638373</v>
      </c>
      <c r="S27" s="88" t="s">
        <v>161</v>
      </c>
      <c r="T27" s="88" t="s">
        <v>161</v>
      </c>
      <c r="U27" s="88" t="s">
        <v>161</v>
      </c>
      <c r="V27" s="18">
        <v>13.435421</v>
      </c>
      <c r="W27" s="18">
        <v>35.685576</v>
      </c>
      <c r="X27" s="18">
        <v>0</v>
      </c>
      <c r="Y27" s="18">
        <v>0</v>
      </c>
      <c r="Z27" s="18">
        <v>0</v>
      </c>
      <c r="AA27" s="18">
        <v>0</v>
      </c>
      <c r="AB27" s="18">
        <v>-188.73796</v>
      </c>
      <c r="AC27" s="18"/>
      <c r="AD27" s="18">
        <v>-261.40789428</v>
      </c>
      <c r="AE27" s="127"/>
      <c r="AF27" s="128"/>
    </row>
    <row r="28" hidden="1" outlineLevel="2" spans="1:32">
      <c r="A28" s="65" t="s">
        <v>95</v>
      </c>
      <c r="B28" s="66">
        <v>0</v>
      </c>
      <c r="C28" s="66"/>
      <c r="D28" s="66">
        <v>0</v>
      </c>
      <c r="E28" s="66">
        <v>0</v>
      </c>
      <c r="F28" s="66">
        <v>0</v>
      </c>
      <c r="G28" s="66">
        <v>0</v>
      </c>
      <c r="H28" s="66">
        <v>0</v>
      </c>
      <c r="I28" s="90" t="s">
        <v>161</v>
      </c>
      <c r="J28" s="90" t="s">
        <v>161</v>
      </c>
      <c r="K28" s="90" t="s">
        <v>161</v>
      </c>
      <c r="L28" s="66">
        <v>98.648562</v>
      </c>
      <c r="M28" s="66">
        <v>151.6477272</v>
      </c>
      <c r="N28" s="66">
        <f t="shared" si="0"/>
        <v>52.9991652</v>
      </c>
      <c r="O28" s="91">
        <v>7.16666667</v>
      </c>
      <c r="P28" s="91">
        <v>8.33333333333333</v>
      </c>
      <c r="Q28" s="115">
        <f t="shared" si="1"/>
        <v>1.16666666333333</v>
      </c>
      <c r="R28" s="116">
        <f t="shared" si="2"/>
        <v>4.43281164249531</v>
      </c>
      <c r="S28" s="90" t="s">
        <v>161</v>
      </c>
      <c r="T28" s="90" t="s">
        <v>161</v>
      </c>
      <c r="U28" s="90" t="s">
        <v>161</v>
      </c>
      <c r="V28" s="66">
        <v>137.1902</v>
      </c>
      <c r="W28" s="66">
        <v>106.907116</v>
      </c>
      <c r="X28" s="66">
        <v>0.285573</v>
      </c>
      <c r="Y28" s="66">
        <v>0</v>
      </c>
      <c r="Z28" s="66">
        <v>0</v>
      </c>
      <c r="AA28" s="66">
        <v>0</v>
      </c>
      <c r="AB28" s="66">
        <v>-235.553189</v>
      </c>
      <c r="AC28" s="66"/>
      <c r="AD28" s="66">
        <v>-258.5548432</v>
      </c>
      <c r="AE28" s="127"/>
      <c r="AF28" s="128"/>
    </row>
    <row r="29" hidden="1" outlineLevel="2" spans="1:32">
      <c r="A29" s="64" t="s">
        <v>220</v>
      </c>
      <c r="B29" s="18">
        <v>0</v>
      </c>
      <c r="C29" s="18"/>
      <c r="D29" s="18">
        <v>581.52</v>
      </c>
      <c r="E29" s="18">
        <v>-21.177769</v>
      </c>
      <c r="F29" s="18">
        <v>0</v>
      </c>
      <c r="G29" s="18">
        <v>0</v>
      </c>
      <c r="H29" s="18">
        <v>0</v>
      </c>
      <c r="I29" s="88" t="s">
        <v>161</v>
      </c>
      <c r="J29" s="88" t="s">
        <v>161</v>
      </c>
      <c r="K29" s="88" t="s">
        <v>161</v>
      </c>
      <c r="L29" s="18">
        <v>206.664306</v>
      </c>
      <c r="M29" s="18">
        <v>530.38746428</v>
      </c>
      <c r="N29" s="18">
        <f t="shared" si="0"/>
        <v>323.72315828</v>
      </c>
      <c r="O29" s="89">
        <v>3.83333333</v>
      </c>
      <c r="P29" s="89">
        <v>4</v>
      </c>
      <c r="Q29" s="113">
        <f t="shared" si="1"/>
        <v>0.16666667</v>
      </c>
      <c r="R29" s="114">
        <f t="shared" si="2"/>
        <v>78.6844383709457</v>
      </c>
      <c r="S29" s="88" t="s">
        <v>161</v>
      </c>
      <c r="T29" s="88">
        <f>M29/D29</f>
        <v>0.912070890562663</v>
      </c>
      <c r="U29" s="88" t="s">
        <v>161</v>
      </c>
      <c r="V29" s="18">
        <v>-538.810075</v>
      </c>
      <c r="W29" s="18">
        <v>110.148112</v>
      </c>
      <c r="X29" s="18">
        <v>0</v>
      </c>
      <c r="Y29" s="18">
        <v>0</v>
      </c>
      <c r="Z29" s="18">
        <v>0.12734</v>
      </c>
      <c r="AA29" s="18">
        <v>0</v>
      </c>
      <c r="AB29" s="18">
        <v>353.196198</v>
      </c>
      <c r="AC29" s="18"/>
      <c r="AD29" s="18">
        <v>-59.01557628</v>
      </c>
      <c r="AE29" s="127"/>
      <c r="AF29" s="128"/>
    </row>
    <row r="30" hidden="1" outlineLevel="2" spans="1:32">
      <c r="A30" s="65" t="s">
        <v>104</v>
      </c>
      <c r="B30" s="66">
        <v>8.113208</v>
      </c>
      <c r="C30" s="66"/>
      <c r="D30" s="66">
        <v>30.66037733</v>
      </c>
      <c r="E30" s="66">
        <v>0</v>
      </c>
      <c r="F30" s="66">
        <v>0</v>
      </c>
      <c r="G30" s="66">
        <v>0</v>
      </c>
      <c r="H30" s="66">
        <v>0</v>
      </c>
      <c r="I30" s="90" t="s">
        <v>161</v>
      </c>
      <c r="J30" s="90" t="s">
        <v>161</v>
      </c>
      <c r="K30" s="90" t="s">
        <v>161</v>
      </c>
      <c r="L30" s="66">
        <v>0</v>
      </c>
      <c r="M30" s="66">
        <v>0</v>
      </c>
      <c r="N30" s="66">
        <f t="shared" si="0"/>
        <v>0</v>
      </c>
      <c r="O30" s="91">
        <v>0</v>
      </c>
      <c r="P30" s="91">
        <v>0</v>
      </c>
      <c r="Q30" s="115">
        <f t="shared" si="1"/>
        <v>0</v>
      </c>
      <c r="R30" s="116" t="str">
        <f t="shared" si="2"/>
        <v>/</v>
      </c>
      <c r="S30" s="90">
        <f>L30/B30</f>
        <v>0</v>
      </c>
      <c r="T30" s="90">
        <f>M30/D30</f>
        <v>0</v>
      </c>
      <c r="U30" s="90">
        <f>T30-S30</f>
        <v>0</v>
      </c>
      <c r="V30" s="66">
        <v>0</v>
      </c>
      <c r="W30" s="66">
        <v>0</v>
      </c>
      <c r="X30" s="66">
        <v>0</v>
      </c>
      <c r="Y30" s="66">
        <v>0</v>
      </c>
      <c r="Z30" s="66">
        <v>0</v>
      </c>
      <c r="AA30" s="66">
        <v>0</v>
      </c>
      <c r="AB30" s="66">
        <v>8.113208</v>
      </c>
      <c r="AC30" s="66"/>
      <c r="AD30" s="66">
        <v>30.66037733</v>
      </c>
      <c r="AE30" s="127"/>
      <c r="AF30" s="128"/>
    </row>
    <row r="31" hidden="1" outlineLevel="2" spans="1:32">
      <c r="A31" s="64" t="s">
        <v>100</v>
      </c>
      <c r="B31" s="18">
        <v>0</v>
      </c>
      <c r="C31" s="18"/>
      <c r="D31" s="18">
        <v>0</v>
      </c>
      <c r="E31" s="18">
        <v>0</v>
      </c>
      <c r="F31" s="18">
        <v>0</v>
      </c>
      <c r="G31" s="18">
        <v>0</v>
      </c>
      <c r="H31" s="18">
        <v>0</v>
      </c>
      <c r="I31" s="88" t="s">
        <v>161</v>
      </c>
      <c r="J31" s="88" t="s">
        <v>161</v>
      </c>
      <c r="K31" s="88" t="s">
        <v>161</v>
      </c>
      <c r="L31" s="18">
        <v>237.432738</v>
      </c>
      <c r="M31" s="18">
        <v>258.66807887</v>
      </c>
      <c r="N31" s="18">
        <f t="shared" si="0"/>
        <v>21.23534087</v>
      </c>
      <c r="O31" s="89">
        <v>10.83333333</v>
      </c>
      <c r="P31" s="89">
        <v>10.4166666666667</v>
      </c>
      <c r="Q31" s="113">
        <f t="shared" si="1"/>
        <v>-0.4166666633333</v>
      </c>
      <c r="R31" s="114">
        <f t="shared" si="2"/>
        <v>2.91526744169935</v>
      </c>
      <c r="S31" s="88" t="s">
        <v>161</v>
      </c>
      <c r="T31" s="88" t="s">
        <v>161</v>
      </c>
      <c r="U31" s="88" t="s">
        <v>161</v>
      </c>
      <c r="V31" s="18">
        <v>35.720483</v>
      </c>
      <c r="W31" s="18">
        <v>49.823224</v>
      </c>
      <c r="X31" s="18">
        <v>0</v>
      </c>
      <c r="Y31" s="18">
        <v>0</v>
      </c>
      <c r="Z31" s="18">
        <v>0</v>
      </c>
      <c r="AA31" s="18">
        <v>0</v>
      </c>
      <c r="AB31" s="18">
        <v>-273.153221</v>
      </c>
      <c r="AC31" s="18"/>
      <c r="AD31" s="18">
        <v>-308.49130287</v>
      </c>
      <c r="AE31" s="127"/>
      <c r="AF31" s="128"/>
    </row>
    <row r="32" ht="16.2" collapsed="1" spans="1:32">
      <c r="A32" s="69" t="s">
        <v>221</v>
      </c>
      <c r="B32" s="70">
        <v>30.428426</v>
      </c>
      <c r="C32" s="71" t="e">
        <f>469+#REF!+#REF!</f>
        <v>#REF!</v>
      </c>
      <c r="D32" s="70">
        <v>642.68037733</v>
      </c>
      <c r="E32" s="70">
        <v>-21.177769</v>
      </c>
      <c r="F32" s="70">
        <v>0</v>
      </c>
      <c r="G32" s="70">
        <v>3.526547</v>
      </c>
      <c r="H32" s="70">
        <v>0</v>
      </c>
      <c r="I32" s="94">
        <v>1.58008988042957</v>
      </c>
      <c r="J32" s="94" t="s">
        <v>161</v>
      </c>
      <c r="K32" s="99" t="s">
        <v>161</v>
      </c>
      <c r="L32" s="70">
        <v>1580.161605</v>
      </c>
      <c r="M32" s="70">
        <v>1978.05461598</v>
      </c>
      <c r="N32" s="70">
        <f t="shared" si="0"/>
        <v>397.89301098</v>
      </c>
      <c r="O32" s="95">
        <v>57.5</v>
      </c>
      <c r="P32" s="95">
        <v>66.3333333333333</v>
      </c>
      <c r="Q32" s="119">
        <f t="shared" si="1"/>
        <v>8.8333333333333</v>
      </c>
      <c r="R32" s="120">
        <f t="shared" si="2"/>
        <v>2.33884744256502</v>
      </c>
      <c r="S32" s="94">
        <f t="shared" ref="S32:S42" si="6">L32/B32</f>
        <v>51.9304417849283</v>
      </c>
      <c r="T32" s="94">
        <f>M32/D32</f>
        <v>3.07782015097112</v>
      </c>
      <c r="U32" s="94">
        <f>T32-S32</f>
        <v>-48.8526216339572</v>
      </c>
      <c r="V32" s="70">
        <v>-750.692426</v>
      </c>
      <c r="W32" s="70">
        <v>288.83747362</v>
      </c>
      <c r="X32" s="70">
        <v>2.294664</v>
      </c>
      <c r="Y32" s="70">
        <v>0</v>
      </c>
      <c r="Z32" s="70">
        <v>0.13234</v>
      </c>
      <c r="AA32" s="70">
        <v>0</v>
      </c>
      <c r="AB32" s="70">
        <v>-779.227207</v>
      </c>
      <c r="AC32" s="71" t="e">
        <f>-1434.87266442485+#REF!+#REF!</f>
        <v>#REF!</v>
      </c>
      <c r="AD32" s="70">
        <v>-1624.21171227</v>
      </c>
      <c r="AE32" s="127"/>
      <c r="AF32" s="128"/>
    </row>
    <row r="33" hidden="1" outlineLevel="2" spans="1:32">
      <c r="A33" s="64" t="s">
        <v>26</v>
      </c>
      <c r="B33" s="18">
        <v>6108.170386</v>
      </c>
      <c r="C33" s="18"/>
      <c r="D33" s="18">
        <v>5936.7915339</v>
      </c>
      <c r="E33" s="18">
        <v>3.783671</v>
      </c>
      <c r="F33" s="18">
        <v>13</v>
      </c>
      <c r="G33" s="18">
        <v>5265.432085</v>
      </c>
      <c r="H33" s="18">
        <v>5097.38471914</v>
      </c>
      <c r="I33" s="88">
        <v>0.13734957883999</v>
      </c>
      <c r="J33" s="88">
        <v>0.139200915181389</v>
      </c>
      <c r="K33" s="88" t="s">
        <v>161</v>
      </c>
      <c r="L33" s="18">
        <v>248.074605</v>
      </c>
      <c r="M33" s="18">
        <v>314.5839334</v>
      </c>
      <c r="N33" s="18">
        <f t="shared" si="0"/>
        <v>66.5093284</v>
      </c>
      <c r="O33" s="89">
        <v>35.75</v>
      </c>
      <c r="P33" s="89">
        <v>43</v>
      </c>
      <c r="Q33" s="113">
        <f t="shared" si="1"/>
        <v>7.25</v>
      </c>
      <c r="R33" s="114">
        <f t="shared" si="2"/>
        <v>0.376755637697187</v>
      </c>
      <c r="S33" s="88">
        <f t="shared" si="6"/>
        <v>0.0406135699109819</v>
      </c>
      <c r="T33" s="88">
        <f>M33/D33</f>
        <v>0.0529888798694845</v>
      </c>
      <c r="U33" s="88">
        <f>T33-S33</f>
        <v>0.0123753099585027</v>
      </c>
      <c r="V33" s="18">
        <v>237.309383</v>
      </c>
      <c r="W33" s="18">
        <v>297.52011396</v>
      </c>
      <c r="X33" s="18">
        <v>3.559089</v>
      </c>
      <c r="Y33" s="18">
        <v>0</v>
      </c>
      <c r="Z33" s="18">
        <v>0.193054</v>
      </c>
      <c r="AA33" s="18">
        <v>3</v>
      </c>
      <c r="AB33" s="18">
        <v>356.936677000001</v>
      </c>
      <c r="AC33" s="18"/>
      <c r="AD33" s="18">
        <v>211.3027674</v>
      </c>
      <c r="AE33" s="127"/>
      <c r="AF33" s="128"/>
    </row>
    <row r="34" hidden="1" outlineLevel="2" spans="1:32">
      <c r="A34" s="65" t="s">
        <v>34</v>
      </c>
      <c r="B34" s="66">
        <v>2538.067411</v>
      </c>
      <c r="C34" s="66"/>
      <c r="D34" s="66">
        <v>4713.166984</v>
      </c>
      <c r="E34" s="66">
        <v>1.3836</v>
      </c>
      <c r="F34" s="66">
        <v>0</v>
      </c>
      <c r="G34" s="66">
        <v>2072.447521</v>
      </c>
      <c r="H34" s="66">
        <v>3657.5444126</v>
      </c>
      <c r="I34" s="90">
        <v>0.182909361661553</v>
      </c>
      <c r="J34" s="90">
        <v>0.223973089640908</v>
      </c>
      <c r="K34" s="90" t="s">
        <v>161</v>
      </c>
      <c r="L34" s="66">
        <v>121.412975</v>
      </c>
      <c r="M34" s="66">
        <v>279.48758908</v>
      </c>
      <c r="N34" s="66">
        <f t="shared" si="0"/>
        <v>158.07461408</v>
      </c>
      <c r="O34" s="91">
        <v>21.9999999966667</v>
      </c>
      <c r="P34" s="91">
        <v>38</v>
      </c>
      <c r="Q34" s="115">
        <f t="shared" si="1"/>
        <v>16.0000000033333</v>
      </c>
      <c r="R34" s="116">
        <f t="shared" si="2"/>
        <v>1.83616496299158</v>
      </c>
      <c r="S34" s="90">
        <f t="shared" si="6"/>
        <v>0.0478367810381219</v>
      </c>
      <c r="T34" s="90">
        <f>M34/D34</f>
        <v>0.0592993182776653</v>
      </c>
      <c r="U34" s="90">
        <f>T34-S34</f>
        <v>0.0114625372395434</v>
      </c>
      <c r="V34" s="66">
        <v>264.199079</v>
      </c>
      <c r="W34" s="66">
        <v>543.13145796</v>
      </c>
      <c r="X34" s="66">
        <v>0</v>
      </c>
      <c r="Y34" s="66">
        <v>0</v>
      </c>
      <c r="Z34" s="66">
        <v>0.013994</v>
      </c>
      <c r="AA34" s="66">
        <v>0</v>
      </c>
      <c r="AB34" s="66">
        <v>78.6102419999997</v>
      </c>
      <c r="AC34" s="66"/>
      <c r="AD34" s="66">
        <v>233.00352436</v>
      </c>
      <c r="AE34" s="127"/>
      <c r="AF34" s="128"/>
    </row>
    <row r="35" hidden="1" outlineLevel="2" spans="1:32">
      <c r="A35" s="64" t="s">
        <v>33</v>
      </c>
      <c r="B35" s="18">
        <v>1512.484333</v>
      </c>
      <c r="C35" s="18"/>
      <c r="D35" s="18">
        <v>4860.036</v>
      </c>
      <c r="E35" s="18">
        <v>0</v>
      </c>
      <c r="F35" s="18">
        <v>18</v>
      </c>
      <c r="G35" s="18">
        <v>1228.338221</v>
      </c>
      <c r="H35" s="18">
        <v>3839.42844</v>
      </c>
      <c r="I35" s="88">
        <v>0.187867144009617</v>
      </c>
      <c r="J35" s="88">
        <v>0.206296323730935</v>
      </c>
      <c r="K35" s="88" t="s">
        <v>161</v>
      </c>
      <c r="L35" s="18">
        <v>81.643579</v>
      </c>
      <c r="M35" s="18">
        <v>339.66493304</v>
      </c>
      <c r="N35" s="18">
        <f t="shared" si="0"/>
        <v>258.02135404</v>
      </c>
      <c r="O35" s="89">
        <v>16.08333333</v>
      </c>
      <c r="P35" s="89">
        <v>50</v>
      </c>
      <c r="Q35" s="113">
        <f t="shared" si="1"/>
        <v>33.91666667</v>
      </c>
      <c r="R35" s="114">
        <f t="shared" si="2"/>
        <v>1.71701395508471</v>
      </c>
      <c r="S35" s="88">
        <f t="shared" si="6"/>
        <v>0.053979784926473</v>
      </c>
      <c r="T35" s="88">
        <f>M35/D35</f>
        <v>0.0698893862185383</v>
      </c>
      <c r="U35" s="88">
        <f>T35-S35</f>
        <v>0.0159096012920653</v>
      </c>
      <c r="V35" s="18">
        <v>95.203139</v>
      </c>
      <c r="W35" s="18">
        <v>418.374622</v>
      </c>
      <c r="X35" s="18">
        <v>0.1</v>
      </c>
      <c r="Y35" s="18">
        <v>0</v>
      </c>
      <c r="Z35" s="18">
        <v>0</v>
      </c>
      <c r="AA35" s="18">
        <v>0</v>
      </c>
      <c r="AB35" s="18">
        <v>107.399394</v>
      </c>
      <c r="AC35" s="18"/>
      <c r="AD35" s="18">
        <v>244.56800496</v>
      </c>
      <c r="AE35" s="127"/>
      <c r="AF35" s="128"/>
    </row>
    <row r="36" hidden="1" outlineLevel="2" spans="1:32">
      <c r="A36" s="65" t="s">
        <v>222</v>
      </c>
      <c r="B36" s="66">
        <v>50.373451</v>
      </c>
      <c r="C36" s="66"/>
      <c r="D36" s="66">
        <v>0</v>
      </c>
      <c r="E36" s="66">
        <v>0</v>
      </c>
      <c r="F36" s="66">
        <v>0</v>
      </c>
      <c r="G36" s="66">
        <v>33.359292</v>
      </c>
      <c r="H36" s="66">
        <v>0</v>
      </c>
      <c r="I36" s="90">
        <v>0.337760440514588</v>
      </c>
      <c r="J36" s="90" t="s">
        <v>161</v>
      </c>
      <c r="K36" s="90" t="s">
        <v>161</v>
      </c>
      <c r="L36" s="66">
        <v>0</v>
      </c>
      <c r="M36" s="66">
        <v>0</v>
      </c>
      <c r="N36" s="66">
        <f t="shared" si="0"/>
        <v>0</v>
      </c>
      <c r="O36" s="91">
        <v>0</v>
      </c>
      <c r="P36" s="91">
        <v>0</v>
      </c>
      <c r="Q36" s="115">
        <f t="shared" si="1"/>
        <v>0</v>
      </c>
      <c r="R36" s="116" t="str">
        <f t="shared" si="2"/>
        <v>/</v>
      </c>
      <c r="S36" s="90">
        <f t="shared" si="6"/>
        <v>0</v>
      </c>
      <c r="T36" s="90" t="s">
        <v>161</v>
      </c>
      <c r="U36" s="90" t="s">
        <v>161</v>
      </c>
      <c r="V36" s="66">
        <v>0</v>
      </c>
      <c r="W36" s="66">
        <v>0</v>
      </c>
      <c r="X36" s="66">
        <v>0</v>
      </c>
      <c r="Y36" s="66">
        <v>0</v>
      </c>
      <c r="Z36" s="66">
        <v>0</v>
      </c>
      <c r="AA36" s="66">
        <v>0</v>
      </c>
      <c r="AB36" s="66">
        <v>17.014159</v>
      </c>
      <c r="AC36" s="66"/>
      <c r="AD36" s="66">
        <v>0</v>
      </c>
      <c r="AE36" s="127"/>
      <c r="AF36" s="128"/>
    </row>
    <row r="37" hidden="1" outlineLevel="2" spans="1:32">
      <c r="A37" s="64" t="s">
        <v>27</v>
      </c>
      <c r="B37" s="18">
        <v>869.482943</v>
      </c>
      <c r="C37" s="18"/>
      <c r="D37" s="18">
        <v>858.9297</v>
      </c>
      <c r="E37" s="18">
        <v>552.274546</v>
      </c>
      <c r="F37" s="18">
        <v>561.96023436</v>
      </c>
      <c r="G37" s="18">
        <v>0</v>
      </c>
      <c r="H37" s="18">
        <v>0</v>
      </c>
      <c r="I37" s="88">
        <v>0.364824174589932</v>
      </c>
      <c r="J37" s="88">
        <v>0.34574362213811</v>
      </c>
      <c r="K37" s="88" t="s">
        <v>161</v>
      </c>
      <c r="L37" s="18">
        <v>203.41373</v>
      </c>
      <c r="M37" s="18">
        <v>190.3606806</v>
      </c>
      <c r="N37" s="18">
        <f t="shared" si="0"/>
        <v>-13.0530494</v>
      </c>
      <c r="O37" s="89">
        <v>38.66666667</v>
      </c>
      <c r="P37" s="89">
        <v>38</v>
      </c>
      <c r="Q37" s="113">
        <f t="shared" si="1"/>
        <v>-0.666666669999998</v>
      </c>
      <c r="R37" s="114">
        <f t="shared" si="2"/>
        <v>-0.251208318602753</v>
      </c>
      <c r="S37" s="88">
        <f t="shared" si="6"/>
        <v>0.233947924611558</v>
      </c>
      <c r="T37" s="88">
        <f>M37/D37</f>
        <v>0.22162544920731</v>
      </c>
      <c r="U37" s="88">
        <f>T37-S37</f>
        <v>-0.0123224754042485</v>
      </c>
      <c r="V37" s="18">
        <v>45.739099</v>
      </c>
      <c r="W37" s="18">
        <v>71.62268</v>
      </c>
      <c r="X37" s="18">
        <v>2.355586</v>
      </c>
      <c r="Y37" s="18">
        <v>0</v>
      </c>
      <c r="Z37" s="18">
        <v>0</v>
      </c>
      <c r="AA37" s="18">
        <v>0</v>
      </c>
      <c r="AB37" s="18">
        <v>70.411154</v>
      </c>
      <c r="AC37" s="18"/>
      <c r="AD37" s="18">
        <v>34.9861050400001</v>
      </c>
      <c r="AE37" s="127"/>
      <c r="AF37" s="128"/>
    </row>
    <row r="38" hidden="1" outlineLevel="2" spans="1:32">
      <c r="A38" s="65" t="s">
        <v>30</v>
      </c>
      <c r="B38" s="66">
        <v>423.644352</v>
      </c>
      <c r="C38" s="66"/>
      <c r="D38" s="66">
        <v>326.00905</v>
      </c>
      <c r="E38" s="66">
        <v>18.917089</v>
      </c>
      <c r="F38" s="66">
        <v>0</v>
      </c>
      <c r="G38" s="66">
        <v>280.3948</v>
      </c>
      <c r="H38" s="66">
        <v>215.29999943</v>
      </c>
      <c r="I38" s="90">
        <v>0.293483112457498</v>
      </c>
      <c r="J38" s="90">
        <v>0.339588887394384</v>
      </c>
      <c r="K38" s="90" t="s">
        <v>161</v>
      </c>
      <c r="L38" s="66">
        <v>40.1476</v>
      </c>
      <c r="M38" s="66">
        <v>38.0958002</v>
      </c>
      <c r="N38" s="66">
        <f t="shared" si="0"/>
        <v>-2.0517998</v>
      </c>
      <c r="O38" s="91">
        <v>7.58333333</v>
      </c>
      <c r="P38" s="91">
        <v>7</v>
      </c>
      <c r="Q38" s="115">
        <f t="shared" si="1"/>
        <v>-0.58333333</v>
      </c>
      <c r="R38" s="116">
        <f t="shared" si="2"/>
        <v>0.148068158112445</v>
      </c>
      <c r="S38" s="90">
        <f t="shared" si="6"/>
        <v>0.0947672258829028</v>
      </c>
      <c r="T38" s="90">
        <f>M38/D38</f>
        <v>0.116855038840179</v>
      </c>
      <c r="U38" s="90">
        <f>T38-S38</f>
        <v>0.0220878129572766</v>
      </c>
      <c r="V38" s="66">
        <v>9.514232</v>
      </c>
      <c r="W38" s="66">
        <v>21.26949396</v>
      </c>
      <c r="X38" s="66">
        <v>0.99889</v>
      </c>
      <c r="Y38" s="66">
        <v>0.66</v>
      </c>
      <c r="Z38" s="66">
        <v>-0.054779</v>
      </c>
      <c r="AA38" s="66">
        <v>0</v>
      </c>
      <c r="AB38" s="66">
        <v>75.7243000000001</v>
      </c>
      <c r="AC38" s="66"/>
      <c r="AD38" s="66">
        <v>52.0037564100001</v>
      </c>
      <c r="AE38" s="127"/>
      <c r="AF38" s="128"/>
    </row>
    <row r="39" hidden="1" outlineLevel="2" spans="1:32">
      <c r="A39" s="64" t="s">
        <v>35</v>
      </c>
      <c r="B39" s="18">
        <v>462.078744</v>
      </c>
      <c r="C39" s="18"/>
      <c r="D39" s="18">
        <v>0</v>
      </c>
      <c r="E39" s="18">
        <v>279.7277</v>
      </c>
      <c r="F39" s="18">
        <v>0</v>
      </c>
      <c r="G39" s="18">
        <v>0</v>
      </c>
      <c r="H39" s="18">
        <v>0</v>
      </c>
      <c r="I39" s="88">
        <v>0.394631967749635</v>
      </c>
      <c r="J39" s="88" t="s">
        <v>161</v>
      </c>
      <c r="K39" s="88" t="s">
        <v>161</v>
      </c>
      <c r="L39" s="18">
        <v>68.988924</v>
      </c>
      <c r="M39" s="18">
        <v>0</v>
      </c>
      <c r="N39" s="18">
        <f t="shared" si="0"/>
        <v>-68.988924</v>
      </c>
      <c r="O39" s="89">
        <v>19</v>
      </c>
      <c r="P39" s="89">
        <v>0</v>
      </c>
      <c r="Q39" s="113">
        <f t="shared" si="1"/>
        <v>-19</v>
      </c>
      <c r="R39" s="114" t="str">
        <f t="shared" si="2"/>
        <v>/</v>
      </c>
      <c r="S39" s="88">
        <f t="shared" si="6"/>
        <v>0.149301228190665</v>
      </c>
      <c r="T39" s="88" t="s">
        <v>161</v>
      </c>
      <c r="U39" s="88" t="s">
        <v>161</v>
      </c>
      <c r="V39" s="18">
        <v>58.592444</v>
      </c>
      <c r="W39" s="18">
        <v>0</v>
      </c>
      <c r="X39" s="18">
        <v>0.32128</v>
      </c>
      <c r="Y39" s="18">
        <v>0</v>
      </c>
      <c r="Z39" s="18">
        <v>0</v>
      </c>
      <c r="AA39" s="18">
        <v>0</v>
      </c>
      <c r="AB39" s="18">
        <v>55.0909559999999</v>
      </c>
      <c r="AC39" s="18"/>
      <c r="AD39" s="18">
        <v>0</v>
      </c>
      <c r="AE39" s="127"/>
      <c r="AF39" s="128"/>
    </row>
    <row r="40" hidden="1" outlineLevel="2" spans="1:32">
      <c r="A40" s="64" t="s">
        <v>28</v>
      </c>
      <c r="B40" s="18">
        <v>742.212422</v>
      </c>
      <c r="C40" s="18"/>
      <c r="D40" s="18">
        <v>727.625</v>
      </c>
      <c r="E40" s="18">
        <v>471.783452</v>
      </c>
      <c r="F40" s="18">
        <v>471.86359388</v>
      </c>
      <c r="G40" s="18">
        <v>0</v>
      </c>
      <c r="H40" s="18">
        <v>0</v>
      </c>
      <c r="I40" s="88">
        <v>0.364355219589682</v>
      </c>
      <c r="J40" s="88">
        <v>0.351501674791273</v>
      </c>
      <c r="K40" s="88" t="s">
        <v>161</v>
      </c>
      <c r="L40" s="18">
        <v>146.749798</v>
      </c>
      <c r="M40" s="18">
        <v>158.33766408</v>
      </c>
      <c r="N40" s="18">
        <f t="shared" si="0"/>
        <v>11.58786608</v>
      </c>
      <c r="O40" s="89">
        <v>36.25</v>
      </c>
      <c r="P40" s="89">
        <v>36</v>
      </c>
      <c r="Q40" s="113">
        <f t="shared" si="1"/>
        <v>-0.25</v>
      </c>
      <c r="R40" s="114">
        <f t="shared" si="2"/>
        <v>0.349998157011494</v>
      </c>
      <c r="S40" s="88">
        <f t="shared" si="6"/>
        <v>0.197719404378279</v>
      </c>
      <c r="T40" s="88">
        <f>M40/D40</f>
        <v>0.217608883806906</v>
      </c>
      <c r="U40" s="88">
        <f>T40-S40</f>
        <v>0.0198894794286268</v>
      </c>
      <c r="V40" s="18">
        <v>38.366745</v>
      </c>
      <c r="W40" s="18">
        <v>70.42363996</v>
      </c>
      <c r="X40" s="18">
        <v>0.146601</v>
      </c>
      <c r="Y40" s="18">
        <v>0</v>
      </c>
      <c r="Z40" s="18">
        <v>0</v>
      </c>
      <c r="AA40" s="18">
        <v>0</v>
      </c>
      <c r="AB40" s="18">
        <v>85.459028</v>
      </c>
      <c r="AC40" s="18"/>
      <c r="AD40" s="18">
        <v>27.00010208</v>
      </c>
      <c r="AE40" s="127"/>
      <c r="AF40" s="128"/>
    </row>
    <row r="41" hidden="1" outlineLevel="2" spans="1:32">
      <c r="A41" s="65" t="s">
        <v>29</v>
      </c>
      <c r="B41" s="66">
        <v>193.527127</v>
      </c>
      <c r="C41" s="66"/>
      <c r="D41" s="66">
        <v>252.642</v>
      </c>
      <c r="E41" s="66">
        <v>0</v>
      </c>
      <c r="F41" s="66">
        <v>0</v>
      </c>
      <c r="G41" s="66">
        <v>134.450545</v>
      </c>
      <c r="H41" s="66">
        <v>176.8494</v>
      </c>
      <c r="I41" s="90">
        <v>0.30526253820737</v>
      </c>
      <c r="J41" s="90">
        <v>0.3</v>
      </c>
      <c r="K41" s="90" t="s">
        <v>161</v>
      </c>
      <c r="L41" s="66">
        <v>5.337004</v>
      </c>
      <c r="M41" s="66">
        <v>9.7272</v>
      </c>
      <c r="N41" s="66">
        <f t="shared" si="0"/>
        <v>4.390196</v>
      </c>
      <c r="O41" s="91">
        <v>1.83333333333333</v>
      </c>
      <c r="P41" s="91">
        <v>3</v>
      </c>
      <c r="Q41" s="115">
        <f t="shared" si="1"/>
        <v>1.16666666666667</v>
      </c>
      <c r="R41" s="116">
        <f t="shared" si="2"/>
        <v>0.331306909090904</v>
      </c>
      <c r="S41" s="90">
        <f t="shared" si="6"/>
        <v>0.0275775498904606</v>
      </c>
      <c r="T41" s="90">
        <f>M41/D41</f>
        <v>0.0385019117961384</v>
      </c>
      <c r="U41" s="90">
        <f>T41-S41</f>
        <v>0.0109243619056778</v>
      </c>
      <c r="V41" s="66">
        <v>2.017331</v>
      </c>
      <c r="W41" s="66">
        <v>8.18094</v>
      </c>
      <c r="X41" s="66">
        <v>0.5031</v>
      </c>
      <c r="Y41" s="66">
        <v>0</v>
      </c>
      <c r="Z41" s="66">
        <v>0</v>
      </c>
      <c r="AA41" s="66">
        <v>0</v>
      </c>
      <c r="AB41" s="66">
        <v>52.225347</v>
      </c>
      <c r="AC41" s="66"/>
      <c r="AD41" s="66">
        <v>57.88446</v>
      </c>
      <c r="AE41" s="127"/>
      <c r="AF41" s="128"/>
    </row>
    <row r="42" hidden="1" outlineLevel="2" spans="1:32">
      <c r="A42" s="64" t="s">
        <v>37</v>
      </c>
      <c r="B42" s="18">
        <v>1.980198</v>
      </c>
      <c r="C42" s="18"/>
      <c r="D42" s="18">
        <v>1.89</v>
      </c>
      <c r="E42" s="18">
        <v>0</v>
      </c>
      <c r="F42" s="18">
        <v>0</v>
      </c>
      <c r="G42" s="18">
        <v>0</v>
      </c>
      <c r="H42" s="18">
        <v>0</v>
      </c>
      <c r="I42" s="88" t="s">
        <v>161</v>
      </c>
      <c r="J42" s="88" t="s">
        <v>161</v>
      </c>
      <c r="K42" s="88" t="s">
        <v>161</v>
      </c>
      <c r="L42" s="18">
        <v>0</v>
      </c>
      <c r="M42" s="18">
        <v>0</v>
      </c>
      <c r="N42" s="18">
        <f t="shared" si="0"/>
        <v>0</v>
      </c>
      <c r="O42" s="89">
        <v>0</v>
      </c>
      <c r="P42" s="89">
        <v>0</v>
      </c>
      <c r="Q42" s="113">
        <f t="shared" si="1"/>
        <v>0</v>
      </c>
      <c r="R42" s="114" t="str">
        <f t="shared" si="2"/>
        <v>/</v>
      </c>
      <c r="S42" s="88">
        <f t="shared" si="6"/>
        <v>0</v>
      </c>
      <c r="T42" s="88">
        <f>M42/D42</f>
        <v>0</v>
      </c>
      <c r="U42" s="88">
        <f>T42-S42</f>
        <v>0</v>
      </c>
      <c r="V42" s="18">
        <v>2.160535</v>
      </c>
      <c r="W42" s="18">
        <v>4.321068</v>
      </c>
      <c r="X42" s="18">
        <v>0</v>
      </c>
      <c r="Y42" s="18">
        <v>0</v>
      </c>
      <c r="Z42" s="18">
        <v>0</v>
      </c>
      <c r="AA42" s="18">
        <v>0</v>
      </c>
      <c r="AB42" s="18">
        <v>-0.180337</v>
      </c>
      <c r="AC42" s="18"/>
      <c r="AD42" s="18">
        <v>-2.431068</v>
      </c>
      <c r="AE42" s="127"/>
      <c r="AF42" s="128"/>
    </row>
    <row r="43" hidden="1" outlineLevel="2" spans="1:32">
      <c r="A43" s="65" t="s">
        <v>36</v>
      </c>
      <c r="B43" s="66">
        <v>0</v>
      </c>
      <c r="C43" s="66"/>
      <c r="D43" s="66">
        <v>0</v>
      </c>
      <c r="E43" s="66">
        <v>0</v>
      </c>
      <c r="F43" s="66">
        <v>0</v>
      </c>
      <c r="G43" s="66">
        <v>0</v>
      </c>
      <c r="H43" s="66">
        <v>0</v>
      </c>
      <c r="I43" s="90" t="s">
        <v>161</v>
      </c>
      <c r="J43" s="90" t="s">
        <v>161</v>
      </c>
      <c r="K43" s="90" t="s">
        <v>161</v>
      </c>
      <c r="L43" s="66">
        <v>0</v>
      </c>
      <c r="M43" s="66">
        <v>0</v>
      </c>
      <c r="N43" s="66">
        <f t="shared" si="0"/>
        <v>0</v>
      </c>
      <c r="O43" s="91">
        <v>0</v>
      </c>
      <c r="P43" s="91">
        <v>0</v>
      </c>
      <c r="Q43" s="115">
        <f t="shared" si="1"/>
        <v>0</v>
      </c>
      <c r="R43" s="116" t="str">
        <f t="shared" si="2"/>
        <v>/</v>
      </c>
      <c r="S43" s="90" t="s">
        <v>161</v>
      </c>
      <c r="T43" s="90" t="s">
        <v>161</v>
      </c>
      <c r="U43" s="90" t="s">
        <v>161</v>
      </c>
      <c r="V43" s="66">
        <v>0</v>
      </c>
      <c r="W43" s="66">
        <v>0</v>
      </c>
      <c r="X43" s="66">
        <v>0</v>
      </c>
      <c r="Y43" s="66">
        <v>0</v>
      </c>
      <c r="Z43" s="66">
        <v>0</v>
      </c>
      <c r="AA43" s="66">
        <v>0</v>
      </c>
      <c r="AB43" s="66">
        <v>0</v>
      </c>
      <c r="AC43" s="66"/>
      <c r="AD43" s="66">
        <v>0</v>
      </c>
      <c r="AE43" s="127"/>
      <c r="AF43" s="128"/>
    </row>
    <row r="44" hidden="1" outlineLevel="2" spans="1:32">
      <c r="A44" s="64" t="s">
        <v>32</v>
      </c>
      <c r="B44" s="18">
        <v>374.426056</v>
      </c>
      <c r="C44" s="18"/>
      <c r="D44" s="18">
        <v>452.277</v>
      </c>
      <c r="E44" s="18">
        <v>0</v>
      </c>
      <c r="F44" s="18">
        <v>0</v>
      </c>
      <c r="G44" s="18">
        <v>255.496093</v>
      </c>
      <c r="H44" s="18">
        <v>316.0099</v>
      </c>
      <c r="I44" s="88">
        <v>0.317632710368853</v>
      </c>
      <c r="J44" s="88">
        <v>0.301291244082719</v>
      </c>
      <c r="K44" s="88" t="s">
        <v>161</v>
      </c>
      <c r="L44" s="18">
        <v>23.044719</v>
      </c>
      <c r="M44" s="18">
        <v>27.69450812</v>
      </c>
      <c r="N44" s="18">
        <f t="shared" si="0"/>
        <v>4.64978912</v>
      </c>
      <c r="O44" s="89">
        <v>3</v>
      </c>
      <c r="P44" s="89">
        <v>6</v>
      </c>
      <c r="Q44" s="113">
        <f t="shared" si="1"/>
        <v>3</v>
      </c>
      <c r="R44" s="114">
        <f t="shared" si="2"/>
        <v>-3.06582164666667</v>
      </c>
      <c r="S44" s="88">
        <f>L44/B44</f>
        <v>0.0615467824173006</v>
      </c>
      <c r="T44" s="88">
        <f>M44/D44</f>
        <v>0.0612335098180982</v>
      </c>
      <c r="U44" s="88">
        <f>T44-S44</f>
        <v>-0.000313272599202372</v>
      </c>
      <c r="V44" s="18">
        <v>9.959306</v>
      </c>
      <c r="W44" s="18">
        <v>10.022269</v>
      </c>
      <c r="X44" s="18">
        <v>0.63196</v>
      </c>
      <c r="Y44" s="18">
        <v>0.45</v>
      </c>
      <c r="Z44" s="18">
        <v>0</v>
      </c>
      <c r="AA44" s="18">
        <v>0</v>
      </c>
      <c r="AB44" s="18">
        <v>86.557898</v>
      </c>
      <c r="AC44" s="18"/>
      <c r="AD44" s="18">
        <v>99.0003228799999</v>
      </c>
      <c r="AE44" s="127"/>
      <c r="AF44" s="128"/>
    </row>
    <row r="45" hidden="1" outlineLevel="2" spans="1:32">
      <c r="A45" s="65" t="s">
        <v>39</v>
      </c>
      <c r="B45" s="66">
        <v>1.720425</v>
      </c>
      <c r="C45" s="66"/>
      <c r="D45" s="66">
        <v>31.16981133</v>
      </c>
      <c r="E45" s="66">
        <v>0</v>
      </c>
      <c r="F45" s="66">
        <v>0</v>
      </c>
      <c r="G45" s="66">
        <v>0</v>
      </c>
      <c r="H45" s="66">
        <v>0</v>
      </c>
      <c r="I45" s="90" t="s">
        <v>161</v>
      </c>
      <c r="J45" s="90" t="s">
        <v>161</v>
      </c>
      <c r="K45" s="90" t="s">
        <v>161</v>
      </c>
      <c r="L45" s="66">
        <v>0.207921</v>
      </c>
      <c r="M45" s="66">
        <v>0</v>
      </c>
      <c r="N45" s="66">
        <f t="shared" si="0"/>
        <v>-0.207921</v>
      </c>
      <c r="O45" s="91">
        <v>0</v>
      </c>
      <c r="P45" s="91">
        <v>0</v>
      </c>
      <c r="Q45" s="115">
        <f t="shared" si="1"/>
        <v>0</v>
      </c>
      <c r="R45" s="116" t="str">
        <f t="shared" si="2"/>
        <v>/</v>
      </c>
      <c r="S45" s="90">
        <f>L45/B45</f>
        <v>0.120854440036619</v>
      </c>
      <c r="T45" s="90">
        <f>M45/D45</f>
        <v>0</v>
      </c>
      <c r="U45" s="90">
        <f>T45-S45</f>
        <v>-0.120854440036619</v>
      </c>
      <c r="V45" s="66">
        <v>0.780565</v>
      </c>
      <c r="W45" s="66">
        <v>14.004542</v>
      </c>
      <c r="X45" s="66">
        <v>0</v>
      </c>
      <c r="Y45" s="66">
        <v>0</v>
      </c>
      <c r="Z45" s="66">
        <v>0</v>
      </c>
      <c r="AA45" s="66">
        <v>0</v>
      </c>
      <c r="AB45" s="66">
        <v>0.731939</v>
      </c>
      <c r="AC45" s="66"/>
      <c r="AD45" s="66">
        <v>17.16526933</v>
      </c>
      <c r="AE45" s="127"/>
      <c r="AF45" s="128"/>
    </row>
    <row r="46" hidden="1" outlineLevel="2" spans="1:32">
      <c r="A46" s="64" t="s">
        <v>31</v>
      </c>
      <c r="B46" s="18">
        <v>649.251688</v>
      </c>
      <c r="C46" s="18"/>
      <c r="D46" s="18">
        <v>615.0252</v>
      </c>
      <c r="E46" s="18">
        <v>0</v>
      </c>
      <c r="F46" s="18">
        <v>0</v>
      </c>
      <c r="G46" s="18">
        <v>447.059581</v>
      </c>
      <c r="H46" s="18">
        <v>430.49999913</v>
      </c>
      <c r="I46" s="88">
        <v>0.311423305841293</v>
      </c>
      <c r="J46" s="88">
        <v>0.300028683166153</v>
      </c>
      <c r="K46" s="88" t="s">
        <v>161</v>
      </c>
      <c r="L46" s="18">
        <v>33.186653</v>
      </c>
      <c r="M46" s="18">
        <v>32.70051224</v>
      </c>
      <c r="N46" s="18">
        <f t="shared" si="0"/>
        <v>-0.486140759999998</v>
      </c>
      <c r="O46" s="89">
        <v>6</v>
      </c>
      <c r="P46" s="89">
        <v>6</v>
      </c>
      <c r="Q46" s="113">
        <f t="shared" si="1"/>
        <v>0</v>
      </c>
      <c r="R46" s="114">
        <f t="shared" si="2"/>
        <v>-0.0810234599999999</v>
      </c>
      <c r="S46" s="88">
        <f>L46/B46</f>
        <v>0.0511152356064417</v>
      </c>
      <c r="T46" s="88">
        <f>M46/D46</f>
        <v>0.0531693859698757</v>
      </c>
      <c r="U46" s="88">
        <f>T46-S46</f>
        <v>0.00205415036343397</v>
      </c>
      <c r="V46" s="18">
        <v>4.335421</v>
      </c>
      <c r="W46" s="18">
        <v>5.1182</v>
      </c>
      <c r="X46" s="18">
        <v>0.69705</v>
      </c>
      <c r="Y46" s="18">
        <v>0</v>
      </c>
      <c r="Z46" s="18">
        <v>0.098576</v>
      </c>
      <c r="AA46" s="18">
        <v>0</v>
      </c>
      <c r="AB46" s="18">
        <v>165.268507</v>
      </c>
      <c r="AC46" s="18"/>
      <c r="AD46" s="18">
        <v>146.70648863</v>
      </c>
      <c r="AE46" s="127"/>
      <c r="AF46" s="128"/>
    </row>
    <row r="47" hidden="1" outlineLevel="1" spans="1:32">
      <c r="A47" s="76" t="s">
        <v>223</v>
      </c>
      <c r="B47" s="77">
        <v>13927.419536</v>
      </c>
      <c r="C47" s="77"/>
      <c r="D47" s="77">
        <v>18775.56227923</v>
      </c>
      <c r="E47" s="77">
        <v>1327.870058</v>
      </c>
      <c r="F47" s="77">
        <v>1064.82382824</v>
      </c>
      <c r="G47" s="77">
        <v>9716.978138</v>
      </c>
      <c r="H47" s="77">
        <v>13733.0168703</v>
      </c>
      <c r="I47" s="100">
        <v>0.206970956288711</v>
      </c>
      <c r="J47" s="100">
        <v>0.21185632267803</v>
      </c>
      <c r="K47" s="101" t="s">
        <v>161</v>
      </c>
      <c r="L47" s="77">
        <v>972.207508</v>
      </c>
      <c r="M47" s="77">
        <v>1390.65282076</v>
      </c>
      <c r="N47" s="77">
        <f t="shared" si="0"/>
        <v>418.44531276</v>
      </c>
      <c r="O47" s="102">
        <v>186.16666666</v>
      </c>
      <c r="P47" s="102">
        <v>227</v>
      </c>
      <c r="Q47" s="123">
        <f t="shared" si="1"/>
        <v>40.83333334</v>
      </c>
      <c r="R47" s="124">
        <f t="shared" si="2"/>
        <v>0.903981222695712</v>
      </c>
      <c r="S47" s="100">
        <f>L47/B47</f>
        <v>0.0698052862906161</v>
      </c>
      <c r="T47" s="100">
        <f>M47/D47</f>
        <v>0.0740671730666823</v>
      </c>
      <c r="U47" s="100">
        <f>T47-S47</f>
        <v>0.00426188677606616</v>
      </c>
      <c r="V47" s="77">
        <v>768.177279</v>
      </c>
      <c r="W47" s="77">
        <v>1463.98902684</v>
      </c>
      <c r="X47" s="77">
        <v>9.313556</v>
      </c>
      <c r="Y47" s="77">
        <v>1.11</v>
      </c>
      <c r="Z47" s="77">
        <v>0.250845</v>
      </c>
      <c r="AA47" s="77">
        <v>3</v>
      </c>
      <c r="AB47" s="77">
        <v>1151.249264</v>
      </c>
      <c r="AC47" s="77"/>
      <c r="AD47" s="77">
        <v>1121.18973309</v>
      </c>
      <c r="AE47" s="127"/>
      <c r="AF47" s="128"/>
    </row>
    <row r="48" hidden="1" outlineLevel="2" spans="1:32">
      <c r="A48" s="64" t="s">
        <v>44</v>
      </c>
      <c r="B48" s="18">
        <v>0</v>
      </c>
      <c r="C48" s="18"/>
      <c r="D48" s="18">
        <v>4000</v>
      </c>
      <c r="E48" s="18">
        <v>0</v>
      </c>
      <c r="F48" s="18">
        <v>0</v>
      </c>
      <c r="G48" s="18">
        <v>0</v>
      </c>
      <c r="H48" s="18">
        <v>3290</v>
      </c>
      <c r="I48" s="88" t="s">
        <v>161</v>
      </c>
      <c r="J48" s="88">
        <v>0.1775</v>
      </c>
      <c r="K48" s="88" t="s">
        <v>161</v>
      </c>
      <c r="L48" s="18">
        <v>0</v>
      </c>
      <c r="M48" s="18">
        <v>253.47182</v>
      </c>
      <c r="N48" s="18">
        <f t="shared" si="0"/>
        <v>253.47182</v>
      </c>
      <c r="O48" s="89">
        <v>0</v>
      </c>
      <c r="P48" s="89">
        <v>33.3333333333333</v>
      </c>
      <c r="Q48" s="113">
        <f t="shared" si="1"/>
        <v>33.3333333333333</v>
      </c>
      <c r="R48" s="114" t="str">
        <f t="shared" si="2"/>
        <v>/</v>
      </c>
      <c r="S48" s="88" t="s">
        <v>161</v>
      </c>
      <c r="T48" s="88">
        <f>M48/D48</f>
        <v>0.063367955</v>
      </c>
      <c r="U48" s="88" t="s">
        <v>161</v>
      </c>
      <c r="V48" s="18">
        <v>0</v>
      </c>
      <c r="W48" s="18">
        <v>223</v>
      </c>
      <c r="X48" s="18">
        <v>0</v>
      </c>
      <c r="Y48" s="18">
        <v>0</v>
      </c>
      <c r="Z48" s="18">
        <v>0</v>
      </c>
      <c r="AA48" s="18">
        <v>0</v>
      </c>
      <c r="AB48" s="18">
        <v>0</v>
      </c>
      <c r="AC48" s="18"/>
      <c r="AD48" s="18">
        <v>233.52818</v>
      </c>
      <c r="AE48" s="127"/>
      <c r="AF48" s="128"/>
    </row>
    <row r="49" hidden="1" outlineLevel="2" spans="1:32">
      <c r="A49" s="65" t="s">
        <v>164</v>
      </c>
      <c r="B49" s="66">
        <v>0</v>
      </c>
      <c r="C49" s="66"/>
      <c r="D49" s="66">
        <v>0</v>
      </c>
      <c r="E49" s="66">
        <v>0</v>
      </c>
      <c r="F49" s="66">
        <v>0</v>
      </c>
      <c r="G49" s="66">
        <v>0</v>
      </c>
      <c r="H49" s="66">
        <v>0</v>
      </c>
      <c r="I49" s="90" t="s">
        <v>161</v>
      </c>
      <c r="J49" s="90" t="s">
        <v>161</v>
      </c>
      <c r="K49" s="90" t="s">
        <v>161</v>
      </c>
      <c r="L49" s="66">
        <v>0</v>
      </c>
      <c r="M49" s="66">
        <v>0</v>
      </c>
      <c r="N49" s="66">
        <f t="shared" si="0"/>
        <v>0</v>
      </c>
      <c r="O49" s="91">
        <v>0</v>
      </c>
      <c r="P49" s="91">
        <v>0</v>
      </c>
      <c r="Q49" s="115">
        <f t="shared" si="1"/>
        <v>0</v>
      </c>
      <c r="R49" s="116" t="str">
        <f t="shared" si="2"/>
        <v>/</v>
      </c>
      <c r="S49" s="90" t="s">
        <v>161</v>
      </c>
      <c r="T49" s="90" t="s">
        <v>161</v>
      </c>
      <c r="U49" s="90" t="s">
        <v>161</v>
      </c>
      <c r="V49" s="66">
        <v>0</v>
      </c>
      <c r="W49" s="66">
        <v>0</v>
      </c>
      <c r="X49" s="66">
        <v>0</v>
      </c>
      <c r="Y49" s="66">
        <v>0</v>
      </c>
      <c r="Z49" s="66">
        <v>0</v>
      </c>
      <c r="AA49" s="66">
        <v>0</v>
      </c>
      <c r="AB49" s="66">
        <v>0</v>
      </c>
      <c r="AC49" s="66"/>
      <c r="AD49" s="66">
        <v>0</v>
      </c>
      <c r="AE49" s="127"/>
      <c r="AF49" s="128"/>
    </row>
    <row r="50" hidden="1" outlineLevel="2" spans="1:32">
      <c r="A50" s="64" t="s">
        <v>45</v>
      </c>
      <c r="B50" s="18">
        <v>0</v>
      </c>
      <c r="C50" s="18"/>
      <c r="D50" s="18">
        <v>3000</v>
      </c>
      <c r="E50" s="18">
        <v>0</v>
      </c>
      <c r="F50" s="18">
        <v>0</v>
      </c>
      <c r="G50" s="18">
        <v>0</v>
      </c>
      <c r="H50" s="18">
        <v>2468</v>
      </c>
      <c r="I50" s="88" t="s">
        <v>161</v>
      </c>
      <c r="J50" s="88">
        <v>0.177333333333333</v>
      </c>
      <c r="K50" s="88" t="s">
        <v>161</v>
      </c>
      <c r="L50" s="18">
        <v>0</v>
      </c>
      <c r="M50" s="18">
        <v>188.90072</v>
      </c>
      <c r="N50" s="18">
        <f t="shared" si="0"/>
        <v>188.90072</v>
      </c>
      <c r="O50" s="89">
        <v>0</v>
      </c>
      <c r="P50" s="89">
        <v>25</v>
      </c>
      <c r="Q50" s="113">
        <f t="shared" si="1"/>
        <v>25</v>
      </c>
      <c r="R50" s="114" t="str">
        <f t="shared" si="2"/>
        <v>/</v>
      </c>
      <c r="S50" s="88" t="s">
        <v>161</v>
      </c>
      <c r="T50" s="88">
        <f>M50/D50</f>
        <v>0.0629669066666667</v>
      </c>
      <c r="U50" s="88" t="s">
        <v>161</v>
      </c>
      <c r="V50" s="18">
        <v>0</v>
      </c>
      <c r="W50" s="18">
        <v>168</v>
      </c>
      <c r="X50" s="18">
        <v>0</v>
      </c>
      <c r="Y50" s="18">
        <v>0</v>
      </c>
      <c r="Z50" s="18">
        <v>0</v>
      </c>
      <c r="AA50" s="18">
        <v>0</v>
      </c>
      <c r="AB50" s="18">
        <v>0</v>
      </c>
      <c r="AC50" s="18"/>
      <c r="AD50" s="18">
        <v>175.09928</v>
      </c>
      <c r="AE50" s="127"/>
      <c r="AF50" s="128"/>
    </row>
    <row r="51" hidden="1" outlineLevel="2" spans="1:32">
      <c r="A51" s="64" t="s">
        <v>165</v>
      </c>
      <c r="B51" s="18">
        <v>0</v>
      </c>
      <c r="C51" s="18"/>
      <c r="D51" s="18">
        <v>5000</v>
      </c>
      <c r="E51" s="18">
        <v>0</v>
      </c>
      <c r="F51" s="18">
        <v>0</v>
      </c>
      <c r="G51" s="18">
        <v>0</v>
      </c>
      <c r="H51" s="18">
        <v>4000</v>
      </c>
      <c r="I51" s="88" t="s">
        <v>161</v>
      </c>
      <c r="J51" s="88">
        <v>0.2</v>
      </c>
      <c r="K51" s="88" t="s">
        <v>161</v>
      </c>
      <c r="L51" s="18">
        <v>0</v>
      </c>
      <c r="M51" s="18">
        <v>300</v>
      </c>
      <c r="N51" s="18">
        <f t="shared" si="0"/>
        <v>300</v>
      </c>
      <c r="O51" s="89">
        <v>0</v>
      </c>
      <c r="P51" s="89">
        <v>0</v>
      </c>
      <c r="Q51" s="113">
        <f t="shared" si="1"/>
        <v>0</v>
      </c>
      <c r="R51" s="114" t="str">
        <f t="shared" si="2"/>
        <v>/</v>
      </c>
      <c r="S51" s="88" t="s">
        <v>161</v>
      </c>
      <c r="T51" s="88">
        <f>M51/D51</f>
        <v>0.06</v>
      </c>
      <c r="U51" s="88" t="s">
        <v>161</v>
      </c>
      <c r="V51" s="18">
        <v>0</v>
      </c>
      <c r="W51" s="18">
        <v>405</v>
      </c>
      <c r="X51" s="18">
        <v>0</v>
      </c>
      <c r="Y51" s="18">
        <v>0</v>
      </c>
      <c r="Z51" s="18">
        <v>0</v>
      </c>
      <c r="AA51" s="18">
        <v>0</v>
      </c>
      <c r="AB51" s="18">
        <v>0</v>
      </c>
      <c r="AC51" s="18"/>
      <c r="AD51" s="18">
        <v>295</v>
      </c>
      <c r="AE51" s="127"/>
      <c r="AF51" s="128"/>
    </row>
    <row r="52" hidden="1" outlineLevel="1" spans="1:32">
      <c r="A52" s="76" t="s">
        <v>224</v>
      </c>
      <c r="B52" s="77">
        <v>0</v>
      </c>
      <c r="C52" s="77"/>
      <c r="D52" s="77">
        <v>12000</v>
      </c>
      <c r="E52" s="77">
        <v>0</v>
      </c>
      <c r="F52" s="77">
        <v>0</v>
      </c>
      <c r="G52" s="77">
        <v>0</v>
      </c>
      <c r="H52" s="77">
        <v>9758</v>
      </c>
      <c r="I52" s="100" t="s">
        <v>161</v>
      </c>
      <c r="J52" s="100">
        <v>0.186833333333333</v>
      </c>
      <c r="K52" s="101" t="s">
        <v>161</v>
      </c>
      <c r="L52" s="77">
        <v>0</v>
      </c>
      <c r="M52" s="77">
        <v>742.37254</v>
      </c>
      <c r="N52" s="77">
        <f t="shared" si="0"/>
        <v>742.37254</v>
      </c>
      <c r="O52" s="102">
        <v>0</v>
      </c>
      <c r="P52" s="102">
        <v>58.3333333333333</v>
      </c>
      <c r="Q52" s="123">
        <f t="shared" si="1"/>
        <v>58.3333333333333</v>
      </c>
      <c r="R52" s="124" t="str">
        <f t="shared" si="2"/>
        <v>/</v>
      </c>
      <c r="S52" s="100" t="s">
        <v>161</v>
      </c>
      <c r="T52" s="100">
        <f>M52/D52</f>
        <v>0.0618643783333333</v>
      </c>
      <c r="U52" s="100" t="s">
        <v>161</v>
      </c>
      <c r="V52" s="77">
        <v>0</v>
      </c>
      <c r="W52" s="77">
        <v>796</v>
      </c>
      <c r="X52" s="77">
        <v>0</v>
      </c>
      <c r="Y52" s="77">
        <v>0</v>
      </c>
      <c r="Z52" s="77">
        <v>0</v>
      </c>
      <c r="AA52" s="77">
        <v>0</v>
      </c>
      <c r="AB52" s="77">
        <v>0</v>
      </c>
      <c r="AC52" s="77"/>
      <c r="AD52" s="77">
        <v>703.62746</v>
      </c>
      <c r="AE52" s="127"/>
      <c r="AF52" s="128"/>
    </row>
    <row r="53" hidden="1" outlineLevel="2" spans="1:32">
      <c r="A53" s="64" t="s">
        <v>225</v>
      </c>
      <c r="B53" s="18">
        <v>0</v>
      </c>
      <c r="C53" s="18"/>
      <c r="D53" s="18">
        <v>0</v>
      </c>
      <c r="E53" s="18">
        <v>0</v>
      </c>
      <c r="F53" s="18">
        <v>0</v>
      </c>
      <c r="G53" s="18">
        <v>0</v>
      </c>
      <c r="H53" s="18">
        <v>0</v>
      </c>
      <c r="I53" s="88" t="s">
        <v>161</v>
      </c>
      <c r="J53" s="88" t="s">
        <v>161</v>
      </c>
      <c r="K53" s="103" t="s">
        <v>161</v>
      </c>
      <c r="L53" s="18">
        <v>157.468115</v>
      </c>
      <c r="M53" s="18">
        <v>293.37584611</v>
      </c>
      <c r="N53" s="18">
        <f t="shared" si="0"/>
        <v>135.90773111</v>
      </c>
      <c r="O53" s="89">
        <v>6.5</v>
      </c>
      <c r="P53" s="89">
        <v>11.5</v>
      </c>
      <c r="Q53" s="113">
        <f t="shared" si="1"/>
        <v>5</v>
      </c>
      <c r="R53" s="114">
        <f t="shared" si="2"/>
        <v>1.28507929384615</v>
      </c>
      <c r="S53" s="88" t="s">
        <v>161</v>
      </c>
      <c r="T53" s="88" t="s">
        <v>161</v>
      </c>
      <c r="U53" s="88" t="s">
        <v>161</v>
      </c>
      <c r="V53" s="18">
        <v>75.686086</v>
      </c>
      <c r="W53" s="18">
        <v>129.01019996</v>
      </c>
      <c r="X53" s="18">
        <v>0</v>
      </c>
      <c r="Y53" s="18">
        <v>0</v>
      </c>
      <c r="Z53" s="18">
        <v>0</v>
      </c>
      <c r="AA53" s="18">
        <v>0</v>
      </c>
      <c r="AB53" s="18">
        <v>-233.154201</v>
      </c>
      <c r="AC53" s="18"/>
      <c r="AD53" s="18">
        <v>-422.38604607</v>
      </c>
      <c r="AE53" s="127"/>
      <c r="AF53" s="128"/>
    </row>
    <row r="54" ht="16.2" collapsed="1" spans="1:32">
      <c r="A54" s="78" t="s">
        <v>166</v>
      </c>
      <c r="B54" s="79">
        <v>13927.419536</v>
      </c>
      <c r="C54" s="79">
        <f>27588-2508</f>
        <v>25080</v>
      </c>
      <c r="D54" s="79">
        <v>30775.56227923</v>
      </c>
      <c r="E54" s="79">
        <v>1327.870058</v>
      </c>
      <c r="F54" s="79">
        <v>1064.82382824</v>
      </c>
      <c r="G54" s="79">
        <v>9716.978138</v>
      </c>
      <c r="H54" s="79">
        <v>23491.0168703</v>
      </c>
      <c r="I54" s="104">
        <v>0.206970956288711</v>
      </c>
      <c r="J54" s="104">
        <v>0.202099364562629</v>
      </c>
      <c r="K54" s="105" t="s">
        <v>161</v>
      </c>
      <c r="L54" s="79">
        <v>1129.675623</v>
      </c>
      <c r="M54" s="79">
        <v>2426.40120687</v>
      </c>
      <c r="N54" s="79">
        <f t="shared" si="0"/>
        <v>1296.72558387</v>
      </c>
      <c r="O54" s="106">
        <v>192.66666666</v>
      </c>
      <c r="P54" s="106">
        <v>296.833333333333</v>
      </c>
      <c r="Q54" s="125">
        <f t="shared" si="1"/>
        <v>104.166666673333</v>
      </c>
      <c r="R54" s="126">
        <f t="shared" si="2"/>
        <v>2.31091989019749</v>
      </c>
      <c r="S54" s="104">
        <f>L54/B54</f>
        <v>0.0811116244527554</v>
      </c>
      <c r="T54" s="104">
        <f>M54/D54</f>
        <v>0.0788418156215961</v>
      </c>
      <c r="U54" s="104">
        <f>T54-S54</f>
        <v>-0.00226980883115924</v>
      </c>
      <c r="V54" s="79">
        <v>843.863365</v>
      </c>
      <c r="W54" s="79">
        <v>2388.9992268</v>
      </c>
      <c r="X54" s="79">
        <v>9.313556</v>
      </c>
      <c r="Y54" s="79">
        <v>1.11</v>
      </c>
      <c r="Z54" s="79">
        <v>0.250845</v>
      </c>
      <c r="AA54" s="79">
        <v>3</v>
      </c>
      <c r="AB54" s="79">
        <v>918.095063</v>
      </c>
      <c r="AC54" s="79">
        <f>1655.83697498234-254</f>
        <v>1401.83697498234</v>
      </c>
      <c r="AD54" s="79">
        <v>1402.43114702</v>
      </c>
      <c r="AE54" s="127"/>
      <c r="AF54" s="128"/>
    </row>
    <row r="55" hidden="1" outlineLevel="2" spans="1:32">
      <c r="A55" s="64" t="s">
        <v>57</v>
      </c>
      <c r="B55" s="18">
        <v>39.040436</v>
      </c>
      <c r="C55" s="18"/>
      <c r="D55" s="18">
        <v>0</v>
      </c>
      <c r="E55" s="18">
        <v>0</v>
      </c>
      <c r="F55" s="18">
        <v>0</v>
      </c>
      <c r="G55" s="18">
        <v>31.308706</v>
      </c>
      <c r="H55" s="18">
        <v>0</v>
      </c>
      <c r="I55" s="88">
        <v>0.198044150941347</v>
      </c>
      <c r="J55" s="88" t="s">
        <v>161</v>
      </c>
      <c r="K55" s="88" t="s">
        <v>161</v>
      </c>
      <c r="L55" s="18">
        <v>7.938702</v>
      </c>
      <c r="M55" s="18">
        <v>0</v>
      </c>
      <c r="N55" s="18">
        <f t="shared" si="0"/>
        <v>-7.938702</v>
      </c>
      <c r="O55" s="89">
        <v>1.5</v>
      </c>
      <c r="P55" s="89">
        <v>0</v>
      </c>
      <c r="Q55" s="113">
        <f t="shared" si="1"/>
        <v>-1.5</v>
      </c>
      <c r="R55" s="114" t="str">
        <f t="shared" si="2"/>
        <v>/</v>
      </c>
      <c r="S55" s="88">
        <f>L55/B55</f>
        <v>0.203345628619516</v>
      </c>
      <c r="T55" s="88" t="s">
        <v>161</v>
      </c>
      <c r="U55" s="88" t="s">
        <v>161</v>
      </c>
      <c r="V55" s="18">
        <v>19.396901</v>
      </c>
      <c r="W55" s="18">
        <v>2.239404</v>
      </c>
      <c r="X55" s="18">
        <v>0.01608</v>
      </c>
      <c r="Y55" s="18">
        <v>0</v>
      </c>
      <c r="Z55" s="18">
        <v>0</v>
      </c>
      <c r="AA55" s="18">
        <v>0</v>
      </c>
      <c r="AB55" s="18">
        <v>-19.587793</v>
      </c>
      <c r="AC55" s="18"/>
      <c r="AD55" s="18">
        <v>-2.239404</v>
      </c>
      <c r="AE55" s="127"/>
      <c r="AF55" s="128"/>
    </row>
    <row r="56" hidden="1" outlineLevel="2" spans="1:32">
      <c r="A56" s="65" t="s">
        <v>54</v>
      </c>
      <c r="B56" s="66">
        <v>1134.311941</v>
      </c>
      <c r="C56" s="66"/>
      <c r="D56" s="66">
        <v>3200</v>
      </c>
      <c r="E56" s="66">
        <v>0</v>
      </c>
      <c r="F56" s="66">
        <v>0</v>
      </c>
      <c r="G56" s="66">
        <v>1100.558452</v>
      </c>
      <c r="H56" s="66">
        <v>2929</v>
      </c>
      <c r="I56" s="90">
        <v>0.0297567959746974</v>
      </c>
      <c r="J56" s="90">
        <v>0.0846875</v>
      </c>
      <c r="K56" s="90" t="s">
        <v>161</v>
      </c>
      <c r="L56" s="66">
        <v>68.753364</v>
      </c>
      <c r="M56" s="66">
        <v>185.50802764</v>
      </c>
      <c r="N56" s="66">
        <f t="shared" si="0"/>
        <v>116.75466364</v>
      </c>
      <c r="O56" s="91">
        <v>8.41666666333333</v>
      </c>
      <c r="P56" s="91">
        <v>20</v>
      </c>
      <c r="Q56" s="115">
        <f t="shared" si="1"/>
        <v>11.5833333366667</v>
      </c>
      <c r="R56" s="116">
        <f t="shared" si="2"/>
        <v>1.10668486391338</v>
      </c>
      <c r="S56" s="90">
        <f>L56/B56</f>
        <v>0.0606123955103458</v>
      </c>
      <c r="T56" s="90">
        <f>M56/D56</f>
        <v>0.0579712586375</v>
      </c>
      <c r="U56" s="90">
        <f>T56-S56</f>
        <v>-0.00264113687284578</v>
      </c>
      <c r="V56" s="66">
        <v>23.257195</v>
      </c>
      <c r="W56" s="66">
        <v>46.99571</v>
      </c>
      <c r="X56" s="66">
        <v>0.076015</v>
      </c>
      <c r="Y56" s="66">
        <v>0</v>
      </c>
      <c r="Z56" s="66">
        <v>0</v>
      </c>
      <c r="AA56" s="66">
        <v>0</v>
      </c>
      <c r="AB56" s="66">
        <v>-58.1810549999998</v>
      </c>
      <c r="AC56" s="66"/>
      <c r="AD56" s="66">
        <v>38.4962623599999</v>
      </c>
      <c r="AE56" s="127"/>
      <c r="AF56" s="128"/>
    </row>
    <row r="57" hidden="1" outlineLevel="2" spans="1:32">
      <c r="A57" s="64" t="s">
        <v>55</v>
      </c>
      <c r="B57" s="18">
        <v>0</v>
      </c>
      <c r="C57" s="18"/>
      <c r="D57" s="18">
        <v>100</v>
      </c>
      <c r="E57" s="18">
        <v>0</v>
      </c>
      <c r="F57" s="18">
        <v>0</v>
      </c>
      <c r="G57" s="18">
        <v>0</v>
      </c>
      <c r="H57" s="18">
        <v>94</v>
      </c>
      <c r="I57" s="88" t="s">
        <v>161</v>
      </c>
      <c r="J57" s="88">
        <v>0.0600000000000001</v>
      </c>
      <c r="K57" s="88" t="s">
        <v>161</v>
      </c>
      <c r="L57" s="18">
        <v>0</v>
      </c>
      <c r="M57" s="18">
        <v>0</v>
      </c>
      <c r="N57" s="18">
        <f t="shared" si="0"/>
        <v>0</v>
      </c>
      <c r="O57" s="89">
        <v>0</v>
      </c>
      <c r="P57" s="89">
        <v>0</v>
      </c>
      <c r="Q57" s="113">
        <f t="shared" si="1"/>
        <v>0</v>
      </c>
      <c r="R57" s="114" t="str">
        <f t="shared" si="2"/>
        <v>/</v>
      </c>
      <c r="S57" s="88" t="s">
        <v>161</v>
      </c>
      <c r="T57" s="88">
        <f>M57/D57</f>
        <v>0</v>
      </c>
      <c r="U57" s="88" t="s">
        <v>161</v>
      </c>
      <c r="V57" s="18">
        <v>0</v>
      </c>
      <c r="W57" s="18">
        <v>0</v>
      </c>
      <c r="X57" s="18">
        <v>0</v>
      </c>
      <c r="Y57" s="18">
        <v>0</v>
      </c>
      <c r="Z57" s="18">
        <v>0</v>
      </c>
      <c r="AA57" s="18">
        <v>0</v>
      </c>
      <c r="AB57" s="18">
        <v>0</v>
      </c>
      <c r="AC57" s="18"/>
      <c r="AD57" s="18">
        <v>6</v>
      </c>
      <c r="AE57" s="127"/>
      <c r="AF57" s="128"/>
    </row>
    <row r="58" hidden="1" outlineLevel="2" spans="1:32">
      <c r="A58" s="64" t="s">
        <v>50</v>
      </c>
      <c r="B58" s="18">
        <v>0</v>
      </c>
      <c r="C58" s="18"/>
      <c r="D58" s="18">
        <v>0</v>
      </c>
      <c r="E58" s="18">
        <v>0</v>
      </c>
      <c r="F58" s="18">
        <v>0</v>
      </c>
      <c r="G58" s="18">
        <v>0</v>
      </c>
      <c r="H58" s="18">
        <v>0</v>
      </c>
      <c r="I58" s="88" t="s">
        <v>161</v>
      </c>
      <c r="J58" s="88" t="s">
        <v>161</v>
      </c>
      <c r="K58" s="88" t="s">
        <v>161</v>
      </c>
      <c r="L58" s="18">
        <v>29.761769</v>
      </c>
      <c r="M58" s="18">
        <v>30.64091208</v>
      </c>
      <c r="N58" s="18">
        <f t="shared" si="0"/>
        <v>0.879143079999999</v>
      </c>
      <c r="O58" s="89">
        <v>0.83333333</v>
      </c>
      <c r="P58" s="89">
        <v>2</v>
      </c>
      <c r="Q58" s="113">
        <f t="shared" si="1"/>
        <v>1.16666667</v>
      </c>
      <c r="R58" s="114">
        <f t="shared" si="2"/>
        <v>-20.3936669028565</v>
      </c>
      <c r="S58" s="88" t="s">
        <v>161</v>
      </c>
      <c r="T58" s="88" t="s">
        <v>161</v>
      </c>
      <c r="U58" s="88" t="s">
        <v>161</v>
      </c>
      <c r="V58" s="18">
        <v>3.042466</v>
      </c>
      <c r="W58" s="18">
        <v>0.191328</v>
      </c>
      <c r="X58" s="18">
        <v>0.0671</v>
      </c>
      <c r="Y58" s="18">
        <v>0</v>
      </c>
      <c r="Z58" s="18">
        <v>0</v>
      </c>
      <c r="AA58" s="18">
        <v>0</v>
      </c>
      <c r="AB58" s="18">
        <v>-32.737135</v>
      </c>
      <c r="AC58" s="18"/>
      <c r="AD58" s="18">
        <v>-30.83224008</v>
      </c>
      <c r="AE58" s="127"/>
      <c r="AF58" s="128"/>
    </row>
    <row r="59" hidden="1" outlineLevel="2" spans="1:32">
      <c r="A59" s="65" t="s">
        <v>51</v>
      </c>
      <c r="B59" s="66">
        <v>958.819365</v>
      </c>
      <c r="C59" s="66"/>
      <c r="D59" s="66">
        <v>1035.00194</v>
      </c>
      <c r="E59" s="66">
        <v>499.263721</v>
      </c>
      <c r="F59" s="66">
        <v>577.0700928</v>
      </c>
      <c r="G59" s="66">
        <v>2e-6</v>
      </c>
      <c r="H59" s="66">
        <v>0</v>
      </c>
      <c r="I59" s="90">
        <v>0.479293242059207</v>
      </c>
      <c r="J59" s="90">
        <v>0.442445399860796</v>
      </c>
      <c r="K59" s="90" t="s">
        <v>161</v>
      </c>
      <c r="L59" s="66">
        <v>299.388094</v>
      </c>
      <c r="M59" s="66">
        <v>312.894196</v>
      </c>
      <c r="N59" s="66">
        <f t="shared" si="0"/>
        <v>13.506102</v>
      </c>
      <c r="O59" s="91">
        <v>59.8333333333333</v>
      </c>
      <c r="P59" s="91">
        <v>57</v>
      </c>
      <c r="Q59" s="115">
        <f t="shared" si="1"/>
        <v>-2.8333333333333</v>
      </c>
      <c r="R59" s="116">
        <f t="shared" si="2"/>
        <v>0.485671124273075</v>
      </c>
      <c r="S59" s="90">
        <f>L59/B59</f>
        <v>0.3122466075766</v>
      </c>
      <c r="T59" s="90">
        <f>M59/D59</f>
        <v>0.302312666196548</v>
      </c>
      <c r="U59" s="90">
        <f>T59-S59</f>
        <v>-0.00993394138005188</v>
      </c>
      <c r="V59" s="66">
        <v>87.290093</v>
      </c>
      <c r="W59" s="66">
        <v>88.01636008</v>
      </c>
      <c r="X59" s="66">
        <v>5.0523</v>
      </c>
      <c r="Y59" s="66">
        <v>0</v>
      </c>
      <c r="Z59" s="66">
        <v>0</v>
      </c>
      <c r="AA59" s="66">
        <v>0</v>
      </c>
      <c r="AB59" s="66">
        <v>77.9297549999999</v>
      </c>
      <c r="AC59" s="66"/>
      <c r="AD59" s="66">
        <v>57.0212911200001</v>
      </c>
      <c r="AE59" s="127"/>
      <c r="AF59" s="128"/>
    </row>
    <row r="60" hidden="1" outlineLevel="2" spans="1:32">
      <c r="A60" s="64" t="s">
        <v>53</v>
      </c>
      <c r="B60" s="18">
        <v>518.954384</v>
      </c>
      <c r="C60" s="18"/>
      <c r="D60" s="18">
        <v>544.280456</v>
      </c>
      <c r="E60" s="18">
        <v>0</v>
      </c>
      <c r="F60" s="18">
        <v>0</v>
      </c>
      <c r="G60" s="18">
        <v>361.050835</v>
      </c>
      <c r="H60" s="18">
        <v>388.0302877</v>
      </c>
      <c r="I60" s="88">
        <v>0.304272502301474</v>
      </c>
      <c r="J60" s="88">
        <v>0.28707657344213</v>
      </c>
      <c r="K60" s="88" t="s">
        <v>161</v>
      </c>
      <c r="L60" s="18">
        <v>37.194177</v>
      </c>
      <c r="M60" s="18">
        <v>38.435516</v>
      </c>
      <c r="N60" s="18">
        <f t="shared" si="0"/>
        <v>1.241339</v>
      </c>
      <c r="O60" s="89">
        <v>8</v>
      </c>
      <c r="P60" s="89">
        <v>8</v>
      </c>
      <c r="Q60" s="113">
        <f t="shared" si="1"/>
        <v>0</v>
      </c>
      <c r="R60" s="114">
        <f t="shared" si="2"/>
        <v>0.155167375</v>
      </c>
      <c r="S60" s="88">
        <f>L60/B60</f>
        <v>0.0716713802729914</v>
      </c>
      <c r="T60" s="88">
        <f>M60/D60</f>
        <v>0.0706171158201573</v>
      </c>
      <c r="U60" s="88">
        <f>T60-S60</f>
        <v>-0.00105426445283414</v>
      </c>
      <c r="V60" s="18">
        <v>2.329071</v>
      </c>
      <c r="W60" s="18">
        <v>2.164752</v>
      </c>
      <c r="X60" s="18">
        <v>0.1353</v>
      </c>
      <c r="Y60" s="18">
        <v>0.12</v>
      </c>
      <c r="Z60" s="18">
        <v>0</v>
      </c>
      <c r="AA60" s="18">
        <v>0</v>
      </c>
      <c r="AB60" s="18">
        <v>118.515601</v>
      </c>
      <c r="AC60" s="18"/>
      <c r="AD60" s="18">
        <v>115.7699003</v>
      </c>
      <c r="AE60" s="127"/>
      <c r="AF60" s="128"/>
    </row>
    <row r="61" hidden="1" outlineLevel="2" spans="1:32">
      <c r="A61" s="64" t="s">
        <v>52</v>
      </c>
      <c r="B61" s="18">
        <v>282.945535</v>
      </c>
      <c r="C61" s="18"/>
      <c r="D61" s="18">
        <v>268.37</v>
      </c>
      <c r="E61" s="18">
        <v>0</v>
      </c>
      <c r="F61" s="18">
        <v>0</v>
      </c>
      <c r="G61" s="18">
        <v>-1e-6</v>
      </c>
      <c r="H61" s="18">
        <v>0</v>
      </c>
      <c r="I61" s="88">
        <v>1.00000000353425</v>
      </c>
      <c r="J61" s="88" t="s">
        <v>161</v>
      </c>
      <c r="K61" s="88" t="s">
        <v>161</v>
      </c>
      <c r="L61" s="18">
        <v>214.758816</v>
      </c>
      <c r="M61" s="18">
        <v>250.9959</v>
      </c>
      <c r="N61" s="18">
        <f t="shared" si="0"/>
        <v>36.237084</v>
      </c>
      <c r="O61" s="89">
        <v>53.6666666633333</v>
      </c>
      <c r="P61" s="89">
        <v>56</v>
      </c>
      <c r="Q61" s="113">
        <f t="shared" si="1"/>
        <v>2.3333333366667</v>
      </c>
      <c r="R61" s="114">
        <f t="shared" si="2"/>
        <v>0.480352574285606</v>
      </c>
      <c r="S61" s="88">
        <f>L61/B61</f>
        <v>0.759011150326157</v>
      </c>
      <c r="T61" s="88">
        <f>M61/D61</f>
        <v>0.93526064761337</v>
      </c>
      <c r="U61" s="88">
        <f>T61-S61</f>
        <v>0.176249497287212</v>
      </c>
      <c r="V61" s="18">
        <v>29.346162</v>
      </c>
      <c r="W61" s="18">
        <v>2.582812</v>
      </c>
      <c r="X61" s="18">
        <v>0</v>
      </c>
      <c r="Y61" s="18">
        <v>0</v>
      </c>
      <c r="Z61" s="18">
        <v>0</v>
      </c>
      <c r="AA61" s="18">
        <v>0</v>
      </c>
      <c r="AB61" s="18">
        <v>38.840558</v>
      </c>
      <c r="AC61" s="18"/>
      <c r="AD61" s="18">
        <v>14.791288</v>
      </c>
      <c r="AE61" s="127"/>
      <c r="AF61" s="128"/>
    </row>
    <row r="62" hidden="1" outlineLevel="1" spans="1:32">
      <c r="A62" s="76" t="s">
        <v>226</v>
      </c>
      <c r="B62" s="77">
        <v>2934.071661</v>
      </c>
      <c r="C62" s="77"/>
      <c r="D62" s="77">
        <v>5147.652396</v>
      </c>
      <c r="E62" s="77">
        <v>499.263721</v>
      </c>
      <c r="F62" s="77">
        <v>577.0700928</v>
      </c>
      <c r="G62" s="77">
        <v>1492.917994</v>
      </c>
      <c r="H62" s="77">
        <v>3411.0302877</v>
      </c>
      <c r="I62" s="100">
        <v>0.321018044146537</v>
      </c>
      <c r="J62" s="100">
        <v>0.225258414185277</v>
      </c>
      <c r="K62" s="101" t="s">
        <v>161</v>
      </c>
      <c r="L62" s="77">
        <v>657.794922</v>
      </c>
      <c r="M62" s="77">
        <v>818.47455172</v>
      </c>
      <c r="N62" s="77">
        <f t="shared" si="0"/>
        <v>160.67962972</v>
      </c>
      <c r="O62" s="102">
        <v>132.24999999</v>
      </c>
      <c r="P62" s="102">
        <v>143</v>
      </c>
      <c r="Q62" s="123">
        <f t="shared" si="1"/>
        <v>10.75000001</v>
      </c>
      <c r="R62" s="124">
        <f t="shared" si="2"/>
        <v>0.749723616897292</v>
      </c>
      <c r="S62" s="100">
        <f>L62/B62</f>
        <v>0.224191839191756</v>
      </c>
      <c r="T62" s="100">
        <f>M62/D62</f>
        <v>0.158999576652844</v>
      </c>
      <c r="U62" s="100">
        <f>T62-S62</f>
        <v>-0.0651922625389115</v>
      </c>
      <c r="V62" s="77">
        <v>164.661888</v>
      </c>
      <c r="W62" s="77">
        <v>142.19036608</v>
      </c>
      <c r="X62" s="77">
        <v>5.346795</v>
      </c>
      <c r="Y62" s="77">
        <v>0.12</v>
      </c>
      <c r="Z62" s="77">
        <v>0</v>
      </c>
      <c r="AA62" s="77">
        <v>0</v>
      </c>
      <c r="AB62" s="77">
        <v>124.779931</v>
      </c>
      <c r="AC62" s="77"/>
      <c r="AD62" s="77">
        <v>199.0070977</v>
      </c>
      <c r="AE62" s="127"/>
      <c r="AF62" s="128"/>
    </row>
    <row r="63" hidden="1" outlineLevel="2" spans="1:32">
      <c r="A63" s="64" t="s">
        <v>168</v>
      </c>
      <c r="B63" s="18">
        <v>0</v>
      </c>
      <c r="C63" s="18"/>
      <c r="D63" s="18">
        <v>400</v>
      </c>
      <c r="E63" s="18">
        <v>0</v>
      </c>
      <c r="F63" s="18">
        <v>0</v>
      </c>
      <c r="G63" s="18">
        <v>0</v>
      </c>
      <c r="H63" s="18">
        <v>0</v>
      </c>
      <c r="I63" s="88" t="s">
        <v>161</v>
      </c>
      <c r="J63" s="88" t="s">
        <v>161</v>
      </c>
      <c r="K63" s="88" t="s">
        <v>161</v>
      </c>
      <c r="L63" s="18">
        <v>0</v>
      </c>
      <c r="M63" s="18">
        <v>529.795</v>
      </c>
      <c r="N63" s="18">
        <f t="shared" si="0"/>
        <v>529.795</v>
      </c>
      <c r="O63" s="89">
        <v>0</v>
      </c>
      <c r="P63" s="89">
        <v>105.833333333333</v>
      </c>
      <c r="Q63" s="113">
        <f t="shared" si="1"/>
        <v>105.833333333333</v>
      </c>
      <c r="R63" s="114" t="str">
        <f t="shared" si="2"/>
        <v>/</v>
      </c>
      <c r="S63" s="88" t="s">
        <v>161</v>
      </c>
      <c r="T63" s="88">
        <f>M63/D63</f>
        <v>1.3244875</v>
      </c>
      <c r="U63" s="88" t="s">
        <v>161</v>
      </c>
      <c r="V63" s="18">
        <v>0</v>
      </c>
      <c r="W63" s="18">
        <v>-158</v>
      </c>
      <c r="X63" s="18">
        <v>0</v>
      </c>
      <c r="Y63" s="18">
        <v>0</v>
      </c>
      <c r="Z63" s="18">
        <v>0</v>
      </c>
      <c r="AA63" s="18">
        <v>0</v>
      </c>
      <c r="AB63" s="18">
        <v>0</v>
      </c>
      <c r="AC63" s="18"/>
      <c r="AD63" s="18">
        <v>28.2049999999999</v>
      </c>
      <c r="AE63" s="127"/>
      <c r="AF63" s="128"/>
    </row>
    <row r="64" hidden="1" outlineLevel="2" spans="1:32">
      <c r="A64" s="65" t="s">
        <v>56</v>
      </c>
      <c r="B64" s="66">
        <v>3.094007</v>
      </c>
      <c r="C64" s="66"/>
      <c r="D64" s="66">
        <v>0</v>
      </c>
      <c r="E64" s="66">
        <v>0</v>
      </c>
      <c r="F64" s="66">
        <v>0</v>
      </c>
      <c r="G64" s="66">
        <v>0</v>
      </c>
      <c r="H64" s="66">
        <v>0</v>
      </c>
      <c r="I64" s="90" t="s">
        <v>161</v>
      </c>
      <c r="J64" s="90" t="s">
        <v>161</v>
      </c>
      <c r="K64" s="90" t="s">
        <v>161</v>
      </c>
      <c r="L64" s="66">
        <v>0</v>
      </c>
      <c r="M64" s="66">
        <v>0</v>
      </c>
      <c r="N64" s="66">
        <f t="shared" si="0"/>
        <v>0</v>
      </c>
      <c r="O64" s="91">
        <v>0</v>
      </c>
      <c r="P64" s="91">
        <v>0</v>
      </c>
      <c r="Q64" s="115">
        <f t="shared" si="1"/>
        <v>0</v>
      </c>
      <c r="R64" s="116" t="str">
        <f t="shared" si="2"/>
        <v>/</v>
      </c>
      <c r="S64" s="90">
        <f>L64/B64</f>
        <v>0</v>
      </c>
      <c r="T64" s="90" t="s">
        <v>161</v>
      </c>
      <c r="U64" s="90" t="s">
        <v>161</v>
      </c>
      <c r="V64" s="66">
        <v>0</v>
      </c>
      <c r="W64" s="66">
        <v>0</v>
      </c>
      <c r="X64" s="66">
        <v>0.018037</v>
      </c>
      <c r="Y64" s="66">
        <v>0</v>
      </c>
      <c r="Z64" s="66">
        <v>0</v>
      </c>
      <c r="AA64" s="66">
        <v>0</v>
      </c>
      <c r="AB64" s="66">
        <v>3.112044</v>
      </c>
      <c r="AC64" s="66"/>
      <c r="AD64" s="66">
        <v>0</v>
      </c>
      <c r="AE64" s="127"/>
      <c r="AF64" s="128"/>
    </row>
    <row r="65" hidden="1" outlineLevel="2" spans="1:32">
      <c r="A65" s="64" t="s">
        <v>70</v>
      </c>
      <c r="B65" s="18">
        <v>0</v>
      </c>
      <c r="C65" s="18"/>
      <c r="D65" s="18">
        <v>600</v>
      </c>
      <c r="E65" s="18">
        <v>0</v>
      </c>
      <c r="F65" s="18">
        <v>0</v>
      </c>
      <c r="G65" s="18">
        <v>0</v>
      </c>
      <c r="H65" s="18">
        <v>0</v>
      </c>
      <c r="I65" s="88" t="s">
        <v>161</v>
      </c>
      <c r="J65" s="88" t="s">
        <v>161</v>
      </c>
      <c r="K65" s="88" t="s">
        <v>161</v>
      </c>
      <c r="L65" s="18">
        <v>0</v>
      </c>
      <c r="M65" s="18">
        <v>0</v>
      </c>
      <c r="N65" s="18">
        <f t="shared" si="0"/>
        <v>0</v>
      </c>
      <c r="O65" s="89">
        <v>0</v>
      </c>
      <c r="P65" s="89">
        <v>0</v>
      </c>
      <c r="Q65" s="113">
        <f t="shared" si="1"/>
        <v>0</v>
      </c>
      <c r="R65" s="114" t="str">
        <f t="shared" si="2"/>
        <v>/</v>
      </c>
      <c r="S65" s="88" t="s">
        <v>161</v>
      </c>
      <c r="T65" s="88">
        <f>M65/D65</f>
        <v>0</v>
      </c>
      <c r="U65" s="88" t="s">
        <v>161</v>
      </c>
      <c r="V65" s="18">
        <v>0</v>
      </c>
      <c r="W65" s="18">
        <v>536</v>
      </c>
      <c r="X65" s="18">
        <v>0</v>
      </c>
      <c r="Y65" s="18">
        <v>0</v>
      </c>
      <c r="Z65" s="18">
        <v>0</v>
      </c>
      <c r="AA65" s="18">
        <v>0</v>
      </c>
      <c r="AB65" s="18">
        <v>0</v>
      </c>
      <c r="AC65" s="18"/>
      <c r="AD65" s="18">
        <v>64</v>
      </c>
      <c r="AE65" s="127"/>
      <c r="AF65" s="128"/>
    </row>
    <row r="66" hidden="1" outlineLevel="2" spans="1:32">
      <c r="A66" s="65" t="s">
        <v>66</v>
      </c>
      <c r="B66" s="66">
        <v>0</v>
      </c>
      <c r="C66" s="66"/>
      <c r="D66" s="66">
        <v>0</v>
      </c>
      <c r="E66" s="66">
        <v>0</v>
      </c>
      <c r="F66" s="66">
        <v>0</v>
      </c>
      <c r="G66" s="66">
        <v>0</v>
      </c>
      <c r="H66" s="66">
        <v>0</v>
      </c>
      <c r="I66" s="90" t="s">
        <v>161</v>
      </c>
      <c r="J66" s="90" t="s">
        <v>161</v>
      </c>
      <c r="K66" s="90" t="s">
        <v>161</v>
      </c>
      <c r="L66" s="66">
        <v>0</v>
      </c>
      <c r="M66" s="66">
        <v>0</v>
      </c>
      <c r="N66" s="66">
        <f t="shared" si="0"/>
        <v>0</v>
      </c>
      <c r="O66" s="91">
        <v>0</v>
      </c>
      <c r="P66" s="91">
        <v>0</v>
      </c>
      <c r="Q66" s="115">
        <f t="shared" si="1"/>
        <v>0</v>
      </c>
      <c r="R66" s="116" t="str">
        <f t="shared" si="2"/>
        <v>/</v>
      </c>
      <c r="S66" s="90" t="s">
        <v>161</v>
      </c>
      <c r="T66" s="90" t="s">
        <v>161</v>
      </c>
      <c r="U66" s="90" t="s">
        <v>161</v>
      </c>
      <c r="V66" s="66">
        <v>0</v>
      </c>
      <c r="W66" s="66">
        <v>0</v>
      </c>
      <c r="X66" s="66">
        <v>0</v>
      </c>
      <c r="Y66" s="66">
        <v>0</v>
      </c>
      <c r="Z66" s="66">
        <v>0</v>
      </c>
      <c r="AA66" s="66">
        <v>0</v>
      </c>
      <c r="AB66" s="66">
        <v>0</v>
      </c>
      <c r="AC66" s="66"/>
      <c r="AD66" s="66">
        <v>0</v>
      </c>
      <c r="AE66" s="127"/>
      <c r="AF66" s="128"/>
    </row>
    <row r="67" hidden="1" outlineLevel="2" spans="1:32">
      <c r="A67" s="64" t="s">
        <v>63</v>
      </c>
      <c r="B67" s="18">
        <v>0</v>
      </c>
      <c r="C67" s="18"/>
      <c r="D67" s="18">
        <v>362.89</v>
      </c>
      <c r="E67" s="18">
        <v>0</v>
      </c>
      <c r="F67" s="18">
        <v>214.470886</v>
      </c>
      <c r="G67" s="18">
        <v>0</v>
      </c>
      <c r="H67" s="18">
        <v>0</v>
      </c>
      <c r="I67" s="88" t="s">
        <v>161</v>
      </c>
      <c r="J67" s="88">
        <v>0.408992019620271</v>
      </c>
      <c r="K67" s="88" t="s">
        <v>161</v>
      </c>
      <c r="L67" s="18">
        <v>0</v>
      </c>
      <c r="M67" s="18">
        <v>105.56899992</v>
      </c>
      <c r="N67" s="18">
        <f t="shared" ref="N67:N127" si="7">M67-L67</f>
        <v>105.56899992</v>
      </c>
      <c r="O67" s="89">
        <v>0</v>
      </c>
      <c r="P67" s="89">
        <v>23.0833333333333</v>
      </c>
      <c r="Q67" s="113">
        <f t="shared" ref="Q67:Q127" si="8">P67-O67</f>
        <v>23.0833333333333</v>
      </c>
      <c r="R67" s="114" t="str">
        <f t="shared" ref="R67:R127" si="9">IFERROR(M67/P67-L67/O67,"/")</f>
        <v>/</v>
      </c>
      <c r="S67" s="88" t="s">
        <v>161</v>
      </c>
      <c r="T67" s="88">
        <f t="shared" ref="T67:T73" si="10">M67/D67</f>
        <v>0.290911846344622</v>
      </c>
      <c r="U67" s="88" t="s">
        <v>161</v>
      </c>
      <c r="V67" s="18">
        <v>0</v>
      </c>
      <c r="W67" s="18">
        <v>18.28</v>
      </c>
      <c r="X67" s="18">
        <v>0</v>
      </c>
      <c r="Y67" s="18">
        <v>0</v>
      </c>
      <c r="Z67" s="18">
        <v>0</v>
      </c>
      <c r="AA67" s="18">
        <v>0</v>
      </c>
      <c r="AB67" s="18">
        <v>0</v>
      </c>
      <c r="AC67" s="18"/>
      <c r="AD67" s="18">
        <v>24.57011408</v>
      </c>
      <c r="AE67" s="127"/>
      <c r="AF67" s="128"/>
    </row>
    <row r="68" hidden="1" outlineLevel="2" spans="1:32">
      <c r="A68" s="65" t="s">
        <v>71</v>
      </c>
      <c r="B68" s="66">
        <v>0</v>
      </c>
      <c r="C68" s="66"/>
      <c r="D68" s="66">
        <v>799.999999999998</v>
      </c>
      <c r="E68" s="66">
        <v>0</v>
      </c>
      <c r="F68" s="66">
        <v>0</v>
      </c>
      <c r="G68" s="66">
        <v>0</v>
      </c>
      <c r="H68" s="66">
        <v>0</v>
      </c>
      <c r="I68" s="90" t="s">
        <v>161</v>
      </c>
      <c r="J68" s="90" t="s">
        <v>161</v>
      </c>
      <c r="K68" s="90" t="s">
        <v>161</v>
      </c>
      <c r="L68" s="66">
        <v>0</v>
      </c>
      <c r="M68" s="66">
        <v>0</v>
      </c>
      <c r="N68" s="66">
        <f t="shared" si="7"/>
        <v>0</v>
      </c>
      <c r="O68" s="91">
        <v>0</v>
      </c>
      <c r="P68" s="91">
        <v>0</v>
      </c>
      <c r="Q68" s="115">
        <f t="shared" si="8"/>
        <v>0</v>
      </c>
      <c r="R68" s="116" t="str">
        <f t="shared" si="9"/>
        <v>/</v>
      </c>
      <c r="S68" s="90" t="s">
        <v>161</v>
      </c>
      <c r="T68" s="90">
        <f t="shared" si="10"/>
        <v>0</v>
      </c>
      <c r="U68" s="90" t="s">
        <v>161</v>
      </c>
      <c r="V68" s="66">
        <v>0</v>
      </c>
      <c r="W68" s="66">
        <v>720</v>
      </c>
      <c r="X68" s="66">
        <v>0</v>
      </c>
      <c r="Y68" s="66">
        <v>0</v>
      </c>
      <c r="Z68" s="66">
        <v>0</v>
      </c>
      <c r="AA68" s="66">
        <v>0</v>
      </c>
      <c r="AB68" s="66">
        <v>0</v>
      </c>
      <c r="AC68" s="66"/>
      <c r="AD68" s="66">
        <v>79.999999999998</v>
      </c>
      <c r="AE68" s="127"/>
      <c r="AF68" s="128"/>
    </row>
    <row r="69" hidden="1" outlineLevel="2" spans="1:32">
      <c r="A69" s="64" t="s">
        <v>67</v>
      </c>
      <c r="B69" s="18">
        <v>0</v>
      </c>
      <c r="C69" s="18"/>
      <c r="D69" s="18">
        <v>4000</v>
      </c>
      <c r="E69" s="18">
        <v>0</v>
      </c>
      <c r="F69" s="18">
        <v>0</v>
      </c>
      <c r="G69" s="18">
        <v>0</v>
      </c>
      <c r="H69" s="18">
        <v>3200</v>
      </c>
      <c r="I69" s="88" t="s">
        <v>161</v>
      </c>
      <c r="J69" s="88">
        <v>0.2</v>
      </c>
      <c r="K69" s="88" t="s">
        <v>161</v>
      </c>
      <c r="L69" s="18">
        <v>0</v>
      </c>
      <c r="M69" s="18">
        <v>277.478</v>
      </c>
      <c r="N69" s="18">
        <f t="shared" si="7"/>
        <v>277.478</v>
      </c>
      <c r="O69" s="89">
        <v>0</v>
      </c>
      <c r="P69" s="89">
        <v>37.5</v>
      </c>
      <c r="Q69" s="113">
        <f t="shared" si="8"/>
        <v>37.5</v>
      </c>
      <c r="R69" s="114" t="str">
        <f t="shared" si="9"/>
        <v>/</v>
      </c>
      <c r="S69" s="88" t="s">
        <v>161</v>
      </c>
      <c r="T69" s="88">
        <f t="shared" si="10"/>
        <v>0.0693695</v>
      </c>
      <c r="U69" s="88" t="s">
        <v>161</v>
      </c>
      <c r="V69" s="18">
        <v>0</v>
      </c>
      <c r="W69" s="18">
        <v>302</v>
      </c>
      <c r="X69" s="18">
        <v>0</v>
      </c>
      <c r="Y69" s="18">
        <v>0</v>
      </c>
      <c r="Z69" s="18">
        <v>0</v>
      </c>
      <c r="AA69" s="18">
        <v>0</v>
      </c>
      <c r="AB69" s="18">
        <v>0</v>
      </c>
      <c r="AC69" s="18"/>
      <c r="AD69" s="18">
        <v>220.522</v>
      </c>
      <c r="AE69" s="127"/>
      <c r="AF69" s="128"/>
    </row>
    <row r="70" hidden="1" outlineLevel="2" spans="1:32">
      <c r="A70" s="64" t="s">
        <v>68</v>
      </c>
      <c r="B70" s="18">
        <v>0</v>
      </c>
      <c r="C70" s="18"/>
      <c r="D70" s="18">
        <v>2500</v>
      </c>
      <c r="E70" s="18">
        <v>0</v>
      </c>
      <c r="F70" s="18">
        <v>0</v>
      </c>
      <c r="G70" s="18">
        <v>0</v>
      </c>
      <c r="H70" s="18">
        <v>2000</v>
      </c>
      <c r="I70" s="88" t="s">
        <v>161</v>
      </c>
      <c r="J70" s="88">
        <v>0.2</v>
      </c>
      <c r="K70" s="88" t="s">
        <v>161</v>
      </c>
      <c r="L70" s="18">
        <v>0</v>
      </c>
      <c r="M70" s="18">
        <v>150</v>
      </c>
      <c r="N70" s="18">
        <f t="shared" si="7"/>
        <v>150</v>
      </c>
      <c r="O70" s="89">
        <v>0</v>
      </c>
      <c r="P70" s="89">
        <v>0</v>
      </c>
      <c r="Q70" s="113">
        <f t="shared" si="8"/>
        <v>0</v>
      </c>
      <c r="R70" s="114" t="str">
        <f t="shared" si="9"/>
        <v>/</v>
      </c>
      <c r="S70" s="88" t="s">
        <v>161</v>
      </c>
      <c r="T70" s="88">
        <f t="shared" si="10"/>
        <v>0.06</v>
      </c>
      <c r="U70" s="88" t="s">
        <v>161</v>
      </c>
      <c r="V70" s="18">
        <v>0</v>
      </c>
      <c r="W70" s="18">
        <v>250</v>
      </c>
      <c r="X70" s="18">
        <v>0</v>
      </c>
      <c r="Y70" s="18">
        <v>0</v>
      </c>
      <c r="Z70" s="18">
        <v>0</v>
      </c>
      <c r="AA70" s="18">
        <v>0</v>
      </c>
      <c r="AB70" s="18">
        <v>0</v>
      </c>
      <c r="AC70" s="18"/>
      <c r="AD70" s="18">
        <v>100</v>
      </c>
      <c r="AE70" s="127"/>
      <c r="AF70" s="128"/>
    </row>
    <row r="71" hidden="1" outlineLevel="2" spans="1:32">
      <c r="A71" s="64" t="s">
        <v>72</v>
      </c>
      <c r="B71" s="18">
        <v>0</v>
      </c>
      <c r="C71" s="18"/>
      <c r="D71" s="18">
        <v>300</v>
      </c>
      <c r="E71" s="18">
        <v>0</v>
      </c>
      <c r="F71" s="18">
        <v>0</v>
      </c>
      <c r="G71" s="18">
        <v>0</v>
      </c>
      <c r="H71" s="18">
        <v>240</v>
      </c>
      <c r="I71" s="88" t="s">
        <v>161</v>
      </c>
      <c r="J71" s="88">
        <v>0.2</v>
      </c>
      <c r="K71" s="88" t="s">
        <v>161</v>
      </c>
      <c r="L71" s="18">
        <v>0</v>
      </c>
      <c r="M71" s="18">
        <v>18</v>
      </c>
      <c r="N71" s="18">
        <f t="shared" si="7"/>
        <v>18</v>
      </c>
      <c r="O71" s="89">
        <v>0</v>
      </c>
      <c r="P71" s="89">
        <v>0</v>
      </c>
      <c r="Q71" s="113">
        <f t="shared" si="8"/>
        <v>0</v>
      </c>
      <c r="R71" s="114" t="str">
        <f t="shared" si="9"/>
        <v>/</v>
      </c>
      <c r="S71" s="88" t="s">
        <v>161</v>
      </c>
      <c r="T71" s="88">
        <f t="shared" si="10"/>
        <v>0.06</v>
      </c>
      <c r="U71" s="88" t="s">
        <v>161</v>
      </c>
      <c r="V71" s="18">
        <v>0</v>
      </c>
      <c r="W71" s="18">
        <v>29</v>
      </c>
      <c r="X71" s="18">
        <v>0</v>
      </c>
      <c r="Y71" s="18">
        <v>0</v>
      </c>
      <c r="Z71" s="18">
        <v>0</v>
      </c>
      <c r="AA71" s="18">
        <v>0</v>
      </c>
      <c r="AB71" s="18">
        <v>0</v>
      </c>
      <c r="AC71" s="18"/>
      <c r="AD71" s="18">
        <v>13</v>
      </c>
      <c r="AE71" s="127"/>
      <c r="AF71" s="128"/>
    </row>
    <row r="72" hidden="1" outlineLevel="2" spans="1:32">
      <c r="A72" s="65" t="s">
        <v>59</v>
      </c>
      <c r="B72" s="66">
        <v>0</v>
      </c>
      <c r="C72" s="66"/>
      <c r="D72" s="66">
        <v>860</v>
      </c>
      <c r="E72" s="66">
        <v>0</v>
      </c>
      <c r="F72" s="66">
        <v>498.8</v>
      </c>
      <c r="G72" s="66">
        <v>0</v>
      </c>
      <c r="H72" s="66">
        <v>0</v>
      </c>
      <c r="I72" s="90" t="s">
        <v>161</v>
      </c>
      <c r="J72" s="90">
        <v>0.42</v>
      </c>
      <c r="K72" s="90" t="s">
        <v>161</v>
      </c>
      <c r="L72" s="66">
        <v>0</v>
      </c>
      <c r="M72" s="66">
        <v>147.19900003</v>
      </c>
      <c r="N72" s="66">
        <f t="shared" si="7"/>
        <v>147.19900003</v>
      </c>
      <c r="O72" s="91">
        <v>0</v>
      </c>
      <c r="P72" s="91">
        <v>23.8333333333333</v>
      </c>
      <c r="Q72" s="115">
        <f t="shared" si="8"/>
        <v>23.8333333333333</v>
      </c>
      <c r="R72" s="116" t="str">
        <f t="shared" si="9"/>
        <v>/</v>
      </c>
      <c r="S72" s="90" t="s">
        <v>161</v>
      </c>
      <c r="T72" s="90">
        <f t="shared" si="10"/>
        <v>0.17116162794186</v>
      </c>
      <c r="U72" s="90" t="s">
        <v>161</v>
      </c>
      <c r="V72" s="66">
        <v>0</v>
      </c>
      <c r="W72" s="66">
        <v>140.49999997</v>
      </c>
      <c r="X72" s="66">
        <v>0</v>
      </c>
      <c r="Y72" s="66">
        <v>0</v>
      </c>
      <c r="Z72" s="66">
        <v>0</v>
      </c>
      <c r="AA72" s="66">
        <v>0</v>
      </c>
      <c r="AB72" s="66">
        <v>0</v>
      </c>
      <c r="AC72" s="66"/>
      <c r="AD72" s="66">
        <v>73.501</v>
      </c>
      <c r="AE72" s="127"/>
      <c r="AF72" s="128"/>
    </row>
    <row r="73" hidden="1" outlineLevel="2" spans="1:32">
      <c r="A73" s="64" t="s">
        <v>60</v>
      </c>
      <c r="B73" s="18">
        <v>0</v>
      </c>
      <c r="C73" s="18"/>
      <c r="D73" s="18">
        <v>180</v>
      </c>
      <c r="E73" s="18">
        <v>0</v>
      </c>
      <c r="F73" s="18">
        <v>0</v>
      </c>
      <c r="G73" s="18">
        <v>0</v>
      </c>
      <c r="H73" s="18">
        <v>139.99986</v>
      </c>
      <c r="I73" s="88" t="s">
        <v>161</v>
      </c>
      <c r="J73" s="88">
        <v>0.222223</v>
      </c>
      <c r="K73" s="88" t="s">
        <v>161</v>
      </c>
      <c r="L73" s="18">
        <v>0</v>
      </c>
      <c r="M73" s="18">
        <v>19.488</v>
      </c>
      <c r="N73" s="18">
        <f t="shared" si="7"/>
        <v>19.488</v>
      </c>
      <c r="O73" s="89">
        <v>0</v>
      </c>
      <c r="P73" s="89">
        <v>3.33333333333333</v>
      </c>
      <c r="Q73" s="113">
        <f t="shared" si="8"/>
        <v>3.33333333333333</v>
      </c>
      <c r="R73" s="114" t="str">
        <f t="shared" si="9"/>
        <v>/</v>
      </c>
      <c r="S73" s="88" t="s">
        <v>161</v>
      </c>
      <c r="T73" s="88">
        <f t="shared" si="10"/>
        <v>0.108266666666667</v>
      </c>
      <c r="U73" s="88" t="s">
        <v>161</v>
      </c>
      <c r="V73" s="18">
        <v>0</v>
      </c>
      <c r="W73" s="18">
        <v>0.51194</v>
      </c>
      <c r="X73" s="18">
        <v>0</v>
      </c>
      <c r="Y73" s="18">
        <v>0</v>
      </c>
      <c r="Z73" s="18">
        <v>0</v>
      </c>
      <c r="AA73" s="18">
        <v>0</v>
      </c>
      <c r="AB73" s="18">
        <v>0</v>
      </c>
      <c r="AC73" s="18"/>
      <c r="AD73" s="18">
        <v>20.0002</v>
      </c>
      <c r="AE73" s="127"/>
      <c r="AF73" s="128"/>
    </row>
    <row r="74" hidden="1" outlineLevel="2" spans="1:32">
      <c r="A74" s="65" t="s">
        <v>227</v>
      </c>
      <c r="B74" s="66">
        <v>0</v>
      </c>
      <c r="C74" s="66"/>
      <c r="D74" s="66">
        <v>0</v>
      </c>
      <c r="E74" s="66">
        <v>0</v>
      </c>
      <c r="F74" s="66">
        <v>0</v>
      </c>
      <c r="G74" s="66">
        <v>0</v>
      </c>
      <c r="H74" s="66">
        <v>0</v>
      </c>
      <c r="I74" s="90" t="s">
        <v>161</v>
      </c>
      <c r="J74" s="90" t="s">
        <v>161</v>
      </c>
      <c r="K74" s="90" t="s">
        <v>161</v>
      </c>
      <c r="L74" s="66">
        <v>0</v>
      </c>
      <c r="M74" s="66">
        <v>0</v>
      </c>
      <c r="N74" s="66">
        <f t="shared" si="7"/>
        <v>0</v>
      </c>
      <c r="O74" s="91">
        <v>0</v>
      </c>
      <c r="P74" s="91">
        <v>0</v>
      </c>
      <c r="Q74" s="115">
        <f t="shared" si="8"/>
        <v>0</v>
      </c>
      <c r="R74" s="116" t="str">
        <f t="shared" si="9"/>
        <v>/</v>
      </c>
      <c r="S74" s="90" t="s">
        <v>161</v>
      </c>
      <c r="T74" s="90" t="s">
        <v>161</v>
      </c>
      <c r="U74" s="90" t="s">
        <v>161</v>
      </c>
      <c r="V74" s="66">
        <v>0</v>
      </c>
      <c r="W74" s="66">
        <v>0</v>
      </c>
      <c r="X74" s="66">
        <v>0</v>
      </c>
      <c r="Y74" s="66">
        <v>0</v>
      </c>
      <c r="Z74" s="66">
        <v>0</v>
      </c>
      <c r="AA74" s="66">
        <v>0</v>
      </c>
      <c r="AB74" s="66">
        <v>0</v>
      </c>
      <c r="AC74" s="66"/>
      <c r="AD74" s="66">
        <v>0</v>
      </c>
      <c r="AE74" s="127"/>
      <c r="AF74" s="128"/>
    </row>
    <row r="75" hidden="1" outlineLevel="1" spans="1:32">
      <c r="A75" s="76" t="s">
        <v>228</v>
      </c>
      <c r="B75" s="77">
        <v>3.094007</v>
      </c>
      <c r="C75" s="77"/>
      <c r="D75" s="77">
        <v>10002.89</v>
      </c>
      <c r="E75" s="77">
        <v>0</v>
      </c>
      <c r="F75" s="77">
        <v>713.270886</v>
      </c>
      <c r="G75" s="77">
        <v>0</v>
      </c>
      <c r="H75" s="77">
        <v>5579.99986</v>
      </c>
      <c r="I75" s="100" t="s">
        <v>161</v>
      </c>
      <c r="J75" s="100">
        <v>0.370854748377719</v>
      </c>
      <c r="K75" s="101" t="s">
        <v>161</v>
      </c>
      <c r="L75" s="77">
        <v>0</v>
      </c>
      <c r="M75" s="77">
        <v>1247.52899995</v>
      </c>
      <c r="N75" s="77">
        <f t="shared" si="7"/>
        <v>1247.52899995</v>
      </c>
      <c r="O75" s="102">
        <v>0</v>
      </c>
      <c r="P75" s="102">
        <v>193.583333333333</v>
      </c>
      <c r="Q75" s="123">
        <f t="shared" si="8"/>
        <v>193.583333333333</v>
      </c>
      <c r="R75" s="124" t="str">
        <f t="shared" si="9"/>
        <v>/</v>
      </c>
      <c r="S75" s="100">
        <f t="shared" ref="S75:S85" si="11">L75/B75</f>
        <v>0</v>
      </c>
      <c r="T75" s="100">
        <f>M75/D75</f>
        <v>0.124716856823378</v>
      </c>
      <c r="U75" s="100">
        <f>T75-S75</f>
        <v>0.124716856823378</v>
      </c>
      <c r="V75" s="77">
        <v>0</v>
      </c>
      <c r="W75" s="77">
        <v>1838.29193997</v>
      </c>
      <c r="X75" s="77">
        <v>0.018037</v>
      </c>
      <c r="Y75" s="77">
        <v>0</v>
      </c>
      <c r="Z75" s="77">
        <v>0</v>
      </c>
      <c r="AA75" s="77">
        <v>0</v>
      </c>
      <c r="AB75" s="77">
        <v>3.112044</v>
      </c>
      <c r="AC75" s="77"/>
      <c r="AD75" s="77">
        <v>623.798314079998</v>
      </c>
      <c r="AE75" s="127"/>
      <c r="AF75" s="128"/>
    </row>
    <row r="76" hidden="1" outlineLevel="2" spans="1:32">
      <c r="A76" s="64" t="s">
        <v>229</v>
      </c>
      <c r="B76" s="18">
        <v>28.815045</v>
      </c>
      <c r="C76" s="18"/>
      <c r="D76" s="18">
        <v>0</v>
      </c>
      <c r="E76" s="18">
        <v>0</v>
      </c>
      <c r="F76" s="18">
        <v>0</v>
      </c>
      <c r="G76" s="18">
        <v>29.65456</v>
      </c>
      <c r="H76" s="18">
        <v>0</v>
      </c>
      <c r="I76" s="88">
        <v>-0.0291346065917995</v>
      </c>
      <c r="J76" s="88" t="s">
        <v>161</v>
      </c>
      <c r="K76" s="103" t="s">
        <v>161</v>
      </c>
      <c r="L76" s="18">
        <v>123.697306</v>
      </c>
      <c r="M76" s="18">
        <v>219.93080669</v>
      </c>
      <c r="N76" s="18">
        <f t="shared" si="7"/>
        <v>96.23350069</v>
      </c>
      <c r="O76" s="89">
        <v>4.66666667</v>
      </c>
      <c r="P76" s="89">
        <v>7.41666666666667</v>
      </c>
      <c r="Q76" s="113">
        <f t="shared" si="8"/>
        <v>2.74999999666667</v>
      </c>
      <c r="R76" s="114">
        <f t="shared" si="9"/>
        <v>3.1470263607631</v>
      </c>
      <c r="S76" s="88">
        <f t="shared" si="11"/>
        <v>4.29280280492361</v>
      </c>
      <c r="T76" s="88" t="s">
        <v>161</v>
      </c>
      <c r="U76" s="88" t="s">
        <v>161</v>
      </c>
      <c r="V76" s="18">
        <v>31.819264</v>
      </c>
      <c r="W76" s="18">
        <v>37.8622</v>
      </c>
      <c r="X76" s="18">
        <v>0</v>
      </c>
      <c r="Y76" s="18">
        <v>0</v>
      </c>
      <c r="Z76" s="18">
        <v>0</v>
      </c>
      <c r="AA76" s="18">
        <v>0</v>
      </c>
      <c r="AB76" s="18">
        <v>-156.356085</v>
      </c>
      <c r="AC76" s="18"/>
      <c r="AD76" s="18">
        <v>-257.79300669</v>
      </c>
      <c r="AE76" s="127"/>
      <c r="AF76" s="128"/>
    </row>
    <row r="77" ht="16.2" collapsed="1" spans="1:32">
      <c r="A77" s="78" t="s">
        <v>169</v>
      </c>
      <c r="B77" s="79">
        <v>2965.980713</v>
      </c>
      <c r="C77" s="79">
        <v>15017.9500531132</v>
      </c>
      <c r="D77" s="79">
        <v>15150.542396</v>
      </c>
      <c r="E77" s="79">
        <v>499.263721</v>
      </c>
      <c r="F77" s="79">
        <v>1290.3409788</v>
      </c>
      <c r="G77" s="79">
        <v>1522.572554</v>
      </c>
      <c r="H77" s="79">
        <v>8991.0301477</v>
      </c>
      <c r="I77" s="104">
        <v>0.31832453726411</v>
      </c>
      <c r="J77" s="104">
        <v>0.321385937363242</v>
      </c>
      <c r="K77" s="105" t="s">
        <v>161</v>
      </c>
      <c r="L77" s="79">
        <v>781.492228</v>
      </c>
      <c r="M77" s="79">
        <v>2285.93435836</v>
      </c>
      <c r="N77" s="79">
        <f t="shared" si="7"/>
        <v>1504.44213036</v>
      </c>
      <c r="O77" s="106">
        <v>136.91666666</v>
      </c>
      <c r="P77" s="106">
        <v>344</v>
      </c>
      <c r="Q77" s="125">
        <f t="shared" si="8"/>
        <v>207.08333334</v>
      </c>
      <c r="R77" s="126">
        <f t="shared" si="9"/>
        <v>0.937363291491035</v>
      </c>
      <c r="S77" s="104">
        <f t="shared" si="11"/>
        <v>0.263485269669722</v>
      </c>
      <c r="T77" s="104">
        <f>M77/D77</f>
        <v>0.150881354515963</v>
      </c>
      <c r="U77" s="104">
        <f>T77-S77</f>
        <v>-0.11260391515376</v>
      </c>
      <c r="V77" s="79">
        <v>196.481152</v>
      </c>
      <c r="W77" s="79">
        <v>2018.34450605</v>
      </c>
      <c r="X77" s="79">
        <v>5.364832</v>
      </c>
      <c r="Y77" s="79">
        <v>0.12</v>
      </c>
      <c r="Z77" s="79">
        <v>0</v>
      </c>
      <c r="AA77" s="79">
        <v>0</v>
      </c>
      <c r="AB77" s="79">
        <v>-28.4641099999999</v>
      </c>
      <c r="AC77" s="79">
        <v>565.236576986727</v>
      </c>
      <c r="AD77" s="79">
        <v>565.012405089998</v>
      </c>
      <c r="AE77" s="127"/>
      <c r="AF77" s="128"/>
    </row>
    <row r="78" hidden="1" outlineLevel="2" spans="1:32">
      <c r="A78" s="64" t="s">
        <v>76</v>
      </c>
      <c r="B78" s="18">
        <v>88.561502</v>
      </c>
      <c r="C78" s="18"/>
      <c r="D78" s="18">
        <v>0</v>
      </c>
      <c r="E78" s="18">
        <v>0</v>
      </c>
      <c r="F78" s="18">
        <v>0</v>
      </c>
      <c r="G78" s="18">
        <v>0</v>
      </c>
      <c r="H78" s="18">
        <v>0</v>
      </c>
      <c r="I78" s="88" t="s">
        <v>161</v>
      </c>
      <c r="J78" s="88" t="s">
        <v>161</v>
      </c>
      <c r="K78" s="88" t="s">
        <v>161</v>
      </c>
      <c r="L78" s="18">
        <v>144.310175</v>
      </c>
      <c r="M78" s="18">
        <v>0</v>
      </c>
      <c r="N78" s="18">
        <f t="shared" si="7"/>
        <v>-144.310175</v>
      </c>
      <c r="O78" s="89">
        <v>20.41666667</v>
      </c>
      <c r="P78" s="89">
        <v>0</v>
      </c>
      <c r="Q78" s="113">
        <f t="shared" si="8"/>
        <v>-20.41666667</v>
      </c>
      <c r="R78" s="114" t="str">
        <f t="shared" si="9"/>
        <v>/</v>
      </c>
      <c r="S78" s="88">
        <f t="shared" si="11"/>
        <v>1.62949105131483</v>
      </c>
      <c r="T78" s="88" t="s">
        <v>161</v>
      </c>
      <c r="U78" s="88" t="s">
        <v>161</v>
      </c>
      <c r="V78" s="18">
        <v>2.387662</v>
      </c>
      <c r="W78" s="18">
        <v>0</v>
      </c>
      <c r="X78" s="18">
        <v>1e-6</v>
      </c>
      <c r="Y78" s="18">
        <v>0</v>
      </c>
      <c r="Z78" s="18">
        <v>0.7752</v>
      </c>
      <c r="AA78" s="18">
        <v>0</v>
      </c>
      <c r="AB78" s="18">
        <v>-58.911534</v>
      </c>
      <c r="AC78" s="18"/>
      <c r="AD78" s="18">
        <v>0</v>
      </c>
      <c r="AE78" s="127"/>
      <c r="AF78" s="128"/>
    </row>
    <row r="79" hidden="1" outlineLevel="2" spans="1:32">
      <c r="A79" s="65" t="s">
        <v>79</v>
      </c>
      <c r="B79" s="66">
        <v>85.66265</v>
      </c>
      <c r="C79" s="66"/>
      <c r="D79" s="66">
        <v>92.18</v>
      </c>
      <c r="E79" s="66">
        <v>0</v>
      </c>
      <c r="F79" s="66">
        <v>0</v>
      </c>
      <c r="G79" s="66">
        <v>0</v>
      </c>
      <c r="H79" s="66">
        <v>0</v>
      </c>
      <c r="I79" s="90" t="s">
        <v>161</v>
      </c>
      <c r="J79" s="90" t="s">
        <v>161</v>
      </c>
      <c r="K79" s="90" t="s">
        <v>161</v>
      </c>
      <c r="L79" s="66">
        <v>77.535518</v>
      </c>
      <c r="M79" s="66">
        <v>90.65177616</v>
      </c>
      <c r="N79" s="66">
        <f t="shared" si="7"/>
        <v>13.11625816</v>
      </c>
      <c r="O79" s="91">
        <v>14</v>
      </c>
      <c r="P79" s="91">
        <v>16</v>
      </c>
      <c r="Q79" s="115">
        <f t="shared" si="8"/>
        <v>2</v>
      </c>
      <c r="R79" s="116">
        <f t="shared" si="9"/>
        <v>0.127484724285714</v>
      </c>
      <c r="S79" s="90">
        <f t="shared" si="11"/>
        <v>0.905126306505811</v>
      </c>
      <c r="T79" s="90">
        <f t="shared" ref="T79:T88" si="12">M79/D79</f>
        <v>0.983421307875895</v>
      </c>
      <c r="U79" s="90">
        <f t="shared" ref="U79:U85" si="13">T79-S79</f>
        <v>0.078295001370084</v>
      </c>
      <c r="V79" s="66">
        <v>0.246189</v>
      </c>
      <c r="W79" s="66">
        <v>0</v>
      </c>
      <c r="X79" s="66">
        <v>0</v>
      </c>
      <c r="Y79" s="66">
        <v>0</v>
      </c>
      <c r="Z79" s="66">
        <v>0</v>
      </c>
      <c r="AA79" s="66">
        <v>0</v>
      </c>
      <c r="AB79" s="66">
        <v>7.880943</v>
      </c>
      <c r="AC79" s="66"/>
      <c r="AD79" s="66">
        <v>1.52822384000001</v>
      </c>
      <c r="AE79" s="127"/>
      <c r="AF79" s="128"/>
    </row>
    <row r="80" hidden="1" outlineLevel="2" spans="1:32">
      <c r="A80" s="64" t="s">
        <v>77</v>
      </c>
      <c r="B80" s="18">
        <v>199.711597</v>
      </c>
      <c r="C80" s="18"/>
      <c r="D80" s="18">
        <v>200.22</v>
      </c>
      <c r="E80" s="18">
        <v>106.639683</v>
      </c>
      <c r="F80" s="18">
        <v>104.177748</v>
      </c>
      <c r="G80" s="18">
        <v>0</v>
      </c>
      <c r="H80" s="18">
        <v>0</v>
      </c>
      <c r="I80" s="88">
        <v>0.466031594549815</v>
      </c>
      <c r="J80" s="88">
        <v>0.479683608031166</v>
      </c>
      <c r="K80" s="88" t="s">
        <v>161</v>
      </c>
      <c r="L80" s="18">
        <v>51.879365</v>
      </c>
      <c r="M80" s="18">
        <v>54.96202004</v>
      </c>
      <c r="N80" s="18">
        <f t="shared" si="7"/>
        <v>3.08265504</v>
      </c>
      <c r="O80" s="89">
        <v>7.33333333333333</v>
      </c>
      <c r="P80" s="89">
        <v>9.83333333333333</v>
      </c>
      <c r="Q80" s="113">
        <f t="shared" si="8"/>
        <v>2.5</v>
      </c>
      <c r="R80" s="114">
        <f t="shared" si="9"/>
        <v>-1.48510089346687</v>
      </c>
      <c r="S80" s="88">
        <f t="shared" si="11"/>
        <v>0.259771419283178</v>
      </c>
      <c r="T80" s="88">
        <f t="shared" si="12"/>
        <v>0.274508141244631</v>
      </c>
      <c r="U80" s="88">
        <f t="shared" si="13"/>
        <v>0.0147367219614533</v>
      </c>
      <c r="V80" s="18">
        <v>10.263383</v>
      </c>
      <c r="W80" s="18">
        <v>11.249308</v>
      </c>
      <c r="X80" s="18">
        <v>0.092446</v>
      </c>
      <c r="Y80" s="18">
        <v>0</v>
      </c>
      <c r="Z80" s="18">
        <v>0</v>
      </c>
      <c r="AA80" s="18">
        <v>0</v>
      </c>
      <c r="AB80" s="18">
        <v>31.021612</v>
      </c>
      <c r="AC80" s="18"/>
      <c r="AD80" s="18">
        <v>29.83092396</v>
      </c>
      <c r="AE80" s="127"/>
      <c r="AF80" s="128"/>
    </row>
    <row r="81" hidden="1" outlineLevel="2" spans="1:32">
      <c r="A81" s="65" t="s">
        <v>78</v>
      </c>
      <c r="B81" s="66">
        <v>14.291069</v>
      </c>
      <c r="C81" s="66"/>
      <c r="D81" s="66">
        <v>51.75</v>
      </c>
      <c r="E81" s="66">
        <v>0</v>
      </c>
      <c r="F81" s="66">
        <v>0</v>
      </c>
      <c r="G81" s="66">
        <v>10.594494</v>
      </c>
      <c r="H81" s="66">
        <v>36.22</v>
      </c>
      <c r="I81" s="90">
        <v>0.258663295237046</v>
      </c>
      <c r="J81" s="90">
        <v>0.300096618357488</v>
      </c>
      <c r="K81" s="90" t="s">
        <v>161</v>
      </c>
      <c r="L81" s="66">
        <v>6.709411</v>
      </c>
      <c r="M81" s="66">
        <v>4.8552</v>
      </c>
      <c r="N81" s="66">
        <f t="shared" si="7"/>
        <v>-1.854211</v>
      </c>
      <c r="O81" s="91">
        <v>1.41666666666667</v>
      </c>
      <c r="P81" s="91">
        <v>1</v>
      </c>
      <c r="Q81" s="115">
        <f t="shared" si="8"/>
        <v>-0.41666666666667</v>
      </c>
      <c r="R81" s="116">
        <f t="shared" si="9"/>
        <v>0.1191451764706</v>
      </c>
      <c r="S81" s="90">
        <f t="shared" si="11"/>
        <v>0.469482793764413</v>
      </c>
      <c r="T81" s="90">
        <f t="shared" si="12"/>
        <v>0.0938202898550725</v>
      </c>
      <c r="U81" s="90">
        <f t="shared" si="13"/>
        <v>-0.375662503909341</v>
      </c>
      <c r="V81" s="66">
        <v>3.610012</v>
      </c>
      <c r="W81" s="66">
        <v>4.86244</v>
      </c>
      <c r="X81" s="66">
        <v>0.173959</v>
      </c>
      <c r="Y81" s="66">
        <v>0</v>
      </c>
      <c r="Z81" s="66">
        <v>0</v>
      </c>
      <c r="AA81" s="66">
        <v>0</v>
      </c>
      <c r="AB81" s="66">
        <v>-6.448889</v>
      </c>
      <c r="AC81" s="66"/>
      <c r="AD81" s="66">
        <v>5.81236000000001</v>
      </c>
      <c r="AE81" s="127"/>
      <c r="AF81" s="128"/>
    </row>
    <row r="82" hidden="1" outlineLevel="2" spans="1:32">
      <c r="A82" s="64" t="s">
        <v>81</v>
      </c>
      <c r="B82" s="18">
        <v>2444.521964</v>
      </c>
      <c r="C82" s="18"/>
      <c r="D82" s="18">
        <v>7050.33</v>
      </c>
      <c r="E82" s="18">
        <v>0</v>
      </c>
      <c r="F82" s="18">
        <v>0</v>
      </c>
      <c r="G82" s="18">
        <v>2300.098085</v>
      </c>
      <c r="H82" s="18">
        <v>5766.9</v>
      </c>
      <c r="I82" s="88">
        <v>0.0590806223576235</v>
      </c>
      <c r="J82" s="88">
        <v>0.182038287569518</v>
      </c>
      <c r="K82" s="88" t="s">
        <v>161</v>
      </c>
      <c r="L82" s="18">
        <v>107.48229</v>
      </c>
      <c r="M82" s="18">
        <v>444.1621332</v>
      </c>
      <c r="N82" s="18">
        <f t="shared" si="7"/>
        <v>336.6798432</v>
      </c>
      <c r="O82" s="89">
        <v>18.58333333</v>
      </c>
      <c r="P82" s="89">
        <v>62</v>
      </c>
      <c r="Q82" s="113">
        <f t="shared" si="8"/>
        <v>43.41666667</v>
      </c>
      <c r="R82" s="114">
        <f t="shared" si="9"/>
        <v>1.3801050144117</v>
      </c>
      <c r="S82" s="88">
        <f t="shared" si="11"/>
        <v>0.0439686333699884</v>
      </c>
      <c r="T82" s="88">
        <f t="shared" si="12"/>
        <v>0.0629987721425806</v>
      </c>
      <c r="U82" s="88">
        <f t="shared" si="13"/>
        <v>0.0190301387725922</v>
      </c>
      <c r="V82" s="18">
        <v>9.305737</v>
      </c>
      <c r="W82" s="18">
        <v>411.930192</v>
      </c>
      <c r="X82" s="18">
        <v>0.15</v>
      </c>
      <c r="Y82" s="18">
        <v>0</v>
      </c>
      <c r="Z82" s="18">
        <v>0</v>
      </c>
      <c r="AA82" s="18">
        <v>0</v>
      </c>
      <c r="AB82" s="18">
        <v>27.785852</v>
      </c>
      <c r="AC82" s="18"/>
      <c r="AD82" s="18">
        <v>427.3376748</v>
      </c>
      <c r="AE82" s="127"/>
      <c r="AF82" s="128"/>
    </row>
    <row r="83" hidden="1" outlineLevel="2" spans="1:32">
      <c r="A83" s="65" t="s">
        <v>80</v>
      </c>
      <c r="B83" s="66">
        <v>991.836995</v>
      </c>
      <c r="C83" s="66"/>
      <c r="D83" s="66">
        <v>2113.9974</v>
      </c>
      <c r="E83" s="66">
        <v>0</v>
      </c>
      <c r="F83" s="66">
        <v>0</v>
      </c>
      <c r="G83" s="66">
        <v>932.151124</v>
      </c>
      <c r="H83" s="66">
        <v>1886.2576812</v>
      </c>
      <c r="I83" s="90">
        <v>0.0601770969432331</v>
      </c>
      <c r="J83" s="90">
        <v>0.107729422372989</v>
      </c>
      <c r="K83" s="90" t="s">
        <v>161</v>
      </c>
      <c r="L83" s="66">
        <v>87.451274</v>
      </c>
      <c r="M83" s="66">
        <v>135.41447094</v>
      </c>
      <c r="N83" s="66">
        <f t="shared" si="7"/>
        <v>47.96319694</v>
      </c>
      <c r="O83" s="91">
        <v>15.16666667</v>
      </c>
      <c r="P83" s="91">
        <v>19</v>
      </c>
      <c r="Q83" s="115">
        <f t="shared" si="8"/>
        <v>3.83333333</v>
      </c>
      <c r="R83" s="116">
        <f t="shared" si="9"/>
        <v>1.36105935322793</v>
      </c>
      <c r="S83" s="90">
        <f t="shared" si="11"/>
        <v>0.0881710144316607</v>
      </c>
      <c r="T83" s="90">
        <f t="shared" si="12"/>
        <v>0.0640561199081891</v>
      </c>
      <c r="U83" s="90">
        <f t="shared" si="13"/>
        <v>-0.0241148945234716</v>
      </c>
      <c r="V83" s="66">
        <v>31.156004</v>
      </c>
      <c r="W83" s="66">
        <v>60.694468</v>
      </c>
      <c r="X83" s="66">
        <v>0.023134</v>
      </c>
      <c r="Y83" s="66">
        <v>0</v>
      </c>
      <c r="Z83" s="66">
        <v>0</v>
      </c>
      <c r="AA83" s="66">
        <v>0</v>
      </c>
      <c r="AB83" s="66">
        <v>-58.8982729999999</v>
      </c>
      <c r="AC83" s="66"/>
      <c r="AD83" s="66">
        <v>31.6307798600003</v>
      </c>
      <c r="AE83" s="127"/>
      <c r="AF83" s="128"/>
    </row>
    <row r="84" hidden="1" outlineLevel="1" spans="1:32">
      <c r="A84" s="76" t="s">
        <v>230</v>
      </c>
      <c r="B84" s="77">
        <v>3824.585777</v>
      </c>
      <c r="C84" s="77"/>
      <c r="D84" s="77">
        <v>9508.4774</v>
      </c>
      <c r="E84" s="77">
        <v>106.639683</v>
      </c>
      <c r="F84" s="77">
        <v>104.177748</v>
      </c>
      <c r="G84" s="77">
        <v>3242.843703</v>
      </c>
      <c r="H84" s="77">
        <v>7689.3776812</v>
      </c>
      <c r="I84" s="100">
        <v>0.124223228004751</v>
      </c>
      <c r="J84" s="100">
        <v>0.180357159054719</v>
      </c>
      <c r="K84" s="101" t="s">
        <v>161</v>
      </c>
      <c r="L84" s="77">
        <v>475.368033</v>
      </c>
      <c r="M84" s="77">
        <v>730.04560034</v>
      </c>
      <c r="N84" s="77">
        <f t="shared" si="7"/>
        <v>254.67756734</v>
      </c>
      <c r="O84" s="102">
        <v>76.91666667</v>
      </c>
      <c r="P84" s="102">
        <v>107.833333333333</v>
      </c>
      <c r="Q84" s="123">
        <f t="shared" si="8"/>
        <v>30.916666663333</v>
      </c>
      <c r="R84" s="124">
        <f t="shared" si="9"/>
        <v>0.589829761212895</v>
      </c>
      <c r="S84" s="100">
        <f t="shared" si="11"/>
        <v>0.124292684415325</v>
      </c>
      <c r="T84" s="100">
        <f t="shared" si="12"/>
        <v>0.0767783914951515</v>
      </c>
      <c r="U84" s="100">
        <f t="shared" si="13"/>
        <v>-0.0475142929201731</v>
      </c>
      <c r="V84" s="77">
        <v>56.968987</v>
      </c>
      <c r="W84" s="77">
        <v>488.736408</v>
      </c>
      <c r="X84" s="77">
        <v>0.43954</v>
      </c>
      <c r="Y84" s="77">
        <v>0</v>
      </c>
      <c r="Z84" s="77">
        <v>0.7752</v>
      </c>
      <c r="AA84" s="77">
        <v>0</v>
      </c>
      <c r="AB84" s="77">
        <v>-57.5702889999999</v>
      </c>
      <c r="AC84" s="77"/>
      <c r="AD84" s="77">
        <v>496.13996246</v>
      </c>
      <c r="AE84" s="127"/>
      <c r="AF84" s="128"/>
    </row>
    <row r="85" hidden="1" outlineLevel="2" spans="1:32">
      <c r="A85" s="64" t="s">
        <v>83</v>
      </c>
      <c r="B85" s="18">
        <v>9.686337</v>
      </c>
      <c r="C85" s="18"/>
      <c r="D85" s="18">
        <v>480</v>
      </c>
      <c r="E85" s="18">
        <v>0</v>
      </c>
      <c r="F85" s="18">
        <v>0</v>
      </c>
      <c r="G85" s="18">
        <v>0</v>
      </c>
      <c r="H85" s="18">
        <v>0</v>
      </c>
      <c r="I85" s="88" t="s">
        <v>161</v>
      </c>
      <c r="J85" s="88" t="s">
        <v>161</v>
      </c>
      <c r="K85" s="88" t="s">
        <v>161</v>
      </c>
      <c r="L85" s="18">
        <v>17.159496</v>
      </c>
      <c r="M85" s="18">
        <v>431.18914419</v>
      </c>
      <c r="N85" s="18">
        <f t="shared" si="7"/>
        <v>414.02964819</v>
      </c>
      <c r="O85" s="89">
        <v>4.99999999666667</v>
      </c>
      <c r="P85" s="89">
        <v>68.0833333333333</v>
      </c>
      <c r="Q85" s="113">
        <f t="shared" si="8"/>
        <v>63.0833333366666</v>
      </c>
      <c r="R85" s="114">
        <f t="shared" si="9"/>
        <v>2.90135628153092</v>
      </c>
      <c r="S85" s="88">
        <f t="shared" si="11"/>
        <v>1.77151548619463</v>
      </c>
      <c r="T85" s="88">
        <f t="shared" si="12"/>
        <v>0.8983107170625</v>
      </c>
      <c r="U85" s="88">
        <f t="shared" si="13"/>
        <v>-0.873204769132127</v>
      </c>
      <c r="V85" s="18">
        <v>0</v>
      </c>
      <c r="W85" s="18">
        <v>42.99999996</v>
      </c>
      <c r="X85" s="18">
        <v>0</v>
      </c>
      <c r="Y85" s="18">
        <v>0</v>
      </c>
      <c r="Z85" s="18">
        <v>0</v>
      </c>
      <c r="AA85" s="18">
        <v>0</v>
      </c>
      <c r="AB85" s="18">
        <v>-7.473159</v>
      </c>
      <c r="AC85" s="18"/>
      <c r="AD85" s="18">
        <v>5.81085585000005</v>
      </c>
      <c r="AE85" s="127"/>
      <c r="AF85" s="128"/>
    </row>
    <row r="86" hidden="1" outlineLevel="2" spans="1:32">
      <c r="A86" s="65" t="s">
        <v>88</v>
      </c>
      <c r="B86" s="66">
        <v>0</v>
      </c>
      <c r="C86" s="66"/>
      <c r="D86" s="66">
        <v>3750</v>
      </c>
      <c r="E86" s="66">
        <v>0</v>
      </c>
      <c r="F86" s="66">
        <v>0</v>
      </c>
      <c r="G86" s="66">
        <v>0</v>
      </c>
      <c r="H86" s="66">
        <v>3000</v>
      </c>
      <c r="I86" s="90" t="s">
        <v>161</v>
      </c>
      <c r="J86" s="90">
        <v>0.2</v>
      </c>
      <c r="K86" s="90" t="s">
        <v>161</v>
      </c>
      <c r="L86" s="66">
        <v>0</v>
      </c>
      <c r="M86" s="66">
        <v>284.62750337</v>
      </c>
      <c r="N86" s="66">
        <f t="shared" si="7"/>
        <v>284.62750337</v>
      </c>
      <c r="O86" s="91">
        <v>0</v>
      </c>
      <c r="P86" s="91">
        <v>37.6666666666667</v>
      </c>
      <c r="Q86" s="115">
        <f t="shared" si="8"/>
        <v>37.6666666666667</v>
      </c>
      <c r="R86" s="116" t="str">
        <f t="shared" si="9"/>
        <v>/</v>
      </c>
      <c r="S86" s="90" t="s">
        <v>161</v>
      </c>
      <c r="T86" s="90">
        <f t="shared" si="12"/>
        <v>0.0759006675653333</v>
      </c>
      <c r="U86" s="90" t="s">
        <v>161</v>
      </c>
      <c r="V86" s="66">
        <v>0</v>
      </c>
      <c r="W86" s="66">
        <v>239.5</v>
      </c>
      <c r="X86" s="66">
        <v>0</v>
      </c>
      <c r="Y86" s="66">
        <v>0</v>
      </c>
      <c r="Z86" s="66">
        <v>0</v>
      </c>
      <c r="AA86" s="66">
        <v>0</v>
      </c>
      <c r="AB86" s="66">
        <v>0</v>
      </c>
      <c r="AC86" s="66"/>
      <c r="AD86" s="66">
        <v>225.87249663</v>
      </c>
      <c r="AE86" s="127"/>
      <c r="AF86" s="128"/>
    </row>
    <row r="87" hidden="1" outlineLevel="2" spans="1:32">
      <c r="A87" s="64" t="s">
        <v>89</v>
      </c>
      <c r="B87" s="18">
        <v>0</v>
      </c>
      <c r="C87" s="18"/>
      <c r="D87" s="18">
        <v>3750</v>
      </c>
      <c r="E87" s="18">
        <v>0</v>
      </c>
      <c r="F87" s="18">
        <v>0</v>
      </c>
      <c r="G87" s="18">
        <v>0</v>
      </c>
      <c r="H87" s="18">
        <v>3000</v>
      </c>
      <c r="I87" s="88" t="s">
        <v>161</v>
      </c>
      <c r="J87" s="88">
        <v>0.2</v>
      </c>
      <c r="K87" s="88" t="s">
        <v>161</v>
      </c>
      <c r="L87" s="18">
        <v>0</v>
      </c>
      <c r="M87" s="18">
        <v>284.62750337</v>
      </c>
      <c r="N87" s="18">
        <f t="shared" si="7"/>
        <v>284.62750337</v>
      </c>
      <c r="O87" s="89">
        <v>0</v>
      </c>
      <c r="P87" s="89">
        <v>18.3333333333333</v>
      </c>
      <c r="Q87" s="113">
        <f t="shared" si="8"/>
        <v>18.3333333333333</v>
      </c>
      <c r="R87" s="114" t="str">
        <f t="shared" si="9"/>
        <v>/</v>
      </c>
      <c r="S87" s="88" t="s">
        <v>161</v>
      </c>
      <c r="T87" s="88">
        <f t="shared" si="12"/>
        <v>0.0759006675653333</v>
      </c>
      <c r="U87" s="88" t="s">
        <v>161</v>
      </c>
      <c r="V87" s="18">
        <v>0</v>
      </c>
      <c r="W87" s="18">
        <v>239.5</v>
      </c>
      <c r="X87" s="18">
        <v>0</v>
      </c>
      <c r="Y87" s="18">
        <v>0</v>
      </c>
      <c r="Z87" s="18">
        <v>0</v>
      </c>
      <c r="AA87" s="18">
        <v>0</v>
      </c>
      <c r="AB87" s="18">
        <v>0</v>
      </c>
      <c r="AC87" s="18"/>
      <c r="AD87" s="18">
        <v>225.87249663</v>
      </c>
      <c r="AE87" s="127"/>
      <c r="AF87" s="128"/>
    </row>
    <row r="88" hidden="1" outlineLevel="2" spans="1:32">
      <c r="A88" s="65" t="s">
        <v>90</v>
      </c>
      <c r="B88" s="66">
        <v>0</v>
      </c>
      <c r="C88" s="66"/>
      <c r="D88" s="66">
        <v>6756</v>
      </c>
      <c r="E88" s="66">
        <v>0</v>
      </c>
      <c r="F88" s="66">
        <v>0</v>
      </c>
      <c r="G88" s="66">
        <v>0</v>
      </c>
      <c r="H88" s="66">
        <v>5404.8</v>
      </c>
      <c r="I88" s="90" t="s">
        <v>161</v>
      </c>
      <c r="J88" s="90">
        <v>0.2</v>
      </c>
      <c r="K88" s="90" t="s">
        <v>161</v>
      </c>
      <c r="L88" s="66">
        <v>0</v>
      </c>
      <c r="M88" s="66">
        <v>405.36</v>
      </c>
      <c r="N88" s="66">
        <f t="shared" si="7"/>
        <v>405.36</v>
      </c>
      <c r="O88" s="91">
        <v>0</v>
      </c>
      <c r="P88" s="91">
        <v>0</v>
      </c>
      <c r="Q88" s="115">
        <f t="shared" si="8"/>
        <v>0</v>
      </c>
      <c r="R88" s="116" t="str">
        <f t="shared" si="9"/>
        <v>/</v>
      </c>
      <c r="S88" s="90" t="s">
        <v>161</v>
      </c>
      <c r="T88" s="90">
        <f t="shared" si="12"/>
        <v>0.06</v>
      </c>
      <c r="U88" s="90" t="s">
        <v>161</v>
      </c>
      <c r="V88" s="66">
        <v>0</v>
      </c>
      <c r="W88" s="66">
        <v>472.92</v>
      </c>
      <c r="X88" s="66">
        <v>0</v>
      </c>
      <c r="Y88" s="66">
        <v>0</v>
      </c>
      <c r="Z88" s="66">
        <v>0</v>
      </c>
      <c r="AA88" s="66">
        <v>0</v>
      </c>
      <c r="AB88" s="66">
        <v>0</v>
      </c>
      <c r="AC88" s="66"/>
      <c r="AD88" s="66">
        <v>472.92</v>
      </c>
      <c r="AE88" s="127"/>
      <c r="AF88" s="128"/>
    </row>
    <row r="89" hidden="1" outlineLevel="2" spans="1:32">
      <c r="A89" s="64" t="s">
        <v>231</v>
      </c>
      <c r="B89" s="18">
        <v>0</v>
      </c>
      <c r="C89" s="18"/>
      <c r="D89" s="18">
        <v>0</v>
      </c>
      <c r="E89" s="18">
        <v>0</v>
      </c>
      <c r="F89" s="18">
        <v>0</v>
      </c>
      <c r="G89" s="18">
        <v>0</v>
      </c>
      <c r="H89" s="18">
        <v>0</v>
      </c>
      <c r="I89" s="88" t="s">
        <v>161</v>
      </c>
      <c r="J89" s="88" t="s">
        <v>161</v>
      </c>
      <c r="K89" s="88" t="s">
        <v>161</v>
      </c>
      <c r="L89" s="18">
        <v>0</v>
      </c>
      <c r="M89" s="18">
        <v>0</v>
      </c>
      <c r="N89" s="18">
        <f t="shared" si="7"/>
        <v>0</v>
      </c>
      <c r="O89" s="89">
        <v>0</v>
      </c>
      <c r="P89" s="89">
        <v>0</v>
      </c>
      <c r="Q89" s="113">
        <f t="shared" si="8"/>
        <v>0</v>
      </c>
      <c r="R89" s="114" t="str">
        <f t="shared" si="9"/>
        <v>/</v>
      </c>
      <c r="S89" s="88" t="s">
        <v>161</v>
      </c>
      <c r="T89" s="88" t="s">
        <v>161</v>
      </c>
      <c r="U89" s="88" t="s">
        <v>161</v>
      </c>
      <c r="V89" s="18">
        <v>0</v>
      </c>
      <c r="W89" s="18">
        <v>0</v>
      </c>
      <c r="X89" s="18">
        <v>0</v>
      </c>
      <c r="Y89" s="18">
        <v>0</v>
      </c>
      <c r="Z89" s="18">
        <v>0</v>
      </c>
      <c r="AA89" s="18">
        <v>0</v>
      </c>
      <c r="AB89" s="18">
        <v>0</v>
      </c>
      <c r="AC89" s="18"/>
      <c r="AD89" s="18">
        <v>0</v>
      </c>
      <c r="AE89" s="127"/>
      <c r="AF89" s="128"/>
    </row>
    <row r="90" ht="15" hidden="1" customHeight="1" outlineLevel="1" spans="1:32">
      <c r="A90" s="76" t="s">
        <v>232</v>
      </c>
      <c r="B90" s="77">
        <v>9.686337</v>
      </c>
      <c r="C90" s="77"/>
      <c r="D90" s="77">
        <v>14736</v>
      </c>
      <c r="E90" s="77">
        <v>0</v>
      </c>
      <c r="F90" s="77">
        <v>0</v>
      </c>
      <c r="G90" s="77">
        <v>0</v>
      </c>
      <c r="H90" s="77">
        <v>11404.8</v>
      </c>
      <c r="I90" s="100" t="s">
        <v>161</v>
      </c>
      <c r="J90" s="100">
        <v>0.226058631921824</v>
      </c>
      <c r="K90" s="101" t="s">
        <v>161</v>
      </c>
      <c r="L90" s="77">
        <v>17.159496</v>
      </c>
      <c r="M90" s="77">
        <v>1405.80415093</v>
      </c>
      <c r="N90" s="77">
        <f t="shared" si="7"/>
        <v>1388.64465493</v>
      </c>
      <c r="O90" s="102">
        <v>4.99999999666667</v>
      </c>
      <c r="P90" s="102">
        <v>124.083333333333</v>
      </c>
      <c r="Q90" s="123">
        <f t="shared" si="8"/>
        <v>119.083333336666</v>
      </c>
      <c r="R90" s="124">
        <f t="shared" si="9"/>
        <v>7.8976171248847</v>
      </c>
      <c r="S90" s="100">
        <f>L90/B90</f>
        <v>1.77151548619463</v>
      </c>
      <c r="T90" s="100">
        <f>M90/D90</f>
        <v>0.0953993044876493</v>
      </c>
      <c r="U90" s="100">
        <f>T90-S90</f>
        <v>-1.67611618170698</v>
      </c>
      <c r="V90" s="77">
        <v>0</v>
      </c>
      <c r="W90" s="77">
        <v>994.91999996</v>
      </c>
      <c r="X90" s="77">
        <v>0</v>
      </c>
      <c r="Y90" s="77">
        <v>0</v>
      </c>
      <c r="Z90" s="77">
        <v>0</v>
      </c>
      <c r="AA90" s="77">
        <v>0</v>
      </c>
      <c r="AB90" s="77">
        <v>-7.473159</v>
      </c>
      <c r="AC90" s="77"/>
      <c r="AD90" s="77">
        <v>930.475849109999</v>
      </c>
      <c r="AE90" s="127"/>
      <c r="AF90" s="128"/>
    </row>
    <row r="91" hidden="1" outlineLevel="2" spans="1:32">
      <c r="A91" s="64" t="s">
        <v>233</v>
      </c>
      <c r="B91" s="18">
        <v>0</v>
      </c>
      <c r="C91" s="18"/>
      <c r="D91" s="18">
        <v>0</v>
      </c>
      <c r="E91" s="18">
        <v>0</v>
      </c>
      <c r="F91" s="18">
        <v>0</v>
      </c>
      <c r="G91" s="18">
        <v>0</v>
      </c>
      <c r="H91" s="18">
        <v>0</v>
      </c>
      <c r="I91" s="88" t="s">
        <v>161</v>
      </c>
      <c r="J91" s="88" t="s">
        <v>161</v>
      </c>
      <c r="K91" s="103" t="s">
        <v>161</v>
      </c>
      <c r="L91" s="18">
        <v>133.313573</v>
      </c>
      <c r="M91" s="18">
        <v>250.9261956</v>
      </c>
      <c r="N91" s="18">
        <f t="shared" si="7"/>
        <v>117.6126226</v>
      </c>
      <c r="O91" s="89">
        <v>4.41666667</v>
      </c>
      <c r="P91" s="89">
        <v>8.58333333333333</v>
      </c>
      <c r="Q91" s="113">
        <f t="shared" si="8"/>
        <v>4.16666666333333</v>
      </c>
      <c r="R91" s="114">
        <f t="shared" si="9"/>
        <v>-0.950085309038471</v>
      </c>
      <c r="S91" s="88" t="s">
        <v>161</v>
      </c>
      <c r="T91" s="88" t="s">
        <v>161</v>
      </c>
      <c r="U91" s="88" t="s">
        <v>161</v>
      </c>
      <c r="V91" s="18">
        <v>33.156933</v>
      </c>
      <c r="W91" s="18">
        <v>51.1152</v>
      </c>
      <c r="X91" s="18">
        <v>0</v>
      </c>
      <c r="Y91" s="18">
        <v>0</v>
      </c>
      <c r="Z91" s="18">
        <v>0</v>
      </c>
      <c r="AA91" s="18">
        <v>0</v>
      </c>
      <c r="AB91" s="18">
        <v>-166.470506</v>
      </c>
      <c r="AC91" s="18"/>
      <c r="AD91" s="18">
        <v>-302.0413956</v>
      </c>
      <c r="AE91" s="127"/>
      <c r="AF91" s="128"/>
    </row>
    <row r="92" ht="16.2" collapsed="1" spans="1:32">
      <c r="A92" s="78" t="s">
        <v>171</v>
      </c>
      <c r="B92" s="79">
        <v>3834.272114</v>
      </c>
      <c r="C92" s="79">
        <v>20807.9198</v>
      </c>
      <c r="D92" s="79">
        <v>24244.4774</v>
      </c>
      <c r="E92" s="79">
        <v>106.639683</v>
      </c>
      <c r="F92" s="79">
        <v>104.177748</v>
      </c>
      <c r="G92" s="79">
        <v>3242.843703</v>
      </c>
      <c r="H92" s="79">
        <v>19094.1776812</v>
      </c>
      <c r="I92" s="104">
        <v>0.126435660690304</v>
      </c>
      <c r="J92" s="104">
        <v>0.208134903778128</v>
      </c>
      <c r="K92" s="105" t="s">
        <v>161</v>
      </c>
      <c r="L92" s="79">
        <v>625.841102</v>
      </c>
      <c r="M92" s="79">
        <v>2386.77594687</v>
      </c>
      <c r="N92" s="79">
        <f t="shared" si="7"/>
        <v>1760.93484487</v>
      </c>
      <c r="O92" s="106">
        <v>86.3333333366667</v>
      </c>
      <c r="P92" s="106">
        <v>240.5</v>
      </c>
      <c r="Q92" s="125">
        <f t="shared" si="8"/>
        <v>154.166666663333</v>
      </c>
      <c r="R92" s="126">
        <f t="shared" si="9"/>
        <v>2.67509957799893</v>
      </c>
      <c r="S92" s="104">
        <f t="shared" ref="S92:S103" si="14">L92/B92</f>
        <v>0.163222922993618</v>
      </c>
      <c r="T92" s="104">
        <f>M92/D92</f>
        <v>0.0984461701315121</v>
      </c>
      <c r="U92" s="104">
        <f>T92-S92</f>
        <v>-0.0647767528621062</v>
      </c>
      <c r="V92" s="79">
        <v>90.12592</v>
      </c>
      <c r="W92" s="79">
        <v>1534.77160796</v>
      </c>
      <c r="X92" s="79">
        <v>0.43954</v>
      </c>
      <c r="Y92" s="79">
        <v>0</v>
      </c>
      <c r="Z92" s="79">
        <v>0.7752</v>
      </c>
      <c r="AA92" s="79">
        <v>0</v>
      </c>
      <c r="AB92" s="79">
        <v>-231.513954</v>
      </c>
      <c r="AC92" s="79">
        <v>1124.52881317714</v>
      </c>
      <c r="AD92" s="79">
        <v>1124.57441597</v>
      </c>
      <c r="AE92" s="127"/>
      <c r="AF92" s="128"/>
    </row>
    <row r="93" ht="16.2" spans="1:32">
      <c r="A93" s="129" t="s">
        <v>234</v>
      </c>
      <c r="B93" s="130">
        <v>20727.672363</v>
      </c>
      <c r="C93" s="130">
        <f>C54+C77+C92</f>
        <v>60905.8698531132</v>
      </c>
      <c r="D93" s="130">
        <v>70170.58207523</v>
      </c>
      <c r="E93" s="130">
        <v>1933.773462</v>
      </c>
      <c r="F93" s="130">
        <v>2459.34255504</v>
      </c>
      <c r="G93" s="130">
        <v>14482.394395</v>
      </c>
      <c r="H93" s="130">
        <v>51576.2246992</v>
      </c>
      <c r="I93" s="136">
        <v>0.208007171789162</v>
      </c>
      <c r="J93" s="136">
        <v>0.229939874286515</v>
      </c>
      <c r="K93" s="137" t="s">
        <v>161</v>
      </c>
      <c r="L93" s="130">
        <v>2537.008953</v>
      </c>
      <c r="M93" s="130">
        <v>7099.1115121</v>
      </c>
      <c r="N93" s="130">
        <f t="shared" si="7"/>
        <v>4562.1025591</v>
      </c>
      <c r="O93" s="138">
        <v>415.916666656667</v>
      </c>
      <c r="P93" s="138">
        <v>881.333333333333</v>
      </c>
      <c r="Q93" s="151">
        <f t="shared" si="8"/>
        <v>465.416666676666</v>
      </c>
      <c r="R93" s="152">
        <f t="shared" si="9"/>
        <v>1.9551665469823</v>
      </c>
      <c r="S93" s="136">
        <f t="shared" si="14"/>
        <v>0.122397194849948</v>
      </c>
      <c r="T93" s="136">
        <f>M93/D93</f>
        <v>0.101169340514933</v>
      </c>
      <c r="U93" s="136">
        <f>T93-S93</f>
        <v>-0.0212278543350153</v>
      </c>
      <c r="V93" s="130">
        <v>1130.470437</v>
      </c>
      <c r="W93" s="130">
        <v>5942.11534081</v>
      </c>
      <c r="X93" s="130">
        <v>15.117928</v>
      </c>
      <c r="Y93" s="130">
        <v>1.23</v>
      </c>
      <c r="Z93" s="130">
        <v>1.026045</v>
      </c>
      <c r="AA93" s="130">
        <v>3</v>
      </c>
      <c r="AB93" s="130">
        <v>658.116999000001</v>
      </c>
      <c r="AC93" s="130">
        <f>AC54+AC77+AC92</f>
        <v>3091.60236514621</v>
      </c>
      <c r="AD93" s="130">
        <v>3092.01796808</v>
      </c>
      <c r="AE93" s="127"/>
      <c r="AF93" s="128"/>
    </row>
    <row r="94" ht="16.2" hidden="1" outlineLevel="1" spans="1:32">
      <c r="A94" s="131" t="s">
        <v>235</v>
      </c>
      <c r="B94" s="132">
        <v>20686.076974</v>
      </c>
      <c r="C94" s="132"/>
      <c r="D94" s="132">
        <v>33431.69207523</v>
      </c>
      <c r="E94" s="132">
        <v>1933.773462</v>
      </c>
      <c r="F94" s="132">
        <v>1746.07166904</v>
      </c>
      <c r="G94" s="132">
        <v>14452.739835</v>
      </c>
      <c r="H94" s="132">
        <v>24833.4248392</v>
      </c>
      <c r="I94" s="139">
        <v>0.207848190954914</v>
      </c>
      <c r="J94" s="139">
        <v>0.204961075603675</v>
      </c>
      <c r="K94" s="140" t="s">
        <v>161</v>
      </c>
      <c r="L94" s="132">
        <v>2105.370463</v>
      </c>
      <c r="M94" s="132">
        <v>2939.17297282</v>
      </c>
      <c r="N94" s="132">
        <f t="shared" si="7"/>
        <v>833.80250982</v>
      </c>
      <c r="O94" s="141">
        <v>395.33333332</v>
      </c>
      <c r="P94" s="141">
        <v>477.833333333333</v>
      </c>
      <c r="Q94" s="153">
        <f t="shared" si="8"/>
        <v>82.500000013333</v>
      </c>
      <c r="R94" s="154">
        <f t="shared" si="9"/>
        <v>0.825484483758427</v>
      </c>
      <c r="S94" s="139">
        <f t="shared" si="14"/>
        <v>0.101777174359653</v>
      </c>
      <c r="T94" s="139">
        <f>M94/D94</f>
        <v>0.0879157706467892</v>
      </c>
      <c r="U94" s="139">
        <f>T94-S94</f>
        <v>-0.0138614037128638</v>
      </c>
      <c r="V94" s="132">
        <v>989.808154</v>
      </c>
      <c r="W94" s="132">
        <v>2094.91580092</v>
      </c>
      <c r="X94" s="132">
        <v>15.099891</v>
      </c>
      <c r="Y94" s="132">
        <v>1.23</v>
      </c>
      <c r="Z94" s="132">
        <v>1.026045</v>
      </c>
      <c r="AA94" s="132">
        <v>3</v>
      </c>
      <c r="AB94" s="132">
        <v>1218.458906</v>
      </c>
      <c r="AC94" s="132"/>
      <c r="AD94" s="132">
        <v>1816.33679325</v>
      </c>
      <c r="AE94" s="127"/>
      <c r="AF94" s="128"/>
    </row>
    <row r="95" ht="16.2" hidden="1" outlineLevel="1" spans="1:32">
      <c r="A95" s="131" t="s">
        <v>236</v>
      </c>
      <c r="B95" s="132">
        <v>12.780344</v>
      </c>
      <c r="C95" s="132"/>
      <c r="D95" s="132">
        <v>36738.89</v>
      </c>
      <c r="E95" s="132">
        <v>0</v>
      </c>
      <c r="F95" s="132">
        <v>713.270886</v>
      </c>
      <c r="G95" s="132">
        <v>0</v>
      </c>
      <c r="H95" s="132">
        <v>26742.79986</v>
      </c>
      <c r="I95" s="139" t="s">
        <v>161</v>
      </c>
      <c r="J95" s="139">
        <v>0.252670106636319</v>
      </c>
      <c r="K95" s="140" t="s">
        <v>161</v>
      </c>
      <c r="L95" s="132">
        <v>17.159496</v>
      </c>
      <c r="M95" s="132">
        <v>3395.70569088</v>
      </c>
      <c r="N95" s="132">
        <f t="shared" si="7"/>
        <v>3378.54619488</v>
      </c>
      <c r="O95" s="141">
        <v>4.99999999666667</v>
      </c>
      <c r="P95" s="141">
        <v>376</v>
      </c>
      <c r="Q95" s="153">
        <f t="shared" si="8"/>
        <v>371.000000003333</v>
      </c>
      <c r="R95" s="154">
        <f t="shared" si="9"/>
        <v>5.59923295430781</v>
      </c>
      <c r="S95" s="139">
        <f t="shared" si="14"/>
        <v>1.34264742795656</v>
      </c>
      <c r="T95" s="139">
        <f>M95/D95</f>
        <v>0.0924280970622683</v>
      </c>
      <c r="U95" s="139">
        <f>T95-S95</f>
        <v>-1.25021933089429</v>
      </c>
      <c r="V95" s="132">
        <v>0</v>
      </c>
      <c r="W95" s="132">
        <v>3629.21193993</v>
      </c>
      <c r="X95" s="132">
        <v>0.018037</v>
      </c>
      <c r="Y95" s="132">
        <v>0</v>
      </c>
      <c r="Z95" s="132">
        <v>0</v>
      </c>
      <c r="AA95" s="132">
        <v>0</v>
      </c>
      <c r="AB95" s="132">
        <v>-4.361115</v>
      </c>
      <c r="AC95" s="132"/>
      <c r="AD95" s="132">
        <v>2257.90162319</v>
      </c>
      <c r="AE95" s="127"/>
      <c r="AF95" s="128"/>
    </row>
    <row r="96" ht="16.2" hidden="1" outlineLevel="1" spans="1:32">
      <c r="A96" s="131" t="s">
        <v>174</v>
      </c>
      <c r="B96" s="132">
        <v>28.815045</v>
      </c>
      <c r="C96" s="132"/>
      <c r="D96" s="132">
        <v>0</v>
      </c>
      <c r="E96" s="132">
        <v>0</v>
      </c>
      <c r="F96" s="132">
        <v>0</v>
      </c>
      <c r="G96" s="132">
        <v>29.65456</v>
      </c>
      <c r="H96" s="132">
        <v>0</v>
      </c>
      <c r="I96" s="139">
        <v>-0.0291346065917995</v>
      </c>
      <c r="J96" s="139" t="s">
        <v>161</v>
      </c>
      <c r="K96" s="140" t="s">
        <v>161</v>
      </c>
      <c r="L96" s="132">
        <v>414.478994</v>
      </c>
      <c r="M96" s="132">
        <v>764.2328484</v>
      </c>
      <c r="N96" s="132">
        <f t="shared" si="7"/>
        <v>349.7538544</v>
      </c>
      <c r="O96" s="141">
        <v>15.58333334</v>
      </c>
      <c r="P96" s="141">
        <v>27.5</v>
      </c>
      <c r="Q96" s="153">
        <f t="shared" si="8"/>
        <v>11.91666666</v>
      </c>
      <c r="R96" s="154">
        <f t="shared" si="9"/>
        <v>1.19270290506848</v>
      </c>
      <c r="S96" s="139">
        <f t="shared" si="14"/>
        <v>14.3841175330457</v>
      </c>
      <c r="T96" s="139" t="s">
        <v>161</v>
      </c>
      <c r="U96" s="139" t="s">
        <v>161</v>
      </c>
      <c r="V96" s="132">
        <v>140.662283</v>
      </c>
      <c r="W96" s="132">
        <v>217.98759996</v>
      </c>
      <c r="X96" s="132">
        <v>0</v>
      </c>
      <c r="Y96" s="132">
        <v>0</v>
      </c>
      <c r="Z96" s="132">
        <v>0</v>
      </c>
      <c r="AA96" s="132">
        <v>0</v>
      </c>
      <c r="AB96" s="132">
        <v>-555.980792</v>
      </c>
      <c r="AC96" s="132"/>
      <c r="AD96" s="132">
        <v>-982.22044836</v>
      </c>
      <c r="AE96" s="127"/>
      <c r="AF96" s="128"/>
    </row>
    <row r="97" ht="31.5" customHeight="1" collapsed="1" spans="1:32">
      <c r="A97" s="72" t="s">
        <v>237</v>
      </c>
      <c r="B97" s="73">
        <v>20758.100789</v>
      </c>
      <c r="C97" s="73" t="e">
        <f>C93+C32</f>
        <v>#REF!</v>
      </c>
      <c r="D97" s="73">
        <v>70813.26245256</v>
      </c>
      <c r="E97" s="73">
        <v>1912.595693</v>
      </c>
      <c r="F97" s="73">
        <v>2459.34255504</v>
      </c>
      <c r="G97" s="73">
        <v>14485.920942</v>
      </c>
      <c r="H97" s="73">
        <v>51576.2246992</v>
      </c>
      <c r="I97" s="96">
        <v>0.210018450065056</v>
      </c>
      <c r="J97" s="96">
        <v>0.236928713877007</v>
      </c>
      <c r="K97" s="97" t="s">
        <v>161</v>
      </c>
      <c r="L97" s="73">
        <v>4117.170558</v>
      </c>
      <c r="M97" s="73">
        <v>9077.16612808</v>
      </c>
      <c r="N97" s="73">
        <f t="shared" si="7"/>
        <v>4959.99557008</v>
      </c>
      <c r="O97" s="98">
        <v>473.416666656667</v>
      </c>
      <c r="P97" s="98">
        <v>947.666666666667</v>
      </c>
      <c r="Q97" s="121">
        <f t="shared" si="8"/>
        <v>474.25000001</v>
      </c>
      <c r="R97" s="122">
        <f t="shared" si="9"/>
        <v>0.881721155242193</v>
      </c>
      <c r="S97" s="96">
        <f t="shared" si="14"/>
        <v>0.198340426219616</v>
      </c>
      <c r="T97" s="96">
        <f t="shared" ref="T97:T114" si="15">M97/D97</f>
        <v>0.128184549245434</v>
      </c>
      <c r="U97" s="96">
        <f t="shared" ref="U97:U103" si="16">T97-S97</f>
        <v>-0.0701558769741819</v>
      </c>
      <c r="V97" s="73">
        <v>379.778011</v>
      </c>
      <c r="W97" s="73">
        <v>6230.95281443</v>
      </c>
      <c r="X97" s="73">
        <v>17.412592</v>
      </c>
      <c r="Y97" s="73">
        <v>1.23</v>
      </c>
      <c r="Z97" s="73">
        <v>1.158385</v>
      </c>
      <c r="AA97" s="73">
        <v>3</v>
      </c>
      <c r="AB97" s="73">
        <v>-121.110207999999</v>
      </c>
      <c r="AC97" s="73" t="e">
        <f>AC93+AC32</f>
        <v>#REF!</v>
      </c>
      <c r="AD97" s="73">
        <v>1467.80625581</v>
      </c>
      <c r="AE97" s="127"/>
      <c r="AF97" s="128"/>
    </row>
    <row r="98" hidden="1" outlineLevel="2" spans="1:32">
      <c r="A98" s="64" t="s">
        <v>111</v>
      </c>
      <c r="B98" s="18">
        <v>747.746965</v>
      </c>
      <c r="C98" s="18"/>
      <c r="D98" s="18">
        <v>820.00882176</v>
      </c>
      <c r="E98" s="18">
        <v>0</v>
      </c>
      <c r="F98" s="18">
        <v>0</v>
      </c>
      <c r="G98" s="18">
        <v>498.193672</v>
      </c>
      <c r="H98" s="18">
        <v>550.71792468</v>
      </c>
      <c r="I98" s="142">
        <v>0.333740295421995</v>
      </c>
      <c r="J98" s="88">
        <v>0.328400000017093</v>
      </c>
      <c r="K98" s="86" t="s">
        <v>161</v>
      </c>
      <c r="L98" s="18">
        <v>59.251867</v>
      </c>
      <c r="M98" s="18">
        <v>62.1430084</v>
      </c>
      <c r="N98" s="18">
        <f t="shared" si="7"/>
        <v>2.8911414</v>
      </c>
      <c r="O98" s="89">
        <v>9.91666667</v>
      </c>
      <c r="P98" s="89">
        <v>10</v>
      </c>
      <c r="Q98" s="113">
        <f t="shared" si="8"/>
        <v>0.0833333300000003</v>
      </c>
      <c r="R98" s="114">
        <f t="shared" si="9"/>
        <v>0.239322657134447</v>
      </c>
      <c r="S98" s="88">
        <f t="shared" si="14"/>
        <v>0.0792405315881155</v>
      </c>
      <c r="T98" s="88">
        <f t="shared" si="15"/>
        <v>0.0757833412896965</v>
      </c>
      <c r="U98" s="88">
        <f t="shared" si="16"/>
        <v>-0.003457190298419</v>
      </c>
      <c r="V98" s="18">
        <v>7.097897</v>
      </c>
      <c r="W98" s="18">
        <v>6.77571326</v>
      </c>
      <c r="X98" s="18">
        <v>0</v>
      </c>
      <c r="Y98" s="18">
        <v>0</v>
      </c>
      <c r="Z98" s="18">
        <v>0</v>
      </c>
      <c r="AA98" s="18">
        <v>0</v>
      </c>
      <c r="AB98" s="18">
        <v>183.203529</v>
      </c>
      <c r="AC98" s="18"/>
      <c r="AD98" s="18">
        <v>200.37217542</v>
      </c>
      <c r="AE98" s="127"/>
      <c r="AF98" s="128"/>
    </row>
    <row r="99" hidden="1" outlineLevel="2" spans="1:32">
      <c r="A99" s="65" t="s">
        <v>108</v>
      </c>
      <c r="B99" s="66">
        <v>872.623323</v>
      </c>
      <c r="C99" s="66"/>
      <c r="D99" s="66">
        <v>815.2404576</v>
      </c>
      <c r="E99" s="66">
        <v>0</v>
      </c>
      <c r="F99" s="66">
        <v>0</v>
      </c>
      <c r="G99" s="66">
        <v>582.290851</v>
      </c>
      <c r="H99" s="66">
        <v>547.8415875</v>
      </c>
      <c r="I99" s="143">
        <v>0.332712253211229</v>
      </c>
      <c r="J99" s="90">
        <v>0.328000000008832</v>
      </c>
      <c r="K99" s="144" t="s">
        <v>161</v>
      </c>
      <c r="L99" s="66">
        <v>45.665311</v>
      </c>
      <c r="M99" s="66">
        <v>47.48966028</v>
      </c>
      <c r="N99" s="66">
        <f t="shared" si="7"/>
        <v>1.82434928</v>
      </c>
      <c r="O99" s="91">
        <v>7.08333333</v>
      </c>
      <c r="P99" s="91">
        <v>7</v>
      </c>
      <c r="Q99" s="115">
        <f t="shared" si="8"/>
        <v>-0.0833333300000003</v>
      </c>
      <c r="R99" s="116">
        <f t="shared" si="9"/>
        <v>0.337369744529205</v>
      </c>
      <c r="S99" s="90">
        <f t="shared" si="14"/>
        <v>0.0523310686253569</v>
      </c>
      <c r="T99" s="90">
        <f t="shared" si="15"/>
        <v>0.0582523350470186</v>
      </c>
      <c r="U99" s="90">
        <f t="shared" si="16"/>
        <v>0.00592126642166172</v>
      </c>
      <c r="V99" s="66">
        <v>5.59508399999999</v>
      </c>
      <c r="W99" s="66">
        <v>4.84470031</v>
      </c>
      <c r="X99" s="66">
        <v>0</v>
      </c>
      <c r="Y99" s="66">
        <v>0</v>
      </c>
      <c r="Z99" s="66">
        <v>0</v>
      </c>
      <c r="AA99" s="66">
        <v>0</v>
      </c>
      <c r="AB99" s="66">
        <v>239.072077</v>
      </c>
      <c r="AC99" s="66"/>
      <c r="AD99" s="66">
        <v>215.06450951</v>
      </c>
      <c r="AE99" s="127"/>
      <c r="AF99" s="128"/>
    </row>
    <row r="100" hidden="1" outlineLevel="2" spans="1:32">
      <c r="A100" s="64" t="s">
        <v>113</v>
      </c>
      <c r="B100" s="18">
        <v>619.242246</v>
      </c>
      <c r="C100" s="18"/>
      <c r="D100" s="18">
        <v>566.817384</v>
      </c>
      <c r="E100" s="18">
        <v>0</v>
      </c>
      <c r="F100" s="18">
        <v>0</v>
      </c>
      <c r="G100" s="18">
        <v>413.03556</v>
      </c>
      <c r="H100" s="18">
        <v>381.07132726</v>
      </c>
      <c r="I100" s="142">
        <v>0.332998414323302</v>
      </c>
      <c r="J100" s="88">
        <v>0.327700000005646</v>
      </c>
      <c r="K100" s="86" t="s">
        <v>161</v>
      </c>
      <c r="L100" s="18">
        <v>45.298232</v>
      </c>
      <c r="M100" s="18">
        <v>48.11236828</v>
      </c>
      <c r="N100" s="18">
        <f t="shared" si="7"/>
        <v>2.81413628</v>
      </c>
      <c r="O100" s="89">
        <v>7</v>
      </c>
      <c r="P100" s="89">
        <v>7</v>
      </c>
      <c r="Q100" s="113">
        <f t="shared" si="8"/>
        <v>0</v>
      </c>
      <c r="R100" s="114">
        <f t="shared" si="9"/>
        <v>0.402019468571429</v>
      </c>
      <c r="S100" s="88">
        <f t="shared" si="14"/>
        <v>0.0731510685722821</v>
      </c>
      <c r="T100" s="88">
        <f t="shared" si="15"/>
        <v>0.0848816032078508</v>
      </c>
      <c r="U100" s="88">
        <f t="shared" si="16"/>
        <v>0.0117305346355687</v>
      </c>
      <c r="V100" s="18">
        <v>3.639644</v>
      </c>
      <c r="W100" s="18">
        <v>3.00490209</v>
      </c>
      <c r="X100" s="18">
        <v>0</v>
      </c>
      <c r="Y100" s="18">
        <v>0</v>
      </c>
      <c r="Z100" s="18">
        <v>0</v>
      </c>
      <c r="AA100" s="18">
        <v>0</v>
      </c>
      <c r="AB100" s="18">
        <v>157.26881</v>
      </c>
      <c r="AC100" s="18"/>
      <c r="AD100" s="18">
        <v>134.62878637</v>
      </c>
      <c r="AE100" s="127"/>
      <c r="AF100" s="128"/>
    </row>
    <row r="101" hidden="1" outlineLevel="2" spans="1:32">
      <c r="A101" s="65" t="s">
        <v>107</v>
      </c>
      <c r="B101" s="66">
        <v>963.086242</v>
      </c>
      <c r="C101" s="66"/>
      <c r="D101" s="66">
        <v>908.0016384</v>
      </c>
      <c r="E101" s="66">
        <v>0</v>
      </c>
      <c r="F101" s="66">
        <v>0</v>
      </c>
      <c r="G101" s="66">
        <v>640.90996</v>
      </c>
      <c r="H101" s="66">
        <v>608.7242984</v>
      </c>
      <c r="I101" s="143">
        <v>0.334524851409932</v>
      </c>
      <c r="J101" s="90">
        <v>0.329599999981674</v>
      </c>
      <c r="K101" s="144" t="s">
        <v>161</v>
      </c>
      <c r="L101" s="66">
        <v>52.188667</v>
      </c>
      <c r="M101" s="66">
        <v>56.46099232</v>
      </c>
      <c r="N101" s="66">
        <f t="shared" si="7"/>
        <v>4.27232532</v>
      </c>
      <c r="O101" s="91">
        <v>7.83333333</v>
      </c>
      <c r="P101" s="91">
        <v>8</v>
      </c>
      <c r="Q101" s="115">
        <f t="shared" si="8"/>
        <v>0.16666667</v>
      </c>
      <c r="R101" s="116">
        <f t="shared" si="9"/>
        <v>0.395241015888348</v>
      </c>
      <c r="S101" s="90">
        <f t="shared" si="14"/>
        <v>0.0541889861198952</v>
      </c>
      <c r="T101" s="90">
        <f t="shared" si="15"/>
        <v>0.0621815974027212</v>
      </c>
      <c r="U101" s="90">
        <f t="shared" si="16"/>
        <v>0.00799261128282599</v>
      </c>
      <c r="V101" s="66">
        <v>4.97963800000001</v>
      </c>
      <c r="W101" s="66">
        <v>5.16121938</v>
      </c>
      <c r="X101" s="66">
        <v>0</v>
      </c>
      <c r="Y101" s="66">
        <v>0</v>
      </c>
      <c r="Z101" s="66">
        <v>0</v>
      </c>
      <c r="AA101" s="66">
        <v>0</v>
      </c>
      <c r="AB101" s="66">
        <v>265.007977</v>
      </c>
      <c r="AC101" s="66"/>
      <c r="AD101" s="66">
        <v>237.6551283</v>
      </c>
      <c r="AE101" s="127"/>
      <c r="AF101" s="128"/>
    </row>
    <row r="102" hidden="1" outlineLevel="2" spans="1:32">
      <c r="A102" s="64" t="s">
        <v>112</v>
      </c>
      <c r="B102" s="18">
        <v>1445.241755</v>
      </c>
      <c r="C102" s="18"/>
      <c r="D102" s="18">
        <v>1380.0032544</v>
      </c>
      <c r="E102" s="18">
        <v>0</v>
      </c>
      <c r="F102" s="18">
        <v>0</v>
      </c>
      <c r="G102" s="18">
        <v>941.468989</v>
      </c>
      <c r="H102" s="18">
        <v>905.28213488</v>
      </c>
      <c r="I102" s="142">
        <v>0.348573354082203</v>
      </c>
      <c r="J102" s="88">
        <v>0.344000000004638</v>
      </c>
      <c r="K102" s="86" t="s">
        <v>161</v>
      </c>
      <c r="L102" s="18">
        <v>71.08935</v>
      </c>
      <c r="M102" s="18">
        <v>75.61615644</v>
      </c>
      <c r="N102" s="18">
        <f t="shared" si="7"/>
        <v>4.52680644</v>
      </c>
      <c r="O102" s="89">
        <v>11</v>
      </c>
      <c r="P102" s="89">
        <v>11</v>
      </c>
      <c r="Q102" s="113">
        <f t="shared" si="8"/>
        <v>0</v>
      </c>
      <c r="R102" s="114">
        <f t="shared" si="9"/>
        <v>0.411527858181818</v>
      </c>
      <c r="S102" s="88">
        <f t="shared" si="14"/>
        <v>0.049188552540817</v>
      </c>
      <c r="T102" s="88">
        <f t="shared" si="15"/>
        <v>0.0547941870418824</v>
      </c>
      <c r="U102" s="88">
        <f t="shared" si="16"/>
        <v>0.00560563450106543</v>
      </c>
      <c r="V102" s="18">
        <v>5.645796</v>
      </c>
      <c r="W102" s="18">
        <v>4.72161239</v>
      </c>
      <c r="X102" s="18">
        <v>0</v>
      </c>
      <c r="Y102" s="18">
        <v>0</v>
      </c>
      <c r="Z102" s="18">
        <v>0</v>
      </c>
      <c r="AA102" s="18">
        <v>0</v>
      </c>
      <c r="AB102" s="18">
        <v>427.03762</v>
      </c>
      <c r="AC102" s="18"/>
      <c r="AD102" s="18">
        <v>394.38335069</v>
      </c>
      <c r="AE102" s="127"/>
      <c r="AF102" s="128"/>
    </row>
    <row r="103" hidden="1" outlineLevel="2" spans="1:32">
      <c r="A103" s="65" t="s">
        <v>109</v>
      </c>
      <c r="B103" s="66">
        <v>382.430884</v>
      </c>
      <c r="C103" s="66"/>
      <c r="D103" s="66">
        <v>368.5001472</v>
      </c>
      <c r="E103" s="66">
        <v>0</v>
      </c>
      <c r="F103" s="66">
        <v>0</v>
      </c>
      <c r="G103" s="66">
        <v>252.789951</v>
      </c>
      <c r="H103" s="66">
        <v>245.01574788</v>
      </c>
      <c r="I103" s="143">
        <v>0.338991798057816</v>
      </c>
      <c r="J103" s="90">
        <v>0.335099999981764</v>
      </c>
      <c r="K103" s="144" t="s">
        <v>161</v>
      </c>
      <c r="L103" s="66">
        <v>30.149976</v>
      </c>
      <c r="M103" s="66">
        <v>34.2211202</v>
      </c>
      <c r="N103" s="66">
        <f t="shared" si="7"/>
        <v>4.0711442</v>
      </c>
      <c r="O103" s="91">
        <v>5</v>
      </c>
      <c r="P103" s="91">
        <v>5</v>
      </c>
      <c r="Q103" s="115">
        <f t="shared" si="8"/>
        <v>0</v>
      </c>
      <c r="R103" s="116">
        <f t="shared" si="9"/>
        <v>0.81422884</v>
      </c>
      <c r="S103" s="90">
        <f t="shared" si="14"/>
        <v>0.0788377122805804</v>
      </c>
      <c r="T103" s="90">
        <f t="shared" si="15"/>
        <v>0.0928659607330545</v>
      </c>
      <c r="U103" s="90">
        <f t="shared" si="16"/>
        <v>0.0140282484524741</v>
      </c>
      <c r="V103" s="66">
        <v>2.578466</v>
      </c>
      <c r="W103" s="66">
        <v>2.96313397</v>
      </c>
      <c r="X103" s="66">
        <v>0</v>
      </c>
      <c r="Y103" s="66">
        <v>0</v>
      </c>
      <c r="Z103" s="66">
        <v>0</v>
      </c>
      <c r="AA103" s="66">
        <v>0</v>
      </c>
      <c r="AB103" s="66">
        <v>96.912491</v>
      </c>
      <c r="AC103" s="66"/>
      <c r="AD103" s="66">
        <v>86.30014515</v>
      </c>
      <c r="AE103" s="127"/>
      <c r="AF103" s="128"/>
    </row>
    <row r="104" hidden="1" outlineLevel="2" spans="1:32">
      <c r="A104" s="64" t="s">
        <v>114</v>
      </c>
      <c r="B104" s="18">
        <v>0</v>
      </c>
      <c r="C104" s="18"/>
      <c r="D104" s="18">
        <v>90.9140612</v>
      </c>
      <c r="E104" s="18">
        <v>0</v>
      </c>
      <c r="F104" s="18">
        <v>0</v>
      </c>
      <c r="G104" s="18">
        <v>0.01102</v>
      </c>
      <c r="H104" s="18">
        <v>63.63984284</v>
      </c>
      <c r="I104" s="142" t="s">
        <v>161</v>
      </c>
      <c r="J104" s="88">
        <v>0.3</v>
      </c>
      <c r="K104" s="86" t="s">
        <v>161</v>
      </c>
      <c r="L104" s="18">
        <v>0</v>
      </c>
      <c r="M104" s="18">
        <v>12.56774696</v>
      </c>
      <c r="N104" s="18">
        <f t="shared" si="7"/>
        <v>12.56774696</v>
      </c>
      <c r="O104" s="89">
        <v>0</v>
      </c>
      <c r="P104" s="89">
        <v>1.83333333333333</v>
      </c>
      <c r="Q104" s="113">
        <f t="shared" si="8"/>
        <v>1.83333333333333</v>
      </c>
      <c r="R104" s="114" t="str">
        <f t="shared" si="9"/>
        <v>/</v>
      </c>
      <c r="S104" s="88" t="s">
        <v>161</v>
      </c>
      <c r="T104" s="88">
        <f t="shared" si="15"/>
        <v>0.13823765866484</v>
      </c>
      <c r="U104" s="88" t="s">
        <v>161</v>
      </c>
      <c r="V104" s="18">
        <v>0</v>
      </c>
      <c r="W104" s="18">
        <v>2.18</v>
      </c>
      <c r="X104" s="18">
        <v>0</v>
      </c>
      <c r="Y104" s="18">
        <v>0</v>
      </c>
      <c r="Z104" s="18">
        <v>0</v>
      </c>
      <c r="AA104" s="18">
        <v>0</v>
      </c>
      <c r="AB104" s="18">
        <v>-0.01102</v>
      </c>
      <c r="AC104" s="18"/>
      <c r="AD104" s="18">
        <v>12.5264714</v>
      </c>
      <c r="AE104" s="127"/>
      <c r="AF104" s="128"/>
    </row>
    <row r="105" hidden="1" outlineLevel="2" spans="1:32">
      <c r="A105" s="65" t="s">
        <v>110</v>
      </c>
      <c r="B105" s="66">
        <v>147.834388</v>
      </c>
      <c r="C105" s="66"/>
      <c r="D105" s="66">
        <v>140.821472</v>
      </c>
      <c r="E105" s="66">
        <v>0.391892</v>
      </c>
      <c r="F105" s="66">
        <v>0</v>
      </c>
      <c r="G105" s="66">
        <v>110.039442</v>
      </c>
      <c r="H105" s="66">
        <v>104.91199664</v>
      </c>
      <c r="I105" s="143">
        <v>0.25300645205769</v>
      </c>
      <c r="J105" s="90">
        <v>0.255</v>
      </c>
      <c r="K105" s="144" t="s">
        <v>161</v>
      </c>
      <c r="L105" s="66">
        <v>32.165857</v>
      </c>
      <c r="M105" s="66">
        <v>32.2845042</v>
      </c>
      <c r="N105" s="66">
        <f t="shared" si="7"/>
        <v>0.118647199999998</v>
      </c>
      <c r="O105" s="91">
        <v>5</v>
      </c>
      <c r="P105" s="91">
        <v>5</v>
      </c>
      <c r="Q105" s="115">
        <f t="shared" si="8"/>
        <v>0</v>
      </c>
      <c r="R105" s="116">
        <f t="shared" si="9"/>
        <v>0.0237294399999994</v>
      </c>
      <c r="S105" s="90">
        <f t="shared" ref="S105:S114" si="17">L105/B105</f>
        <v>0.217580344026587</v>
      </c>
      <c r="T105" s="90">
        <f t="shared" si="15"/>
        <v>0.229258391788434</v>
      </c>
      <c r="U105" s="90">
        <f t="shared" ref="U105:U114" si="18">T105-S105</f>
        <v>0.0116780477618467</v>
      </c>
      <c r="V105" s="66">
        <v>3.548745</v>
      </c>
      <c r="W105" s="66">
        <v>3.25774803</v>
      </c>
      <c r="X105" s="66">
        <v>0</v>
      </c>
      <c r="Y105" s="66">
        <v>0</v>
      </c>
      <c r="Z105" s="66">
        <v>0</v>
      </c>
      <c r="AA105" s="66">
        <v>0</v>
      </c>
      <c r="AB105" s="66">
        <v>1.68845199999998</v>
      </c>
      <c r="AC105" s="66"/>
      <c r="AD105" s="66">
        <v>0.367223129999999</v>
      </c>
      <c r="AE105" s="127"/>
      <c r="AF105" s="128"/>
    </row>
    <row r="106" ht="16.2" hidden="1" outlineLevel="1" spans="1:32">
      <c r="A106" s="67" t="s">
        <v>115</v>
      </c>
      <c r="B106" s="68">
        <v>5178.205803</v>
      </c>
      <c r="C106" s="68"/>
      <c r="D106" s="68">
        <v>5090.30723656</v>
      </c>
      <c r="E106" s="68">
        <v>0.391892</v>
      </c>
      <c r="F106" s="68">
        <v>0</v>
      </c>
      <c r="G106" s="68">
        <v>3438.739445</v>
      </c>
      <c r="H106" s="68">
        <v>3407.20486008</v>
      </c>
      <c r="I106" s="92">
        <v>0.335844988044404</v>
      </c>
      <c r="J106" s="92">
        <v>0.33064848510351</v>
      </c>
      <c r="K106" s="145" t="s">
        <v>161</v>
      </c>
      <c r="L106" s="68">
        <v>335.80926</v>
      </c>
      <c r="M106" s="68">
        <v>368.89555708</v>
      </c>
      <c r="N106" s="68">
        <f t="shared" si="7"/>
        <v>33.08629708</v>
      </c>
      <c r="O106" s="93">
        <v>52.83333333</v>
      </c>
      <c r="P106" s="93">
        <v>54.8333333333333</v>
      </c>
      <c r="Q106" s="117">
        <f t="shared" si="8"/>
        <v>2.0000000033333</v>
      </c>
      <c r="R106" s="118">
        <f t="shared" si="9"/>
        <v>0.371567317886512</v>
      </c>
      <c r="S106" s="92">
        <f t="shared" si="17"/>
        <v>0.0648505047453789</v>
      </c>
      <c r="T106" s="92">
        <f t="shared" si="15"/>
        <v>0.0724701948107355</v>
      </c>
      <c r="U106" s="92">
        <f t="shared" si="18"/>
        <v>0.00761969006535664</v>
      </c>
      <c r="V106" s="68">
        <v>33.08527</v>
      </c>
      <c r="W106" s="68">
        <v>32.90902943</v>
      </c>
      <c r="X106" s="68">
        <v>0</v>
      </c>
      <c r="Y106" s="68">
        <v>0</v>
      </c>
      <c r="Z106" s="68">
        <v>0</v>
      </c>
      <c r="AA106" s="68">
        <v>0</v>
      </c>
      <c r="AB106" s="68">
        <v>1370.179936</v>
      </c>
      <c r="AC106" s="68"/>
      <c r="AD106" s="68">
        <v>1281.29778997</v>
      </c>
      <c r="AE106" s="127"/>
      <c r="AF106" s="128"/>
    </row>
    <row r="107" hidden="1" outlineLevel="2" spans="1:32">
      <c r="A107" s="64" t="s">
        <v>119</v>
      </c>
      <c r="B107" s="18">
        <v>223.10465</v>
      </c>
      <c r="C107" s="18"/>
      <c r="D107" s="18">
        <v>209.9952</v>
      </c>
      <c r="E107" s="18">
        <v>0</v>
      </c>
      <c r="F107" s="18">
        <v>0</v>
      </c>
      <c r="G107" s="18">
        <v>151.827647</v>
      </c>
      <c r="H107" s="18">
        <v>143.13272832</v>
      </c>
      <c r="I107" s="88">
        <v>0.319477890756647</v>
      </c>
      <c r="J107" s="88">
        <v>0.3184</v>
      </c>
      <c r="K107" s="103" t="s">
        <v>161</v>
      </c>
      <c r="L107" s="18">
        <v>12.445738</v>
      </c>
      <c r="M107" s="18">
        <v>13.68868008</v>
      </c>
      <c r="N107" s="18">
        <f t="shared" si="7"/>
        <v>1.24294208</v>
      </c>
      <c r="O107" s="89">
        <v>2</v>
      </c>
      <c r="P107" s="89">
        <v>2</v>
      </c>
      <c r="Q107" s="113">
        <f t="shared" si="8"/>
        <v>0</v>
      </c>
      <c r="R107" s="114">
        <f t="shared" si="9"/>
        <v>0.621471039999999</v>
      </c>
      <c r="S107" s="88">
        <f t="shared" si="17"/>
        <v>0.0557843057058649</v>
      </c>
      <c r="T107" s="88">
        <f t="shared" si="15"/>
        <v>0.0651856808155615</v>
      </c>
      <c r="U107" s="88">
        <f t="shared" si="18"/>
        <v>0.00940137510969655</v>
      </c>
      <c r="V107" s="18">
        <v>4.242326</v>
      </c>
      <c r="W107" s="18">
        <v>0.24400192</v>
      </c>
      <c r="X107" s="18">
        <v>0.2868</v>
      </c>
      <c r="Y107" s="18">
        <v>0</v>
      </c>
      <c r="Z107" s="18">
        <v>-0.055</v>
      </c>
      <c r="AA107" s="18">
        <v>0</v>
      </c>
      <c r="AB107" s="18">
        <v>54.930739</v>
      </c>
      <c r="AC107" s="18"/>
      <c r="AD107" s="18">
        <v>52.92978968</v>
      </c>
      <c r="AE107" s="127"/>
      <c r="AF107" s="128"/>
    </row>
    <row r="108" hidden="1" outlineLevel="2" spans="1:32">
      <c r="A108" s="65" t="s">
        <v>120</v>
      </c>
      <c r="B108" s="66">
        <v>720.321248</v>
      </c>
      <c r="C108" s="66"/>
      <c r="D108" s="66">
        <v>680.0148</v>
      </c>
      <c r="E108" s="66">
        <v>0</v>
      </c>
      <c r="F108" s="66">
        <v>0</v>
      </c>
      <c r="G108" s="66">
        <v>474.612976</v>
      </c>
      <c r="H108" s="66">
        <v>465.19812469</v>
      </c>
      <c r="I108" s="90">
        <v>0.341109293502335</v>
      </c>
      <c r="J108" s="90">
        <v>0.315899999985294</v>
      </c>
      <c r="K108" s="144" t="s">
        <v>161</v>
      </c>
      <c r="L108" s="66">
        <v>48.601503</v>
      </c>
      <c r="M108" s="66">
        <v>53.41387168</v>
      </c>
      <c r="N108" s="66">
        <f t="shared" si="7"/>
        <v>4.81236868</v>
      </c>
      <c r="O108" s="91">
        <v>8</v>
      </c>
      <c r="P108" s="91">
        <v>8</v>
      </c>
      <c r="Q108" s="115">
        <f t="shared" si="8"/>
        <v>0</v>
      </c>
      <c r="R108" s="116">
        <f t="shared" si="9"/>
        <v>0.601546085</v>
      </c>
      <c r="S108" s="90">
        <f t="shared" si="17"/>
        <v>0.0674719830005625</v>
      </c>
      <c r="T108" s="90">
        <f t="shared" si="15"/>
        <v>0.0785481017177861</v>
      </c>
      <c r="U108" s="90">
        <f t="shared" si="18"/>
        <v>0.0110761187172236</v>
      </c>
      <c r="V108" s="66">
        <v>14.281688</v>
      </c>
      <c r="W108" s="66">
        <v>9.88457378</v>
      </c>
      <c r="X108" s="66">
        <v>0.0793</v>
      </c>
      <c r="Y108" s="66">
        <v>0</v>
      </c>
      <c r="Z108" s="66">
        <v>0</v>
      </c>
      <c r="AA108" s="66">
        <v>0</v>
      </c>
      <c r="AB108" s="66">
        <v>182.904381</v>
      </c>
      <c r="AC108" s="66"/>
      <c r="AD108" s="66">
        <v>151.51822985</v>
      </c>
      <c r="AE108" s="127"/>
      <c r="AF108" s="128"/>
    </row>
    <row r="109" hidden="1" outlineLevel="2" spans="1:32">
      <c r="A109" s="64" t="s">
        <v>116</v>
      </c>
      <c r="B109" s="18">
        <v>611.918074</v>
      </c>
      <c r="C109" s="18"/>
      <c r="D109" s="18">
        <v>672.401664</v>
      </c>
      <c r="E109" s="18">
        <v>0</v>
      </c>
      <c r="F109" s="18">
        <v>0</v>
      </c>
      <c r="G109" s="18">
        <v>411.484887</v>
      </c>
      <c r="H109" s="18">
        <v>453.60216254</v>
      </c>
      <c r="I109" s="88">
        <v>0.327549055202445</v>
      </c>
      <c r="J109" s="88">
        <v>0.325399999991672</v>
      </c>
      <c r="K109" s="103" t="s">
        <v>161</v>
      </c>
      <c r="L109" s="18">
        <v>22.64996</v>
      </c>
      <c r="M109" s="18">
        <v>25.72273216</v>
      </c>
      <c r="N109" s="18">
        <f t="shared" si="7"/>
        <v>3.07277216</v>
      </c>
      <c r="O109" s="89">
        <v>3.91666667</v>
      </c>
      <c r="P109" s="89">
        <v>4</v>
      </c>
      <c r="Q109" s="113">
        <f t="shared" si="8"/>
        <v>0.0833333299999999</v>
      </c>
      <c r="R109" s="114">
        <f t="shared" si="9"/>
        <v>0.647714534283377</v>
      </c>
      <c r="S109" s="88">
        <f t="shared" si="17"/>
        <v>0.037014693571545</v>
      </c>
      <c r="T109" s="88">
        <f t="shared" si="15"/>
        <v>0.038255009672314</v>
      </c>
      <c r="U109" s="88">
        <f t="shared" si="18"/>
        <v>0.00124031610076896</v>
      </c>
      <c r="V109" s="18">
        <v>3.158911</v>
      </c>
      <c r="W109" s="18">
        <v>1.8207322</v>
      </c>
      <c r="X109" s="18">
        <v>0.41346</v>
      </c>
      <c r="Y109" s="18">
        <v>0</v>
      </c>
      <c r="Z109" s="18">
        <v>-0.10799</v>
      </c>
      <c r="AA109" s="18">
        <v>0</v>
      </c>
      <c r="AB109" s="18">
        <v>175.145766</v>
      </c>
      <c r="AC109" s="18"/>
      <c r="AD109" s="18">
        <v>191.2560371</v>
      </c>
      <c r="AE109" s="127"/>
      <c r="AF109" s="128"/>
    </row>
    <row r="110" hidden="1" outlineLevel="2" spans="1:32">
      <c r="A110" s="65" t="s">
        <v>118</v>
      </c>
      <c r="B110" s="66">
        <v>65.216525</v>
      </c>
      <c r="C110" s="66"/>
      <c r="D110" s="66">
        <v>51.30024</v>
      </c>
      <c r="E110" s="66">
        <v>0</v>
      </c>
      <c r="F110" s="66">
        <v>0</v>
      </c>
      <c r="G110" s="66">
        <v>44.562213</v>
      </c>
      <c r="H110" s="66">
        <v>34.3711608</v>
      </c>
      <c r="I110" s="90">
        <v>0.316703657546918</v>
      </c>
      <c r="J110" s="90">
        <v>0.33</v>
      </c>
      <c r="K110" s="144" t="s">
        <v>161</v>
      </c>
      <c r="L110" s="66">
        <v>5.209855</v>
      </c>
      <c r="M110" s="66">
        <v>5.08570004</v>
      </c>
      <c r="N110" s="66">
        <f t="shared" si="7"/>
        <v>-0.12415496</v>
      </c>
      <c r="O110" s="91">
        <v>1</v>
      </c>
      <c r="P110" s="91">
        <v>1</v>
      </c>
      <c r="Q110" s="115">
        <f t="shared" si="8"/>
        <v>0</v>
      </c>
      <c r="R110" s="116">
        <f t="shared" si="9"/>
        <v>-0.12415496</v>
      </c>
      <c r="S110" s="90">
        <f t="shared" si="17"/>
        <v>0.0798855044791178</v>
      </c>
      <c r="T110" s="90">
        <f t="shared" si="15"/>
        <v>0.0991359892273408</v>
      </c>
      <c r="U110" s="90">
        <f t="shared" si="18"/>
        <v>0.019250484748223</v>
      </c>
      <c r="V110" s="66">
        <v>7.076632</v>
      </c>
      <c r="W110" s="66">
        <v>5.12598833</v>
      </c>
      <c r="X110" s="66">
        <v>0.07655</v>
      </c>
      <c r="Y110" s="66">
        <v>0</v>
      </c>
      <c r="Z110" s="66">
        <v>0</v>
      </c>
      <c r="AA110" s="66">
        <v>0</v>
      </c>
      <c r="AB110" s="66">
        <v>8.444375</v>
      </c>
      <c r="AC110" s="66"/>
      <c r="AD110" s="66">
        <v>6.71739083000001</v>
      </c>
      <c r="AE110" s="127"/>
      <c r="AF110" s="128"/>
    </row>
    <row r="111" hidden="1" outlineLevel="2" spans="1:32">
      <c r="A111" s="64" t="s">
        <v>121</v>
      </c>
      <c r="B111" s="18">
        <v>157.386491</v>
      </c>
      <c r="C111" s="18"/>
      <c r="D111" s="18">
        <v>152.97984</v>
      </c>
      <c r="E111" s="18">
        <v>0</v>
      </c>
      <c r="F111" s="18">
        <v>0</v>
      </c>
      <c r="G111" s="18">
        <v>105.476696</v>
      </c>
      <c r="H111" s="18">
        <v>104.14867507</v>
      </c>
      <c r="I111" s="88">
        <v>0.329823701323896</v>
      </c>
      <c r="J111" s="88">
        <v>0.319200000013074</v>
      </c>
      <c r="K111" s="103" t="s">
        <v>161</v>
      </c>
      <c r="L111" s="18">
        <v>14.453578</v>
      </c>
      <c r="M111" s="18">
        <v>15.81876808</v>
      </c>
      <c r="N111" s="18">
        <f t="shared" si="7"/>
        <v>1.36519008</v>
      </c>
      <c r="O111" s="89">
        <v>2</v>
      </c>
      <c r="P111" s="89">
        <v>2</v>
      </c>
      <c r="Q111" s="113">
        <f t="shared" si="8"/>
        <v>0</v>
      </c>
      <c r="R111" s="114">
        <f t="shared" si="9"/>
        <v>0.68259504</v>
      </c>
      <c r="S111" s="88">
        <f t="shared" si="17"/>
        <v>0.0918349339143726</v>
      </c>
      <c r="T111" s="88">
        <f t="shared" si="15"/>
        <v>0.103404266078458</v>
      </c>
      <c r="U111" s="88">
        <f t="shared" si="18"/>
        <v>0.0115693321640858</v>
      </c>
      <c r="V111" s="18">
        <v>7.786476</v>
      </c>
      <c r="W111" s="18">
        <v>15.23134003</v>
      </c>
      <c r="X111" s="18">
        <v>0.15</v>
      </c>
      <c r="Y111" s="18">
        <v>0</v>
      </c>
      <c r="Z111" s="18">
        <v>0</v>
      </c>
      <c r="AA111" s="18">
        <v>0</v>
      </c>
      <c r="AB111" s="18">
        <v>29.819741</v>
      </c>
      <c r="AC111" s="18"/>
      <c r="AD111" s="18">
        <v>17.78105682</v>
      </c>
      <c r="AE111" s="127"/>
      <c r="AF111" s="128"/>
    </row>
    <row r="112" hidden="1" outlineLevel="2" spans="1:32">
      <c r="A112" s="65" t="s">
        <v>117</v>
      </c>
      <c r="B112" s="66">
        <v>135.626204</v>
      </c>
      <c r="C112" s="66"/>
      <c r="D112" s="66">
        <v>129.49970544</v>
      </c>
      <c r="E112" s="66">
        <v>0</v>
      </c>
      <c r="F112" s="66">
        <v>0</v>
      </c>
      <c r="G112" s="66">
        <v>88.85349</v>
      </c>
      <c r="H112" s="66">
        <v>86.1173041</v>
      </c>
      <c r="I112" s="90">
        <v>0.344864875817066</v>
      </c>
      <c r="J112" s="90">
        <v>0.335000000135908</v>
      </c>
      <c r="K112" s="144" t="s">
        <v>161</v>
      </c>
      <c r="L112" s="66">
        <v>20.249552</v>
      </c>
      <c r="M112" s="66">
        <v>23.53714416</v>
      </c>
      <c r="N112" s="66">
        <f t="shared" si="7"/>
        <v>3.28759216</v>
      </c>
      <c r="O112" s="91">
        <v>3.41666667</v>
      </c>
      <c r="P112" s="91">
        <v>4</v>
      </c>
      <c r="Q112" s="115">
        <f t="shared" si="8"/>
        <v>0.58333333</v>
      </c>
      <c r="R112" s="116">
        <f t="shared" si="9"/>
        <v>-0.0424121005593188</v>
      </c>
      <c r="S112" s="90">
        <f t="shared" si="17"/>
        <v>0.149304127099215</v>
      </c>
      <c r="T112" s="90">
        <f t="shared" si="15"/>
        <v>0.181754422375156</v>
      </c>
      <c r="U112" s="90">
        <f t="shared" si="18"/>
        <v>0.0324502952759411</v>
      </c>
      <c r="V112" s="66">
        <v>1.382793</v>
      </c>
      <c r="W112" s="66">
        <v>1.65993286</v>
      </c>
      <c r="X112" s="66">
        <v>0</v>
      </c>
      <c r="Y112" s="66">
        <v>0</v>
      </c>
      <c r="Z112" s="66">
        <v>0</v>
      </c>
      <c r="AA112" s="66">
        <v>0</v>
      </c>
      <c r="AB112" s="66">
        <v>25.140369</v>
      </c>
      <c r="AC112" s="66"/>
      <c r="AD112" s="66">
        <v>18.18532432</v>
      </c>
      <c r="AE112" s="127"/>
      <c r="AF112" s="128"/>
    </row>
    <row r="113" ht="16.2" hidden="1" outlineLevel="1" spans="1:32">
      <c r="A113" s="67" t="s">
        <v>123</v>
      </c>
      <c r="B113" s="68">
        <v>1913.573192</v>
      </c>
      <c r="C113" s="68"/>
      <c r="D113" s="68">
        <v>1896.19144944</v>
      </c>
      <c r="E113" s="68">
        <v>0</v>
      </c>
      <c r="F113" s="68">
        <v>0</v>
      </c>
      <c r="G113" s="68">
        <v>1276.817909</v>
      </c>
      <c r="H113" s="68">
        <v>1286.57015552</v>
      </c>
      <c r="I113" s="92">
        <v>0.332757213396414</v>
      </c>
      <c r="J113" s="92">
        <v>0.321497754933996</v>
      </c>
      <c r="K113" s="145" t="s">
        <v>161</v>
      </c>
      <c r="L113" s="68">
        <v>123.610186</v>
      </c>
      <c r="M113" s="68">
        <v>137.2668962</v>
      </c>
      <c r="N113" s="68">
        <f t="shared" si="7"/>
        <v>13.6567102</v>
      </c>
      <c r="O113" s="93">
        <v>20.33333334</v>
      </c>
      <c r="P113" s="93">
        <v>21</v>
      </c>
      <c r="Q113" s="117">
        <f t="shared" si="8"/>
        <v>0.666666660000001</v>
      </c>
      <c r="R113" s="118">
        <f t="shared" si="9"/>
        <v>0.457329393250007</v>
      </c>
      <c r="S113" s="92">
        <f t="shared" si="17"/>
        <v>0.0645965289003693</v>
      </c>
      <c r="T113" s="92">
        <f t="shared" si="15"/>
        <v>0.0723908423068456</v>
      </c>
      <c r="U113" s="92">
        <f t="shared" si="18"/>
        <v>0.00779431340647624</v>
      </c>
      <c r="V113" s="68">
        <v>37.928826</v>
      </c>
      <c r="W113" s="68">
        <v>33.96656912</v>
      </c>
      <c r="X113" s="68">
        <v>1.00611</v>
      </c>
      <c r="Y113" s="68">
        <v>0</v>
      </c>
      <c r="Z113" s="68">
        <v>-0.16299</v>
      </c>
      <c r="AA113" s="68">
        <v>0</v>
      </c>
      <c r="AB113" s="68">
        <v>476.385371</v>
      </c>
      <c r="AC113" s="68"/>
      <c r="AD113" s="68">
        <v>438.3878286</v>
      </c>
      <c r="AE113" s="127"/>
      <c r="AF113" s="128"/>
    </row>
    <row r="114" s="53" customFormat="1" ht="16.2" hidden="1" outlineLevel="1" spans="1:32">
      <c r="A114" s="76" t="s">
        <v>238</v>
      </c>
      <c r="B114" s="77">
        <v>7091.778995</v>
      </c>
      <c r="C114" s="77"/>
      <c r="D114" s="77">
        <v>6986.498686</v>
      </c>
      <c r="E114" s="77">
        <v>0.391892</v>
      </c>
      <c r="F114" s="77">
        <v>0</v>
      </c>
      <c r="G114" s="77">
        <v>4715.557354</v>
      </c>
      <c r="H114" s="77">
        <v>4693.7750156</v>
      </c>
      <c r="I114" s="100">
        <v>0.33501181447914</v>
      </c>
      <c r="J114" s="100">
        <v>0.328164903973189</v>
      </c>
      <c r="K114" s="101" t="s">
        <v>161</v>
      </c>
      <c r="L114" s="77">
        <v>459.419446</v>
      </c>
      <c r="M114" s="77">
        <v>506.16245328</v>
      </c>
      <c r="N114" s="77">
        <f t="shared" si="7"/>
        <v>46.74300728</v>
      </c>
      <c r="O114" s="102">
        <v>73.16666667</v>
      </c>
      <c r="P114" s="102">
        <v>75.8333333333333</v>
      </c>
      <c r="Q114" s="123">
        <f t="shared" si="8"/>
        <v>2.6666666633333</v>
      </c>
      <c r="R114" s="124">
        <f t="shared" si="9"/>
        <v>0.395588447353677</v>
      </c>
      <c r="S114" s="100">
        <f t="shared" si="17"/>
        <v>0.0647819744980646</v>
      </c>
      <c r="T114" s="100">
        <f t="shared" si="15"/>
        <v>0.0724486579084716</v>
      </c>
      <c r="U114" s="100">
        <f t="shared" si="18"/>
        <v>0.00766668341040699</v>
      </c>
      <c r="V114" s="77">
        <v>71.014096</v>
      </c>
      <c r="W114" s="77">
        <v>66.87559855</v>
      </c>
      <c r="X114" s="77">
        <v>1.00611</v>
      </c>
      <c r="Y114" s="77">
        <v>0</v>
      </c>
      <c r="Z114" s="77">
        <v>-0.16299</v>
      </c>
      <c r="AA114" s="77">
        <v>0</v>
      </c>
      <c r="AB114" s="77">
        <v>1846.565307</v>
      </c>
      <c r="AC114" s="77"/>
      <c r="AD114" s="77">
        <v>1719.68561857</v>
      </c>
      <c r="AE114" s="127"/>
      <c r="AF114" s="128"/>
    </row>
    <row r="115" s="53" customFormat="1" ht="16.2" hidden="1" outlineLevel="2" spans="1:32">
      <c r="A115" s="64" t="s">
        <v>239</v>
      </c>
      <c r="B115" s="18">
        <v>0</v>
      </c>
      <c r="C115" s="18"/>
      <c r="D115" s="18">
        <v>0</v>
      </c>
      <c r="E115" s="18">
        <v>0</v>
      </c>
      <c r="F115" s="18">
        <v>0</v>
      </c>
      <c r="G115" s="18">
        <v>0</v>
      </c>
      <c r="H115" s="18">
        <v>0</v>
      </c>
      <c r="I115" s="88" t="s">
        <v>161</v>
      </c>
      <c r="J115" s="88" t="s">
        <v>161</v>
      </c>
      <c r="K115" s="103" t="s">
        <v>161</v>
      </c>
      <c r="L115" s="18">
        <v>0.72072</v>
      </c>
      <c r="M115" s="18">
        <v>0</v>
      </c>
      <c r="N115" s="18">
        <f t="shared" si="7"/>
        <v>-0.72072</v>
      </c>
      <c r="O115" s="89">
        <v>0</v>
      </c>
      <c r="P115" s="89">
        <v>0</v>
      </c>
      <c r="Q115" s="113">
        <f t="shared" si="8"/>
        <v>0</v>
      </c>
      <c r="R115" s="114" t="str">
        <f t="shared" si="9"/>
        <v>/</v>
      </c>
      <c r="S115" s="88" t="s">
        <v>161</v>
      </c>
      <c r="T115" s="88" t="s">
        <v>161</v>
      </c>
      <c r="U115" s="88" t="s">
        <v>161</v>
      </c>
      <c r="V115" s="18">
        <v>2.752265</v>
      </c>
      <c r="W115" s="18">
        <v>1.283964</v>
      </c>
      <c r="X115" s="18">
        <v>0</v>
      </c>
      <c r="Y115" s="18">
        <v>0</v>
      </c>
      <c r="Z115" s="18">
        <v>0.03654</v>
      </c>
      <c r="AA115" s="18">
        <v>0</v>
      </c>
      <c r="AB115" s="18">
        <v>-3.509525</v>
      </c>
      <c r="AC115" s="18"/>
      <c r="AD115" s="18">
        <v>-1.283964</v>
      </c>
      <c r="AE115" s="127"/>
      <c r="AF115" s="128"/>
    </row>
    <row r="116" s="53" customFormat="1" ht="16.2" hidden="1" outlineLevel="2" spans="1:32">
      <c r="A116" s="65" t="s">
        <v>125</v>
      </c>
      <c r="B116" s="66">
        <v>460.231502</v>
      </c>
      <c r="C116" s="66"/>
      <c r="D116" s="66">
        <v>450.0817632</v>
      </c>
      <c r="E116" s="66">
        <v>0</v>
      </c>
      <c r="F116" s="66">
        <v>0</v>
      </c>
      <c r="G116" s="66">
        <v>319.833758</v>
      </c>
      <c r="H116" s="66">
        <v>303.31010024</v>
      </c>
      <c r="I116" s="90">
        <v>0.305058961392</v>
      </c>
      <c r="J116" s="90">
        <v>0.32609999995663</v>
      </c>
      <c r="K116" s="144" t="s">
        <v>161</v>
      </c>
      <c r="L116" s="66">
        <v>24.653923</v>
      </c>
      <c r="M116" s="66">
        <v>26.42942412</v>
      </c>
      <c r="N116" s="66">
        <f t="shared" si="7"/>
        <v>1.77550112</v>
      </c>
      <c r="O116" s="91">
        <v>3</v>
      </c>
      <c r="P116" s="91">
        <v>3</v>
      </c>
      <c r="Q116" s="115">
        <f t="shared" si="8"/>
        <v>0</v>
      </c>
      <c r="R116" s="116">
        <f t="shared" si="9"/>
        <v>0.591833706666668</v>
      </c>
      <c r="S116" s="90">
        <f t="shared" ref="S116:S127" si="19">L116/B116</f>
        <v>0.0535685256069238</v>
      </c>
      <c r="T116" s="90">
        <f t="shared" ref="T116:T127" si="20">M116/D116</f>
        <v>0.0587213841593838</v>
      </c>
      <c r="U116" s="90">
        <f t="shared" ref="U116:U127" si="21">T116-S116</f>
        <v>0.00515285855245998</v>
      </c>
      <c r="V116" s="66">
        <v>3.86937</v>
      </c>
      <c r="W116" s="66">
        <v>1.94026</v>
      </c>
      <c r="X116" s="66">
        <v>0</v>
      </c>
      <c r="Y116" s="66">
        <v>0</v>
      </c>
      <c r="Z116" s="66">
        <v>0</v>
      </c>
      <c r="AA116" s="66">
        <v>0</v>
      </c>
      <c r="AB116" s="66">
        <v>111.874451</v>
      </c>
      <c r="AC116" s="66"/>
      <c r="AD116" s="66">
        <v>118.40197884</v>
      </c>
      <c r="AE116" s="127"/>
      <c r="AF116" s="128"/>
    </row>
    <row r="117" s="53" customFormat="1" ht="16.2" hidden="1" outlineLevel="2" spans="1:32">
      <c r="A117" s="64" t="s">
        <v>129</v>
      </c>
      <c r="B117" s="18">
        <v>453.412914</v>
      </c>
      <c r="C117" s="18"/>
      <c r="D117" s="18">
        <v>419.9973984</v>
      </c>
      <c r="E117" s="18">
        <v>0</v>
      </c>
      <c r="F117" s="18">
        <v>0</v>
      </c>
      <c r="G117" s="18">
        <v>296.804563</v>
      </c>
      <c r="H117" s="18">
        <v>279.29826993</v>
      </c>
      <c r="I117" s="88">
        <v>0.345398964529714</v>
      </c>
      <c r="J117" s="146">
        <v>0.335000000014286</v>
      </c>
      <c r="K117" s="103" t="s">
        <v>161</v>
      </c>
      <c r="L117" s="18">
        <v>32.745716</v>
      </c>
      <c r="M117" s="18">
        <v>32.62219216</v>
      </c>
      <c r="N117" s="18">
        <f t="shared" si="7"/>
        <v>-0.123523840000004</v>
      </c>
      <c r="O117" s="89">
        <v>4</v>
      </c>
      <c r="P117" s="89">
        <v>4</v>
      </c>
      <c r="Q117" s="113">
        <f t="shared" si="8"/>
        <v>0</v>
      </c>
      <c r="R117" s="114">
        <f t="shared" si="9"/>
        <v>-0.0308809600000011</v>
      </c>
      <c r="S117" s="88">
        <f t="shared" si="19"/>
        <v>0.0722205190653216</v>
      </c>
      <c r="T117" s="88">
        <f t="shared" si="20"/>
        <v>0.0776723672200728</v>
      </c>
      <c r="U117" s="88">
        <f t="shared" si="21"/>
        <v>0.00545184815475121</v>
      </c>
      <c r="V117" s="18">
        <v>0.669278</v>
      </c>
      <c r="W117" s="18">
        <v>0.275772</v>
      </c>
      <c r="X117" s="18">
        <v>0</v>
      </c>
      <c r="Y117" s="18">
        <v>0</v>
      </c>
      <c r="Z117" s="18">
        <v>0</v>
      </c>
      <c r="AA117" s="18">
        <v>0</v>
      </c>
      <c r="AB117" s="18">
        <v>123.193357</v>
      </c>
      <c r="AC117" s="18"/>
      <c r="AD117" s="18">
        <v>107.80116431</v>
      </c>
      <c r="AE117" s="127"/>
      <c r="AF117" s="128"/>
    </row>
    <row r="118" s="53" customFormat="1" ht="16.2" hidden="1" outlineLevel="2" spans="1:32">
      <c r="A118" s="65" t="s">
        <v>128</v>
      </c>
      <c r="B118" s="66">
        <v>89.740079</v>
      </c>
      <c r="C118" s="66"/>
      <c r="D118" s="66">
        <v>85.020384</v>
      </c>
      <c r="E118" s="66">
        <v>0.618276</v>
      </c>
      <c r="F118" s="66">
        <v>0</v>
      </c>
      <c r="G118" s="66">
        <v>31.038276</v>
      </c>
      <c r="H118" s="66">
        <v>28.90693057</v>
      </c>
      <c r="I118" s="90">
        <v>0.647241763627153</v>
      </c>
      <c r="J118" s="90">
        <v>0.659999999882381</v>
      </c>
      <c r="K118" s="144" t="s">
        <v>161</v>
      </c>
      <c r="L118" s="66">
        <v>22.028079</v>
      </c>
      <c r="M118" s="66">
        <v>23.81731212</v>
      </c>
      <c r="N118" s="66">
        <f t="shared" si="7"/>
        <v>1.78923312</v>
      </c>
      <c r="O118" s="91">
        <v>2.91666667</v>
      </c>
      <c r="P118" s="91">
        <v>3</v>
      </c>
      <c r="Q118" s="115">
        <f t="shared" si="8"/>
        <v>0.0833333299999999</v>
      </c>
      <c r="R118" s="116">
        <f t="shared" si="9"/>
        <v>0.386619820059982</v>
      </c>
      <c r="S118" s="90">
        <f t="shared" si="19"/>
        <v>0.245465339962538</v>
      </c>
      <c r="T118" s="90">
        <f t="shared" si="20"/>
        <v>0.280136491973501</v>
      </c>
      <c r="U118" s="90">
        <f t="shared" si="21"/>
        <v>0.0346711520109635</v>
      </c>
      <c r="V118" s="66">
        <v>1.64642</v>
      </c>
      <c r="W118" s="66">
        <v>0.83766</v>
      </c>
      <c r="X118" s="66">
        <v>0</v>
      </c>
      <c r="Y118" s="66">
        <v>0</v>
      </c>
      <c r="Z118" s="66">
        <v>0</v>
      </c>
      <c r="AA118" s="66">
        <v>0</v>
      </c>
      <c r="AB118" s="66">
        <v>34.409028</v>
      </c>
      <c r="AC118" s="66"/>
      <c r="AD118" s="66">
        <v>31.45848131</v>
      </c>
      <c r="AE118" s="127"/>
      <c r="AF118" s="128"/>
    </row>
    <row r="119" s="53" customFormat="1" ht="16.2" hidden="1" outlineLevel="2" spans="1:32">
      <c r="A119" s="64" t="s">
        <v>126</v>
      </c>
      <c r="B119" s="18">
        <v>99.961448</v>
      </c>
      <c r="C119" s="18"/>
      <c r="D119" s="18">
        <v>104.9931648</v>
      </c>
      <c r="E119" s="18">
        <v>0</v>
      </c>
      <c r="F119" s="18">
        <v>0</v>
      </c>
      <c r="G119" s="18">
        <v>57.002187</v>
      </c>
      <c r="H119" s="18">
        <v>61.94596724</v>
      </c>
      <c r="I119" s="88">
        <v>0.429758290416121</v>
      </c>
      <c r="J119" s="146">
        <v>0.409999999923805</v>
      </c>
      <c r="K119" s="103" t="s">
        <v>161</v>
      </c>
      <c r="L119" s="18">
        <v>11.794669</v>
      </c>
      <c r="M119" s="18">
        <v>14.65980808</v>
      </c>
      <c r="N119" s="18">
        <f t="shared" si="7"/>
        <v>2.86513908</v>
      </c>
      <c r="O119" s="89">
        <v>0.5</v>
      </c>
      <c r="P119" s="89">
        <v>2</v>
      </c>
      <c r="Q119" s="113">
        <f t="shared" si="8"/>
        <v>1.5</v>
      </c>
      <c r="R119" s="114">
        <f t="shared" si="9"/>
        <v>-16.25943396</v>
      </c>
      <c r="S119" s="88">
        <f t="shared" si="19"/>
        <v>0.117992178344595</v>
      </c>
      <c r="T119" s="88">
        <f t="shared" si="20"/>
        <v>0.139626309083313</v>
      </c>
      <c r="U119" s="88">
        <f t="shared" si="21"/>
        <v>0.0216341307387174</v>
      </c>
      <c r="V119" s="18">
        <v>0.280387</v>
      </c>
      <c r="W119" s="18">
        <v>0.2</v>
      </c>
      <c r="X119" s="18">
        <v>0</v>
      </c>
      <c r="Y119" s="18">
        <v>0</v>
      </c>
      <c r="Z119" s="18">
        <v>0</v>
      </c>
      <c r="AA119" s="18">
        <v>0</v>
      </c>
      <c r="AB119" s="18">
        <v>30.884205</v>
      </c>
      <c r="AC119" s="18"/>
      <c r="AD119" s="18">
        <v>28.18738948</v>
      </c>
      <c r="AE119" s="127"/>
      <c r="AF119" s="128"/>
    </row>
    <row r="120" s="53" customFormat="1" ht="16.2" hidden="1" outlineLevel="2" spans="1:32">
      <c r="A120" s="65" t="s">
        <v>130</v>
      </c>
      <c r="B120" s="66">
        <v>50.044702</v>
      </c>
      <c r="C120" s="66"/>
      <c r="D120" s="66">
        <v>30.3504</v>
      </c>
      <c r="E120" s="66">
        <v>0</v>
      </c>
      <c r="F120" s="66">
        <v>0</v>
      </c>
      <c r="G120" s="66">
        <v>29.543087</v>
      </c>
      <c r="H120" s="66">
        <v>24.28032</v>
      </c>
      <c r="I120" s="90">
        <v>0.409666042171657</v>
      </c>
      <c r="J120" s="90">
        <v>0.2</v>
      </c>
      <c r="K120" s="144" t="s">
        <v>161</v>
      </c>
      <c r="L120" s="66">
        <v>10.091151</v>
      </c>
      <c r="M120" s="66">
        <v>10.00039604</v>
      </c>
      <c r="N120" s="66">
        <f t="shared" si="7"/>
        <v>-0.0907549599999999</v>
      </c>
      <c r="O120" s="91">
        <v>2.33333333</v>
      </c>
      <c r="P120" s="91">
        <v>1</v>
      </c>
      <c r="Q120" s="115">
        <f t="shared" si="8"/>
        <v>-1.33333333</v>
      </c>
      <c r="R120" s="116">
        <f t="shared" si="9"/>
        <v>5.67561703382174</v>
      </c>
      <c r="S120" s="90">
        <f t="shared" si="19"/>
        <v>0.201642743321761</v>
      </c>
      <c r="T120" s="90">
        <f t="shared" si="20"/>
        <v>0.329497998049449</v>
      </c>
      <c r="U120" s="90">
        <f t="shared" si="21"/>
        <v>0.127855254727688</v>
      </c>
      <c r="V120" s="66">
        <v>-2.162639</v>
      </c>
      <c r="W120" s="66">
        <v>0.900216</v>
      </c>
      <c r="X120" s="66">
        <v>0</v>
      </c>
      <c r="Y120" s="66">
        <v>0</v>
      </c>
      <c r="Z120" s="66">
        <v>0</v>
      </c>
      <c r="AA120" s="66">
        <v>0</v>
      </c>
      <c r="AB120" s="66">
        <v>12.573103</v>
      </c>
      <c r="AC120" s="66"/>
      <c r="AD120" s="66">
        <v>-4.83053204</v>
      </c>
      <c r="AE120" s="127"/>
      <c r="AF120" s="128"/>
    </row>
    <row r="121" s="53" customFormat="1" ht="16.2" hidden="1" outlineLevel="1" spans="1:32">
      <c r="A121" s="76" t="s">
        <v>240</v>
      </c>
      <c r="B121" s="77">
        <v>1153.390645</v>
      </c>
      <c r="C121" s="77"/>
      <c r="D121" s="77">
        <v>1090.4431104</v>
      </c>
      <c r="E121" s="77">
        <v>0.618276</v>
      </c>
      <c r="F121" s="77">
        <v>0</v>
      </c>
      <c r="G121" s="77">
        <v>734.221871</v>
      </c>
      <c r="H121" s="77">
        <v>697.74158798</v>
      </c>
      <c r="I121" s="100">
        <v>0.362887023416078</v>
      </c>
      <c r="J121" s="100">
        <v>0.36013022474501</v>
      </c>
      <c r="K121" s="101" t="s">
        <v>161</v>
      </c>
      <c r="L121" s="77">
        <v>102.034258</v>
      </c>
      <c r="M121" s="77">
        <v>107.52913252</v>
      </c>
      <c r="N121" s="77">
        <f t="shared" si="7"/>
        <v>5.49487452000001</v>
      </c>
      <c r="O121" s="102">
        <v>12.75</v>
      </c>
      <c r="P121" s="102">
        <v>13</v>
      </c>
      <c r="Q121" s="123">
        <f t="shared" si="8"/>
        <v>0.25</v>
      </c>
      <c r="R121" s="124">
        <f t="shared" si="9"/>
        <v>0.268784830346908</v>
      </c>
      <c r="S121" s="100">
        <f t="shared" si="19"/>
        <v>0.0884646138256133</v>
      </c>
      <c r="T121" s="100">
        <f t="shared" si="20"/>
        <v>0.0986104928303466</v>
      </c>
      <c r="U121" s="100">
        <f t="shared" si="21"/>
        <v>0.0101458790047333</v>
      </c>
      <c r="V121" s="77">
        <v>7.055081</v>
      </c>
      <c r="W121" s="77">
        <v>5.437872</v>
      </c>
      <c r="X121" s="77">
        <v>0</v>
      </c>
      <c r="Y121" s="77">
        <v>0</v>
      </c>
      <c r="Z121" s="77">
        <v>0.03654</v>
      </c>
      <c r="AA121" s="77">
        <v>0</v>
      </c>
      <c r="AB121" s="77">
        <v>309.424619</v>
      </c>
      <c r="AC121" s="77"/>
      <c r="AD121" s="77">
        <v>279.7345179</v>
      </c>
      <c r="AE121" s="127"/>
      <c r="AF121" s="128"/>
    </row>
    <row r="122" s="53" customFormat="1" ht="16.2" hidden="1" outlineLevel="2" spans="1:32">
      <c r="A122" s="76" t="s">
        <v>241</v>
      </c>
      <c r="B122" s="77">
        <v>537.659384</v>
      </c>
      <c r="C122" s="77"/>
      <c r="D122" s="77">
        <v>619.3</v>
      </c>
      <c r="E122" s="77">
        <v>-0.391892</v>
      </c>
      <c r="F122" s="77">
        <v>0</v>
      </c>
      <c r="G122" s="77">
        <v>1.968751</v>
      </c>
      <c r="H122" s="77">
        <v>0</v>
      </c>
      <c r="I122" s="100">
        <v>0.997067178501994</v>
      </c>
      <c r="J122" s="100" t="s">
        <v>161</v>
      </c>
      <c r="K122" s="101" t="s">
        <v>161</v>
      </c>
      <c r="L122" s="77">
        <v>106.604535</v>
      </c>
      <c r="M122" s="77">
        <v>146.8531168</v>
      </c>
      <c r="N122" s="77">
        <f t="shared" si="7"/>
        <v>40.2485818</v>
      </c>
      <c r="O122" s="102">
        <f>9.08333333-3</f>
        <v>6.08333333</v>
      </c>
      <c r="P122" s="102">
        <v>8</v>
      </c>
      <c r="Q122" s="123">
        <f t="shared" si="8"/>
        <v>1.91666667</v>
      </c>
      <c r="R122" s="124">
        <f t="shared" si="9"/>
        <v>0.832606439712862</v>
      </c>
      <c r="S122" s="100">
        <f t="shared" si="19"/>
        <v>0.198275224375141</v>
      </c>
      <c r="T122" s="100">
        <f t="shared" si="20"/>
        <v>0.237127590505409</v>
      </c>
      <c r="U122" s="100">
        <f t="shared" si="21"/>
        <v>0.0388523661302685</v>
      </c>
      <c r="V122" s="77">
        <v>172.854868</v>
      </c>
      <c r="W122" s="77">
        <v>185.638796</v>
      </c>
      <c r="X122" s="77">
        <v>0.9824</v>
      </c>
      <c r="Y122" s="77">
        <v>0</v>
      </c>
      <c r="Z122" s="77">
        <v>0.005724</v>
      </c>
      <c r="AA122" s="77">
        <v>0</v>
      </c>
      <c r="AB122" s="77">
        <v>257.599798</v>
      </c>
      <c r="AC122" s="77"/>
      <c r="AD122" s="77">
        <v>286.8080872</v>
      </c>
      <c r="AE122" s="127"/>
      <c r="AF122" s="128"/>
    </row>
    <row r="123" s="53" customFormat="1" ht="19" hidden="1" customHeight="1" outlineLevel="1" spans="1:32">
      <c r="A123" s="129" t="s">
        <v>242</v>
      </c>
      <c r="B123" s="130">
        <v>8782.829024</v>
      </c>
      <c r="C123" s="130">
        <v>8722.1802251206</v>
      </c>
      <c r="D123" s="130">
        <v>8696.2417964</v>
      </c>
      <c r="E123" s="130">
        <v>0.618276</v>
      </c>
      <c r="F123" s="130">
        <v>0</v>
      </c>
      <c r="G123" s="130">
        <v>5451.747976</v>
      </c>
      <c r="H123" s="130">
        <v>5391.51660358</v>
      </c>
      <c r="I123" s="147">
        <v>0.379201594713863</v>
      </c>
      <c r="J123" s="147">
        <v>0.380017629476225</v>
      </c>
      <c r="K123" s="148" t="s">
        <v>161</v>
      </c>
      <c r="L123" s="130">
        <v>668.058239</v>
      </c>
      <c r="M123" s="130">
        <v>760.5447026</v>
      </c>
      <c r="N123" s="130">
        <f t="shared" si="7"/>
        <v>92.4864636000001</v>
      </c>
      <c r="O123" s="149">
        <f>95-3</f>
        <v>92</v>
      </c>
      <c r="P123" s="149">
        <v>96.8333333333333</v>
      </c>
      <c r="Q123" s="130">
        <f t="shared" si="8"/>
        <v>4.8333333333333</v>
      </c>
      <c r="R123" s="155">
        <f t="shared" si="9"/>
        <v>0.592659563275466</v>
      </c>
      <c r="S123" s="136">
        <f t="shared" si="19"/>
        <v>0.0760641289013438</v>
      </c>
      <c r="T123" s="136">
        <f t="shared" si="20"/>
        <v>0.0874567106580275</v>
      </c>
      <c r="U123" s="136">
        <f t="shared" si="21"/>
        <v>0.0113925817566837</v>
      </c>
      <c r="V123" s="130">
        <v>250.924045</v>
      </c>
      <c r="W123" s="130">
        <v>257.95226655</v>
      </c>
      <c r="X123" s="130">
        <v>1.98851</v>
      </c>
      <c r="Y123" s="130">
        <v>0</v>
      </c>
      <c r="Z123" s="130">
        <v>-0.120726</v>
      </c>
      <c r="AA123" s="130">
        <v>0</v>
      </c>
      <c r="AB123" s="130">
        <v>2413.589724</v>
      </c>
      <c r="AC123" s="130">
        <v>2380.23308466623</v>
      </c>
      <c r="AD123" s="130">
        <v>2286.22822367</v>
      </c>
      <c r="AE123" s="127"/>
      <c r="AF123" s="128"/>
    </row>
    <row r="124" s="53" customFormat="1" ht="19" hidden="1" customHeight="1" outlineLevel="1" spans="1:32">
      <c r="A124" s="129" t="s">
        <v>132</v>
      </c>
      <c r="B124" s="130">
        <v>4166.697548</v>
      </c>
      <c r="C124" s="130">
        <f>8221-2160-500+400</f>
        <v>5961</v>
      </c>
      <c r="D124" s="130">
        <v>4524.82337376</v>
      </c>
      <c r="E124" s="130">
        <v>0.03566</v>
      </c>
      <c r="F124" s="130">
        <v>0</v>
      </c>
      <c r="G124" s="130">
        <v>3617.169214</v>
      </c>
      <c r="H124" s="130">
        <v>3559.22606581</v>
      </c>
      <c r="I124" s="136">
        <v>0.131877264349018</v>
      </c>
      <c r="J124" s="136">
        <v>0.213399999997705</v>
      </c>
      <c r="K124" s="137" t="s">
        <v>161</v>
      </c>
      <c r="L124" s="130">
        <v>89.399427</v>
      </c>
      <c r="M124" s="130">
        <v>215.49581153</v>
      </c>
      <c r="N124" s="130">
        <f t="shared" si="7"/>
        <v>126.09638453</v>
      </c>
      <c r="O124" s="138">
        <f>4.91666667+3</f>
        <v>7.91666667</v>
      </c>
      <c r="P124" s="138">
        <v>13.9166666666667</v>
      </c>
      <c r="Q124" s="151">
        <f t="shared" si="8"/>
        <v>5.9999999966667</v>
      </c>
      <c r="R124" s="152">
        <f t="shared" si="9"/>
        <v>4.19216977697029</v>
      </c>
      <c r="S124" s="136">
        <f t="shared" si="19"/>
        <v>0.0214557034606247</v>
      </c>
      <c r="T124" s="136">
        <f t="shared" si="20"/>
        <v>0.047625242739791</v>
      </c>
      <c r="U124" s="136">
        <f t="shared" si="21"/>
        <v>0.0261695392791663</v>
      </c>
      <c r="V124" s="130">
        <v>79.788535</v>
      </c>
      <c r="W124" s="130">
        <v>48.23760334</v>
      </c>
      <c r="X124" s="130">
        <v>0</v>
      </c>
      <c r="Y124" s="130">
        <v>0</v>
      </c>
      <c r="Z124" s="130">
        <v>0</v>
      </c>
      <c r="AA124" s="130">
        <v>0</v>
      </c>
      <c r="AB124" s="130">
        <v>380.304712000001</v>
      </c>
      <c r="AC124" s="130">
        <f>596-500*0.4+400</f>
        <v>796</v>
      </c>
      <c r="AD124" s="130">
        <v>701.86389308</v>
      </c>
      <c r="AE124" s="127"/>
      <c r="AF124" s="128"/>
    </row>
    <row r="125" s="53" customFormat="1" ht="19" customHeight="1" collapsed="1" spans="1:32">
      <c r="A125" s="129" t="s">
        <v>243</v>
      </c>
      <c r="B125" s="130">
        <v>12949.526572</v>
      </c>
      <c r="C125" s="130">
        <f>C123+C124</f>
        <v>14683.1802251206</v>
      </c>
      <c r="D125" s="130">
        <v>13221.06517016</v>
      </c>
      <c r="E125" s="130">
        <v>0.653936</v>
      </c>
      <c r="F125" s="130">
        <v>0</v>
      </c>
      <c r="G125" s="130">
        <v>9068.91719</v>
      </c>
      <c r="H125" s="130">
        <v>8950.74266939</v>
      </c>
      <c r="I125" s="136">
        <v>0.299621412754146</v>
      </c>
      <c r="J125" s="136">
        <v>0.322993831874313</v>
      </c>
      <c r="K125" s="137" t="s">
        <v>161</v>
      </c>
      <c r="L125" s="130">
        <v>757.457666</v>
      </c>
      <c r="M125" s="130">
        <v>976.04051413</v>
      </c>
      <c r="N125" s="130">
        <f t="shared" si="7"/>
        <v>218.58284813</v>
      </c>
      <c r="O125" s="138">
        <v>99.91666667</v>
      </c>
      <c r="P125" s="138">
        <v>110.75</v>
      </c>
      <c r="Q125" s="151">
        <f t="shared" si="8"/>
        <v>10.83333333</v>
      </c>
      <c r="R125" s="152">
        <f t="shared" si="9"/>
        <v>1.23211282812015</v>
      </c>
      <c r="S125" s="136">
        <f t="shared" si="19"/>
        <v>0.0584930778579818</v>
      </c>
      <c r="T125" s="136">
        <f t="shared" si="20"/>
        <v>0.0738246504020665</v>
      </c>
      <c r="U125" s="136">
        <f t="shared" si="21"/>
        <v>0.0153315725440847</v>
      </c>
      <c r="V125" s="130">
        <v>330.71258</v>
      </c>
      <c r="W125" s="130">
        <v>306.18986989</v>
      </c>
      <c r="X125" s="130">
        <v>1.98851</v>
      </c>
      <c r="Y125" s="130">
        <v>0</v>
      </c>
      <c r="Z125" s="130">
        <v>-0.120726</v>
      </c>
      <c r="AA125" s="130">
        <v>0</v>
      </c>
      <c r="AB125" s="130">
        <v>2793.894436</v>
      </c>
      <c r="AC125" s="130">
        <f>AC123+AC124</f>
        <v>3176.23308466623</v>
      </c>
      <c r="AD125" s="130">
        <v>2988.09211675</v>
      </c>
      <c r="AE125" s="127"/>
      <c r="AF125" s="128"/>
    </row>
    <row r="126" ht="17" customHeight="1" spans="1:32">
      <c r="A126" s="72" t="s">
        <v>244</v>
      </c>
      <c r="B126" s="73">
        <v>33707.627361</v>
      </c>
      <c r="C126" s="133" t="e">
        <f>C97+C125</f>
        <v>#REF!</v>
      </c>
      <c r="D126" s="75">
        <v>84034.32762272</v>
      </c>
      <c r="E126" s="73">
        <v>1913.249629</v>
      </c>
      <c r="F126" s="73">
        <v>2459.34255504</v>
      </c>
      <c r="G126" s="73">
        <v>23554.838132</v>
      </c>
      <c r="H126" s="73">
        <v>60526.96736859</v>
      </c>
      <c r="I126" s="96">
        <v>0.244441399323561</v>
      </c>
      <c r="J126" s="96">
        <v>0.250469281953288</v>
      </c>
      <c r="K126" s="97" t="s">
        <v>161</v>
      </c>
      <c r="L126" s="73">
        <v>4874.628224</v>
      </c>
      <c r="M126" s="73">
        <v>10053.20664221</v>
      </c>
      <c r="N126" s="73">
        <f t="shared" si="7"/>
        <v>5178.57841821</v>
      </c>
      <c r="O126" s="98">
        <v>573.333333326667</v>
      </c>
      <c r="P126" s="98">
        <v>1058.41666666667</v>
      </c>
      <c r="Q126" s="121">
        <f t="shared" si="8"/>
        <v>485.083333340003</v>
      </c>
      <c r="R126" s="122">
        <f t="shared" si="9"/>
        <v>0.996086458765475</v>
      </c>
      <c r="S126" s="96">
        <f t="shared" si="19"/>
        <v>0.144614990897876</v>
      </c>
      <c r="T126" s="96">
        <f t="shared" si="20"/>
        <v>0.119632142323371</v>
      </c>
      <c r="U126" s="96">
        <f t="shared" si="21"/>
        <v>-0.024982848574505</v>
      </c>
      <c r="V126" s="73">
        <v>710.490591</v>
      </c>
      <c r="W126" s="73">
        <v>6537.14268432</v>
      </c>
      <c r="X126" s="73">
        <v>19.401102</v>
      </c>
      <c r="Y126" s="73">
        <v>1.23</v>
      </c>
      <c r="Z126" s="73">
        <v>1.037659</v>
      </c>
      <c r="AA126" s="73">
        <v>3</v>
      </c>
      <c r="AB126" s="73">
        <v>2672.784228</v>
      </c>
      <c r="AC126" s="133" t="e">
        <f>AC97+AC125</f>
        <v>#REF!</v>
      </c>
      <c r="AD126" s="75">
        <v>4455.89837256</v>
      </c>
      <c r="AE126" s="127"/>
      <c r="AF126" s="128"/>
    </row>
    <row r="127" ht="17" customHeight="1" spans="1:32">
      <c r="A127" s="134" t="s">
        <v>245</v>
      </c>
      <c r="B127" s="135">
        <f>B126+B22</f>
        <v>49185.076624</v>
      </c>
      <c r="C127" s="135" t="e">
        <f>C126+C22</f>
        <v>#REF!</v>
      </c>
      <c r="D127" s="135">
        <v>99362.91582471</v>
      </c>
      <c r="E127" s="135">
        <f>E126+E22</f>
        <v>3499.648725</v>
      </c>
      <c r="F127" s="135">
        <v>4017.48983504</v>
      </c>
      <c r="G127" s="135">
        <f>G126+G22</f>
        <v>23591.354279</v>
      </c>
      <c r="H127" s="135">
        <v>60526.96736859</v>
      </c>
      <c r="I127" s="135">
        <v>0.244441399323561</v>
      </c>
      <c r="J127" s="135">
        <v>0.250469281953288</v>
      </c>
      <c r="K127" s="135" t="e">
        <v>#VALUE!</v>
      </c>
      <c r="L127" s="135">
        <v>11199.596389</v>
      </c>
      <c r="M127" s="135">
        <v>16292.42034114</v>
      </c>
      <c r="N127" s="135">
        <f t="shared" si="7"/>
        <v>5092.82395214</v>
      </c>
      <c r="O127" s="150">
        <v>1134.66666666667</v>
      </c>
      <c r="P127" s="150">
        <v>1627.16666666667</v>
      </c>
      <c r="Q127" s="135">
        <f t="shared" si="8"/>
        <v>492.5</v>
      </c>
      <c r="R127" s="135">
        <f t="shared" si="9"/>
        <v>0.142369889351263</v>
      </c>
      <c r="S127" s="156">
        <f t="shared" si="19"/>
        <v>0.227703140011682</v>
      </c>
      <c r="T127" s="156">
        <f t="shared" si="20"/>
        <v>0.163968822834085</v>
      </c>
      <c r="U127" s="156">
        <f t="shared" si="21"/>
        <v>-0.0637343171775972</v>
      </c>
      <c r="V127" s="135">
        <v>9214.191782</v>
      </c>
      <c r="W127" s="135">
        <v>14553.46070665</v>
      </c>
      <c r="X127" s="135">
        <f>X126+X22</f>
        <v>54.232448</v>
      </c>
      <c r="Y127" s="135">
        <v>16.77</v>
      </c>
      <c r="Z127" s="135">
        <f>Z126+Z22</f>
        <v>4.660208</v>
      </c>
      <c r="AA127" s="135">
        <v>3</v>
      </c>
      <c r="AB127" s="135">
        <v>1729.857689</v>
      </c>
      <c r="AC127" s="135" t="e">
        <f>AC126+AC22</f>
        <v>#REF!</v>
      </c>
      <c r="AD127" s="135">
        <v>3986.34757329</v>
      </c>
      <c r="AE127" s="127"/>
      <c r="AF127" s="128"/>
    </row>
    <row r="128" spans="1:30">
      <c r="A128" s="54" t="s">
        <v>246</v>
      </c>
      <c r="Q128" s="157"/>
      <c r="AC128" s="127"/>
      <c r="AD128" s="127"/>
    </row>
    <row r="129" spans="1:30">
      <c r="A129" s="54" t="s">
        <v>247</v>
      </c>
      <c r="Q129" s="157"/>
      <c r="AC129" s="54"/>
      <c r="AD129" s="127"/>
    </row>
    <row r="130" spans="1:1">
      <c r="A130" s="54" t="s">
        <v>248</v>
      </c>
    </row>
    <row r="131" spans="1:6">
      <c r="A131" s="54" t="s">
        <v>249</v>
      </c>
      <c r="E131" s="158"/>
      <c r="F131" s="158"/>
    </row>
    <row r="132" spans="2:6">
      <c r="B132" s="54"/>
      <c r="E132" s="158"/>
      <c r="F132" s="158"/>
    </row>
  </sheetData>
  <mergeCells count="1">
    <mergeCell ref="A1:A2"/>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829096346934"/>
  </sheetPr>
  <dimension ref="A1:R35"/>
  <sheetViews>
    <sheetView zoomScale="70" zoomScaleNormal="70" workbookViewId="0">
      <selection activeCell="AD39" sqref="AD39"/>
    </sheetView>
  </sheetViews>
  <sheetFormatPr defaultColWidth="9.16666666666667" defaultRowHeight="15.6"/>
  <cols>
    <col min="1" max="1" width="33.25" style="1" customWidth="1"/>
    <col min="2" max="2" width="8.08333333333333" style="1" customWidth="1"/>
    <col min="3" max="3" width="7.33333333333333" style="1" customWidth="1"/>
    <col min="4" max="5" width="11" style="1" customWidth="1"/>
    <col min="6" max="6" width="11.4166666666667" style="1" customWidth="1"/>
    <col min="7" max="8" width="7.33333333333333" style="1" customWidth="1"/>
    <col min="9" max="10" width="11" style="1" customWidth="1"/>
    <col min="11" max="11" width="11.4166666666667" style="1" customWidth="1"/>
    <col min="12" max="13" width="7.33333333333333" style="1" customWidth="1"/>
    <col min="14" max="14" width="6.41666666666667" style="1" customWidth="1"/>
    <col min="15" max="17" width="7.33333333333333" style="1" customWidth="1"/>
    <col min="18" max="18" width="5.16666666666667" style="1" customWidth="1"/>
    <col min="19" max="16384" width="9.16666666666667" style="1"/>
  </cols>
  <sheetData>
    <row r="1" ht="45" customHeight="1" spans="1:11">
      <c r="A1" s="2" t="s">
        <v>207</v>
      </c>
      <c r="B1" s="3" t="s">
        <v>2</v>
      </c>
      <c r="C1" s="3"/>
      <c r="D1" s="3"/>
      <c r="E1" s="4"/>
      <c r="F1" s="5"/>
      <c r="G1" s="3" t="s">
        <v>3</v>
      </c>
      <c r="H1" s="3"/>
      <c r="I1" s="3"/>
      <c r="J1" s="34"/>
      <c r="K1" s="5"/>
    </row>
    <row r="2" ht="31.2" spans="1:11">
      <c r="A2" s="6"/>
      <c r="B2" s="7" t="s">
        <v>210</v>
      </c>
      <c r="C2" s="7" t="s">
        <v>250</v>
      </c>
      <c r="D2" s="8" t="s">
        <v>251</v>
      </c>
      <c r="E2" s="9" t="s">
        <v>252</v>
      </c>
      <c r="F2" s="10" t="s">
        <v>253</v>
      </c>
      <c r="G2" s="7" t="s">
        <v>210</v>
      </c>
      <c r="H2" s="7" t="s">
        <v>250</v>
      </c>
      <c r="I2" s="8" t="s">
        <v>251</v>
      </c>
      <c r="J2" s="9" t="s">
        <v>252</v>
      </c>
      <c r="K2" s="35" t="s">
        <v>253</v>
      </c>
    </row>
    <row r="3" outlineLevel="1" spans="1:11">
      <c r="A3" s="11" t="s">
        <v>254</v>
      </c>
      <c r="B3" s="12">
        <f>'8、25内部考核版明细表'!B114</f>
        <v>7091.778995</v>
      </c>
      <c r="C3" s="12">
        <v>7096.01268812</v>
      </c>
      <c r="D3" s="12">
        <v>7094.6059841206</v>
      </c>
      <c r="E3" s="12">
        <f>'8、25内部考核版明细表'!D114</f>
        <v>6986.498686</v>
      </c>
      <c r="F3" s="13">
        <f t="shared" ref="F3:F9" si="0">E3-B3</f>
        <v>-105.280309</v>
      </c>
      <c r="G3" s="14">
        <f>'8、25内部考核版明细表'!AB114</f>
        <v>1846.565307</v>
      </c>
      <c r="H3" s="14">
        <v>1751.35725873</v>
      </c>
      <c r="I3" s="14">
        <v>1818.2766851906</v>
      </c>
      <c r="J3" s="14">
        <f>'8、25内部考核版明细表'!AD114</f>
        <v>1719.68561857</v>
      </c>
      <c r="K3" s="13">
        <f>J3-G3</f>
        <v>-126.87968843</v>
      </c>
    </row>
    <row r="4" outlineLevel="1" spans="1:11">
      <c r="A4" s="11" t="s">
        <v>255</v>
      </c>
      <c r="B4" s="12">
        <f>'8、25内部考核版明细表'!B121</f>
        <v>1153.390645</v>
      </c>
      <c r="C4" s="12">
        <v>940.9</v>
      </c>
      <c r="D4" s="12">
        <v>1052.457912</v>
      </c>
      <c r="E4" s="12">
        <f>'8、25内部考核版明细表'!D121</f>
        <v>1090.4431104</v>
      </c>
      <c r="F4" s="13">
        <f t="shared" si="0"/>
        <v>-62.9475345999999</v>
      </c>
      <c r="G4" s="14">
        <f>'8、25内部考核版明细表'!AB121</f>
        <v>309.424619</v>
      </c>
      <c r="H4" s="14">
        <v>239.88157214</v>
      </c>
      <c r="I4" s="14">
        <v>266.369215470001</v>
      </c>
      <c r="J4" s="14">
        <f>'8、25内部考核版明细表'!AD121</f>
        <v>279.7345179</v>
      </c>
      <c r="K4" s="13">
        <f>J4-G4</f>
        <v>-29.6901011</v>
      </c>
    </row>
    <row r="5" outlineLevel="1" spans="1:11">
      <c r="A5" s="11" t="s">
        <v>241</v>
      </c>
      <c r="B5" s="12">
        <f>'8、25内部考核版明细表'!B122</f>
        <v>537.659384</v>
      </c>
      <c r="C5" s="12">
        <v>480</v>
      </c>
      <c r="D5" s="12">
        <v>575.116328999999</v>
      </c>
      <c r="E5" s="12">
        <f>'8、25内部考核版明细表'!D122</f>
        <v>619.3</v>
      </c>
      <c r="F5" s="13">
        <f t="shared" si="0"/>
        <v>81.6406159999999</v>
      </c>
      <c r="G5" s="14">
        <f>'8、25内部考核版明细表'!AB122</f>
        <v>257.599798</v>
      </c>
      <c r="H5" s="14">
        <v>241.15588253563</v>
      </c>
      <c r="I5" s="14">
        <v>295.587184005629</v>
      </c>
      <c r="J5" s="14">
        <f>'8、25内部考核版明细表'!AD122</f>
        <v>286.8080872</v>
      </c>
      <c r="K5" s="13">
        <f>J5-G5</f>
        <v>29.2082892</v>
      </c>
    </row>
    <row r="6" ht="16.2" spans="1:12">
      <c r="A6" s="15" t="s">
        <v>256</v>
      </c>
      <c r="B6" s="16">
        <f>'8、25内部考核版明细表'!B123</f>
        <v>8782.829024</v>
      </c>
      <c r="C6" s="16">
        <v>8516.91268812</v>
      </c>
      <c r="D6" s="16">
        <f>SUM(D3:D5)</f>
        <v>8722.1802251206</v>
      </c>
      <c r="E6" s="16">
        <f>SUM(E3:E5)</f>
        <v>8696.2417964</v>
      </c>
      <c r="F6" s="17">
        <f t="shared" si="0"/>
        <v>-86.5872276000009</v>
      </c>
      <c r="G6" s="16">
        <f>'8、25内部考核版明细表'!AB123</f>
        <v>2413.589724</v>
      </c>
      <c r="H6" s="16">
        <v>2232.39471340563</v>
      </c>
      <c r="I6" s="16">
        <f>SUM(I3:I5)</f>
        <v>2380.23308466623</v>
      </c>
      <c r="J6" s="16">
        <f>SUM(J3:J5)</f>
        <v>2286.22822367</v>
      </c>
      <c r="K6" s="36">
        <f>J6-G6</f>
        <v>-127.36150033</v>
      </c>
      <c r="L6" s="37">
        <f>E6/D6</f>
        <v>0.997026153088892</v>
      </c>
    </row>
    <row r="7" outlineLevel="1" spans="1:12">
      <c r="A7" s="11" t="s">
        <v>257</v>
      </c>
      <c r="B7" s="12">
        <f>4164-2378.36</f>
        <v>1785.64</v>
      </c>
      <c r="C7" s="12">
        <f>5050-2160</f>
        <v>2890</v>
      </c>
      <c r="D7" s="12">
        <f>1874.3333+400+954-500</f>
        <v>2728.3333</v>
      </c>
      <c r="E7" s="12">
        <v>2144</v>
      </c>
      <c r="F7" s="13">
        <f t="shared" si="0"/>
        <v>358.36</v>
      </c>
      <c r="G7" s="18">
        <f>'8、25内部考核版明细表'!AB124</f>
        <v>380.304712000001</v>
      </c>
      <c r="H7" s="18">
        <v>358.38453102317</v>
      </c>
      <c r="I7" s="18">
        <f>596-500*0.4+400</f>
        <v>796</v>
      </c>
      <c r="J7" s="18">
        <v>701.86389308</v>
      </c>
      <c r="K7" s="38">
        <f>J7-G7</f>
        <v>321.559181079999</v>
      </c>
      <c r="L7" s="39"/>
    </row>
    <row r="8" outlineLevel="1" spans="1:12">
      <c r="A8" s="11" t="s">
        <v>258</v>
      </c>
      <c r="B8" s="12">
        <v>3</v>
      </c>
      <c r="C8" s="12" t="s">
        <v>161</v>
      </c>
      <c r="D8" s="12">
        <v>3232.981948</v>
      </c>
      <c r="E8" s="12">
        <v>2381</v>
      </c>
      <c r="F8" s="13">
        <f t="shared" si="0"/>
        <v>2378</v>
      </c>
      <c r="G8" s="18"/>
      <c r="H8" s="18"/>
      <c r="I8" s="18"/>
      <c r="J8" s="18"/>
      <c r="K8" s="38"/>
      <c r="L8" s="39"/>
    </row>
    <row r="9" ht="16.2" spans="1:12">
      <c r="A9" s="15" t="s">
        <v>259</v>
      </c>
      <c r="B9" s="16">
        <v>1788.340342</v>
      </c>
      <c r="C9" s="16">
        <f>C7</f>
        <v>2890</v>
      </c>
      <c r="D9" s="16">
        <f>8221.31524808367-2160-500+400</f>
        <v>5961.31524808367</v>
      </c>
      <c r="E9" s="16">
        <f>SUM(E7:E8)</f>
        <v>4525</v>
      </c>
      <c r="F9" s="17">
        <f t="shared" si="0"/>
        <v>2736.659658</v>
      </c>
      <c r="G9" s="18"/>
      <c r="H9" s="18"/>
      <c r="I9" s="18"/>
      <c r="J9" s="18"/>
      <c r="K9" s="38"/>
      <c r="L9" s="39"/>
    </row>
    <row r="10" ht="16.95" spans="1:11">
      <c r="A10" s="19" t="str">
        <f>'8、25内部考核版明细表'!A125</f>
        <v>商超业务合计</v>
      </c>
      <c r="B10" s="20">
        <f>B6+B9</f>
        <v>10571.169366</v>
      </c>
      <c r="C10" s="20">
        <f>C6+C9</f>
        <v>11406.91268812</v>
      </c>
      <c r="D10" s="20">
        <f>D6+D9</f>
        <v>14683.4954732043</v>
      </c>
      <c r="E10" s="20">
        <f>E6+E9</f>
        <v>13221.2417964</v>
      </c>
      <c r="F10" s="21">
        <f>F6+F9</f>
        <v>2650.0724304</v>
      </c>
      <c r="G10" s="20">
        <f>G6+G7</f>
        <v>2793.894436</v>
      </c>
      <c r="H10" s="20">
        <f>H6+H7</f>
        <v>2590.7792444288</v>
      </c>
      <c r="I10" s="20">
        <f>I6+I7</f>
        <v>3176.23308466623</v>
      </c>
      <c r="J10" s="20">
        <f>J6+J7</f>
        <v>2988.09211675</v>
      </c>
      <c r="K10" s="40">
        <f>K6+K7</f>
        <v>194.197680749999</v>
      </c>
    </row>
    <row r="11" spans="1:9">
      <c r="A11" s="22" t="s">
        <v>260</v>
      </c>
      <c r="D11" s="23">
        <f>D6+8221</f>
        <v>16943.1802251206</v>
      </c>
      <c r="I11" s="23">
        <f>I6+596</f>
        <v>2976.23308466623</v>
      </c>
    </row>
    <row r="12" spans="1:1">
      <c r="A12" s="22" t="s">
        <v>261</v>
      </c>
    </row>
    <row r="13" spans="1:1">
      <c r="A13" s="22" t="s">
        <v>262</v>
      </c>
    </row>
    <row r="15" ht="27.5" customHeight="1" spans="1:9">
      <c r="A15" s="2" t="s">
        <v>207</v>
      </c>
      <c r="B15" s="24" t="s">
        <v>146</v>
      </c>
      <c r="C15" s="24"/>
      <c r="D15" s="24"/>
      <c r="E15" s="24"/>
      <c r="F15" s="24" t="s">
        <v>151</v>
      </c>
      <c r="G15" s="24"/>
      <c r="H15" s="24"/>
      <c r="I15" s="41"/>
    </row>
    <row r="16" ht="27" customHeight="1" spans="1:9">
      <c r="A16" s="6"/>
      <c r="B16" s="7" t="s">
        <v>210</v>
      </c>
      <c r="C16" s="7" t="s">
        <v>250</v>
      </c>
      <c r="D16" s="9" t="s">
        <v>212</v>
      </c>
      <c r="E16" s="10" t="s">
        <v>263</v>
      </c>
      <c r="F16" s="7" t="s">
        <v>210</v>
      </c>
      <c r="G16" s="7" t="s">
        <v>250</v>
      </c>
      <c r="H16" s="9" t="s">
        <v>212</v>
      </c>
      <c r="I16" s="42" t="s">
        <v>263</v>
      </c>
    </row>
    <row r="17" outlineLevel="1" spans="1:9">
      <c r="A17" s="11" t="s">
        <v>254</v>
      </c>
      <c r="B17" s="12">
        <f>'8、25内部考核版明细表'!L114</f>
        <v>459.419446</v>
      </c>
      <c r="C17" s="12">
        <v>451.05000212</v>
      </c>
      <c r="D17" s="12">
        <f>'8、25内部考核版明细表'!M114</f>
        <v>506.16245328</v>
      </c>
      <c r="E17" s="13">
        <f t="shared" ref="E17:E23" si="1">D17-B17</f>
        <v>46.74300728</v>
      </c>
      <c r="F17" s="12">
        <f>'8、25内部考核版明细表'!O114</f>
        <v>73.16666667</v>
      </c>
      <c r="G17" s="12">
        <v>72</v>
      </c>
      <c r="H17" s="12">
        <f>'8、25内部考核版明细表'!P114</f>
        <v>75.8333333333333</v>
      </c>
      <c r="I17" s="43">
        <f t="shared" ref="I17:I23" si="2">H17-F17</f>
        <v>2.6666666633333</v>
      </c>
    </row>
    <row r="18" outlineLevel="1" spans="1:9">
      <c r="A18" s="11" t="s">
        <v>255</v>
      </c>
      <c r="B18" s="12">
        <f>'8、25内部考核版明细表'!L121</f>
        <v>102.034258</v>
      </c>
      <c r="C18" s="12">
        <v>101.67833399</v>
      </c>
      <c r="D18" s="12">
        <f>'8、25内部考核版明细表'!M121</f>
        <v>107.52913252</v>
      </c>
      <c r="E18" s="13">
        <f t="shared" si="1"/>
        <v>5.49487452000001</v>
      </c>
      <c r="F18" s="12">
        <f>'8、25内部考核版明细表'!O121</f>
        <v>12.75</v>
      </c>
      <c r="G18" s="12">
        <v>13</v>
      </c>
      <c r="H18" s="12">
        <f>'8、25内部考核版明细表'!P121</f>
        <v>13</v>
      </c>
      <c r="I18" s="43">
        <f t="shared" si="2"/>
        <v>0.25</v>
      </c>
    </row>
    <row r="19" outlineLevel="1" spans="1:9">
      <c r="A19" s="11" t="s">
        <v>241</v>
      </c>
      <c r="B19" s="12">
        <f>'8、25内部考核版明细表'!L122</f>
        <v>106.604535</v>
      </c>
      <c r="C19" s="12">
        <v>125.92666722</v>
      </c>
      <c r="D19" s="12">
        <f>'8、25内部考核版明细表'!M122</f>
        <v>146.8531168</v>
      </c>
      <c r="E19" s="13">
        <f t="shared" si="1"/>
        <v>40.2485818</v>
      </c>
      <c r="F19" s="12">
        <f>'8、25内部考核版明细表'!O122</f>
        <v>6.08333333</v>
      </c>
      <c r="G19" s="12">
        <v>7.83333333</v>
      </c>
      <c r="H19" s="12">
        <f>'8、25内部考核版明细表'!P122</f>
        <v>8</v>
      </c>
      <c r="I19" s="43">
        <f t="shared" si="2"/>
        <v>1.91666667</v>
      </c>
    </row>
    <row r="20" ht="16.2" spans="1:9">
      <c r="A20" s="15" t="s">
        <v>256</v>
      </c>
      <c r="B20" s="16">
        <f>'8、25内部考核版明细表'!L123</f>
        <v>668.058239</v>
      </c>
      <c r="C20" s="16">
        <v>678.65500333</v>
      </c>
      <c r="D20" s="16">
        <f>'8、25内部考核版明细表'!M123</f>
        <v>760.5447026</v>
      </c>
      <c r="E20" s="17">
        <f t="shared" si="1"/>
        <v>92.4864636000001</v>
      </c>
      <c r="F20" s="16">
        <f>'8、25内部考核版明细表'!O123</f>
        <v>92</v>
      </c>
      <c r="G20" s="16">
        <v>92.83333333</v>
      </c>
      <c r="H20" s="16">
        <f>'8、25内部考核版明细表'!P123</f>
        <v>96.8333333333333</v>
      </c>
      <c r="I20" s="36">
        <f t="shared" si="2"/>
        <v>4.8333333333333</v>
      </c>
    </row>
    <row r="21" outlineLevel="1" spans="1:10">
      <c r="A21" s="11" t="s">
        <v>257</v>
      </c>
      <c r="B21" s="12">
        <v>52.74566193</v>
      </c>
      <c r="C21" s="12">
        <v>93.9433337999999</v>
      </c>
      <c r="D21" s="12">
        <f>J21/J23*D23</f>
        <v>83.8758764094729</v>
      </c>
      <c r="E21" s="13">
        <f t="shared" si="1"/>
        <v>31.1302144794729</v>
      </c>
      <c r="F21" s="12">
        <v>5.541666669</v>
      </c>
      <c r="G21" s="12">
        <f>G23</f>
        <v>7.5</v>
      </c>
      <c r="H21" s="12">
        <v>7</v>
      </c>
      <c r="I21" s="43">
        <f t="shared" si="2"/>
        <v>1.458333331</v>
      </c>
      <c r="J21" s="44">
        <v>85.3634692</v>
      </c>
    </row>
    <row r="22" outlineLevel="1" spans="1:10">
      <c r="A22" s="11" t="s">
        <v>258</v>
      </c>
      <c r="B22" s="12">
        <v>36.65376507</v>
      </c>
      <c r="C22" s="12" t="s">
        <v>161</v>
      </c>
      <c r="D22" s="12">
        <f>J22/J23*D23</f>
        <v>131.619935120527</v>
      </c>
      <c r="E22" s="13">
        <f t="shared" si="1"/>
        <v>94.9661700505271</v>
      </c>
      <c r="F22" s="12">
        <v>2.375000001</v>
      </c>
      <c r="G22" s="12" t="s">
        <v>161</v>
      </c>
      <c r="H22" s="12">
        <f>H23-H21</f>
        <v>6.9166666666667</v>
      </c>
      <c r="I22" s="43">
        <f t="shared" si="2"/>
        <v>4.5416666656667</v>
      </c>
      <c r="J22" s="44">
        <v>133.9542996</v>
      </c>
    </row>
    <row r="23" ht="16.2" spans="1:10">
      <c r="A23" s="15" t="s">
        <v>259</v>
      </c>
      <c r="B23" s="16">
        <f>'8、25内部考核版明细表'!L124</f>
        <v>89.399427</v>
      </c>
      <c r="C23" s="16">
        <v>93.9433337999999</v>
      </c>
      <c r="D23" s="16">
        <f>'8、25内部考核版明细表'!M124</f>
        <v>215.49581153</v>
      </c>
      <c r="E23" s="17">
        <f t="shared" si="1"/>
        <v>126.09638453</v>
      </c>
      <c r="F23" s="16">
        <f>'8、25内部考核版明细表'!O124</f>
        <v>7.91666667</v>
      </c>
      <c r="G23" s="16">
        <v>7.5</v>
      </c>
      <c r="H23" s="16">
        <f>'8、25内部考核版明细表'!P124</f>
        <v>13.9166666666667</v>
      </c>
      <c r="I23" s="36">
        <f t="shared" si="2"/>
        <v>5.9999999966667</v>
      </c>
      <c r="J23" s="44">
        <f>J21+J22</f>
        <v>219.3177688</v>
      </c>
    </row>
    <row r="24" ht="16.95" spans="1:9">
      <c r="A24" s="19" t="s">
        <v>243</v>
      </c>
      <c r="B24" s="20">
        <f t="shared" ref="B24:I24" si="3">B20+B23</f>
        <v>757.457666</v>
      </c>
      <c r="C24" s="20">
        <f t="shared" si="3"/>
        <v>772.59833713</v>
      </c>
      <c r="D24" s="20">
        <f t="shared" si="3"/>
        <v>976.04051413</v>
      </c>
      <c r="E24" s="21">
        <f t="shared" si="3"/>
        <v>218.58284813</v>
      </c>
      <c r="F24" s="20">
        <f t="shared" si="3"/>
        <v>99.91666667</v>
      </c>
      <c r="G24" s="20">
        <f t="shared" si="3"/>
        <v>100.33333333</v>
      </c>
      <c r="H24" s="20">
        <f t="shared" si="3"/>
        <v>110.75</v>
      </c>
      <c r="I24" s="40">
        <f t="shared" si="3"/>
        <v>10.83333333</v>
      </c>
    </row>
    <row r="26" ht="36" customHeight="1" spans="1:18">
      <c r="A26" s="2" t="s">
        <v>207</v>
      </c>
      <c r="B26" s="3" t="s">
        <v>153</v>
      </c>
      <c r="C26" s="5"/>
      <c r="D26" s="3"/>
      <c r="E26" s="3"/>
      <c r="F26" s="4"/>
      <c r="G26" s="3" t="s">
        <v>209</v>
      </c>
      <c r="H26" s="5"/>
      <c r="I26" s="3"/>
      <c r="J26" s="34"/>
      <c r="K26" s="45" t="s">
        <v>264</v>
      </c>
      <c r="L26" s="46"/>
      <c r="M26" s="45"/>
      <c r="N26" s="47"/>
      <c r="O26" s="45" t="s">
        <v>265</v>
      </c>
      <c r="P26" s="46"/>
      <c r="Q26" s="45"/>
      <c r="R26" s="47"/>
    </row>
    <row r="27" ht="31.2" spans="1:18">
      <c r="A27" s="6"/>
      <c r="B27" s="7" t="s">
        <v>210</v>
      </c>
      <c r="C27" s="7" t="s">
        <v>250</v>
      </c>
      <c r="D27" s="8" t="s">
        <v>251</v>
      </c>
      <c r="E27" s="9" t="s">
        <v>252</v>
      </c>
      <c r="F27" s="10" t="s">
        <v>253</v>
      </c>
      <c r="G27" s="7" t="s">
        <v>210</v>
      </c>
      <c r="H27" s="7" t="s">
        <v>250</v>
      </c>
      <c r="I27" s="9" t="s">
        <v>212</v>
      </c>
      <c r="J27" s="42" t="s">
        <v>263</v>
      </c>
      <c r="K27" s="7" t="s">
        <v>210</v>
      </c>
      <c r="L27" s="7" t="s">
        <v>250</v>
      </c>
      <c r="M27" s="9" t="s">
        <v>212</v>
      </c>
      <c r="N27" s="42" t="s">
        <v>263</v>
      </c>
      <c r="O27" s="7" t="s">
        <v>210</v>
      </c>
      <c r="P27" s="7" t="s">
        <v>250</v>
      </c>
      <c r="Q27" s="9" t="s">
        <v>212</v>
      </c>
      <c r="R27" s="42" t="s">
        <v>263</v>
      </c>
    </row>
    <row r="28" outlineLevel="1" spans="1:18">
      <c r="A28" s="11" t="s">
        <v>254</v>
      </c>
      <c r="B28" s="25">
        <f t="shared" ref="B28:B35" si="4">B17/B3</f>
        <v>0.0647819744980646</v>
      </c>
      <c r="C28" s="25">
        <f>C17/C3</f>
        <v>0.0635638663492159</v>
      </c>
      <c r="D28" s="25">
        <f t="shared" ref="D28:D35" si="5">D17/D3</f>
        <v>0.0713446884031207</v>
      </c>
      <c r="E28" s="25">
        <f t="shared" ref="E28:E35" si="6">D17/E3</f>
        <v>0.0724486579084716</v>
      </c>
      <c r="F28" s="26">
        <f t="shared" ref="F28:F35" si="7">E28-B28</f>
        <v>0.00766668341040699</v>
      </c>
      <c r="G28" s="27">
        <f t="shared" ref="G28:G35" si="8">B17/F17</f>
        <v>6.27908126622874</v>
      </c>
      <c r="H28" s="27">
        <f>C17/G17</f>
        <v>6.26458336277778</v>
      </c>
      <c r="I28" s="27">
        <f t="shared" ref="I28:I35" si="9">D17/H17</f>
        <v>6.67466971358242</v>
      </c>
      <c r="J28" s="48">
        <f t="shared" ref="J28:J35" si="10">I28-G28</f>
        <v>0.395588447353677</v>
      </c>
      <c r="K28" s="27">
        <f t="shared" ref="K28:K35" si="11">IFERROR(B3/F17,"/")</f>
        <v>96.9263643919396</v>
      </c>
      <c r="L28" s="27">
        <f t="shared" ref="L28:L35" si="12">IFERROR(C3/G17,"/")</f>
        <v>98.5557317794444</v>
      </c>
      <c r="M28" s="27">
        <f t="shared" ref="M28:M35" si="13">IFERROR(D3/H17,"/")</f>
        <v>93.5552437466453</v>
      </c>
      <c r="N28" s="48">
        <f t="shared" ref="N28:N35" si="14">M28-K28</f>
        <v>-3.37112064529425</v>
      </c>
      <c r="O28" s="27">
        <f>IFERROR(G3/F17,"/")</f>
        <v>25.2377946275518</v>
      </c>
      <c r="P28" s="27">
        <f>IFERROR(H3/G17,"/")</f>
        <v>24.32440637125</v>
      </c>
      <c r="Q28" s="27">
        <f>IFERROR(I3/H17,"/")</f>
        <v>23.9772749695464</v>
      </c>
      <c r="R28" s="48">
        <f>Q28-O28</f>
        <v>-1.26051965800543</v>
      </c>
    </row>
    <row r="29" outlineLevel="1" spans="1:18">
      <c r="A29" s="11" t="s">
        <v>255</v>
      </c>
      <c r="B29" s="25">
        <f t="shared" si="4"/>
        <v>0.0884646138256133</v>
      </c>
      <c r="C29" s="25">
        <f>C18/C4</f>
        <v>0.108064973950473</v>
      </c>
      <c r="D29" s="25">
        <f t="shared" si="5"/>
        <v>0.102169532191231</v>
      </c>
      <c r="E29" s="25">
        <f t="shared" si="6"/>
        <v>0.0986104928303466</v>
      </c>
      <c r="F29" s="26">
        <f t="shared" si="7"/>
        <v>0.0101458790047333</v>
      </c>
      <c r="G29" s="27">
        <f t="shared" si="8"/>
        <v>8.00268690196078</v>
      </c>
      <c r="H29" s="27">
        <f>C18/G18</f>
        <v>7.82141030692308</v>
      </c>
      <c r="I29" s="27">
        <f t="shared" si="9"/>
        <v>8.27147173230769</v>
      </c>
      <c r="J29" s="48">
        <f t="shared" si="10"/>
        <v>0.268784830346908</v>
      </c>
      <c r="K29" s="27">
        <f t="shared" si="11"/>
        <v>90.462011372549</v>
      </c>
      <c r="L29" s="27">
        <f t="shared" si="12"/>
        <v>72.3769230769231</v>
      </c>
      <c r="M29" s="27">
        <f t="shared" si="13"/>
        <v>80.9583009230769</v>
      </c>
      <c r="N29" s="48">
        <f t="shared" si="14"/>
        <v>-9.50371044947208</v>
      </c>
      <c r="O29" s="27">
        <f>IFERROR(G4/F18,"/")</f>
        <v>24.2685975686275</v>
      </c>
      <c r="P29" s="27">
        <f>IFERROR(H4/G18,"/")</f>
        <v>18.4524286261538</v>
      </c>
      <c r="Q29" s="27">
        <f>IFERROR(I4/H18,"/")</f>
        <v>20.4899396515385</v>
      </c>
      <c r="R29" s="48">
        <f>Q29-O29</f>
        <v>-3.77865791708891</v>
      </c>
    </row>
    <row r="30" outlineLevel="1" spans="1:18">
      <c r="A30" s="11" t="s">
        <v>241</v>
      </c>
      <c r="B30" s="25">
        <f t="shared" si="4"/>
        <v>0.198275224375141</v>
      </c>
      <c r="C30" s="25">
        <f>C19/C5</f>
        <v>0.262347223375</v>
      </c>
      <c r="D30" s="25">
        <f t="shared" si="5"/>
        <v>0.25534506567627</v>
      </c>
      <c r="E30" s="25">
        <f t="shared" si="6"/>
        <v>0.237127590505409</v>
      </c>
      <c r="F30" s="26">
        <f t="shared" si="7"/>
        <v>0.0388523661302685</v>
      </c>
      <c r="G30" s="27">
        <f t="shared" si="8"/>
        <v>17.5240331602871</v>
      </c>
      <c r="H30" s="27">
        <f>C19/G19</f>
        <v>16.0757447583301</v>
      </c>
      <c r="I30" s="27">
        <f t="shared" si="9"/>
        <v>18.3566396</v>
      </c>
      <c r="J30" s="48">
        <f t="shared" si="10"/>
        <v>0.832606439712862</v>
      </c>
      <c r="K30" s="27">
        <f t="shared" si="11"/>
        <v>88.3823645415794</v>
      </c>
      <c r="L30" s="27">
        <f t="shared" si="12"/>
        <v>61.276595770756</v>
      </c>
      <c r="M30" s="27">
        <f t="shared" si="13"/>
        <v>71.8895411249999</v>
      </c>
      <c r="N30" s="48">
        <f t="shared" si="14"/>
        <v>-16.4928234165795</v>
      </c>
      <c r="O30" s="27">
        <f>IFERROR(G5/F19,"/")</f>
        <v>42.3451722971754</v>
      </c>
      <c r="P30" s="27">
        <f>IFERROR(H5/G19,"/")</f>
        <v>30.7858573580744</v>
      </c>
      <c r="Q30" s="27">
        <f>IFERROR(I5/H19,"/")</f>
        <v>36.9483980007036</v>
      </c>
      <c r="R30" s="48">
        <f>Q30-O30</f>
        <v>-5.39677429647181</v>
      </c>
    </row>
    <row r="31" ht="16.2" spans="1:18">
      <c r="A31" s="15" t="s">
        <v>256</v>
      </c>
      <c r="B31" s="28">
        <f t="shared" si="4"/>
        <v>0.0760641289013438</v>
      </c>
      <c r="C31" s="28">
        <f>C20/C6</f>
        <v>0.0796832171681925</v>
      </c>
      <c r="D31" s="28">
        <f t="shared" si="5"/>
        <v>0.0871966277891815</v>
      </c>
      <c r="E31" s="28">
        <f t="shared" si="6"/>
        <v>0.0874567106580275</v>
      </c>
      <c r="F31" s="29">
        <f t="shared" si="7"/>
        <v>0.0113925817566837</v>
      </c>
      <c r="G31" s="30">
        <f t="shared" si="8"/>
        <v>7.26150259782609</v>
      </c>
      <c r="H31" s="30">
        <f>C20/G20</f>
        <v>7.31046682248871</v>
      </c>
      <c r="I31" s="30">
        <f t="shared" si="9"/>
        <v>7.85416216110155</v>
      </c>
      <c r="J31" s="49">
        <f t="shared" si="10"/>
        <v>0.592659563275466</v>
      </c>
      <c r="K31" s="30">
        <f t="shared" si="11"/>
        <v>95.4655328695652</v>
      </c>
      <c r="L31" s="30">
        <f t="shared" si="12"/>
        <v>91.7441223169747</v>
      </c>
      <c r="M31" s="30">
        <f t="shared" si="13"/>
        <v>90.0741503454795</v>
      </c>
      <c r="N31" s="49">
        <f t="shared" si="14"/>
        <v>-5.39138252408569</v>
      </c>
      <c r="O31" s="30">
        <f>IFERROR(G6/F20,"/")</f>
        <v>26.2346709130435</v>
      </c>
      <c r="P31" s="30">
        <f>IFERROR(H6/G20,"/")</f>
        <v>24.047339822109</v>
      </c>
      <c r="Q31" s="30">
        <f>IFERROR(I6/H20,"/")</f>
        <v>24.5807203235755</v>
      </c>
      <c r="R31" s="49">
        <f>Q31-O31</f>
        <v>-1.65395058946795</v>
      </c>
    </row>
    <row r="32" outlineLevel="1" spans="1:18">
      <c r="A32" s="11" t="s">
        <v>257</v>
      </c>
      <c r="B32" s="25">
        <f t="shared" si="4"/>
        <v>0.029538799494859</v>
      </c>
      <c r="C32" s="25">
        <f>C21/C7</f>
        <v>0.0325063438754325</v>
      </c>
      <c r="D32" s="25">
        <f t="shared" si="5"/>
        <v>0.0307425329630632</v>
      </c>
      <c r="E32" s="25">
        <f t="shared" si="6"/>
        <v>0.039121211011881</v>
      </c>
      <c r="F32" s="26">
        <f t="shared" si="7"/>
        <v>0.00958241151702203</v>
      </c>
      <c r="G32" s="27">
        <f t="shared" si="8"/>
        <v>9.51801417884956</v>
      </c>
      <c r="H32" s="27">
        <f>C21/G21</f>
        <v>12.52577784</v>
      </c>
      <c r="I32" s="27">
        <f t="shared" si="9"/>
        <v>11.9822680584961</v>
      </c>
      <c r="J32" s="48">
        <f t="shared" si="10"/>
        <v>2.46425387964657</v>
      </c>
      <c r="K32" s="27">
        <f t="shared" si="11"/>
        <v>322.220751744027</v>
      </c>
      <c r="L32" s="27">
        <f t="shared" si="12"/>
        <v>385.333333333333</v>
      </c>
      <c r="M32" s="27">
        <f t="shared" si="13"/>
        <v>389.7619</v>
      </c>
      <c r="N32" s="48">
        <f t="shared" si="14"/>
        <v>67.5411482559726</v>
      </c>
      <c r="O32" s="50">
        <f>IFERROR(G7/F23,"/")</f>
        <v>48.0384899166155</v>
      </c>
      <c r="P32" s="27">
        <f>IFERROR(H7/G23,"/")</f>
        <v>47.7846041364227</v>
      </c>
      <c r="Q32" s="27">
        <f>IFERROR(I7/H23,"/")</f>
        <v>57.197604790419</v>
      </c>
      <c r="R32" s="48">
        <f>Q32-O32</f>
        <v>9.15911487380352</v>
      </c>
    </row>
    <row r="33" outlineLevel="1" spans="1:18">
      <c r="A33" s="11" t="s">
        <v>258</v>
      </c>
      <c r="B33" s="25">
        <f t="shared" si="4"/>
        <v>12.21792169</v>
      </c>
      <c r="C33" s="25" t="s">
        <v>161</v>
      </c>
      <c r="D33" s="25">
        <f t="shared" si="5"/>
        <v>0.0407116208000946</v>
      </c>
      <c r="E33" s="25">
        <f t="shared" si="6"/>
        <v>0.0552792671652781</v>
      </c>
      <c r="F33" s="26">
        <f t="shared" si="7"/>
        <v>-12.1626424228347</v>
      </c>
      <c r="G33" s="27">
        <f t="shared" si="8"/>
        <v>15.4331642335018</v>
      </c>
      <c r="H33" s="27" t="s">
        <v>161</v>
      </c>
      <c r="I33" s="27">
        <f t="shared" si="9"/>
        <v>19.0293882101966</v>
      </c>
      <c r="J33" s="48">
        <f t="shared" si="10"/>
        <v>3.59622397669479</v>
      </c>
      <c r="K33" s="27">
        <f t="shared" si="11"/>
        <v>1.26315789420499</v>
      </c>
      <c r="L33" s="27" t="str">
        <f t="shared" si="12"/>
        <v>/</v>
      </c>
      <c r="M33" s="27">
        <f t="shared" si="13"/>
        <v>467.419076819275</v>
      </c>
      <c r="N33" s="48">
        <f t="shared" si="14"/>
        <v>466.15591892507</v>
      </c>
      <c r="O33" s="50"/>
      <c r="P33" s="27"/>
      <c r="Q33" s="27"/>
      <c r="R33" s="48"/>
    </row>
    <row r="34" ht="16.2" spans="1:18">
      <c r="A34" s="15" t="s">
        <v>259</v>
      </c>
      <c r="B34" s="28">
        <f t="shared" si="4"/>
        <v>0.0499901640087254</v>
      </c>
      <c r="C34" s="28">
        <f>C23/C9</f>
        <v>0.0325063438754325</v>
      </c>
      <c r="D34" s="28">
        <f t="shared" si="5"/>
        <v>0.036149038016279</v>
      </c>
      <c r="E34" s="28">
        <f t="shared" si="6"/>
        <v>0.0476233837635359</v>
      </c>
      <c r="F34" s="29">
        <f t="shared" si="7"/>
        <v>-0.00236678024518945</v>
      </c>
      <c r="G34" s="30">
        <f t="shared" si="8"/>
        <v>11.2925591952452</v>
      </c>
      <c r="H34" s="30">
        <f>C23/G23</f>
        <v>12.52577784</v>
      </c>
      <c r="I34" s="30">
        <f t="shared" si="9"/>
        <v>15.4847289722155</v>
      </c>
      <c r="J34" s="49">
        <f t="shared" si="10"/>
        <v>4.19216977697029</v>
      </c>
      <c r="K34" s="30">
        <f t="shared" si="11"/>
        <v>225.895622052254</v>
      </c>
      <c r="L34" s="30">
        <f t="shared" si="12"/>
        <v>385.333333333333</v>
      </c>
      <c r="M34" s="30">
        <f t="shared" si="13"/>
        <v>428.357981898227</v>
      </c>
      <c r="N34" s="49">
        <f t="shared" si="14"/>
        <v>202.462359845972</v>
      </c>
      <c r="O34" s="30"/>
      <c r="P34" s="30"/>
      <c r="Q34" s="30"/>
      <c r="R34" s="49"/>
    </row>
    <row r="35" ht="16.95" spans="1:18">
      <c r="A35" s="19" t="s">
        <v>243</v>
      </c>
      <c r="B35" s="31">
        <f t="shared" si="4"/>
        <v>0.0716531577325974</v>
      </c>
      <c r="C35" s="31">
        <f>C24/C10</f>
        <v>0.0677307136693209</v>
      </c>
      <c r="D35" s="31">
        <f t="shared" si="5"/>
        <v>0.0664719457237661</v>
      </c>
      <c r="E35" s="31">
        <f t="shared" si="6"/>
        <v>0.0738236641580646</v>
      </c>
      <c r="F35" s="32">
        <f t="shared" si="7"/>
        <v>0.00217050642546715</v>
      </c>
      <c r="G35" s="33">
        <f t="shared" si="8"/>
        <v>7.58089407147353</v>
      </c>
      <c r="H35" s="33">
        <f>C24/G24</f>
        <v>7.70031565271429</v>
      </c>
      <c r="I35" s="33">
        <f t="shared" si="9"/>
        <v>8.81300689959368</v>
      </c>
      <c r="J35" s="51">
        <f t="shared" si="10"/>
        <v>1.23211282812015</v>
      </c>
      <c r="K35" s="33">
        <f t="shared" si="11"/>
        <v>105.799860206646</v>
      </c>
      <c r="L35" s="33">
        <f t="shared" si="12"/>
        <v>113.690159686036</v>
      </c>
      <c r="M35" s="33">
        <f t="shared" si="13"/>
        <v>132.582351902522</v>
      </c>
      <c r="N35" s="51">
        <f t="shared" si="14"/>
        <v>26.782491695876</v>
      </c>
      <c r="O35" s="33">
        <f>IFERROR(G10/F24,"/")</f>
        <v>27.962246230927</v>
      </c>
      <c r="P35" s="33">
        <f>IFERROR(H10/G24,"/")</f>
        <v>25.8217200449987</v>
      </c>
      <c r="Q35" s="33">
        <f>IFERROR(I10/H24,"/")</f>
        <v>28.679305504887</v>
      </c>
      <c r="R35" s="51">
        <f>Q35-O35</f>
        <v>0.717059273959912</v>
      </c>
    </row>
  </sheetData>
  <mergeCells count="20">
    <mergeCell ref="B1:F1"/>
    <mergeCell ref="G1:K1"/>
    <mergeCell ref="B15:E15"/>
    <mergeCell ref="F15:I15"/>
    <mergeCell ref="B26:F26"/>
    <mergeCell ref="G26:J26"/>
    <mergeCell ref="K26:N26"/>
    <mergeCell ref="O26:R26"/>
    <mergeCell ref="A1:A2"/>
    <mergeCell ref="A15:A16"/>
    <mergeCell ref="A26:A27"/>
    <mergeCell ref="G7:G9"/>
    <mergeCell ref="H7:H9"/>
    <mergeCell ref="I7:I9"/>
    <mergeCell ref="J7:J9"/>
    <mergeCell ref="K7:K9"/>
    <mergeCell ref="O32:O33"/>
    <mergeCell ref="P32:P33"/>
    <mergeCell ref="Q32:Q33"/>
    <mergeCell ref="R32:R33"/>
  </mergeCells>
  <pageMargins left="0.75" right="0.75" top="1" bottom="1" header="0.5" footer="0.5"/>
  <headerFooter/>
  <ignoredErrors>
    <ignoredError sqref="P32:Q33" formula="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5、1-6突围计划分月版</vt:lpstr>
      <vt:lpstr>1.1、25学年7-3月底稿（fone年初定稿版)</vt:lpstr>
      <vt:lpstr>1.2、25学年3月底稿（fone年初定稿版) </vt:lpstr>
      <vt:lpstr>1.3、25学年2月底稿（fone年初定稿版) </vt:lpstr>
      <vt:lpstr>2.1、25学1-3月底稿（突围版）</vt:lpstr>
      <vt:lpstr>2.2、25学年1月底稿（突围版）</vt:lpstr>
      <vt:lpstr>2.3、25学年2月底稿（突围版）</vt:lpstr>
      <vt:lpstr>2.4、25学年3月底稿（突围版）</vt:lpstr>
      <vt:lpstr>3.1 1-6累计成本分析(内部考核突围版)</vt:lpstr>
      <vt:lpstr>3.2 3月成本分析(内部考核-突围版)</vt:lpstr>
      <vt:lpstr>3.3 25学年2月成本分析底稿（突围版）</vt:lpstr>
      <vt:lpstr>4.1 7-3累计成本分析 (fone年初定稿版)</vt:lpstr>
      <vt:lpstr>4.2 3月成本分析 (fone年初定稿版）</vt:lpstr>
      <vt:lpstr>4.3 25学年2月成本分析底稿（fone版）</vt:lpstr>
      <vt:lpstr>6、25学年7-10月底稿 (fone上报集团版)</vt:lpstr>
      <vt:lpstr>8、25内部考核版明细表</vt:lpstr>
      <vt:lpstr>9、商业内部考核预算情况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宇瀚 张</dc:creator>
  <cp:lastModifiedBy>取个昵称好麻烦</cp:lastModifiedBy>
  <dcterms:created xsi:type="dcterms:W3CDTF">2025-08-09T18:24:00Z</dcterms:created>
  <dcterms:modified xsi:type="dcterms:W3CDTF">2026-04-07T07:54:17Z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2052-12.1.0.17857</vt:lpwstr>
  </property>
  <property fmtid="{D5CDD505-2E9C-101B-9397-08002B2CF9AE}" pid="3" name="ICV">
    <vt:lpwstr>C7A2D298AC264931B29398A0FC5B15FF_13</vt:lpwstr>
  </property>
  <property fmtid="{D5CDD505-2E9C-101B-9397-08002B2CF9AE}" pid="4" name="CalculationRule">
    <vt:i4>0</vt:i4>
  </property>
</Properties>
</file>