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C4DCF993-F74C-4F5E-AD85-89980EA78371}" xr6:coauthVersionLast="41" xr6:coauthVersionMax="41" xr10:uidLastSave="{00000000-0000-0000-0000-000000000000}"/>
  <bookViews>
    <workbookView xWindow="-1425" yWindow="4020" windowWidth="19335" windowHeight="13830" xr2:uid="{124FAE27-0BA1-4965-A24E-AB9C64A34E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G21" i="1" s="1"/>
  <c r="D20" i="1"/>
  <c r="G20" i="1" s="1"/>
  <c r="D19" i="1"/>
  <c r="D18" i="1"/>
  <c r="G18" i="1" s="1"/>
  <c r="D17" i="1"/>
  <c r="G17" i="1" s="1"/>
  <c r="D16" i="1"/>
  <c r="D15" i="1"/>
  <c r="D14" i="1"/>
  <c r="G14" i="1" s="1"/>
  <c r="D13" i="1"/>
  <c r="G13" i="1" s="1"/>
  <c r="D12" i="1"/>
  <c r="G12" i="1" s="1"/>
  <c r="D11" i="1"/>
  <c r="D10" i="1"/>
  <c r="G10" i="1" s="1"/>
  <c r="D9" i="1"/>
  <c r="G9" i="1" s="1"/>
  <c r="D8" i="1"/>
  <c r="D7" i="1"/>
  <c r="G7" i="1" s="1"/>
  <c r="G19" i="1"/>
  <c r="G16" i="1"/>
  <c r="G15" i="1"/>
  <c r="G11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<sst xmlns="http://schemas.openxmlformats.org/spreadsheetml/2006/main" count="72" uniqueCount="39">
  <si>
    <t>FortificationIntensity</t>
    <phoneticPr fontId="3" type="noConversion"/>
  </si>
  <si>
    <t>BearingCapacity</t>
    <phoneticPr fontId="3" type="noConversion"/>
  </si>
  <si>
    <t>BasicType</t>
    <phoneticPr fontId="3" type="noConversion"/>
  </si>
  <si>
    <t>UltimateLoad</t>
    <phoneticPr fontId="3" type="noConversion"/>
  </si>
  <si>
    <t>FloorRadiusR</t>
    <phoneticPr fontId="3" type="noConversion"/>
  </si>
  <si>
    <t>R1</t>
    <phoneticPr fontId="3" type="noConversion"/>
  </si>
  <si>
    <t>R2</t>
    <phoneticPr fontId="3" type="noConversion"/>
  </si>
  <si>
    <t>H1</t>
    <phoneticPr fontId="3" type="noConversion"/>
  </si>
  <si>
    <t>H2</t>
    <phoneticPr fontId="3" type="noConversion"/>
  </si>
  <si>
    <t>H3</t>
    <phoneticPr fontId="3" type="noConversion"/>
  </si>
  <si>
    <t>PileDiameter</t>
    <phoneticPr fontId="3" type="noConversion"/>
  </si>
  <si>
    <t>Number</t>
    <phoneticPr fontId="3" type="noConversion"/>
  </si>
  <si>
    <t>Length</t>
    <phoneticPr fontId="3" type="noConversion"/>
  </si>
  <si>
    <t>SinglePileLength</t>
    <phoneticPr fontId="3" type="noConversion"/>
  </si>
  <si>
    <t>Area</t>
    <phoneticPr fontId="3" type="noConversion"/>
  </si>
  <si>
    <t>Volume</t>
    <phoneticPr fontId="3" type="noConversion"/>
  </si>
  <si>
    <t>Cushion</t>
    <phoneticPr fontId="3" type="noConversion"/>
  </si>
  <si>
    <t>M48PreStressedAnchor</t>
    <phoneticPr fontId="3" type="noConversion"/>
  </si>
  <si>
    <t>C80SecondaryGrouting</t>
    <phoneticPr fontId="3" type="noConversion"/>
  </si>
  <si>
    <r>
      <rPr>
        <sz val="15"/>
        <color rgb="FF000000"/>
        <rFont val="Fira Code Medium"/>
        <family val="2"/>
      </rPr>
      <t xml:space="preserve"> = fields.Selection([(</t>
    </r>
    <r>
      <rPr>
        <sz val="15"/>
        <color rgb="FF0000FF"/>
        <rFont val="Fira Code Medium"/>
        <family val="2"/>
      </rPr>
      <t>6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7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"7"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9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"9"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设防烈度</t>
    </r>
    <r>
      <rPr>
        <b/>
        <sz val="15"/>
        <color rgb="FF008080"/>
        <rFont val="Fira Code Medium"/>
        <family val="2"/>
      </rPr>
      <t>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</si>
  <si>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sz val="15"/>
        <color rgb="FF0000FF"/>
        <rFont val="Fira Code Medium"/>
        <family val="2"/>
      </rPr>
      <t>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120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"120"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140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"140"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"160"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180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"180"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220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"220"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240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"240"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"260"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地基承载力</t>
    </r>
    <r>
      <rPr>
        <b/>
        <sz val="15"/>
        <color rgb="FF008080"/>
        <rFont val="Fira Code Medium"/>
        <family val="2"/>
      </rPr>
      <t>(kpa)"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</si>
  <si>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b/>
        <sz val="15"/>
        <color rgb="FF008080"/>
        <rFont val="Fira Code Medium"/>
        <family val="2"/>
      </rPr>
      <t>'sf'</t>
    </r>
    <r>
      <rPr>
        <sz val="15"/>
        <color rgb="FF000000"/>
        <rFont val="Fira Code Medium"/>
        <family val="2"/>
      </rPr>
      <t>,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扩展基础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'ppcf'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预制承台基础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'cpcf'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灌注桩承台基础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复合地基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基础形式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</si>
  <si>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sz val="15"/>
        <color rgb="FF0000FF"/>
        <rFont val="Fira Code Medium"/>
        <family val="2"/>
      </rPr>
      <t>50000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"50000"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60000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70000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"70000"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90000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"90000"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100000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"100000"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110000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"110000"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120000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"120000"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极限载荷</t>
    </r>
    <r>
      <rPr>
        <b/>
        <sz val="15"/>
        <color rgb="FF008080"/>
        <rFont val="Fira Code Medium"/>
        <family val="2"/>
      </rPr>
      <t>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</si>
  <si>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t xml:space="preserve"> = fields.Float(u'</t>
    <phoneticPr fontId="2" type="noConversion"/>
  </si>
  <si>
    <t>底板半径R</t>
    <phoneticPr fontId="12" type="noConversion"/>
  </si>
  <si>
    <t>棱台顶面半径R1</t>
    <phoneticPr fontId="12" type="noConversion"/>
  </si>
  <si>
    <t>台柱半径R2</t>
    <phoneticPr fontId="12" type="noConversion"/>
  </si>
  <si>
    <t>底板外缘高度H1</t>
    <phoneticPr fontId="12" type="noConversion"/>
  </si>
  <si>
    <t>底板棱台高度H2</t>
    <phoneticPr fontId="12" type="noConversion"/>
  </si>
  <si>
    <t>台柱高度H3</t>
    <phoneticPr fontId="12" type="noConversion"/>
  </si>
  <si>
    <t>桩直径</t>
    <phoneticPr fontId="12" type="noConversion"/>
  </si>
  <si>
    <t>根数</t>
    <phoneticPr fontId="12" type="noConversion"/>
  </si>
  <si>
    <t>长度</t>
    <phoneticPr fontId="12" type="noConversion"/>
  </si>
  <si>
    <t>单台总桩长</t>
    <phoneticPr fontId="12" type="noConversion"/>
  </si>
  <si>
    <t>面积m2</t>
    <phoneticPr fontId="12" type="noConversion"/>
  </si>
  <si>
    <t>体积m3</t>
    <phoneticPr fontId="12" type="noConversion"/>
  </si>
  <si>
    <t>垫层</t>
    <phoneticPr fontId="12" type="noConversion"/>
  </si>
  <si>
    <t>M48预应力
锚栓（m)</t>
    <phoneticPr fontId="12" type="noConversion"/>
  </si>
  <si>
    <r>
      <t>C</t>
    </r>
    <r>
      <rPr>
        <sz val="10.5"/>
        <rFont val="宋体"/>
        <family val="3"/>
        <charset val="134"/>
      </rPr>
      <t>80二次灌浆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</si>
</sst>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5"/>
      <color rgb="FF0000FF"/>
      <name val="Fira Code Medium"/>
      <family val="2"/>
    </font>
    <font>
      <b/>
      <sz val="15"/>
      <color rgb="FF008080"/>
      <name val="Fira Code Medium"/>
      <family val="2"/>
    </font>
    <font>
      <sz val="15"/>
      <color rgb="FF660099"/>
      <name val="Fira Code Medium"/>
      <family val="2"/>
    </font>
    <font>
      <b/>
      <sz val="15"/>
      <color rgb="FF008080"/>
      <name val="宋体"/>
      <family val="3"/>
      <charset val="134"/>
    </font>
    <font>
      <b/>
      <sz val="15"/>
      <color rgb="FF000080"/>
      <name val="Fira Code Medium"/>
      <family val="2"/>
    </font>
    <font>
      <sz val="15"/>
      <color rgb="FF000000"/>
      <name val="Fira Code Medium"/>
      <family val="2"/>
    </font>
    <font>
      <sz val="15"/>
      <color rgb="FF000000"/>
      <name val="Fira Code Medium"/>
      <family val="2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72D9-F347-48E9-ADFA-5640CBA072C6}">
  <dimension ref="A1:S21"/>
  <sheetViews>
    <sheetView tabSelected="1" workbookViewId="0">
      <selection activeCell="E25" sqref="E25"/>
    </sheetView>
  </sheetViews>
  <sheetFormatPr defaultRowHeight="14.25"/>
  <cols>
    <col min="1" max="1" width="26.875" customWidth="1"/>
    <col min="2" max="2" width="24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3" spans="1:19" ht="19.5">
      <c r="A3" s="1" t="s">
        <v>0</v>
      </c>
      <c r="B3" s="3" t="s">
        <v>19</v>
      </c>
      <c r="G3" t="str">
        <f>A3&amp;B3&amp;C3&amp;D3</f>
        <v>FortificationIntensity = fields.Selection([(6, "6"), (7, "7"), (8, "8"), (9, "9")], string=u"设防烈度", required=True)</v>
      </c>
    </row>
    <row r="4" spans="1:19" ht="19.5">
      <c r="A4" s="1" t="s">
        <v>1</v>
      </c>
      <c r="B4" s="2" t="s">
        <v>20</v>
      </c>
      <c r="G4" t="str">
        <f t="shared" ref="G4:G21" si="0">A4&amp;B4&amp;C4&amp;D4</f>
        <v>BearingCapacity = fields.Selection([(60, "60"), (80, "80"), (100, "100"), (120, "120"), (140, "140"), (160, "160"), (180, "180"), (200, "200"), (220, "220"), (240, "240"), (260, "260")], string=u"地基承载力(kpa)", required=True)</v>
      </c>
    </row>
    <row r="5" spans="1:19" ht="19.5">
      <c r="A5" s="1" t="s">
        <v>2</v>
      </c>
      <c r="B5" s="2" t="s">
        <v>21</v>
      </c>
      <c r="G5" t="str">
        <f t="shared" si="0"/>
        <v>BasicType = fields.Selection([('sf',u'扩展基础'), ('ppcf', u'预制承台基础'), ('cpcf', u'灌注桩承台基础'), ('cf', u'复合地基')], string=u'基础形式', required=True)</v>
      </c>
    </row>
    <row r="6" spans="1:19" ht="19.5">
      <c r="A6" s="1" t="s">
        <v>3</v>
      </c>
      <c r="B6" s="2" t="s">
        <v>22</v>
      </c>
      <c r="G6" t="str">
        <f t="shared" si="0"/>
        <v>UltimateLoad = fields.Selection([(50000, "50000"), (60000, "60000"), (70000, "70000"), (80000, "80000"), (90000, "90000"), (100000, "100000"), (110000, "110000"), (120000, "120000")], string=u"极限载荷", required=True)</v>
      </c>
    </row>
    <row r="7" spans="1:19" ht="18.75">
      <c r="A7" s="1" t="s">
        <v>4</v>
      </c>
      <c r="B7" s="2" t="s">
        <v>23</v>
      </c>
      <c r="C7" s="4" t="s">
        <v>24</v>
      </c>
      <c r="D7" s="6" t="str">
        <f>"')"</f>
        <v>')</v>
      </c>
      <c r="G7" t="str">
        <f t="shared" si="0"/>
        <v>FloorRadiusR = fields.Float(u'底板半径R')</v>
      </c>
    </row>
    <row r="8" spans="1:19" ht="18.75">
      <c r="A8" s="1" t="s">
        <v>5</v>
      </c>
      <c r="B8" s="2" t="s">
        <v>23</v>
      </c>
      <c r="C8" s="4" t="s">
        <v>25</v>
      </c>
      <c r="D8" s="6" t="str">
        <f t="shared" ref="D8:D21" si="1">"')"</f>
        <v>')</v>
      </c>
      <c r="G8" t="str">
        <f t="shared" si="0"/>
        <v>R1 = fields.Float(u'棱台顶面半径R1')</v>
      </c>
    </row>
    <row r="9" spans="1:19" ht="18.75">
      <c r="A9" s="1" t="s">
        <v>6</v>
      </c>
      <c r="B9" s="2" t="s">
        <v>23</v>
      </c>
      <c r="C9" s="4" t="s">
        <v>26</v>
      </c>
      <c r="D9" s="6" t="str">
        <f t="shared" si="1"/>
        <v>')</v>
      </c>
      <c r="G9" t="str">
        <f t="shared" si="0"/>
        <v>R2 = fields.Float(u'台柱半径R2')</v>
      </c>
    </row>
    <row r="10" spans="1:19" ht="25.5">
      <c r="A10" s="1" t="s">
        <v>7</v>
      </c>
      <c r="B10" s="2" t="s">
        <v>23</v>
      </c>
      <c r="C10" s="5" t="s">
        <v>27</v>
      </c>
      <c r="D10" s="6" t="str">
        <f t="shared" si="1"/>
        <v>')</v>
      </c>
      <c r="G10" t="str">
        <f t="shared" si="0"/>
        <v>H1 = fields.Float(u'底板外缘高度H1')</v>
      </c>
    </row>
    <row r="11" spans="1:19" ht="18.75">
      <c r="A11" s="1" t="s">
        <v>8</v>
      </c>
      <c r="B11" s="2" t="s">
        <v>23</v>
      </c>
      <c r="C11" s="4" t="s">
        <v>28</v>
      </c>
      <c r="D11" s="6" t="str">
        <f t="shared" si="1"/>
        <v>')</v>
      </c>
      <c r="G11" t="str">
        <f t="shared" si="0"/>
        <v>H2 = fields.Float(u'底板棱台高度H2')</v>
      </c>
    </row>
    <row r="12" spans="1:19" ht="18.75">
      <c r="A12" s="1" t="s">
        <v>9</v>
      </c>
      <c r="B12" s="2" t="s">
        <v>23</v>
      </c>
      <c r="C12" s="4" t="s">
        <v>29</v>
      </c>
      <c r="D12" s="6" t="str">
        <f t="shared" si="1"/>
        <v>')</v>
      </c>
      <c r="G12" t="str">
        <f t="shared" si="0"/>
        <v>H3 = fields.Float(u'台柱高度H3')</v>
      </c>
    </row>
    <row r="13" spans="1:19" ht="18.75">
      <c r="A13" s="1" t="s">
        <v>10</v>
      </c>
      <c r="B13" s="2" t="s">
        <v>23</v>
      </c>
      <c r="C13" s="4" t="s">
        <v>30</v>
      </c>
      <c r="D13" s="6" t="str">
        <f t="shared" si="1"/>
        <v>')</v>
      </c>
      <c r="G13" t="str">
        <f t="shared" si="0"/>
        <v>PileDiameter = fields.Float(u'桩直径')</v>
      </c>
    </row>
    <row r="14" spans="1:19" ht="18.75">
      <c r="A14" s="1" t="s">
        <v>11</v>
      </c>
      <c r="B14" s="2" t="s">
        <v>23</v>
      </c>
      <c r="C14" s="4" t="s">
        <v>31</v>
      </c>
      <c r="D14" s="6" t="str">
        <f t="shared" si="1"/>
        <v>')</v>
      </c>
      <c r="G14" t="str">
        <f t="shared" si="0"/>
        <v>Number = fields.Float(u'根数')</v>
      </c>
    </row>
    <row r="15" spans="1:19" ht="18.75">
      <c r="A15" s="1" t="s">
        <v>12</v>
      </c>
      <c r="B15" s="2" t="s">
        <v>23</v>
      </c>
      <c r="C15" s="4" t="s">
        <v>32</v>
      </c>
      <c r="D15" s="6" t="str">
        <f t="shared" si="1"/>
        <v>')</v>
      </c>
      <c r="G15" t="str">
        <f t="shared" si="0"/>
        <v>Length = fields.Float(u'长度')</v>
      </c>
    </row>
    <row r="16" spans="1:19" ht="18.75">
      <c r="A16" s="1" t="s">
        <v>13</v>
      </c>
      <c r="B16" s="2" t="s">
        <v>23</v>
      </c>
      <c r="C16" s="4" t="s">
        <v>33</v>
      </c>
      <c r="D16" s="6" t="str">
        <f t="shared" si="1"/>
        <v>')</v>
      </c>
      <c r="G16" t="str">
        <f t="shared" si="0"/>
        <v>SinglePileLength = fields.Float(u'单台总桩长')</v>
      </c>
    </row>
    <row r="17" spans="1:7" ht="18.75">
      <c r="A17" s="1" t="s">
        <v>14</v>
      </c>
      <c r="B17" s="2" t="s">
        <v>23</v>
      </c>
      <c r="C17" s="4" t="s">
        <v>34</v>
      </c>
      <c r="D17" s="6" t="str">
        <f t="shared" si="1"/>
        <v>')</v>
      </c>
      <c r="G17" t="str">
        <f t="shared" si="0"/>
        <v>Area = fields.Float(u'面积m2')</v>
      </c>
    </row>
    <row r="18" spans="1:7" ht="18.75">
      <c r="A18" s="1" t="s">
        <v>15</v>
      </c>
      <c r="B18" s="2" t="s">
        <v>23</v>
      </c>
      <c r="C18" s="4" t="s">
        <v>35</v>
      </c>
      <c r="D18" s="6" t="str">
        <f t="shared" si="1"/>
        <v>')</v>
      </c>
      <c r="G18" t="str">
        <f t="shared" si="0"/>
        <v>Volume = fields.Float(u'体积m3')</v>
      </c>
    </row>
    <row r="19" spans="1:7" ht="18.75">
      <c r="A19" s="1" t="s">
        <v>16</v>
      </c>
      <c r="B19" s="2" t="s">
        <v>23</v>
      </c>
      <c r="C19" s="4" t="s">
        <v>36</v>
      </c>
      <c r="D19" s="6" t="str">
        <f t="shared" si="1"/>
        <v>')</v>
      </c>
      <c r="G19" t="str">
        <f t="shared" si="0"/>
        <v>Cushion = fields.Float(u'垫层')</v>
      </c>
    </row>
    <row r="20" spans="1:7" ht="25.5">
      <c r="A20" s="1" t="s">
        <v>17</v>
      </c>
      <c r="B20" s="2" t="s">
        <v>23</v>
      </c>
      <c r="C20" s="5" t="s">
        <v>37</v>
      </c>
      <c r="D20" s="6" t="str">
        <f t="shared" si="1"/>
        <v>')</v>
      </c>
      <c r="G20" t="str">
        <f t="shared" si="0"/>
        <v>M48PreStressedAnchor = fields.Float(u'M48预应力
锚栓（m)')</v>
      </c>
    </row>
    <row r="21" spans="1:7" ht="18.75">
      <c r="A21" s="1" t="s">
        <v>18</v>
      </c>
      <c r="B21" s="2" t="s">
        <v>23</v>
      </c>
      <c r="C21" s="4" t="s">
        <v>38</v>
      </c>
      <c r="D21" s="6" t="str">
        <f t="shared" si="1"/>
        <v>')</v>
      </c>
      <c r="G21" t="str">
        <f t="shared" si="0"/>
        <v>C80SecondaryGrouting = fields.Float(u'C80二次灌浆')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2019-03-17T03:38:22Z</dcterms:created>
  <dcterms:modified xsi:type="dcterms:W3CDTF">2019-03-17T07:19:31Z</dcterms:modified>
</cp:coreProperties>
</file>